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495" windowWidth="20730" windowHeight="11760" tabRatio="909"/>
  </bookViews>
  <sheets>
    <sheet name="jadwal" sheetId="35" r:id="rId1"/>
    <sheet name="UNDANGAN" sheetId="50" r:id="rId2"/>
    <sheet name="2_BA_Pemb_Twr" sheetId="36" r:id="rId3"/>
    <sheet name="1. Lam Pemb twr" sheetId="37" r:id="rId4"/>
    <sheet name="3. EVA - ADM" sheetId="13" r:id="rId5"/>
    <sheet name="4. Lamp. TA" sheetId="40" r:id="rId6"/>
    <sheet name="5. Teknis" sheetId="1" r:id="rId7"/>
    <sheet name="12. EVA - BIAYA" sheetId="16" r:id="rId8"/>
    <sheet name="7. Aritmatik" sheetId="26" r:id="rId9"/>
    <sheet name="6. Aritmatik Ade P" sheetId="38" r:id="rId10"/>
    <sheet name="8. BA - EVA (AdmTek&amp;biaya)" sheetId="27" r:id="rId11"/>
    <sheet name="9. Kualifikasi" sheetId="6" r:id="rId12"/>
    <sheet name="11. Und pembuktian" sheetId="20" state="hidden" r:id="rId13"/>
    <sheet name="12. BA - Pembuktian" sheetId="22" state="hidden" r:id="rId14"/>
    <sheet name="10. BA - Kualifikasi" sheetId="28" state="hidden" r:id="rId15"/>
    <sheet name="14. BA - EVA" sheetId="18" r:id="rId16"/>
    <sheet name="13. REKAP EVA" sheetId="17" r:id="rId17"/>
    <sheet name="15Penetapan" sheetId="24" r:id="rId18"/>
    <sheet name="16. pengumuman" sheetId="25" r:id="rId19"/>
    <sheet name="17. UND-Klari-Nego" sheetId="30" state="hidden" r:id="rId20"/>
    <sheet name="18. Nego Arit Didi" sheetId="46" state="hidden" r:id="rId21"/>
    <sheet name="19. BA-Klari-Nego" sheetId="31" state="hidden" r:id="rId22"/>
    <sheet name="Terbilang versi 1" sheetId="47" state="hidden" r:id="rId23"/>
    <sheet name="19. BAHP" sheetId="23" r:id="rId24"/>
    <sheet name="BA. Serah terima Dok" sheetId="33" r:id="rId25"/>
    <sheet name="LAmp" sheetId="34" r:id="rId26"/>
    <sheet name="Sheet1" sheetId="48"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s>
  <definedNames>
    <definedName name="\" localSheetId="22">#REF!</definedName>
    <definedName name="\">#REF!</definedName>
    <definedName name="\0" localSheetId="20">#REF!</definedName>
    <definedName name="\0">#REF!</definedName>
    <definedName name="\a" localSheetId="22">#N/A</definedName>
    <definedName name="\a">#N/A</definedName>
    <definedName name="\c">#N/A</definedName>
    <definedName name="\F" localSheetId="22">#REF!</definedName>
    <definedName name="\F">#REF!</definedName>
    <definedName name="\l" localSheetId="20">[1]Cover!#REF!</definedName>
    <definedName name="\l" localSheetId="2">[1]Cover!#REF!</definedName>
    <definedName name="\l" localSheetId="22">[1]Cover!#REF!</definedName>
    <definedName name="\l">[1]Cover!#REF!</definedName>
    <definedName name="\M" localSheetId="20">#REF!</definedName>
    <definedName name="\M" localSheetId="2">#REF!</definedName>
    <definedName name="\M" localSheetId="22">#REF!</definedName>
    <definedName name="\M">#REF!</definedName>
    <definedName name="\P" localSheetId="20">#REF!</definedName>
    <definedName name="\P" localSheetId="2">#REF!</definedName>
    <definedName name="\P" localSheetId="22">#REF!</definedName>
    <definedName name="\P">#REF!</definedName>
    <definedName name="\q">#N/A</definedName>
    <definedName name="\S" localSheetId="20">#REF!</definedName>
    <definedName name="\S" localSheetId="2">#REF!</definedName>
    <definedName name="\S" localSheetId="22">#REF!</definedName>
    <definedName name="\S">#REF!</definedName>
    <definedName name="\W" localSheetId="20">#REF!</definedName>
    <definedName name="\W" localSheetId="2">#REF!</definedName>
    <definedName name="\W" localSheetId="22">#REF!</definedName>
    <definedName name="\W">#REF!</definedName>
    <definedName name="\WQ" localSheetId="20">'[2]BAG-2'!#REF!</definedName>
    <definedName name="\WQ" localSheetId="2">'[2]BAG-2'!#REF!</definedName>
    <definedName name="\WQ" localSheetId="22">'[2]BAG-2'!#REF!</definedName>
    <definedName name="\WQ">'[2]BAG-2'!#REF!</definedName>
    <definedName name="\x" localSheetId="20">[3]Cover!#REF!</definedName>
    <definedName name="\x" localSheetId="2">[3]Cover!#REF!</definedName>
    <definedName name="\x" localSheetId="22">[3]Cover!#REF!</definedName>
    <definedName name="\x">[3]Cover!#REF!</definedName>
    <definedName name="__?___RIGHT__?_" localSheetId="22">#REF!</definedName>
    <definedName name="__?___RIGHT__?_">#REF!</definedName>
    <definedName name="_______________________REV3" localSheetId="3" hidden="1">{#N/A,#N/A,FALSE,"REK-S-TPL";#N/A,#N/A,FALSE,"REK-TPML";#N/A,#N/A,FALSE,"RAB-TEMPEL"}</definedName>
    <definedName name="_______________________REV3" localSheetId="2" hidden="1">{#N/A,#N/A,FALSE,"REK-S-TPL";#N/A,#N/A,FALSE,"REK-TPML";#N/A,#N/A,FALSE,"RAB-TEMPEL"}</definedName>
    <definedName name="_______________________REV3" localSheetId="22" hidden="1">{#N/A,#N/A,FALSE,"REK-S-TPL";#N/A,#N/A,FALSE,"REK-TPML";#N/A,#N/A,FALSE,"RAB-TEMPEL"}</definedName>
    <definedName name="_______________________REV3" hidden="1">{#N/A,#N/A,FALSE,"REK-S-TPL";#N/A,#N/A,FALSE,"REK-TPML";#N/A,#N/A,FALSE,"RAB-TEMPEL"}</definedName>
    <definedName name="______________________REV3" localSheetId="3" hidden="1">{#N/A,#N/A,FALSE,"REK-S-TPL";#N/A,#N/A,FALSE,"REK-TPML";#N/A,#N/A,FALSE,"RAB-TEMPEL"}</definedName>
    <definedName name="______________________REV3" localSheetId="2" hidden="1">{#N/A,#N/A,FALSE,"REK-S-TPL";#N/A,#N/A,FALSE,"REK-TPML";#N/A,#N/A,FALSE,"RAB-TEMPEL"}</definedName>
    <definedName name="______________________REV3" localSheetId="22" hidden="1">{#N/A,#N/A,FALSE,"REK-S-TPL";#N/A,#N/A,FALSE,"REK-TPML";#N/A,#N/A,FALSE,"RAB-TEMPEL"}</definedName>
    <definedName name="______________________REV3" hidden="1">{#N/A,#N/A,FALSE,"REK-S-TPL";#N/A,#N/A,FALSE,"REK-TPML";#N/A,#N/A,FALSE,"RAB-TEMPEL"}</definedName>
    <definedName name="_____________________REV3" localSheetId="3" hidden="1">{#N/A,#N/A,FALSE,"REK-S-TPL";#N/A,#N/A,FALSE,"REK-TPML";#N/A,#N/A,FALSE,"RAB-TEMPEL"}</definedName>
    <definedName name="_____________________REV3" localSheetId="2" hidden="1">{#N/A,#N/A,FALSE,"REK-S-TPL";#N/A,#N/A,FALSE,"REK-TPML";#N/A,#N/A,FALSE,"RAB-TEMPEL"}</definedName>
    <definedName name="_____________________REV3" localSheetId="22" hidden="1">{#N/A,#N/A,FALSE,"REK-S-TPL";#N/A,#N/A,FALSE,"REK-TPML";#N/A,#N/A,FALSE,"RAB-TEMPEL"}</definedName>
    <definedName name="_____________________REV3" hidden="1">{#N/A,#N/A,FALSE,"REK-S-TPL";#N/A,#N/A,FALSE,"REK-TPML";#N/A,#N/A,FALSE,"RAB-TEMPEL"}</definedName>
    <definedName name="____________________REV3" localSheetId="3" hidden="1">{#N/A,#N/A,FALSE,"REK-S-TPL";#N/A,#N/A,FALSE,"REK-TPML";#N/A,#N/A,FALSE,"RAB-TEMPEL"}</definedName>
    <definedName name="____________________REV3" localSheetId="2" hidden="1">{#N/A,#N/A,FALSE,"REK-S-TPL";#N/A,#N/A,FALSE,"REK-TPML";#N/A,#N/A,FALSE,"RAB-TEMPEL"}</definedName>
    <definedName name="____________________REV3" localSheetId="22" hidden="1">{#N/A,#N/A,FALSE,"REK-S-TPL";#N/A,#N/A,FALSE,"REK-TPML";#N/A,#N/A,FALSE,"RAB-TEMPEL"}</definedName>
    <definedName name="____________________REV3" hidden="1">{#N/A,#N/A,FALSE,"REK-S-TPL";#N/A,#N/A,FALSE,"REK-TPML";#N/A,#N/A,FALSE,"RAB-TEMPEL"}</definedName>
    <definedName name="__________________REV3" localSheetId="3" hidden="1">{#N/A,#N/A,FALSE,"REK-S-TPL";#N/A,#N/A,FALSE,"REK-TPML";#N/A,#N/A,FALSE,"RAB-TEMPEL"}</definedName>
    <definedName name="__________________REV3" localSheetId="2" hidden="1">{#N/A,#N/A,FALSE,"REK-S-TPL";#N/A,#N/A,FALSE,"REK-TPML";#N/A,#N/A,FALSE,"RAB-TEMPEL"}</definedName>
    <definedName name="__________________REV3" localSheetId="22" hidden="1">{#N/A,#N/A,FALSE,"REK-S-TPL";#N/A,#N/A,FALSE,"REK-TPML";#N/A,#N/A,FALSE,"RAB-TEMPEL"}</definedName>
    <definedName name="__________________REV3" hidden="1">{#N/A,#N/A,FALSE,"REK-S-TPL";#N/A,#N/A,FALSE,"REK-TPML";#N/A,#N/A,FALSE,"RAB-TEMPEL"}</definedName>
    <definedName name="_________________REV3" localSheetId="3" hidden="1">{#N/A,#N/A,FALSE,"REK-S-TPL";#N/A,#N/A,FALSE,"REK-TPML";#N/A,#N/A,FALSE,"RAB-TEMPEL"}</definedName>
    <definedName name="_________________REV3" localSheetId="2" hidden="1">{#N/A,#N/A,FALSE,"REK-S-TPL";#N/A,#N/A,FALSE,"REK-TPML";#N/A,#N/A,FALSE,"RAB-TEMPEL"}</definedName>
    <definedName name="_________________REV3" localSheetId="22" hidden="1">{#N/A,#N/A,FALSE,"REK-S-TPL";#N/A,#N/A,FALSE,"REK-TPML";#N/A,#N/A,FALSE,"RAB-TEMPEL"}</definedName>
    <definedName name="_________________REV3" hidden="1">{#N/A,#N/A,FALSE,"REK-S-TPL";#N/A,#N/A,FALSE,"REK-TPML";#N/A,#N/A,FALSE,"RAB-TEMPEL"}</definedName>
    <definedName name="________________REV3" localSheetId="3" hidden="1">{#N/A,#N/A,FALSE,"REK-S-TPL";#N/A,#N/A,FALSE,"REK-TPML";#N/A,#N/A,FALSE,"RAB-TEMPEL"}</definedName>
    <definedName name="________________REV3" localSheetId="2" hidden="1">{#N/A,#N/A,FALSE,"REK-S-TPL";#N/A,#N/A,FALSE,"REK-TPML";#N/A,#N/A,FALSE,"RAB-TEMPEL"}</definedName>
    <definedName name="________________REV3" localSheetId="22" hidden="1">{#N/A,#N/A,FALSE,"REK-S-TPL";#N/A,#N/A,FALSE,"REK-TPML";#N/A,#N/A,FALSE,"RAB-TEMPEL"}</definedName>
    <definedName name="________________REV3" hidden="1">{#N/A,#N/A,FALSE,"REK-S-TPL";#N/A,#N/A,FALSE,"REK-TPML";#N/A,#N/A,FALSE,"RAB-TEMPEL"}</definedName>
    <definedName name="_______________DIV1" localSheetId="22">#REF!</definedName>
    <definedName name="_______________DIV1">#REF!</definedName>
    <definedName name="_______________DIV10">#REF!</definedName>
    <definedName name="_______________DIV2">#REF!</definedName>
    <definedName name="_______________DIV3">#REF!</definedName>
    <definedName name="_______________DIV4">#REF!</definedName>
    <definedName name="_______________DIV5">#REF!</definedName>
    <definedName name="_______________DIV6">#REF!</definedName>
    <definedName name="_______________DIV7">#REF!</definedName>
    <definedName name="_______________DIV8">#REF!</definedName>
    <definedName name="_______________DIV9">#REF!</definedName>
    <definedName name="_______________HAL1">#REF!</definedName>
    <definedName name="_______________HAL2">#REF!</definedName>
    <definedName name="_______________REV3" localSheetId="3" hidden="1">{#N/A,#N/A,FALSE,"REK-S-TPL";#N/A,#N/A,FALSE,"REK-TPML";#N/A,#N/A,FALSE,"RAB-TEMPEL"}</definedName>
    <definedName name="_______________REV3" localSheetId="2" hidden="1">{#N/A,#N/A,FALSE,"REK-S-TPL";#N/A,#N/A,FALSE,"REK-TPML";#N/A,#N/A,FALSE,"RAB-TEMPEL"}</definedName>
    <definedName name="_______________REV3" localSheetId="22" hidden="1">{#N/A,#N/A,FALSE,"REK-S-TPL";#N/A,#N/A,FALSE,"REK-TPML";#N/A,#N/A,FALSE,"RAB-TEMPEL"}</definedName>
    <definedName name="_______________REV3" hidden="1">{#N/A,#N/A,FALSE,"REK-S-TPL";#N/A,#N/A,FALSE,"REK-TPML";#N/A,#N/A,FALSE,"RAB-TEMPEL"}</definedName>
    <definedName name="______________DIV1" localSheetId="22">#REF!</definedName>
    <definedName name="______________DIV1">#REF!</definedName>
    <definedName name="______________DIV10">#REF!</definedName>
    <definedName name="______________DIV2">#REF!</definedName>
    <definedName name="______________DIV3">#REF!</definedName>
    <definedName name="______________DIV4">#REF!</definedName>
    <definedName name="______________DIV5">#REF!</definedName>
    <definedName name="______________DIV6">#REF!</definedName>
    <definedName name="______________DIV7">#REF!</definedName>
    <definedName name="______________DIV8">#REF!</definedName>
    <definedName name="______________DIV9">#REF!</definedName>
    <definedName name="______________HAL1">#REF!</definedName>
    <definedName name="______________HAL2">#REF!</definedName>
    <definedName name="______________REV3" localSheetId="3" hidden="1">{#N/A,#N/A,FALSE,"REK-S-TPL";#N/A,#N/A,FALSE,"REK-TPML";#N/A,#N/A,FALSE,"RAB-TEMPEL"}</definedName>
    <definedName name="______________REV3" localSheetId="2" hidden="1">{#N/A,#N/A,FALSE,"REK-S-TPL";#N/A,#N/A,FALSE,"REK-TPML";#N/A,#N/A,FALSE,"RAB-TEMPEL"}</definedName>
    <definedName name="______________REV3" localSheetId="22" hidden="1">{#N/A,#N/A,FALSE,"REK-S-TPL";#N/A,#N/A,FALSE,"REK-TPML";#N/A,#N/A,FALSE,"RAB-TEMPEL"}</definedName>
    <definedName name="______________REV3" hidden="1">{#N/A,#N/A,FALSE,"REK-S-TPL";#N/A,#N/A,FALSE,"REK-TPML";#N/A,#N/A,FALSE,"RAB-TEMPEL"}</definedName>
    <definedName name="_____________DIV1" localSheetId="22">#REF!</definedName>
    <definedName name="_____________DIV1">#REF!</definedName>
    <definedName name="_____________DIV10">#REF!</definedName>
    <definedName name="_____________DIV2">#REF!</definedName>
    <definedName name="_____________DIV3">#REF!</definedName>
    <definedName name="_____________DIV4">#REF!</definedName>
    <definedName name="_____________DIV5">#REF!</definedName>
    <definedName name="_____________DIV6">#REF!</definedName>
    <definedName name="_____________DIV7">#REF!</definedName>
    <definedName name="_____________DIV8">#REF!</definedName>
    <definedName name="_____________DIV9">#REF!</definedName>
    <definedName name="_____________HAL1">#REF!</definedName>
    <definedName name="_____________HAL2">#REF!</definedName>
    <definedName name="_____________REV3" localSheetId="3" hidden="1">{#N/A,#N/A,FALSE,"REK-S-TPL";#N/A,#N/A,FALSE,"REK-TPML";#N/A,#N/A,FALSE,"RAB-TEMPEL"}</definedName>
    <definedName name="_____________REV3" localSheetId="2" hidden="1">{#N/A,#N/A,FALSE,"REK-S-TPL";#N/A,#N/A,FALSE,"REK-TPML";#N/A,#N/A,FALSE,"RAB-TEMPEL"}</definedName>
    <definedName name="_____________REV3" localSheetId="22" hidden="1">{#N/A,#N/A,FALSE,"REK-S-TPL";#N/A,#N/A,FALSE,"REK-TPML";#N/A,#N/A,FALSE,"RAB-TEMPEL"}</definedName>
    <definedName name="_____________REV3" hidden="1">{#N/A,#N/A,FALSE,"REK-S-TPL";#N/A,#N/A,FALSE,"REK-TPML";#N/A,#N/A,FALSE,"RAB-TEMPEL"}</definedName>
    <definedName name="____________DIV1" localSheetId="22">#REF!</definedName>
    <definedName name="____________DIV1">#REF!</definedName>
    <definedName name="____________DIV10">#REF!</definedName>
    <definedName name="____________DIV2">#REF!</definedName>
    <definedName name="____________DIV3">#REF!</definedName>
    <definedName name="____________DIV4">#REF!</definedName>
    <definedName name="____________DIV5">#REF!</definedName>
    <definedName name="____________DIV6">#REF!</definedName>
    <definedName name="____________DIV7">#REF!</definedName>
    <definedName name="____________DIV8">#REF!</definedName>
    <definedName name="____________DIV9">#REF!</definedName>
    <definedName name="____________HAL1">#REF!</definedName>
    <definedName name="____________HAL2">#REF!</definedName>
    <definedName name="____________REV3" localSheetId="3" hidden="1">{#N/A,#N/A,FALSE,"REK-S-TPL";#N/A,#N/A,FALSE,"REK-TPML";#N/A,#N/A,FALSE,"RAB-TEMPEL"}</definedName>
    <definedName name="____________REV3" localSheetId="2" hidden="1">{#N/A,#N/A,FALSE,"REK-S-TPL";#N/A,#N/A,FALSE,"REK-TPML";#N/A,#N/A,FALSE,"RAB-TEMPEL"}</definedName>
    <definedName name="____________REV3" localSheetId="22" hidden="1">{#N/A,#N/A,FALSE,"REK-S-TPL";#N/A,#N/A,FALSE,"REK-TPML";#N/A,#N/A,FALSE,"RAB-TEMPEL"}</definedName>
    <definedName name="____________REV3" hidden="1">{#N/A,#N/A,FALSE,"REK-S-TPL";#N/A,#N/A,FALSE,"REK-TPML";#N/A,#N/A,FALSE,"RAB-TEMPEL"}</definedName>
    <definedName name="___________DIV1">'[4]Kuantitas &amp; Harga'!$H$21</definedName>
    <definedName name="___________DIV10">'[4]Kuantitas &amp; Harga'!$H$500</definedName>
    <definedName name="___________DIV2">'[4]Kuantitas &amp; Harga'!$H$43</definedName>
    <definedName name="___________DIV3">'[4]Kuantitas &amp; Harga'!$H$65</definedName>
    <definedName name="___________DIV4">'[4]Kuantitas &amp; Harga'!$H$99</definedName>
    <definedName name="___________DIV5">'[4]Kuantitas &amp; Harga'!$H$116</definedName>
    <definedName name="___________DIV6">'[4]Kuantitas &amp; Harga'!$H$177</definedName>
    <definedName name="___________DIV7">'[4]Kuantitas &amp; Harga'!$H$343</definedName>
    <definedName name="___________DIV8">'[4]Kuantitas &amp; Harga'!$H$370</definedName>
    <definedName name="___________DIV9">'[4]Kuantitas &amp; Harga'!$H$437</definedName>
    <definedName name="___________HAL1" localSheetId="22">#REF!</definedName>
    <definedName name="___________HAL1">#REF!</definedName>
    <definedName name="___________HAL2">#REF!</definedName>
    <definedName name="___________REV3" localSheetId="3" hidden="1">{#N/A,#N/A,FALSE,"REK-S-TPL";#N/A,#N/A,FALSE,"REK-TPML";#N/A,#N/A,FALSE,"RAB-TEMPEL"}</definedName>
    <definedName name="___________REV3" localSheetId="2" hidden="1">{#N/A,#N/A,FALSE,"REK-S-TPL";#N/A,#N/A,FALSE,"REK-TPML";#N/A,#N/A,FALSE,"RAB-TEMPEL"}</definedName>
    <definedName name="___________REV3" localSheetId="22" hidden="1">{#N/A,#N/A,FALSE,"REK-S-TPL";#N/A,#N/A,FALSE,"REK-TPML";#N/A,#N/A,FALSE,"RAB-TEMPEL"}</definedName>
    <definedName name="___________REV3" hidden="1">{#N/A,#N/A,FALSE,"REK-S-TPL";#N/A,#N/A,FALSE,"REK-TPML";#N/A,#N/A,FALSE,"RAB-TEMPEL"}</definedName>
    <definedName name="__________DIV1">'[4]Kuantitas &amp; Harga'!$H$21</definedName>
    <definedName name="__________DIV10">'[4]Kuantitas &amp; Harga'!$H$500</definedName>
    <definedName name="__________DIV2">'[4]Kuantitas &amp; Harga'!$H$43</definedName>
    <definedName name="__________DIV3">'[4]Kuantitas &amp; Harga'!$H$65</definedName>
    <definedName name="__________DIV4">'[4]Kuantitas &amp; Harga'!$H$99</definedName>
    <definedName name="__________DIV5">'[4]Kuantitas &amp; Harga'!$H$116</definedName>
    <definedName name="__________DIV6">'[4]Kuantitas &amp; Harga'!$H$177</definedName>
    <definedName name="__________DIV7">'[4]Kuantitas &amp; Harga'!$H$343</definedName>
    <definedName name="__________DIV8">'[4]Kuantitas &amp; Harga'!$H$370</definedName>
    <definedName name="__________DIV9">'[4]Kuantitas &amp; Harga'!$H$437</definedName>
    <definedName name="__________HAL1" localSheetId="22">#REF!</definedName>
    <definedName name="__________HAL1">#REF!</definedName>
    <definedName name="__________HAL2">#REF!</definedName>
    <definedName name="__________mu3" localSheetId="22">[5]harsat!$I$13</definedName>
    <definedName name="__________mu3">[6]harsat!$I$13</definedName>
    <definedName name="__________REV3" localSheetId="3" hidden="1">{#N/A,#N/A,FALSE,"REK-S-TPL";#N/A,#N/A,FALSE,"REK-TPML";#N/A,#N/A,FALSE,"RAB-TEMPEL"}</definedName>
    <definedName name="__________REV3" localSheetId="2" hidden="1">{#N/A,#N/A,FALSE,"REK-S-TPL";#N/A,#N/A,FALSE,"REK-TPML";#N/A,#N/A,FALSE,"RAB-TEMPEL"}</definedName>
    <definedName name="__________REV3" localSheetId="22" hidden="1">{#N/A,#N/A,FALSE,"REK-S-TPL";#N/A,#N/A,FALSE,"REK-TPML";#N/A,#N/A,FALSE,"RAB-TEMPEL"}</definedName>
    <definedName name="__________REV3" hidden="1">{#N/A,#N/A,FALSE,"REK-S-TPL";#N/A,#N/A,FALSE,"REK-TPML";#N/A,#N/A,FALSE,"RAB-TEMPEL"}</definedName>
    <definedName name="_________DIV1">'[4]Kuantitas &amp; Harga'!$H$21</definedName>
    <definedName name="_________DIV10">'[4]Kuantitas &amp; Harga'!$H$500</definedName>
    <definedName name="_________DIV2">'[4]Kuantitas &amp; Harga'!$H$43</definedName>
    <definedName name="_________DIV3">'[4]Kuantitas &amp; Harga'!$H$65</definedName>
    <definedName name="_________DIV4">'[4]Kuantitas &amp; Harga'!$H$99</definedName>
    <definedName name="_________DIV5">'[4]Kuantitas &amp; Harga'!$H$116</definedName>
    <definedName name="_________DIV6">'[4]Kuantitas &amp; Harga'!$H$177</definedName>
    <definedName name="_________DIV7">'[4]Kuantitas &amp; Harga'!$H$343</definedName>
    <definedName name="_________DIV8">'[4]Kuantitas &amp; Harga'!$H$370</definedName>
    <definedName name="_________DIV9">'[4]Kuantitas &amp; Harga'!$H$437</definedName>
    <definedName name="_________HAL1" localSheetId="22">#REF!</definedName>
    <definedName name="_________HAL1">#REF!</definedName>
    <definedName name="_________HAL2">#REF!</definedName>
    <definedName name="_________mu1" localSheetId="20">[7]harsat!#REF!</definedName>
    <definedName name="_________mu1" localSheetId="2">[7]harsat!#REF!</definedName>
    <definedName name="_________mu1" localSheetId="22">[8]harsat!#REF!</definedName>
    <definedName name="_________mu1">[7]harsat!#REF!</definedName>
    <definedName name="_________mu3" localSheetId="22">[5]harsat!$I$13</definedName>
    <definedName name="_________mu3">[6]harsat!$I$13</definedName>
    <definedName name="_________mu4" localSheetId="20">[7]harsat!#REF!</definedName>
    <definedName name="_________mu4" localSheetId="2">[7]harsat!#REF!</definedName>
    <definedName name="_________mu4" localSheetId="22">[8]harsat!#REF!</definedName>
    <definedName name="_________mu4">[7]harsat!#REF!</definedName>
    <definedName name="________DIV1">'[4]Kuantitas &amp; Harga'!$H$21</definedName>
    <definedName name="________DIV10">'[4]Kuantitas &amp; Harga'!$H$500</definedName>
    <definedName name="________DIV2">'[4]Kuantitas &amp; Harga'!$H$43</definedName>
    <definedName name="________DIV3">'[4]Kuantitas &amp; Harga'!$H$65</definedName>
    <definedName name="________DIV4">'[4]Kuantitas &amp; Harga'!$H$99</definedName>
    <definedName name="________DIV5">'[4]Kuantitas &amp; Harga'!$H$116</definedName>
    <definedName name="________DIV6">'[4]Kuantitas &amp; Harga'!$H$177</definedName>
    <definedName name="________DIV7">'[4]Kuantitas &amp; Harga'!$H$343</definedName>
    <definedName name="________DIV8">'[4]Kuantitas &amp; Harga'!$H$370</definedName>
    <definedName name="________DIV9">'[4]Kuantitas &amp; Harga'!$H$437</definedName>
    <definedName name="________EEE08" localSheetId="22">#REF!</definedName>
    <definedName name="________EEE08">#REF!</definedName>
    <definedName name="________HAL1">#REF!</definedName>
    <definedName name="________HAL2">#REF!</definedName>
    <definedName name="________mu1" localSheetId="20">[9]Bahan!#REF!</definedName>
    <definedName name="________mu1" localSheetId="2">[9]Bahan!#REF!</definedName>
    <definedName name="________mu1">[9]Bahan!#REF!</definedName>
    <definedName name="________mu4" localSheetId="20">[9]Bahan!#REF!</definedName>
    <definedName name="________mu4" localSheetId="2">[9]Bahan!#REF!</definedName>
    <definedName name="________mu4">[9]Bahan!#REF!</definedName>
    <definedName name="________REV3" localSheetId="3" hidden="1">{#N/A,#N/A,FALSE,"REK-S-TPL";#N/A,#N/A,FALSE,"REK-TPML";#N/A,#N/A,FALSE,"RAB-TEMPEL"}</definedName>
    <definedName name="________REV3" localSheetId="2" hidden="1">{#N/A,#N/A,FALSE,"REK-S-TPL";#N/A,#N/A,FALSE,"REK-TPML";#N/A,#N/A,FALSE,"RAB-TEMPEL"}</definedName>
    <definedName name="________REV3" localSheetId="22" hidden="1">{#N/A,#N/A,FALSE,"REK-S-TPL";#N/A,#N/A,FALSE,"REK-TPML";#N/A,#N/A,FALSE,"RAB-TEMPEL"}</definedName>
    <definedName name="________REV3" hidden="1">{#N/A,#N/A,FALSE,"REK-S-TPL";#N/A,#N/A,FALSE,"REK-TPML";#N/A,#N/A,FALSE,"RAB-TEMPEL"}</definedName>
    <definedName name="_______DIV1">'[4]Kuantitas &amp; Harga'!$H$21</definedName>
    <definedName name="_______DIV10">'[4]Kuantitas &amp; Harga'!$H$500</definedName>
    <definedName name="_______DIV2">'[4]Kuantitas &amp; Harga'!$H$43</definedName>
    <definedName name="_______DIV3">'[4]Kuantitas &amp; Harga'!$H$65</definedName>
    <definedName name="_______DIV4">'[4]Kuantitas &amp; Harga'!$H$99</definedName>
    <definedName name="_______DIV5">'[4]Kuantitas &amp; Harga'!$H$116</definedName>
    <definedName name="_______DIV6">'[4]Kuantitas &amp; Harga'!$H$177</definedName>
    <definedName name="_______DIV7">'[4]Kuantitas &amp; Harga'!$H$343</definedName>
    <definedName name="_______DIV8">'[4]Kuantitas &amp; Harga'!$H$370</definedName>
    <definedName name="_______DIV9">'[4]Kuantitas &amp; Harga'!$H$437</definedName>
    <definedName name="_______EEE08" localSheetId="22">#REF!</definedName>
    <definedName name="_______EEE08">#REF!</definedName>
    <definedName name="_______EEE10">#REF!</definedName>
    <definedName name="_______HAL1">#REF!</definedName>
    <definedName name="_______HAL2">#REF!</definedName>
    <definedName name="_______MMM19">#REF!</definedName>
    <definedName name="_______MMM27">#REF!</definedName>
    <definedName name="_______MMM37">#REF!</definedName>
    <definedName name="_______MMM39">#REF!</definedName>
    <definedName name="_______mu1" localSheetId="20">[7]harsat!#REF!</definedName>
    <definedName name="_______mu1" localSheetId="2">[7]harsat!#REF!</definedName>
    <definedName name="_______mu1" localSheetId="22">[8]harsat!#REF!</definedName>
    <definedName name="_______mu1">[7]harsat!#REF!</definedName>
    <definedName name="_______mu3" localSheetId="22">[5]harsat!$I$13</definedName>
    <definedName name="_______mu3">[6]harsat!$I$13</definedName>
    <definedName name="_______mu4" localSheetId="20">[7]harsat!#REF!</definedName>
    <definedName name="_______mu4" localSheetId="2">[7]harsat!#REF!</definedName>
    <definedName name="_______mu4" localSheetId="22">[8]harsat!#REF!</definedName>
    <definedName name="_______mu4">[7]harsat!#REF!</definedName>
    <definedName name="_______REV3" localSheetId="3" hidden="1">{#N/A,#N/A,FALSE,"REK-S-TPL";#N/A,#N/A,FALSE,"REK-TPML";#N/A,#N/A,FALSE,"RAB-TEMPEL"}</definedName>
    <definedName name="_______REV3" localSheetId="2" hidden="1">{#N/A,#N/A,FALSE,"REK-S-TPL";#N/A,#N/A,FALSE,"REK-TPML";#N/A,#N/A,FALSE,"RAB-TEMPEL"}</definedName>
    <definedName name="_______REV3" localSheetId="22" hidden="1">{#N/A,#N/A,FALSE,"REK-S-TPL";#N/A,#N/A,FALSE,"REK-TPML";#N/A,#N/A,FALSE,"RAB-TEMPEL"}</definedName>
    <definedName name="_______REV3" hidden="1">{#N/A,#N/A,FALSE,"REK-S-TPL";#N/A,#N/A,FALSE,"REK-TPML";#N/A,#N/A,FALSE,"RAB-TEMPEL"}</definedName>
    <definedName name="______abs100">[10]plumbing!#REF!</definedName>
    <definedName name="______ahu100">[10]plumbing!#REF!</definedName>
    <definedName name="______ahu150">[10]plumbing!#REF!</definedName>
    <definedName name="______ako100">[10]plumbing!#REF!</definedName>
    <definedName name="______ako150">[10]plumbing!#REF!</definedName>
    <definedName name="______ako50">[10]plumbing!#REF!</definedName>
    <definedName name="______ako80">[10]plumbing!#REF!</definedName>
    <definedName name="______aku100">[10]plumbing!#REF!</definedName>
    <definedName name="______aku150">[10]plumbing!#REF!</definedName>
    <definedName name="______cas80">[10]plumbing!#REF!</definedName>
    <definedName name="______cod50">[11]SAP!#REF!</definedName>
    <definedName name="______DAF10" localSheetId="22">#REF!</definedName>
    <definedName name="______DAF10">#REF!</definedName>
    <definedName name="______dia6" localSheetId="22">[10]plumbing!#REF!</definedName>
    <definedName name="______dia6">[10]plumbing!#REF!</definedName>
    <definedName name="______DIV1">'[4]Kuantitas &amp; Harga'!$H$21</definedName>
    <definedName name="______DIV10">'[4]Kuantitas &amp; Harga'!$H$500</definedName>
    <definedName name="______DIV11" localSheetId="22">#REF!</definedName>
    <definedName name="______DIV11">#REF!</definedName>
    <definedName name="______DIV2">'[4]Kuantitas &amp; Harga'!$H$43</definedName>
    <definedName name="______DIV3">'[4]Kuantitas &amp; Harga'!$H$65</definedName>
    <definedName name="______DIV4">'[4]Kuantitas &amp; Harga'!$H$99</definedName>
    <definedName name="______DIV5">'[4]Kuantitas &amp; Harga'!$H$116</definedName>
    <definedName name="______DIV6">'[4]Kuantitas &amp; Harga'!$H$177</definedName>
    <definedName name="______DIV7">'[4]Kuantitas &amp; Harga'!$H$343</definedName>
    <definedName name="______DIV8">'[4]Kuantitas &amp; Harga'!$H$370</definedName>
    <definedName name="______DIV9">'[4]Kuantitas &amp; Harga'!$H$437</definedName>
    <definedName name="______EEE07" localSheetId="22">#REF!</definedName>
    <definedName name="______EEE07">#REF!</definedName>
    <definedName name="______EEE08">#REF!</definedName>
    <definedName name="______EEE10">#REF!</definedName>
    <definedName name="______EEE17">#REF!</definedName>
    <definedName name="______fdd100">[11]SAP!#REF!</definedName>
    <definedName name="______fvd100">[11]SAP!#REF!</definedName>
    <definedName name="______grc1" localSheetId="22">#REF!</definedName>
    <definedName name="______grc1">#REF!</definedName>
    <definedName name="______gvd20" localSheetId="22">[11]SAP!#REF!</definedName>
    <definedName name="______gvd20">[11]SAP!#REF!</definedName>
    <definedName name="______gvd32">[11]SAP!#REF!</definedName>
    <definedName name="______gvd40">[11]SAP!#REF!</definedName>
    <definedName name="______gvd80">[11]SAP!#REF!</definedName>
    <definedName name="______HAL1" localSheetId="22">#REF!</definedName>
    <definedName name="______HAL1">#REF!</definedName>
    <definedName name="______HAL2">#REF!</definedName>
    <definedName name="______kr15">[11]SAP!#REF!</definedName>
    <definedName name="______MMM03" localSheetId="22">#REF!</definedName>
    <definedName name="______MMM03">#REF!</definedName>
    <definedName name="______MMM04">#REF!</definedName>
    <definedName name="______MMM19">#REF!</definedName>
    <definedName name="______MMM26">#REF!</definedName>
    <definedName name="______MMM27">#REF!</definedName>
    <definedName name="______MMM37">#REF!</definedName>
    <definedName name="______MMM39">#REF!</definedName>
    <definedName name="______mu1" localSheetId="20">[7]harsat!#REF!</definedName>
    <definedName name="______mu1" localSheetId="2">[7]harsat!#REF!</definedName>
    <definedName name="______mu1" localSheetId="22">[8]harsat!#REF!</definedName>
    <definedName name="______mu1">[7]harsat!#REF!</definedName>
    <definedName name="______mu3" localSheetId="22">[5]harsat!$I$13</definedName>
    <definedName name="______mu3">[6]harsat!$I$13</definedName>
    <definedName name="______mu4" localSheetId="20">[7]harsat!#REF!</definedName>
    <definedName name="______mu4" localSheetId="2">[7]harsat!#REF!</definedName>
    <definedName name="______mu4" localSheetId="22">[8]harsat!#REF!</definedName>
    <definedName name="______mu4">[7]harsat!#REF!</definedName>
    <definedName name="______pab100" localSheetId="22">[10]plumbing!#REF!</definedName>
    <definedName name="______pab100">[10]plumbing!#REF!</definedName>
    <definedName name="______pab15">[10]plumbing!#REF!</definedName>
    <definedName name="______pab150">[10]plumbing!#REF!</definedName>
    <definedName name="______pab2">[10]plumbing!#REF!</definedName>
    <definedName name="______pab20">[10]plumbing!#REF!</definedName>
    <definedName name="______pab25">[10]plumbing!#REF!</definedName>
    <definedName name="______pab32">[10]plumbing!#REF!</definedName>
    <definedName name="______pab4">[10]plumbing!#REF!</definedName>
    <definedName name="______pab40">[10]plumbing!#REF!</definedName>
    <definedName name="______pab50">[10]plumbing!#REF!</definedName>
    <definedName name="______pab6">[10]plumbing!#REF!</definedName>
    <definedName name="______pab80">[10]plumbing!#REF!</definedName>
    <definedName name="______pah150">[10]plumbing!#REF!</definedName>
    <definedName name="______pak100">[10]plumbing!#REF!</definedName>
    <definedName name="______pak150">[10]plumbing!#REF!</definedName>
    <definedName name="______pak50">[10]plumbing!#REF!</definedName>
    <definedName name="______pak80">[10]plumbing!#REF!</definedName>
    <definedName name="______pc50">[10]plumbing!#REF!</definedName>
    <definedName name="______pc80">[10]plumbing!#REF!</definedName>
    <definedName name="______pcf80">[10]plumbing!#REF!</definedName>
    <definedName name="______ph100">[10]plumbing!#REF!</definedName>
    <definedName name="______ph150">[10]plumbing!#REF!</definedName>
    <definedName name="______phf100">[10]plumbing!#REF!</definedName>
    <definedName name="______phf150">[10]plumbing!#REF!</definedName>
    <definedName name="______PL3" localSheetId="22">#REF!</definedName>
    <definedName name="______PL3">#REF!</definedName>
    <definedName name="______pv100" localSheetId="22">[10]plumbing!#REF!</definedName>
    <definedName name="______pv100">[10]plumbing!#REF!</definedName>
    <definedName name="______pv40">[10]plumbing!#REF!</definedName>
    <definedName name="______pv50">[10]plumbing!#REF!</definedName>
    <definedName name="______pv80">[10]plumbing!#REF!</definedName>
    <definedName name="______pvc100">[11]SAP!#REF!</definedName>
    <definedName name="______pvc150">[11]SAP!#REF!</definedName>
    <definedName name="______pvc20">[11]SAP!#REF!</definedName>
    <definedName name="______pvc200">[11]SAP!#REF!</definedName>
    <definedName name="______pvc25">[11]SAP!#REF!</definedName>
    <definedName name="______pvc32">[11]SAP!#REF!</definedName>
    <definedName name="______pvc40">[11]SAP!#REF!</definedName>
    <definedName name="______pvc50">[11]SAP!#REF!</definedName>
    <definedName name="______pvc65">[11]SAP!#REF!</definedName>
    <definedName name="______pvc80">[11]SAP!#REF!</definedName>
    <definedName name="______pvf100">[10]plumbing!#REF!</definedName>
    <definedName name="______pvf80">[10]plumbing!#REF!</definedName>
    <definedName name="______qmd15">[11]SAP!#REF!</definedName>
    <definedName name="______qmd20">[11]SAP!#REF!</definedName>
    <definedName name="______rdd100">[11]SAP!#REF!</definedName>
    <definedName name="______rdd150">[11]SAP!#REF!</definedName>
    <definedName name="______REV3" localSheetId="3" hidden="1">{#N/A,#N/A,FALSE,"REK-S-TPL";#N/A,#N/A,FALSE,"REK-TPML";#N/A,#N/A,FALSE,"RAB-TEMPEL"}</definedName>
    <definedName name="______REV3" localSheetId="2" hidden="1">{#N/A,#N/A,FALSE,"REK-S-TPL";#N/A,#N/A,FALSE,"REK-TPML";#N/A,#N/A,FALSE,"RAB-TEMPEL"}</definedName>
    <definedName name="______REV3" localSheetId="22" hidden="1">{#N/A,#N/A,FALSE,"REK-S-TPL";#N/A,#N/A,FALSE,"REK-TPML";#N/A,#N/A,FALSE,"RAB-TEMPEL"}</definedName>
    <definedName name="______REV3" hidden="1">{#N/A,#N/A,FALSE,"REK-S-TPL";#N/A,#N/A,FALSE,"REK-TPML";#N/A,#N/A,FALSE,"RAB-TEMPEL"}</definedName>
    <definedName name="______rkl1000" localSheetId="22">#REF!</definedName>
    <definedName name="______rkl1000">#REF!</definedName>
    <definedName name="______rkl200">#REF!</definedName>
    <definedName name="______rkl300">#REF!</definedName>
    <definedName name="______rkl400">#REF!</definedName>
    <definedName name="______rkl500">#REF!</definedName>
    <definedName name="______rkl600">#REF!</definedName>
    <definedName name="______rkl700">#REF!</definedName>
    <definedName name="______rkl800">#REF!</definedName>
    <definedName name="______tlc20">#REF!</definedName>
    <definedName name="______vnt100">[10]plumbing!#REF!</definedName>
    <definedName name="______vnt40">[10]plumbing!#REF!</definedName>
    <definedName name="______vnt50">[10]plumbing!#REF!</definedName>
    <definedName name="______vnt80">[10]plumbing!#REF!</definedName>
    <definedName name="_____bcv100" localSheetId="22">#REF!</definedName>
    <definedName name="_____bcv100">#REF!</definedName>
    <definedName name="_____bcv125">#REF!</definedName>
    <definedName name="_____bcv150">#REF!</definedName>
    <definedName name="_____cvd100">#REF!</definedName>
    <definedName name="_____cvd15">#REF!</definedName>
    <definedName name="_____cvd150">#REF!</definedName>
    <definedName name="_____cvd50">#REF!</definedName>
    <definedName name="_____cvd65">#REF!</definedName>
    <definedName name="_____daf32">#REF!</definedName>
    <definedName name="_____daf33">#REF!</definedName>
    <definedName name="_____DIV1">'[4]Kuantitas &amp; Harga'!$H$21</definedName>
    <definedName name="_____DIV10">'[4]Kuantitas &amp; Harga'!$H$500</definedName>
    <definedName name="_____DIV11" localSheetId="22">#REF!</definedName>
    <definedName name="_____DIV11">#REF!</definedName>
    <definedName name="_____DIV2">'[4]Kuantitas &amp; Harga'!$H$43</definedName>
    <definedName name="_____DIV3">'[4]Kuantitas &amp; Harga'!$H$65</definedName>
    <definedName name="_____DIV4">'[4]Kuantitas &amp; Harga'!$H$99</definedName>
    <definedName name="_____DIV5">'[4]Kuantitas &amp; Harga'!$H$116</definedName>
    <definedName name="_____DIV6">'[4]Kuantitas &amp; Harga'!$H$177</definedName>
    <definedName name="_____DIV7">'[4]Kuantitas &amp; Harga'!$H$343</definedName>
    <definedName name="_____DIV8">'[4]Kuantitas &amp; Harga'!$H$370</definedName>
    <definedName name="_____DIV9">'[4]Kuantitas &amp; Harga'!$H$437</definedName>
    <definedName name="_____EEE01" localSheetId="22">#REF!</definedName>
    <definedName name="_____EEE01">#REF!</definedName>
    <definedName name="_____EEE02">#REF!</definedName>
    <definedName name="_____EEE03">#REF!</definedName>
    <definedName name="_____EEE04">#REF!</definedName>
    <definedName name="_____EEE05">#REF!</definedName>
    <definedName name="_____EEE06">#REF!</definedName>
    <definedName name="_____EEE07">#REF!</definedName>
    <definedName name="_____EEE08">#REF!</definedName>
    <definedName name="_____EEE09">#REF!</definedName>
    <definedName name="_____EEE10">#REF!</definedName>
    <definedName name="_____EEE11">#REF!</definedName>
    <definedName name="_____EEE12">#REF!</definedName>
    <definedName name="_____EEE13">#REF!</definedName>
    <definedName name="_____EEE14">#REF!</definedName>
    <definedName name="_____EEE15">#REF!</definedName>
    <definedName name="_____EEE16">#REF!</definedName>
    <definedName name="_____EEE17">#REF!</definedName>
    <definedName name="_____EEE18">#REF!</definedName>
    <definedName name="_____EEE19">#REF!</definedName>
    <definedName name="_____EEE20">#REF!</definedName>
    <definedName name="_____EEE21">#REF!</definedName>
    <definedName name="_____EEE22">#REF!</definedName>
    <definedName name="_____EEE23">#REF!</definedName>
    <definedName name="_____EEE24">#REF!</definedName>
    <definedName name="_____EEE25">#REF!</definedName>
    <definedName name="_____EEE26">#REF!</definedName>
    <definedName name="_____EEE27">#REF!</definedName>
    <definedName name="_____EEE28">#REF!</definedName>
    <definedName name="_____EEE29">#REF!</definedName>
    <definedName name="_____EEE30">#REF!</definedName>
    <definedName name="_____EEE31">#REF!</definedName>
    <definedName name="_____EEE32">#REF!</definedName>
    <definedName name="_____EEE33">#REF!</definedName>
    <definedName name="_____fjd100">#REF!</definedName>
    <definedName name="_____fjd150">#REF!</definedName>
    <definedName name="_____fjd50">#REF!</definedName>
    <definedName name="_____fjd65">#REF!</definedName>
    <definedName name="_____fmd150">#REF!</definedName>
    <definedName name="_____gti50">#REF!</definedName>
    <definedName name="_____gti60">#REF!</definedName>
    <definedName name="_____gvd100">#REF!</definedName>
    <definedName name="_____gvd15">#REF!</definedName>
    <definedName name="_____gvd150">#REF!</definedName>
    <definedName name="_____gvd25">#REF!</definedName>
    <definedName name="_____gvd50">#REF!</definedName>
    <definedName name="_____gvd65">#REF!</definedName>
    <definedName name="_____HAL1">#REF!</definedName>
    <definedName name="_____HAL2">#REF!</definedName>
    <definedName name="_____HAL3">#REF!</definedName>
    <definedName name="_____HAL4">#REF!</definedName>
    <definedName name="_____HAL5">#REF!</definedName>
    <definedName name="_____HAL6">#REF!</definedName>
    <definedName name="_____HAL7">#REF!</definedName>
    <definedName name="_____HAL8">#REF!</definedName>
    <definedName name="_____hdw1">#REF!</definedName>
    <definedName name="_____kof1">[12]Analisa!$AB$17</definedName>
    <definedName name="_____LLL01" localSheetId="22">#REF!</definedName>
    <definedName name="_____LLL01">#REF!</definedName>
    <definedName name="_____LLL02">#REF!</definedName>
    <definedName name="_____LLL03">#REF!</definedName>
    <definedName name="_____LLL04">#REF!</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#REF!</definedName>
    <definedName name="_____MMM01">#REF!</definedName>
    <definedName name="_____MMM02">#REF!</definedName>
    <definedName name="_____MMM03">#REF!</definedName>
    <definedName name="_____MMM04">#REF!</definedName>
    <definedName name="_____MMM05">#REF!</definedName>
    <definedName name="_____MMM06">#REF!</definedName>
    <definedName name="_____MMM07">#REF!</definedName>
    <definedName name="_____MMM08">#REF!</definedName>
    <definedName name="_____MMM09">#REF!</definedName>
    <definedName name="_____MMM10">#REF!</definedName>
    <definedName name="_____MMM11">#REF!</definedName>
    <definedName name="_____MMM12">#REF!</definedName>
    <definedName name="_____MMM13">#REF!</definedName>
    <definedName name="_____MMM14">#REF!</definedName>
    <definedName name="_____MMM15">#REF!</definedName>
    <definedName name="_____MMM16">#REF!</definedName>
    <definedName name="_____MMM17">#REF!</definedName>
    <definedName name="_____MMM18">#REF!</definedName>
    <definedName name="_____MMM19">#REF!</definedName>
    <definedName name="_____MMM20">#REF!</definedName>
    <definedName name="_____MMM21">#REF!</definedName>
    <definedName name="_____MMM22">#REF!</definedName>
    <definedName name="_____MMM23">#REF!</definedName>
    <definedName name="_____MMM24">#REF!</definedName>
    <definedName name="_____MMM25">#REF!</definedName>
    <definedName name="_____MMM26">#REF!</definedName>
    <definedName name="_____MMM27">#REF!</definedName>
    <definedName name="_____MMM28">#REF!</definedName>
    <definedName name="_____MMM29">#REF!</definedName>
    <definedName name="_____MMM30">#REF!</definedName>
    <definedName name="_____MMM31">#REF!</definedName>
    <definedName name="_____MMM32">#REF!</definedName>
    <definedName name="_____MMM33">#REF!</definedName>
    <definedName name="_____MMM34">#REF!</definedName>
    <definedName name="_____MMM35">#REF!</definedName>
    <definedName name="_____MMM36">#REF!</definedName>
    <definedName name="_____MMM37">#REF!</definedName>
    <definedName name="_____MMM38">#REF!</definedName>
    <definedName name="_____MMM39">#REF!</definedName>
    <definedName name="_____MMM40">#REF!</definedName>
    <definedName name="_____MMM41">#REF!</definedName>
    <definedName name="_____MMM411">#REF!</definedName>
    <definedName name="_____MMM42">#REF!</definedName>
    <definedName name="_____MMM43">#REF!</definedName>
    <definedName name="_____MMM44">#REF!</definedName>
    <definedName name="_____MMM45">#REF!</definedName>
    <definedName name="_____MMM46">#REF!</definedName>
    <definedName name="_____MMM47">#REF!</definedName>
    <definedName name="_____MMM48">#REF!</definedName>
    <definedName name="_____MMM49">#REF!</definedName>
    <definedName name="_____MMM50">#REF!</definedName>
    <definedName name="_____MMM51">#REF!</definedName>
    <definedName name="_____MMM52">#REF!</definedName>
    <definedName name="_____MMM53">#REF!</definedName>
    <definedName name="_____MMM54">#REF!</definedName>
    <definedName name="_____mu1" localSheetId="20">[7]harsat!#REF!</definedName>
    <definedName name="_____mu1" localSheetId="2">[7]harsat!#REF!</definedName>
    <definedName name="_____mu1" localSheetId="22">[8]harsat!#REF!</definedName>
    <definedName name="_____mu1">[7]harsat!#REF!</definedName>
    <definedName name="_____mu3" localSheetId="22">[5]harsat!$I$13</definedName>
    <definedName name="_____mu3">[6]harsat!$I$13</definedName>
    <definedName name="_____mu4" localSheetId="20">[7]harsat!#REF!</definedName>
    <definedName name="_____mu4" localSheetId="2">[7]harsat!#REF!</definedName>
    <definedName name="_____mu4" localSheetId="22">[8]harsat!#REF!</definedName>
    <definedName name="_____mu4">[7]harsat!#REF!</definedName>
    <definedName name="_____pab125" localSheetId="22">#REF!</definedName>
    <definedName name="_____pab125">#REF!</definedName>
    <definedName name="_____pab126">#REF!</definedName>
    <definedName name="_____pab65">#REF!</definedName>
    <definedName name="_____pbs100">#REF!</definedName>
    <definedName name="_____pbs15">#REF!</definedName>
    <definedName name="_____pbs150">#REF!</definedName>
    <definedName name="_____pbs40">#REF!</definedName>
    <definedName name="_____pbs50">#REF!</definedName>
    <definedName name="_____pbs65">#REF!</definedName>
    <definedName name="_____pbs80">#REF!</definedName>
    <definedName name="_____PL1">#REF!</definedName>
    <definedName name="_____PL2">#REF!</definedName>
    <definedName name="_____REV3" localSheetId="22" hidden="1">{#N/A,#N/A,FALSE,"REK-S-TPL";#N/A,#N/A,FALSE,"REK-TPML";#N/A,#N/A,FALSE,"RAB-TEMPEL"}</definedName>
    <definedName name="_____REV3" hidden="1">{#N/A,#N/A,FALSE,"REK-S-TPL";#N/A,#N/A,FALSE,"REK-TPML";#N/A,#N/A,FALSE,"RAB-TEMPEL"}</definedName>
    <definedName name="_____rk100" localSheetId="22">#REF!</definedName>
    <definedName name="_____rk100">#REF!</definedName>
    <definedName name="_____rk200">#REF!</definedName>
    <definedName name="_____rk300">#REF!</definedName>
    <definedName name="_____rk600">#REF!</definedName>
    <definedName name="_____rkl1200">#REF!</definedName>
    <definedName name="_____sfv150">#REF!</definedName>
    <definedName name="_____std100">#REF!</definedName>
    <definedName name="_____std150">#REF!</definedName>
    <definedName name="_____std50">#REF!</definedName>
    <definedName name="_____std65">#REF!</definedName>
    <definedName name="_____tsv25">#REF!</definedName>
    <definedName name="____abb91">[13]chitimc!#REF!</definedName>
    <definedName name="____abs100">[10]plumbing!#REF!</definedName>
    <definedName name="____ahu100">[10]plumbing!#REF!</definedName>
    <definedName name="____ahu150">[10]plumbing!#REF!</definedName>
    <definedName name="____ako100">[10]plumbing!#REF!</definedName>
    <definedName name="____ako150">[10]plumbing!#REF!</definedName>
    <definedName name="____ako50">[10]plumbing!#REF!</definedName>
    <definedName name="____ako80">[10]plumbing!#REF!</definedName>
    <definedName name="____aku100">[10]plumbing!#REF!</definedName>
    <definedName name="____aku150">[10]plumbing!#REF!</definedName>
    <definedName name="____ARS4">[10]plumbing!#REF!</definedName>
    <definedName name="____B66500">[14]AnAlISiS!#REF!</definedName>
    <definedName name="____B68500">[14]AnAlISiS!$B$63621</definedName>
    <definedName name="____B69500">[14]AnAlISiS!$B$59621</definedName>
    <definedName name="____B82500">[14]AnAlISiS!$B$22621</definedName>
    <definedName name="____B92500">[14]AnAlISiS!$B$22621</definedName>
    <definedName name="____B98222">[14]AnAlISiS!$B$173</definedName>
    <definedName name="____bcv100" localSheetId="22">#REF!</definedName>
    <definedName name="____bcv100">#REF!</definedName>
    <definedName name="____bcv125">#REF!</definedName>
    <definedName name="____bcv150">#REF!</definedName>
    <definedName name="____cas80">[10]plumbing!#REF!</definedName>
    <definedName name="____cod50">[11]SAP!#REF!</definedName>
    <definedName name="____CT250">'[13]dongia (2)'!#REF!</definedName>
    <definedName name="____cvd100" localSheetId="22">#REF!</definedName>
    <definedName name="____cvd100">#REF!</definedName>
    <definedName name="____cvd15">#REF!</definedName>
    <definedName name="____cvd150">#REF!</definedName>
    <definedName name="____cvd50">#REF!</definedName>
    <definedName name="____cvd65">#REF!</definedName>
    <definedName name="____DAF10">#REF!</definedName>
    <definedName name="____daf32">#REF!</definedName>
    <definedName name="____daf33">#REF!</definedName>
    <definedName name="____ddn400">#REF!</definedName>
    <definedName name="____ddn600">#REF!</definedName>
    <definedName name="____dgt100">'[13]dongia (2)'!#REF!</definedName>
    <definedName name="____dia6">[10]plumbing!#REF!</definedName>
    <definedName name="____DIV1">'[15]Kuantitas &amp; Harga'!$H$21</definedName>
    <definedName name="____DIV10">'[15]Kuantitas &amp; Harga'!$H$500</definedName>
    <definedName name="____DIV11" localSheetId="22">#REF!</definedName>
    <definedName name="____DIV11">#REF!</definedName>
    <definedName name="____DIV2">'[15]Kuantitas &amp; Harga'!$H$43</definedName>
    <definedName name="____DIV3">'[15]Kuantitas &amp; Harga'!$H$65</definedName>
    <definedName name="____DIV4">'[15]Kuantitas &amp; Harga'!$H$99</definedName>
    <definedName name="____DIV5">'[15]Kuantitas &amp; Harga'!$H$116</definedName>
    <definedName name="____DIV6">'[15]Kuantitas &amp; Harga'!$H$177</definedName>
    <definedName name="____DIV7">'[15]Kuantitas &amp; Harga'!$H$343</definedName>
    <definedName name="____DIV8">'[15]Kuantitas &amp; Harga'!$H$370</definedName>
    <definedName name="____DIV9">'[15]Kuantitas &amp; Harga'!$H$437</definedName>
    <definedName name="____EEE01" localSheetId="22">#REF!</definedName>
    <definedName name="____EEE01">#REF!</definedName>
    <definedName name="____EEE02">#REF!</definedName>
    <definedName name="____EEE03">#REF!</definedName>
    <definedName name="____EEE04">#REF!</definedName>
    <definedName name="____EEE05">#REF!</definedName>
    <definedName name="____EEE06">#REF!</definedName>
    <definedName name="____EEE07">#REF!</definedName>
    <definedName name="____EEE08">'[16]5-ALAT(1)'!$AW$15</definedName>
    <definedName name="____EEE09" localSheetId="22">#REF!</definedName>
    <definedName name="____EEE09">#REF!</definedName>
    <definedName name="____EEE10">#REF!</definedName>
    <definedName name="____EEE11">#REF!</definedName>
    <definedName name="____EEE12">#REF!</definedName>
    <definedName name="____EEE13">#REF!</definedName>
    <definedName name="____EEE14">#REF!</definedName>
    <definedName name="____EEE15">#REF!</definedName>
    <definedName name="____EEE16">#REF!</definedName>
    <definedName name="____EEE17">#REF!</definedName>
    <definedName name="____EEE18">#REF!</definedName>
    <definedName name="____EEE19">#REF!</definedName>
    <definedName name="____EEE20">#REF!</definedName>
    <definedName name="____EEE21">#REF!</definedName>
    <definedName name="____EEE22">#REF!</definedName>
    <definedName name="____EEE23">#REF!</definedName>
    <definedName name="____EEE24">#REF!</definedName>
    <definedName name="____EEE25">#REF!</definedName>
    <definedName name="____EEE26">#REF!</definedName>
    <definedName name="____EEE27">#REF!</definedName>
    <definedName name="____EEE28">#REF!</definedName>
    <definedName name="____EEE29">#REF!</definedName>
    <definedName name="____EEE30">#REF!</definedName>
    <definedName name="____EEE31">#REF!</definedName>
    <definedName name="____EEE32">#REF!</definedName>
    <definedName name="____EEE33">#REF!</definedName>
    <definedName name="____fdd100">[11]SAP!#REF!</definedName>
    <definedName name="____fjd100" localSheetId="22">#REF!</definedName>
    <definedName name="____fjd100">#REF!</definedName>
    <definedName name="____fjd150">#REF!</definedName>
    <definedName name="____fjd50">#REF!</definedName>
    <definedName name="____fjd65">#REF!</definedName>
    <definedName name="____fmd150">#REF!</definedName>
    <definedName name="____fvd100">[11]SAP!#REF!</definedName>
    <definedName name="____GID1">'[13]LKVL-CK-HT-GD1'!$A$4</definedName>
    <definedName name="____gk2" localSheetId="20" hidden="1">#REF!</definedName>
    <definedName name="____gk2" localSheetId="22" hidden="1">#REF!</definedName>
    <definedName name="____gk2" hidden="1">#REF!</definedName>
    <definedName name="____grc1" localSheetId="22">#REF!</definedName>
    <definedName name="____grc1">#REF!</definedName>
    <definedName name="____gti50">#REF!</definedName>
    <definedName name="____gti60">#REF!</definedName>
    <definedName name="____gvd100">#REF!</definedName>
    <definedName name="____gvd15">#REF!</definedName>
    <definedName name="____gvd150">#REF!</definedName>
    <definedName name="____gvd20">[11]SAP!#REF!</definedName>
    <definedName name="____gvd25" localSheetId="22">#REF!</definedName>
    <definedName name="____gvd25">#REF!</definedName>
    <definedName name="____gvd32" localSheetId="22">[11]SAP!#REF!</definedName>
    <definedName name="____gvd32">[11]SAP!#REF!</definedName>
    <definedName name="____gvd40">[11]SAP!#REF!</definedName>
    <definedName name="____gvd50" localSheetId="22">#REF!</definedName>
    <definedName name="____gvd50">#REF!</definedName>
    <definedName name="____gvd65">#REF!</definedName>
    <definedName name="____gvd80">[11]SAP!#REF!</definedName>
    <definedName name="____HAL1" localSheetId="22">#REF!</definedName>
    <definedName name="____HAL1">#REF!</definedName>
    <definedName name="____HAL2" localSheetId="22">[17]Mobilisasi!#REF!</definedName>
    <definedName name="____HAL2">[17]Mobilisasi!#REF!</definedName>
    <definedName name="____HAL3" localSheetId="22">#REF!</definedName>
    <definedName name="____HAL3">#REF!</definedName>
    <definedName name="____HAL4">#REF!</definedName>
    <definedName name="____HAL5">#REF!</definedName>
    <definedName name="____HAL6">#REF!</definedName>
    <definedName name="____HAL7">#REF!</definedName>
    <definedName name="____HAL8">#REF!</definedName>
    <definedName name="____hdw1">#REF!</definedName>
    <definedName name="____key1" localSheetId="20" hidden="1">#REF!</definedName>
    <definedName name="____key1" localSheetId="22" hidden="1">#REF!</definedName>
    <definedName name="____key1" hidden="1">#REF!</definedName>
    <definedName name="____klp2">#REF!</definedName>
    <definedName name="____kof1">[12]Analisa!$AB$17</definedName>
    <definedName name="____kr15" localSheetId="22">[11]SAP!#REF!</definedName>
    <definedName name="____kr15">[11]SAP!#REF!</definedName>
    <definedName name="____LLL01" localSheetId="22">#REF!</definedName>
    <definedName name="____LLL01">#REF!</definedName>
    <definedName name="____LLL02">#REF!</definedName>
    <definedName name="____LLL03">#REF!</definedName>
    <definedName name="____LLL04">#REF!</definedName>
    <definedName name="____LLL05">#REF!</definedName>
    <definedName name="____LLL06">#REF!</definedName>
    <definedName name="____LLL07">#REF!</definedName>
    <definedName name="____LLL08">#REF!</definedName>
    <definedName name="____LLL09">#REF!</definedName>
    <definedName name="____LLL10">#REF!</definedName>
    <definedName name="____LLL11">#REF!</definedName>
    <definedName name="____MAC12">#REF!</definedName>
    <definedName name="____MAC46">#REF!</definedName>
    <definedName name="____MMM01">#REF!</definedName>
    <definedName name="____MMM02">#REF!</definedName>
    <definedName name="____MMM03">#REF!</definedName>
    <definedName name="____MMM04">#REF!</definedName>
    <definedName name="____MMM05">#REF!</definedName>
    <definedName name="____MMM06">#REF!</definedName>
    <definedName name="____MMM07">#REF!</definedName>
    <definedName name="____MMM08">#REF!</definedName>
    <definedName name="____MMM09">#REF!</definedName>
    <definedName name="____MMM10">#REF!</definedName>
    <definedName name="____MMM11">#REF!</definedName>
    <definedName name="____MMM12">#REF!</definedName>
    <definedName name="____MMM13">#REF!</definedName>
    <definedName name="____MMM14">#REF!</definedName>
    <definedName name="____MMM15">#REF!</definedName>
    <definedName name="____MMM16">#REF!</definedName>
    <definedName name="____MMM17">#REF!</definedName>
    <definedName name="____MMM18">#REF!</definedName>
    <definedName name="____MMM19">#REF!</definedName>
    <definedName name="____MMM20">#REF!</definedName>
    <definedName name="____MMM21">#REF!</definedName>
    <definedName name="____MMM22">#REF!</definedName>
    <definedName name="____MMM23">#REF!</definedName>
    <definedName name="____MMM24">#REF!</definedName>
    <definedName name="____MMM25">#REF!</definedName>
    <definedName name="____MMM26">#REF!</definedName>
    <definedName name="____MMM27">#REF!</definedName>
    <definedName name="____MMM28">#REF!</definedName>
    <definedName name="____MMM29">#REF!</definedName>
    <definedName name="____MMM30">#REF!</definedName>
    <definedName name="____MMM31">#REF!</definedName>
    <definedName name="____MMM32">#REF!</definedName>
    <definedName name="____MMM33">#REF!</definedName>
    <definedName name="____MMM34">#REF!</definedName>
    <definedName name="____MMM35">#REF!</definedName>
    <definedName name="____MMM36">#REF!</definedName>
    <definedName name="____MMM37">#REF!</definedName>
    <definedName name="____MMM38">#REF!</definedName>
    <definedName name="____MMM39">#REF!</definedName>
    <definedName name="____MMM40">#REF!</definedName>
    <definedName name="____MMM41">#REF!</definedName>
    <definedName name="____MMM411">#REF!</definedName>
    <definedName name="____MMM42">#REF!</definedName>
    <definedName name="____MMM43">#REF!</definedName>
    <definedName name="____MMM44">#REF!</definedName>
    <definedName name="____MMM45">#REF!</definedName>
    <definedName name="____MMM46">#REF!</definedName>
    <definedName name="____MMM47">#REF!</definedName>
    <definedName name="____MMM48">#REF!</definedName>
    <definedName name="____MMM49">#REF!</definedName>
    <definedName name="____MMM50">#REF!</definedName>
    <definedName name="____MMM51">#REF!</definedName>
    <definedName name="____MMM52">#REF!</definedName>
    <definedName name="____MMM53">#REF!</definedName>
    <definedName name="____MMM54">#REF!</definedName>
    <definedName name="____mu1" localSheetId="20">[7]harsat!#REF!</definedName>
    <definedName name="____mu1" localSheetId="2">[7]harsat!#REF!</definedName>
    <definedName name="____mu1" localSheetId="22">[8]harsat!#REF!</definedName>
    <definedName name="____mu1">[7]harsat!#REF!</definedName>
    <definedName name="____mu3" localSheetId="22">[5]harsat!$I$13</definedName>
    <definedName name="____mu3">[6]harsat!$I$13</definedName>
    <definedName name="____mu4" localSheetId="20">[7]harsat!#REF!</definedName>
    <definedName name="____mu4" localSheetId="2">[7]harsat!#REF!</definedName>
    <definedName name="____mu4" localSheetId="22">[8]harsat!#REF!</definedName>
    <definedName name="____mu4">[7]harsat!#REF!</definedName>
    <definedName name="____NCL100" localSheetId="22">#REF!</definedName>
    <definedName name="____NCL100">#REF!</definedName>
    <definedName name="____NCL200">#REF!</definedName>
    <definedName name="____NCL250">#REF!</definedName>
    <definedName name="____nin190">#REF!</definedName>
    <definedName name="____pab100">[10]plumbing!#REF!</definedName>
    <definedName name="____pab125" localSheetId="22">#REF!</definedName>
    <definedName name="____pab125">#REF!</definedName>
    <definedName name="____pab126">#REF!</definedName>
    <definedName name="____pab15">[10]plumbing!#REF!</definedName>
    <definedName name="____pab150">[10]plumbing!#REF!</definedName>
    <definedName name="____pab2">[10]plumbing!#REF!</definedName>
    <definedName name="____pab20">[10]plumbing!#REF!</definedName>
    <definedName name="____pab25">[10]plumbing!#REF!</definedName>
    <definedName name="____pab32">[10]plumbing!#REF!</definedName>
    <definedName name="____pab4">[10]plumbing!#REF!</definedName>
    <definedName name="____pab40">[10]plumbing!#REF!</definedName>
    <definedName name="____pab50">[10]plumbing!#REF!</definedName>
    <definedName name="____pab6">[10]plumbing!#REF!</definedName>
    <definedName name="____pab65" localSheetId="22">#REF!</definedName>
    <definedName name="____pab65">#REF!</definedName>
    <definedName name="____pab80" localSheetId="22">[10]plumbing!#REF!</definedName>
    <definedName name="____pab80">[10]plumbing!#REF!</definedName>
    <definedName name="____pah150">[10]plumbing!#REF!</definedName>
    <definedName name="____pak100">[10]plumbing!#REF!</definedName>
    <definedName name="____pak150">[10]plumbing!#REF!</definedName>
    <definedName name="____pak50">[10]plumbing!#REF!</definedName>
    <definedName name="____pak80">[10]plumbing!#REF!</definedName>
    <definedName name="____pbs100" localSheetId="22">#REF!</definedName>
    <definedName name="____pbs100">#REF!</definedName>
    <definedName name="____pbs15">#REF!</definedName>
    <definedName name="____pbs150">#REF!</definedName>
    <definedName name="____pbs40">#REF!</definedName>
    <definedName name="____pbs50">#REF!</definedName>
    <definedName name="____pbs65">#REF!</definedName>
    <definedName name="____pbs80">#REF!</definedName>
    <definedName name="____pc50">[10]plumbing!#REF!</definedName>
    <definedName name="____pc80">[10]plumbing!#REF!</definedName>
    <definedName name="____pc801">[10]plumbing!#REF!</definedName>
    <definedName name="____pcf80">[10]plumbing!#REF!</definedName>
    <definedName name="____ph100">[10]plumbing!#REF!</definedName>
    <definedName name="____ph150">[10]plumbing!#REF!</definedName>
    <definedName name="____phf100">[10]plumbing!#REF!</definedName>
    <definedName name="____phf150">[10]plumbing!#REF!</definedName>
    <definedName name="____PL1" localSheetId="22">#REF!</definedName>
    <definedName name="____PL1">#REF!</definedName>
    <definedName name="____PL2">#REF!</definedName>
    <definedName name="____PL3">#REF!</definedName>
    <definedName name="____pv100">[10]plumbing!#REF!</definedName>
    <definedName name="____pv40">[10]plumbing!#REF!</definedName>
    <definedName name="____pv50">[10]plumbing!#REF!</definedName>
    <definedName name="____pv80">[10]plumbing!#REF!</definedName>
    <definedName name="____pvc100">[11]SAP!#REF!</definedName>
    <definedName name="____pvc150">[11]SAP!#REF!</definedName>
    <definedName name="____pvc20">[11]SAP!#REF!</definedName>
    <definedName name="____pvc200">[11]SAP!#REF!</definedName>
    <definedName name="____pvc25">[11]SAP!#REF!</definedName>
    <definedName name="____pvc32">[11]SAP!#REF!</definedName>
    <definedName name="____pvc40">[11]SAP!#REF!</definedName>
    <definedName name="____pvc50">[11]SAP!#REF!</definedName>
    <definedName name="____pvc65">[11]SAP!#REF!</definedName>
    <definedName name="____pvc80">[11]SAP!#REF!</definedName>
    <definedName name="____pvf100">[10]plumbing!#REF!</definedName>
    <definedName name="____pvf80">[10]plumbing!#REF!</definedName>
    <definedName name="____qmd15">[11]SAP!#REF!</definedName>
    <definedName name="____qmd20">[11]SAP!#REF!</definedName>
    <definedName name="____rdd100">[11]SAP!#REF!</definedName>
    <definedName name="____rdd150">[11]SAP!#REF!</definedName>
    <definedName name="____REV3" localSheetId="3" hidden="1">{#N/A,#N/A,FALSE,"REK-S-TPL";#N/A,#N/A,FALSE,"REK-TPML";#N/A,#N/A,FALSE,"RAB-TEMPEL"}</definedName>
    <definedName name="____REV3" localSheetId="2" hidden="1">{#N/A,#N/A,FALSE,"REK-S-TPL";#N/A,#N/A,FALSE,"REK-TPML";#N/A,#N/A,FALSE,"RAB-TEMPEL"}</definedName>
    <definedName name="____REV3" localSheetId="22" hidden="1">{#N/A,#N/A,FALSE,"REK-S-TPL";#N/A,#N/A,FALSE,"REK-TPML";#N/A,#N/A,FALSE,"RAB-TEMPEL"}</definedName>
    <definedName name="____REV3" hidden="1">{#N/A,#N/A,FALSE,"REK-S-TPL";#N/A,#N/A,FALSE,"REK-TPML";#N/A,#N/A,FALSE,"RAB-TEMPEL"}</definedName>
    <definedName name="____rk100" localSheetId="22">#REF!</definedName>
    <definedName name="____rk100">#REF!</definedName>
    <definedName name="____rk200">#REF!</definedName>
    <definedName name="____rk300">#REF!</definedName>
    <definedName name="____rk600">#REF!</definedName>
    <definedName name="____rkl1000">#REF!</definedName>
    <definedName name="____rkl1200">#REF!</definedName>
    <definedName name="____rkl200">#REF!</definedName>
    <definedName name="____rkl300">#REF!</definedName>
    <definedName name="____rkl400">#REF!</definedName>
    <definedName name="____rkl500">#REF!</definedName>
    <definedName name="____rkl600">#REF!</definedName>
    <definedName name="____rkl700">#REF!</definedName>
    <definedName name="____rkl800">#REF!</definedName>
    <definedName name="____sc1">#REF!</definedName>
    <definedName name="____SC2">#REF!</definedName>
    <definedName name="____sc3">#REF!</definedName>
    <definedName name="____sfv150">#REF!</definedName>
    <definedName name="____SN3">#REF!</definedName>
    <definedName name="____std100">#REF!</definedName>
    <definedName name="____std150">#REF!</definedName>
    <definedName name="____std50">#REF!</definedName>
    <definedName name="____std65">#REF!</definedName>
    <definedName name="____th100">'[18]dongia (2)'!#REF!</definedName>
    <definedName name="____TH160">'[18]dongia (2)'!#REF!</definedName>
    <definedName name="____TL1" localSheetId="22">#REF!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lc20">#REF!</definedName>
    <definedName name="____TR250">'[18]dongia (2)'!#REF!</definedName>
    <definedName name="____tr375">[18]giathanh1!#REF!</definedName>
    <definedName name="____tsv25" localSheetId="22">#REF!</definedName>
    <definedName name="____tsv25">#REF!</definedName>
    <definedName name="____VL100">#REF!</definedName>
    <definedName name="____VL200">#REF!</definedName>
    <definedName name="____VL250">#REF!</definedName>
    <definedName name="____vnt100">[10]plumbing!#REF!</definedName>
    <definedName name="____vnt40">[10]plumbing!#REF!</definedName>
    <definedName name="____vnt50">[10]plumbing!#REF!</definedName>
    <definedName name="____vnt80">[10]plumbing!#REF!</definedName>
    <definedName name="___1">[19]Analisa!$A$1:$J$7</definedName>
    <definedName name="___2" localSheetId="22">[19]Analisa!#REF!</definedName>
    <definedName name="___2">[19]Analisa!#REF!</definedName>
    <definedName name="___3">[19]Analisa!$A$8:$J$57</definedName>
    <definedName name="___5">'[19]Analisa:Rencana Anggaran Biaya'!$A$1:$J$55</definedName>
    <definedName name="___6">'[19]Rencana Anggaran Biaya'!$A$11:$J$29</definedName>
    <definedName name="___7">'[19]Harga Satuan'!$D$1:$G$64</definedName>
    <definedName name="___8" localSheetId="22">'[19]Harga Satuan'!#REF!</definedName>
    <definedName name="___8">'[19]Harga Satuan'!#REF!</definedName>
    <definedName name="___abb91" localSheetId="22">[13]chitimc!#REF!</definedName>
    <definedName name="___abb91">[13]chitimc!#REF!</definedName>
    <definedName name="___abs100">[10]plumbing!#REF!</definedName>
    <definedName name="___ahu100">[10]plumbing!#REF!</definedName>
    <definedName name="___ahu150">[10]plumbing!#REF!</definedName>
    <definedName name="___ako100">[10]plumbing!#REF!</definedName>
    <definedName name="___ako150">[10]plumbing!#REF!</definedName>
    <definedName name="___ako50">[10]plumbing!#REF!</definedName>
    <definedName name="___ako80">[10]plumbing!#REF!</definedName>
    <definedName name="___aku100">[10]plumbing!#REF!</definedName>
    <definedName name="___aku150">[10]plumbing!#REF!</definedName>
    <definedName name="___alt1" localSheetId="20">[20]!___alt1</definedName>
    <definedName name="___alt1" localSheetId="22">'Terbilang versi 1'!___alt1</definedName>
    <definedName name="___alt1">[20]!___alt1</definedName>
    <definedName name="___APP3" localSheetId="20">[20]!___APP3</definedName>
    <definedName name="___APP3" localSheetId="22">'Terbilang versi 1'!___APP3</definedName>
    <definedName name="___APP3">[20]!___APP3</definedName>
    <definedName name="___ARS4" localSheetId="22">[10]plumbing!#REF!</definedName>
    <definedName name="___ARS4">[10]plumbing!#REF!</definedName>
    <definedName name="___B66500">[14]AnAlISiS!#REF!</definedName>
    <definedName name="___B68500">[14]AnAlISiS!$B$63621</definedName>
    <definedName name="___B69500">[14]AnAlISiS!$B$59621</definedName>
    <definedName name="___B82500">[14]AnAlISiS!$B$22621</definedName>
    <definedName name="___B92500">[14]AnAlISiS!$B$22621</definedName>
    <definedName name="___B98222">[14]AnAlISiS!$B$173</definedName>
    <definedName name="___bcv100" localSheetId="22">#REF!</definedName>
    <definedName name="___bcv100">#REF!</definedName>
    <definedName name="___bcv125">#REF!</definedName>
    <definedName name="___bcv150">#REF!</definedName>
    <definedName name="___cas80">[10]plumbing!#REF!</definedName>
    <definedName name="___cod50">[11]SAP!#REF!</definedName>
    <definedName name="___CT250">'[13]dongia (2)'!#REF!</definedName>
    <definedName name="___cvd100" localSheetId="22">#REF!</definedName>
    <definedName name="___cvd100">#REF!</definedName>
    <definedName name="___cvd15">#REF!</definedName>
    <definedName name="___cvd150">#REF!</definedName>
    <definedName name="___cvd50">#REF!</definedName>
    <definedName name="___cvd65">#REF!</definedName>
    <definedName name="___DAF10">#REF!</definedName>
    <definedName name="___daf32">#REF!</definedName>
    <definedName name="___daf33">#REF!</definedName>
    <definedName name="___ddn400">#REF!</definedName>
    <definedName name="___ddn600">#REF!</definedName>
    <definedName name="___dgt100">'[13]dongia (2)'!#REF!</definedName>
    <definedName name="___dia6">[10]plumbing!#REF!</definedName>
    <definedName name="___DIV1">'[15]Kuantitas &amp; Harga'!$H$21</definedName>
    <definedName name="___DIV10">'[15]Kuantitas &amp; Harga'!$H$500</definedName>
    <definedName name="___DIV11" localSheetId="22">#REF!</definedName>
    <definedName name="___DIV11">#REF!</definedName>
    <definedName name="___DIV2">'[15]Kuantitas &amp; Harga'!$H$43</definedName>
    <definedName name="___DIV3">'[15]Kuantitas &amp; Harga'!$H$65</definedName>
    <definedName name="___DIV4">'[15]Kuantitas &amp; Harga'!$H$99</definedName>
    <definedName name="___DIV5">'[15]Kuantitas &amp; Harga'!$H$116</definedName>
    <definedName name="___DIV6">'[15]Kuantitas &amp; Harga'!$H$177</definedName>
    <definedName name="___DIV7">'[15]Kuantitas &amp; Harga'!$H$343</definedName>
    <definedName name="___DIV8">'[15]Kuantitas &amp; Harga'!$H$370</definedName>
    <definedName name="___DIV9">'[15]Kuantitas &amp; Harga'!$H$437</definedName>
    <definedName name="___EEE01" localSheetId="22">#REF!</definedName>
    <definedName name="___EEE01">#REF!</definedName>
    <definedName name="___EEE02">#REF!</definedName>
    <definedName name="___EEE03">#REF!</definedName>
    <definedName name="___EEE04">#REF!</definedName>
    <definedName name="___EEE05">#REF!</definedName>
    <definedName name="___EEE06">#REF!</definedName>
    <definedName name="___EEE07">#REF!</definedName>
    <definedName name="___EEE08">'[16]5-ALAT(1)'!$AW$15</definedName>
    <definedName name="___EEE09" localSheetId="22">#REF!</definedName>
    <definedName name="___EEE09">#REF!</definedName>
    <definedName name="___EEE10">'[16]5-ALAT(1)'!$AW$17</definedName>
    <definedName name="___EEE11" localSheetId="22">#REF!</definedName>
    <definedName name="___EEE11">#REF!</definedName>
    <definedName name="___EEE12">#REF!</definedName>
    <definedName name="___EEE13">#REF!</definedName>
    <definedName name="___EEE14">#REF!</definedName>
    <definedName name="___EEE15">#REF!</definedName>
    <definedName name="___EEE16">#REF!</definedName>
    <definedName name="___EEE17">#REF!</definedName>
    <definedName name="___EEE18">#REF!</definedName>
    <definedName name="___EEE19">#REF!</definedName>
    <definedName name="___EEE20">#REF!</definedName>
    <definedName name="___EEE21">#REF!</definedName>
    <definedName name="___EEE22">#REF!</definedName>
    <definedName name="___EEE23">#REF!</definedName>
    <definedName name="___EEE24">#REF!</definedName>
    <definedName name="___EEE25">#REF!</definedName>
    <definedName name="___EEE26">#REF!</definedName>
    <definedName name="___EEE27">#REF!</definedName>
    <definedName name="___EEE28">#REF!</definedName>
    <definedName name="___EEE29">#REF!</definedName>
    <definedName name="___EEE30">#REF!</definedName>
    <definedName name="___EEE31">#REF!</definedName>
    <definedName name="___EEE32">#REF!</definedName>
    <definedName name="___EEE33">#REF!</definedName>
    <definedName name="___fdd100">[11]SAP!#REF!</definedName>
    <definedName name="___fjd100" localSheetId="22">#REF!</definedName>
    <definedName name="___fjd100">#REF!</definedName>
    <definedName name="___fjd150">#REF!</definedName>
    <definedName name="___fjd50">#REF!</definedName>
    <definedName name="___fjd65">#REF!</definedName>
    <definedName name="___fmd150">#REF!</definedName>
    <definedName name="___fvd100">[11]SAP!#REF!</definedName>
    <definedName name="___GID1">'[13]LKVL-CK-HT-GD1'!$A$4</definedName>
    <definedName name="___gk2" localSheetId="20" hidden="1">#REF!</definedName>
    <definedName name="___gk2" localSheetId="22" hidden="1">#REF!</definedName>
    <definedName name="___gk2" hidden="1">#REF!</definedName>
    <definedName name="___grc1">#REF!</definedName>
    <definedName name="___gti50">#REF!</definedName>
    <definedName name="___gti60">#REF!</definedName>
    <definedName name="___gvd100">#REF!</definedName>
    <definedName name="___gvd15">#REF!</definedName>
    <definedName name="___gvd150">#REF!</definedName>
    <definedName name="___gvd20">[11]SAP!#REF!</definedName>
    <definedName name="___gvd25" localSheetId="22">#REF!</definedName>
    <definedName name="___gvd25">#REF!</definedName>
    <definedName name="___gvd32" localSheetId="22">[11]SAP!#REF!</definedName>
    <definedName name="___gvd32">[11]SAP!#REF!</definedName>
    <definedName name="___gvd40">[11]SAP!#REF!</definedName>
    <definedName name="___gvd50" localSheetId="22">#REF!</definedName>
    <definedName name="___gvd50">#REF!</definedName>
    <definedName name="___gvd65">#REF!</definedName>
    <definedName name="___gvd80">[11]SAP!#REF!</definedName>
    <definedName name="___HAL1" localSheetId="22">#REF!</definedName>
    <definedName name="___HAL1">#REF!</definedName>
    <definedName name="___HAL2" localSheetId="22">[17]Mobilisasi!#REF!</definedName>
    <definedName name="___HAL2">[17]Mobilisasi!#REF!</definedName>
    <definedName name="___HAL3" localSheetId="22">#REF!</definedName>
    <definedName name="___HAL3">#REF!</definedName>
    <definedName name="___HAL4">#REF!</definedName>
    <definedName name="___HAL5">#REF!</definedName>
    <definedName name="___HAL6">#REF!</definedName>
    <definedName name="___HAL7">#REF!</definedName>
    <definedName name="___HAL8">#REF!</definedName>
    <definedName name="___hdw1">#REF!</definedName>
    <definedName name="___klp2">#REF!</definedName>
    <definedName name="___kof1">[12]Analisa!$AB$17</definedName>
    <definedName name="___kr15" localSheetId="22">[11]SAP!#REF!</definedName>
    <definedName name="___kr15">[11]SAP!#REF!</definedName>
    <definedName name="___LLL01" localSheetId="22">#REF!</definedName>
    <definedName name="___LLL01">#REF!</definedName>
    <definedName name="___LLL02">#REF!</definedName>
    <definedName name="___LLL03">#REF!</definedName>
    <definedName name="___LLL04">#REF!</definedName>
    <definedName name="___LLL05">#REF!</definedName>
    <definedName name="___LLL06">#REF!</definedName>
    <definedName name="___LLL07">#REF!</definedName>
    <definedName name="___LLL08">#REF!</definedName>
    <definedName name="___LLL09">#REF!</definedName>
    <definedName name="___LLL10">#REF!</definedName>
    <definedName name="___LLL11">#REF!</definedName>
    <definedName name="___MAC12">#REF!</definedName>
    <definedName name="___MAC46">#REF!</definedName>
    <definedName name="___MMM01">#REF!</definedName>
    <definedName name="___MMM02">#REF!</definedName>
    <definedName name="___MMM03">#REF!</definedName>
    <definedName name="___MMM04">#REF!</definedName>
    <definedName name="___MMM05">#REF!</definedName>
    <definedName name="___MMM06">#REF!</definedName>
    <definedName name="___MMM07">#REF!</definedName>
    <definedName name="___MMM08">#REF!</definedName>
    <definedName name="___MMM09">#REF!</definedName>
    <definedName name="___MMM10">#REF!</definedName>
    <definedName name="___MMM11">#REF!</definedName>
    <definedName name="___MMM12">#REF!</definedName>
    <definedName name="___MMM13">#REF!</definedName>
    <definedName name="___MMM14">#REF!</definedName>
    <definedName name="___MMM15">#REF!</definedName>
    <definedName name="___MMM16">#REF!</definedName>
    <definedName name="___MMM17">#REF!</definedName>
    <definedName name="___MMM18">#REF!</definedName>
    <definedName name="___MMM19">'[16]4-Basic Price'!$F$71</definedName>
    <definedName name="___MMM20" localSheetId="22">#REF!</definedName>
    <definedName name="___MMM20">#REF!</definedName>
    <definedName name="___MMM21">#REF!</definedName>
    <definedName name="___MMM22">#REF!</definedName>
    <definedName name="___MMM23">#REF!</definedName>
    <definedName name="___MMM24">#REF!</definedName>
    <definedName name="___MMM25">#REF!</definedName>
    <definedName name="___MMM26">#REF!</definedName>
    <definedName name="___MMM27">'[16]4-Basic Price'!$F$79</definedName>
    <definedName name="___MMM28" localSheetId="22">#REF!</definedName>
    <definedName name="___MMM28">#REF!</definedName>
    <definedName name="___MMM29">#REF!</definedName>
    <definedName name="___MMM30">#REF!</definedName>
    <definedName name="___MMM31">#REF!</definedName>
    <definedName name="___MMM32">#REF!</definedName>
    <definedName name="___MMM33">#REF!</definedName>
    <definedName name="___MMM34">#REF!</definedName>
    <definedName name="___MMM35">#REF!</definedName>
    <definedName name="___MMM36">#REF!</definedName>
    <definedName name="___MMM37">'[16]4-Basic Price'!$F$90</definedName>
    <definedName name="___MMM38" localSheetId="22">#REF!</definedName>
    <definedName name="___MMM38">#REF!</definedName>
    <definedName name="___MMM39">'[16]4-Basic Price'!$F$91</definedName>
    <definedName name="___MMM40" localSheetId="22">#REF!</definedName>
    <definedName name="___MMM40">#REF!</definedName>
    <definedName name="___MMM41">#REF!</definedName>
    <definedName name="___MMM411">#REF!</definedName>
    <definedName name="___MMM42">#REF!</definedName>
    <definedName name="___MMM43">#REF!</definedName>
    <definedName name="___MMM44">#REF!</definedName>
    <definedName name="___MMM45">#REF!</definedName>
    <definedName name="___MMM46">#REF!</definedName>
    <definedName name="___MMM47">#REF!</definedName>
    <definedName name="___MMM48">#REF!</definedName>
    <definedName name="___MMM49">#REF!</definedName>
    <definedName name="___MMM50">#REF!</definedName>
    <definedName name="___MMM51">#REF!</definedName>
    <definedName name="___MMM52">#REF!</definedName>
    <definedName name="___MMM53">#REF!</definedName>
    <definedName name="___MMM54">#REF!</definedName>
    <definedName name="___mu1" localSheetId="20">[7]harsat!#REF!</definedName>
    <definedName name="___mu1" localSheetId="2">[7]harsat!#REF!</definedName>
    <definedName name="___mu1" localSheetId="22">[8]harsat!#REF!</definedName>
    <definedName name="___mu1">[7]harsat!#REF!</definedName>
    <definedName name="___mu3" localSheetId="22">[5]harsat!$I$13</definedName>
    <definedName name="___mu3">[6]harsat!$I$13</definedName>
    <definedName name="___mu4" localSheetId="20">[7]harsat!#REF!</definedName>
    <definedName name="___mu4" localSheetId="2">[7]harsat!#REF!</definedName>
    <definedName name="___mu4" localSheetId="22">[8]harsat!#REF!</definedName>
    <definedName name="___mu4">[7]harsat!#REF!</definedName>
    <definedName name="___NCL100" localSheetId="22">#REF!</definedName>
    <definedName name="___NCL100">#REF!</definedName>
    <definedName name="___NCL200">#REF!</definedName>
    <definedName name="___NCL250">#REF!</definedName>
    <definedName name="___nin190">#REF!</definedName>
    <definedName name="___pab100">[10]plumbing!#REF!</definedName>
    <definedName name="___pab125" localSheetId="22">#REF!</definedName>
    <definedName name="___pab125">#REF!</definedName>
    <definedName name="___pab126">#REF!</definedName>
    <definedName name="___pab15">[10]plumbing!#REF!</definedName>
    <definedName name="___pab150">[10]plumbing!#REF!</definedName>
    <definedName name="___pab2">[10]plumbing!#REF!</definedName>
    <definedName name="___pab20">[10]plumbing!#REF!</definedName>
    <definedName name="___pab25">[10]plumbing!#REF!</definedName>
    <definedName name="___pab32">[10]plumbing!#REF!</definedName>
    <definedName name="___pab4">[10]plumbing!#REF!</definedName>
    <definedName name="___pab40">[10]plumbing!#REF!</definedName>
    <definedName name="___pab50">[10]plumbing!#REF!</definedName>
    <definedName name="___pab6">[10]plumbing!#REF!</definedName>
    <definedName name="___pab65" localSheetId="22">#REF!</definedName>
    <definedName name="___pab65">#REF!</definedName>
    <definedName name="___pab80" localSheetId="22">[10]plumbing!#REF!</definedName>
    <definedName name="___pab80">[10]plumbing!#REF!</definedName>
    <definedName name="___pah150">[10]plumbing!#REF!</definedName>
    <definedName name="___pak100">[10]plumbing!#REF!</definedName>
    <definedName name="___pak150">[10]plumbing!#REF!</definedName>
    <definedName name="___pak50">[10]plumbing!#REF!</definedName>
    <definedName name="___pak80">[10]plumbing!#REF!</definedName>
    <definedName name="___pbs100" localSheetId="22">#REF!</definedName>
    <definedName name="___pbs100">#REF!</definedName>
    <definedName name="___pbs15">#REF!</definedName>
    <definedName name="___pbs150">#REF!</definedName>
    <definedName name="___pbs40">#REF!</definedName>
    <definedName name="___pbs50">#REF!</definedName>
    <definedName name="___pbs65">#REF!</definedName>
    <definedName name="___pbs80">#REF!</definedName>
    <definedName name="___pc50">[10]plumbing!#REF!</definedName>
    <definedName name="___pc80">[10]plumbing!#REF!</definedName>
    <definedName name="___pc801">[10]plumbing!#REF!</definedName>
    <definedName name="___pcf80">[10]plumbing!#REF!</definedName>
    <definedName name="___ph100">[10]plumbing!#REF!</definedName>
    <definedName name="___ph150">[10]plumbing!#REF!</definedName>
    <definedName name="___phf100">[10]plumbing!#REF!</definedName>
    <definedName name="___phf150">[10]plumbing!#REF!</definedName>
    <definedName name="___PL1" localSheetId="22">#REF!</definedName>
    <definedName name="___PL1">#REF!</definedName>
    <definedName name="___PL2">#REF!</definedName>
    <definedName name="___PL3">#REF!</definedName>
    <definedName name="___pv100">[10]plumbing!#REF!</definedName>
    <definedName name="___pv40">[10]plumbing!#REF!</definedName>
    <definedName name="___pv50">[10]plumbing!#REF!</definedName>
    <definedName name="___pv80">[10]plumbing!#REF!</definedName>
    <definedName name="___pvc100">[11]SAP!#REF!</definedName>
    <definedName name="___pvc150">[11]SAP!#REF!</definedName>
    <definedName name="___pvc20">[11]SAP!#REF!</definedName>
    <definedName name="___pvc200">[11]SAP!#REF!</definedName>
    <definedName name="___pvc25">[11]SAP!#REF!</definedName>
    <definedName name="___pvc32">[11]SAP!#REF!</definedName>
    <definedName name="___pvc40">[11]SAP!#REF!</definedName>
    <definedName name="___pvc50">[11]SAP!#REF!</definedName>
    <definedName name="___pvc65">[11]SAP!#REF!</definedName>
    <definedName name="___pvc80">[11]SAP!#REF!</definedName>
    <definedName name="___pvf100">[10]plumbing!#REF!</definedName>
    <definedName name="___pvf80">[10]plumbing!#REF!</definedName>
    <definedName name="___qmd15">[11]SAP!#REF!</definedName>
    <definedName name="___qmd20">[11]SAP!#REF!</definedName>
    <definedName name="___rdd100">[11]SAP!#REF!</definedName>
    <definedName name="___rdd150">[11]SAP!#REF!</definedName>
    <definedName name="___REV3" localSheetId="3" hidden="1">{#N/A,#N/A,FALSE,"REK-S-TPL";#N/A,#N/A,FALSE,"REK-TPML";#N/A,#N/A,FALSE,"RAB-TEMPEL"}</definedName>
    <definedName name="___REV3" localSheetId="2" hidden="1">{#N/A,#N/A,FALSE,"REK-S-TPL";#N/A,#N/A,FALSE,"REK-TPML";#N/A,#N/A,FALSE,"RAB-TEMPEL"}</definedName>
    <definedName name="___REV3" localSheetId="22" hidden="1">{#N/A,#N/A,FALSE,"REK-S-TPL";#N/A,#N/A,FALSE,"REK-TPML";#N/A,#N/A,FALSE,"RAB-TEMPEL"}</definedName>
    <definedName name="___REV3" hidden="1">{#N/A,#N/A,FALSE,"REK-S-TPL";#N/A,#N/A,FALSE,"REK-TPML";#N/A,#N/A,FALSE,"RAB-TEMPEL"}</definedName>
    <definedName name="___rk100" localSheetId="22">#REF!</definedName>
    <definedName name="___rk100">#REF!</definedName>
    <definedName name="___rk200">#REF!</definedName>
    <definedName name="___rk300">#REF!</definedName>
    <definedName name="___rk600">#REF!</definedName>
    <definedName name="___rkl1000">#REF!</definedName>
    <definedName name="___rkl1200">#REF!</definedName>
    <definedName name="___rkl200">#REF!</definedName>
    <definedName name="___rkl300">#REF!</definedName>
    <definedName name="___rkl400">#REF!</definedName>
    <definedName name="___rkl500">#REF!</definedName>
    <definedName name="___rkl600">#REF!</definedName>
    <definedName name="___rkl700">#REF!</definedName>
    <definedName name="___rkl800">#REF!</definedName>
    <definedName name="___sc1">#REF!</definedName>
    <definedName name="___SC2">#REF!</definedName>
    <definedName name="___sc3">#REF!</definedName>
    <definedName name="___sfv150">#REF!</definedName>
    <definedName name="___SN3">#REF!</definedName>
    <definedName name="___std100">#REF!</definedName>
    <definedName name="___std150">#REF!</definedName>
    <definedName name="___std50">#REF!</definedName>
    <definedName name="___std65">#REF!</definedName>
    <definedName name="___th100">'[18]dongia (2)'!#REF!</definedName>
    <definedName name="___TH160">'[18]dongia (2)'!#REF!</definedName>
    <definedName name="___TL1" localSheetId="22">#REF!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lc20">#REF!</definedName>
    <definedName name="___TR250">'[18]dongia (2)'!#REF!</definedName>
    <definedName name="___tr375">[18]giathanh1!#REF!</definedName>
    <definedName name="___tsI3" localSheetId="20">[20]!___tsI3</definedName>
    <definedName name="___tsI3" localSheetId="22">'Terbilang versi 1'!___tsI3</definedName>
    <definedName name="___tsI3">[20]!___tsI3</definedName>
    <definedName name="___tsv25" localSheetId="22">#REF!</definedName>
    <definedName name="___tsv25">#REF!</definedName>
    <definedName name="___VL100">#REF!</definedName>
    <definedName name="___VL200">#REF!</definedName>
    <definedName name="___VL250">#REF!</definedName>
    <definedName name="___vnt100">[10]plumbing!#REF!</definedName>
    <definedName name="___vnt40">[10]plumbing!#REF!</definedName>
    <definedName name="___vnt50">[10]plumbing!#REF!</definedName>
    <definedName name="___vnt80">[10]plumbing!#REF!</definedName>
    <definedName name="__1">[21]Analisa!$A$1:$J$7</definedName>
    <definedName name="__123Graph_A" localSheetId="22" hidden="1">[22]Sch!$L$51:$W$51</definedName>
    <definedName name="__123Graph_A" hidden="1">[23]Mobilisasi!$G$20:$G$23</definedName>
    <definedName name="__123Graph_B" localSheetId="22" hidden="1">[22]Sch!#REF!</definedName>
    <definedName name="__123Graph_B" hidden="1">[23]Mobilisasi!$H$20:$H$23</definedName>
    <definedName name="__123Graph_C" localSheetId="20" hidden="1">[24]AC!#REF!</definedName>
    <definedName name="__123Graph_C" localSheetId="22" hidden="1">[24]AC!#REF!</definedName>
    <definedName name="__123Graph_C" hidden="1">[24]AC!#REF!</definedName>
    <definedName name="__123Graph_D" localSheetId="22" hidden="1">[25]SEX!$P$7:$P$7</definedName>
    <definedName name="__123Graph_D" hidden="1">[25]SEX!$P$7:$P$7</definedName>
    <definedName name="__123Graph_E" localSheetId="20" hidden="1">[24]AC!#REF!</definedName>
    <definedName name="__123Graph_E" localSheetId="22" hidden="1">[24]AC!#REF!</definedName>
    <definedName name="__123Graph_E" hidden="1">[24]AC!#REF!</definedName>
    <definedName name="__123Graph_F" localSheetId="20" hidden="1">[26]ESCON!#REF!</definedName>
    <definedName name="__123Graph_F" localSheetId="22" hidden="1">[26]ESCON!#REF!</definedName>
    <definedName name="__123Graph_F" hidden="1">[26]ESCON!#REF!</definedName>
    <definedName name="__123Graph_X" localSheetId="22" hidden="1">[22]Sch!$L$16:$W$16</definedName>
    <definedName name="__123Graph_X" hidden="1">[23]Mobilisasi!$F$20:$F$23</definedName>
    <definedName name="__16_6">'[19]Rencana Anggaran Biaya'!$A$11:$J$29</definedName>
    <definedName name="__2" localSheetId="22">[21]Analisa!#REF!</definedName>
    <definedName name="__2">[21]Analisa!#REF!</definedName>
    <definedName name="__3">[21]Analisa!$A$8:$J$57</definedName>
    <definedName name="__5">'[21]Analisa:Rencana Anggaran Biaya'!$A$1:$J$55</definedName>
    <definedName name="__6">'[21]Rencana Anggaran Biaya'!$A$11:$J$29</definedName>
    <definedName name="__7">'[21]Harga Satuan'!$D$1:$G$64</definedName>
    <definedName name="__8" localSheetId="22">'[21]Harga Satuan'!#REF!</definedName>
    <definedName name="__8">'[21]Harga Satuan'!#REF!</definedName>
    <definedName name="__abb91" localSheetId="22">[27]chitimc!#REF!</definedName>
    <definedName name="__abb91">[27]chitimc!#REF!</definedName>
    <definedName name="__abs100" localSheetId="20">[10]plumbing!#REF!</definedName>
    <definedName name="__abs100" localSheetId="2">[10]plumbing!#REF!</definedName>
    <definedName name="__abs100">[10]plumbing!#REF!</definedName>
    <definedName name="__ahu100" localSheetId="20">[10]plumbing!#REF!</definedName>
    <definedName name="__ahu100" localSheetId="2">[10]plumbing!#REF!</definedName>
    <definedName name="__ahu100">[10]plumbing!#REF!</definedName>
    <definedName name="__ahu150" localSheetId="20">[10]plumbing!#REF!</definedName>
    <definedName name="__ahu150" localSheetId="2">[10]plumbing!#REF!</definedName>
    <definedName name="__ahu150">[10]plumbing!#REF!</definedName>
    <definedName name="__ako100" localSheetId="20">[10]plumbing!#REF!</definedName>
    <definedName name="__ako100" localSheetId="2">[10]plumbing!#REF!</definedName>
    <definedName name="__ako100">[10]plumbing!#REF!</definedName>
    <definedName name="__ako150" localSheetId="20">[10]plumbing!#REF!</definedName>
    <definedName name="__ako150">[10]plumbing!#REF!</definedName>
    <definedName name="__ako50" localSheetId="20">[10]plumbing!#REF!</definedName>
    <definedName name="__ako50">[10]plumbing!#REF!</definedName>
    <definedName name="__ako80" localSheetId="20">[10]plumbing!#REF!</definedName>
    <definedName name="__ako80">[10]plumbing!#REF!</definedName>
    <definedName name="__aku100" localSheetId="20">[10]plumbing!#REF!</definedName>
    <definedName name="__aku100">[10]plumbing!#REF!</definedName>
    <definedName name="__aku150" localSheetId="20">[10]plumbing!#REF!</definedName>
    <definedName name="__aku150">[10]plumbing!#REF!</definedName>
    <definedName name="__alt1" localSheetId="22">'Terbilang versi 1'!__alt1</definedName>
    <definedName name="__alt1">#N/A</definedName>
    <definedName name="__APP3" localSheetId="22">'Terbilang versi 1'!__APP3</definedName>
    <definedName name="__APP3">#N/A</definedName>
    <definedName name="__ARS4" localSheetId="22">[10]plumbing!#REF!</definedName>
    <definedName name="__ARS4">[10]plumbing!#REF!</definedName>
    <definedName name="__B66500">[28]AnAlISiS!#REF!</definedName>
    <definedName name="__B68500">[28]AnAlISiS!$B$63621</definedName>
    <definedName name="__B69500">[28]AnAlISiS!$B$59621</definedName>
    <definedName name="__B82500">[28]AnAlISiS!$B$22621</definedName>
    <definedName name="__B92500">[28]AnAlISiS!$B$22621</definedName>
    <definedName name="__B98222">[28]AnAlISiS!$B$173</definedName>
    <definedName name="__bcv100" localSheetId="20">#REF!</definedName>
    <definedName name="__bcv100" localSheetId="2">#REF!</definedName>
    <definedName name="__bcv100" localSheetId="22">#REF!</definedName>
    <definedName name="__bcv100">#REF!</definedName>
    <definedName name="__bcv125" localSheetId="20">#REF!</definedName>
    <definedName name="__bcv125" localSheetId="2">#REF!</definedName>
    <definedName name="__bcv125">#REF!</definedName>
    <definedName name="__bcv150" localSheetId="20">#REF!</definedName>
    <definedName name="__bcv150" localSheetId="2">#REF!</definedName>
    <definedName name="__bcv150">#REF!</definedName>
    <definedName name="__cas80" localSheetId="20">[10]plumbing!#REF!</definedName>
    <definedName name="__cas80" localSheetId="2">[10]plumbing!#REF!</definedName>
    <definedName name="__cas80">[10]plumbing!#REF!</definedName>
    <definedName name="__cod50">[11]SAP!#REF!</definedName>
    <definedName name="__CT250">'[27]dongia (2)'!#REF!</definedName>
    <definedName name="__cvd100" localSheetId="20">#REF!</definedName>
    <definedName name="__cvd100" localSheetId="2">#REF!</definedName>
    <definedName name="__cvd100" localSheetId="22">#REF!</definedName>
    <definedName name="__cvd100">#REF!</definedName>
    <definedName name="__cvd15" localSheetId="20">#REF!</definedName>
    <definedName name="__cvd15" localSheetId="2">#REF!</definedName>
    <definedName name="__cvd15">#REF!</definedName>
    <definedName name="__cvd150" localSheetId="20">#REF!</definedName>
    <definedName name="__cvd150" localSheetId="2">#REF!</definedName>
    <definedName name="__cvd150">#REF!</definedName>
    <definedName name="__cvd50" localSheetId="20">#REF!</definedName>
    <definedName name="__cvd50">#REF!</definedName>
    <definedName name="__cvd65" localSheetId="20">#REF!</definedName>
    <definedName name="__cvd65">#REF!</definedName>
    <definedName name="__DAF10">#REF!</definedName>
    <definedName name="__daf32">#REF!</definedName>
    <definedName name="__daf33">#REF!</definedName>
    <definedName name="__ddn400">#REF!</definedName>
    <definedName name="__ddn600">#REF!</definedName>
    <definedName name="__dgt100">'[27]dongia (2)'!#REF!</definedName>
    <definedName name="__dia6" localSheetId="20">[10]plumbing!#REF!</definedName>
    <definedName name="__dia6">[10]plumbing!#REF!</definedName>
    <definedName name="__DIV1" localSheetId="20">#REF!</definedName>
    <definedName name="__DIV1" localSheetId="2">#REF!</definedName>
    <definedName name="__DIV1" localSheetId="22">'[29]Kuantitas &amp; Harga'!$H$21</definedName>
    <definedName name="__DIV1">#REF!</definedName>
    <definedName name="__DIV10" localSheetId="20">#REF!</definedName>
    <definedName name="__DIV10" localSheetId="2">#REF!</definedName>
    <definedName name="__DIV10" localSheetId="22">'[29]Kuantitas &amp; Harga'!$H$500</definedName>
    <definedName name="__DIV10">#REF!</definedName>
    <definedName name="__DIV11" localSheetId="20">#REF!</definedName>
    <definedName name="__DIV11" localSheetId="2">#REF!</definedName>
    <definedName name="__DIV11" localSheetId="22">#REF!</definedName>
    <definedName name="__DIV11">#REF!</definedName>
    <definedName name="__DIV2" localSheetId="20">#REF!</definedName>
    <definedName name="__DIV2" localSheetId="2">#REF!</definedName>
    <definedName name="__DIV2" localSheetId="22">'[29]Kuantitas &amp; Harga'!$H$43</definedName>
    <definedName name="__DIV2">#REF!</definedName>
    <definedName name="__DIV3" localSheetId="20">#REF!</definedName>
    <definedName name="__DIV3" localSheetId="2">#REF!</definedName>
    <definedName name="__DIV3" localSheetId="22">'[29]Kuantitas &amp; Harga'!$H$65</definedName>
    <definedName name="__DIV3">#REF!</definedName>
    <definedName name="__DIV4" localSheetId="20">#REF!</definedName>
    <definedName name="__DIV4" localSheetId="2">#REF!</definedName>
    <definedName name="__DIV4" localSheetId="22">'[29]Kuantitas &amp; Harga'!$H$99</definedName>
    <definedName name="__DIV4">#REF!</definedName>
    <definedName name="__DIV5" localSheetId="20">#REF!</definedName>
    <definedName name="__DIV5" localSheetId="2">#REF!</definedName>
    <definedName name="__DIV5" localSheetId="22">'[29]Kuantitas &amp; Harga'!$H$116</definedName>
    <definedName name="__DIV5">#REF!</definedName>
    <definedName name="__DIV6" localSheetId="20">#REF!</definedName>
    <definedName name="__DIV6" localSheetId="2">#REF!</definedName>
    <definedName name="__DIV6" localSheetId="22">'[29]Kuantitas &amp; Harga'!$H$177</definedName>
    <definedName name="__DIV6">#REF!</definedName>
    <definedName name="__DIV7" localSheetId="20">#REF!</definedName>
    <definedName name="__DIV7" localSheetId="2">#REF!</definedName>
    <definedName name="__DIV7" localSheetId="22">'[29]Kuantitas &amp; Harga'!$H$343</definedName>
    <definedName name="__DIV7">#REF!</definedName>
    <definedName name="__DIV8" localSheetId="20">#REF!</definedName>
    <definedName name="__DIV8" localSheetId="2">#REF!</definedName>
    <definedName name="__DIV8" localSheetId="22">'[29]Kuantitas &amp; Harga'!$H$370</definedName>
    <definedName name="__DIV8">#REF!</definedName>
    <definedName name="__DIV9" localSheetId="20">#REF!</definedName>
    <definedName name="__DIV9" localSheetId="2">#REF!</definedName>
    <definedName name="__DIV9" localSheetId="22">'[29]Kuantitas &amp; Harga'!$H$437</definedName>
    <definedName name="__DIV9">#REF!</definedName>
    <definedName name="__EEE01" localSheetId="20">#REF!</definedName>
    <definedName name="__EEE01" localSheetId="22">#REF!</definedName>
    <definedName name="__EEE01">#REF!</definedName>
    <definedName name="__EEE02" localSheetId="20">#REF!</definedName>
    <definedName name="__EEE02">#REF!</definedName>
    <definedName name="__EEE03" localSheetId="20">#REF!</definedName>
    <definedName name="__EEE03">#REF!</definedName>
    <definedName name="__EEE04" localSheetId="20">#REF!</definedName>
    <definedName name="__EEE04">#REF!</definedName>
    <definedName name="__EEE05" localSheetId="20">#REF!</definedName>
    <definedName name="__EEE05">#REF!</definedName>
    <definedName name="__EEE06" localSheetId="20">#REF!</definedName>
    <definedName name="__EEE06">#REF!</definedName>
    <definedName name="__EEE07" localSheetId="20">#REF!</definedName>
    <definedName name="__EEE07" localSheetId="22">#REF!</definedName>
    <definedName name="__EEE07">#REF!</definedName>
    <definedName name="__EEE08" localSheetId="20">#REF!</definedName>
    <definedName name="__EEE08" localSheetId="22">#REF!</definedName>
    <definedName name="__EEE08">#REF!</definedName>
    <definedName name="__EEE09" localSheetId="20">#REF!</definedName>
    <definedName name="__EEE09" localSheetId="22">#REF!</definedName>
    <definedName name="__EEE09">#REF!</definedName>
    <definedName name="__EEE10" localSheetId="20">#REF!</definedName>
    <definedName name="__EEE10" localSheetId="22">#REF!</definedName>
    <definedName name="__EEE10">#REF!</definedName>
    <definedName name="__EEE11" localSheetId="20">#REF!</definedName>
    <definedName name="__EEE11" localSheetId="22">#REF!</definedName>
    <definedName name="__EEE11">#REF!</definedName>
    <definedName name="__EEE12" localSheetId="20">#REF!</definedName>
    <definedName name="__EEE12">#REF!</definedName>
    <definedName name="__EEE13" localSheetId="20">#REF!</definedName>
    <definedName name="__EEE13">#REF!</definedName>
    <definedName name="__EEE14" localSheetId="20">#REF!</definedName>
    <definedName name="__EEE14">#REF!</definedName>
    <definedName name="__EEE15" localSheetId="20">#REF!</definedName>
    <definedName name="__EEE15">#REF!</definedName>
    <definedName name="__EEE16" localSheetId="20">#REF!</definedName>
    <definedName name="__EEE16">#REF!</definedName>
    <definedName name="__EEE17" localSheetId="20">#REF!</definedName>
    <definedName name="__EEE17" localSheetId="22">#REF!</definedName>
    <definedName name="__EEE17">#REF!</definedName>
    <definedName name="__EEE18" localSheetId="20">#REF!</definedName>
    <definedName name="__EEE18" localSheetId="22">#REF!</definedName>
    <definedName name="__EEE18">#REF!</definedName>
    <definedName name="__EEE19" localSheetId="20">#REF!</definedName>
    <definedName name="__EEE19">#REF!</definedName>
    <definedName name="__EEE20" localSheetId="20">#REF!</definedName>
    <definedName name="__EEE20">#REF!</definedName>
    <definedName name="__EEE21" localSheetId="20">#REF!</definedName>
    <definedName name="__EEE21">#REF!</definedName>
    <definedName name="__EEE22" localSheetId="20">#REF!</definedName>
    <definedName name="__EEE22">#REF!</definedName>
    <definedName name="__EEE23" localSheetId="20">#REF!</definedName>
    <definedName name="__EEE23">#REF!</definedName>
    <definedName name="__EEE24" localSheetId="20">#REF!</definedName>
    <definedName name="__EEE24">#REF!</definedName>
    <definedName name="__EEE25" localSheetId="20">#REF!</definedName>
    <definedName name="__EEE25">#REF!</definedName>
    <definedName name="__EEE26" localSheetId="20">#REF!</definedName>
    <definedName name="__EEE26">#REF!</definedName>
    <definedName name="__EEE27" localSheetId="20">#REF!</definedName>
    <definedName name="__EEE27">#REF!</definedName>
    <definedName name="__EEE28" localSheetId="20">#REF!</definedName>
    <definedName name="__EEE28">#REF!</definedName>
    <definedName name="__EEE29" localSheetId="20">#REF!</definedName>
    <definedName name="__EEE29">#REF!</definedName>
    <definedName name="__EEE30" localSheetId="20">#REF!</definedName>
    <definedName name="__EEE30">#REF!</definedName>
    <definedName name="__EEE31" localSheetId="20">#REF!</definedName>
    <definedName name="__EEE31">#REF!</definedName>
    <definedName name="__EEE32" localSheetId="20">#REF!</definedName>
    <definedName name="__EEE32">#REF!</definedName>
    <definedName name="__EEE33" localSheetId="20">#REF!</definedName>
    <definedName name="__EEE33">#REF!</definedName>
    <definedName name="__fdd100">[11]SAP!#REF!</definedName>
    <definedName name="__fjd100" localSheetId="20">#REF!</definedName>
    <definedName name="__fjd100" localSheetId="22">#REF!</definedName>
    <definedName name="__fjd100">#REF!</definedName>
    <definedName name="__fjd150" localSheetId="20">#REF!</definedName>
    <definedName name="__fjd150">#REF!</definedName>
    <definedName name="__fjd50" localSheetId="20">#REF!</definedName>
    <definedName name="__fjd50">#REF!</definedName>
    <definedName name="__fjd65" localSheetId="20">#REF!</definedName>
    <definedName name="__fjd65">#REF!</definedName>
    <definedName name="__fmd150" localSheetId="20">#REF!</definedName>
    <definedName name="__fmd150">#REF!</definedName>
    <definedName name="__fvd100">[11]SAP!#REF!</definedName>
    <definedName name="__GID1">'[27]LKVL-CK-HT-GD1'!$A$4</definedName>
    <definedName name="__gk2" localSheetId="20" hidden="1">#REF!</definedName>
    <definedName name="__gk2" localSheetId="22" hidden="1">#REF!</definedName>
    <definedName name="__gk2" hidden="1">#REF!</definedName>
    <definedName name="__grc1">#REF!</definedName>
    <definedName name="__gti50">#REF!</definedName>
    <definedName name="__gti60">#REF!</definedName>
    <definedName name="__gvd100" localSheetId="20">#REF!</definedName>
    <definedName name="__gvd100">#REF!</definedName>
    <definedName name="__gvd15" localSheetId="20">#REF!</definedName>
    <definedName name="__gvd15">#REF!</definedName>
    <definedName name="__gvd150" localSheetId="20">#REF!</definedName>
    <definedName name="__gvd150">#REF!</definedName>
    <definedName name="__gvd20">[11]SAP!#REF!</definedName>
    <definedName name="__gvd25" localSheetId="20">#REF!</definedName>
    <definedName name="__gvd25" localSheetId="22">#REF!</definedName>
    <definedName name="__gvd25">#REF!</definedName>
    <definedName name="__gvd32" localSheetId="22">[11]SAP!#REF!</definedName>
    <definedName name="__gvd32">[11]SAP!#REF!</definedName>
    <definedName name="__gvd40">[11]SAP!#REF!</definedName>
    <definedName name="__gvd50" localSheetId="20">#REF!</definedName>
    <definedName name="__gvd50" localSheetId="22">#REF!</definedName>
    <definedName name="__gvd50">#REF!</definedName>
    <definedName name="__gvd65" localSheetId="20">#REF!</definedName>
    <definedName name="__gvd65">#REF!</definedName>
    <definedName name="__gvd80">[11]SAP!#REF!</definedName>
    <definedName name="__HAL1" localSheetId="20">#REF!</definedName>
    <definedName name="__HAL1" localSheetId="22">#REF!</definedName>
    <definedName name="__HAL1">#REF!</definedName>
    <definedName name="__HAL2" localSheetId="20">#REF!</definedName>
    <definedName name="__HAL2" localSheetId="22">#REF!</definedName>
    <definedName name="__HAL2">#REF!</definedName>
    <definedName name="__HAL3" localSheetId="20">#REF!</definedName>
    <definedName name="__HAL3" localSheetId="22">#REF!</definedName>
    <definedName name="__HAL3">#REF!</definedName>
    <definedName name="__HAL4" localSheetId="20">#REF!</definedName>
    <definedName name="__HAL4">#REF!</definedName>
    <definedName name="__HAL5" localSheetId="20">#REF!</definedName>
    <definedName name="__HAL5">#REF!</definedName>
    <definedName name="__HAL6" localSheetId="20">#REF!</definedName>
    <definedName name="__HAL6">#REF!</definedName>
    <definedName name="__HAL7" localSheetId="20">#REF!</definedName>
    <definedName name="__HAL7">#REF!</definedName>
    <definedName name="__HAL8" localSheetId="20">#REF!</definedName>
    <definedName name="__HAL8">#REF!</definedName>
    <definedName name="__hdw1">#REF!</definedName>
    <definedName name="__key1" localSheetId="20" hidden="1">#REF!</definedName>
    <definedName name="__key1" localSheetId="22" hidden="1">#REF!</definedName>
    <definedName name="__key1" hidden="1">#REF!</definedName>
    <definedName name="__klp2">#REF!</definedName>
    <definedName name="__kof1">[12]Analisa!$AB$17</definedName>
    <definedName name="__kr15" localSheetId="22">[11]SAP!#REF!</definedName>
    <definedName name="__kr15">[11]SAP!#REF!</definedName>
    <definedName name="__LLL01" localSheetId="20">#REF!</definedName>
    <definedName name="__LLL01" localSheetId="22">#REF!</definedName>
    <definedName name="__LLL01">#REF!</definedName>
    <definedName name="__LLL02" localSheetId="20">#REF!</definedName>
    <definedName name="__LLL02">#REF!</definedName>
    <definedName name="__LLL03" localSheetId="20">#REF!</definedName>
    <definedName name="__LLL03">#REF!</definedName>
    <definedName name="__LLL04" localSheetId="20">#REF!</definedName>
    <definedName name="__LLL04">#REF!</definedName>
    <definedName name="__LLL05" localSheetId="20">#REF!</definedName>
    <definedName name="__LLL05">#REF!</definedName>
    <definedName name="__LLL06" localSheetId="20">#REF!</definedName>
    <definedName name="__LLL06">#REF!</definedName>
    <definedName name="__LLL07" localSheetId="20">#REF!</definedName>
    <definedName name="__LLL07">#REF!</definedName>
    <definedName name="__LLL08" localSheetId="20">#REF!</definedName>
    <definedName name="__LLL08">#REF!</definedName>
    <definedName name="__LLL09" localSheetId="20">#REF!</definedName>
    <definedName name="__LLL09">#REF!</definedName>
    <definedName name="__LLL10" localSheetId="20">#REF!</definedName>
    <definedName name="__LLL10">#REF!</definedName>
    <definedName name="__LLL11" localSheetId="20">#REF!</definedName>
    <definedName name="__LLL11">#REF!</definedName>
    <definedName name="__MAC12">#REF!</definedName>
    <definedName name="__MAC46">#REF!</definedName>
    <definedName name="__MDE01" localSheetId="20">#REF!</definedName>
    <definedName name="__MDE01">#REF!</definedName>
    <definedName name="__MDE02" localSheetId="20">#REF!</definedName>
    <definedName name="__MDE02">#REF!</definedName>
    <definedName name="__MDE03" localSheetId="20">#REF!</definedName>
    <definedName name="__MDE03">#REF!</definedName>
    <definedName name="__MDE04" localSheetId="20">#REF!</definedName>
    <definedName name="__MDE04">#REF!</definedName>
    <definedName name="__MDE05" localSheetId="20">#REF!</definedName>
    <definedName name="__MDE05">#REF!</definedName>
    <definedName name="__MDE06" localSheetId="20">#REF!</definedName>
    <definedName name="__MDE06">#REF!</definedName>
    <definedName name="__MDE07" localSheetId="20">#REF!</definedName>
    <definedName name="__MDE07">#REF!</definedName>
    <definedName name="__MDE08" localSheetId="20">#REF!</definedName>
    <definedName name="__MDE08">#REF!</definedName>
    <definedName name="__MDE09" localSheetId="20">#REF!</definedName>
    <definedName name="__MDE09">#REF!</definedName>
    <definedName name="__MDE10" localSheetId="20">#REF!</definedName>
    <definedName name="__MDE10">#REF!</definedName>
    <definedName name="__MDE11" localSheetId="20">#REF!</definedName>
    <definedName name="__MDE11">#REF!</definedName>
    <definedName name="__MDE12" localSheetId="20">#REF!</definedName>
    <definedName name="__MDE12">#REF!</definedName>
    <definedName name="__MDE13" localSheetId="20">#REF!</definedName>
    <definedName name="__MDE13">#REF!</definedName>
    <definedName name="__MDE14" localSheetId="20">#REF!</definedName>
    <definedName name="__MDE14">#REF!</definedName>
    <definedName name="__MDE15" localSheetId="20">#REF!</definedName>
    <definedName name="__MDE15">#REF!</definedName>
    <definedName name="__MDE16" localSheetId="20">#REF!</definedName>
    <definedName name="__MDE16">#REF!</definedName>
    <definedName name="__MDE17" localSheetId="20">#REF!</definedName>
    <definedName name="__MDE17">#REF!</definedName>
    <definedName name="__MDE18" localSheetId="20">#REF!</definedName>
    <definedName name="__MDE18">#REF!</definedName>
    <definedName name="__MDE19" localSheetId="20">#REF!</definedName>
    <definedName name="__MDE19">#REF!</definedName>
    <definedName name="__MDE20" localSheetId="20">#REF!</definedName>
    <definedName name="__MDE20">#REF!</definedName>
    <definedName name="__MDE21" localSheetId="20">#REF!</definedName>
    <definedName name="__MDE21">#REF!</definedName>
    <definedName name="__MDE22" localSheetId="20">#REF!</definedName>
    <definedName name="__MDE22">#REF!</definedName>
    <definedName name="__MDE23" localSheetId="20">#REF!</definedName>
    <definedName name="__MDE23">#REF!</definedName>
    <definedName name="__MDE24" localSheetId="20">#REF!</definedName>
    <definedName name="__MDE24">#REF!</definedName>
    <definedName name="__MDE25" localSheetId="20">#REF!</definedName>
    <definedName name="__MDE25">#REF!</definedName>
    <definedName name="__MDE26" localSheetId="20">#REF!</definedName>
    <definedName name="__MDE26">#REF!</definedName>
    <definedName name="__MDE27" localSheetId="20">#REF!</definedName>
    <definedName name="__MDE27">#REF!</definedName>
    <definedName name="__MDE28" localSheetId="20">#REF!</definedName>
    <definedName name="__MDE28">#REF!</definedName>
    <definedName name="__MDE29" localSheetId="20">#REF!</definedName>
    <definedName name="__MDE29">#REF!</definedName>
    <definedName name="__MDE30" localSheetId="20">#REF!</definedName>
    <definedName name="__MDE30">#REF!</definedName>
    <definedName name="__MDE31" localSheetId="20">#REF!</definedName>
    <definedName name="__MDE31">#REF!</definedName>
    <definedName name="__MDE32" localSheetId="20">#REF!</definedName>
    <definedName name="__MDE32">#REF!</definedName>
    <definedName name="__MDE33" localSheetId="20">#REF!</definedName>
    <definedName name="__MDE33">#REF!</definedName>
    <definedName name="__MDE34" localSheetId="20">#REF!</definedName>
    <definedName name="__MDE34">#REF!</definedName>
    <definedName name="__ME01" localSheetId="20">#REF!</definedName>
    <definedName name="__ME01">#REF!</definedName>
    <definedName name="__ME02" localSheetId="20">#REF!</definedName>
    <definedName name="__ME02">#REF!</definedName>
    <definedName name="__ME03" localSheetId="20">#REF!</definedName>
    <definedName name="__ME03">#REF!</definedName>
    <definedName name="__ME04" localSheetId="20">#REF!</definedName>
    <definedName name="__ME04">#REF!</definedName>
    <definedName name="__ME05" localSheetId="20">#REF!</definedName>
    <definedName name="__ME05">#REF!</definedName>
    <definedName name="__ME06" localSheetId="20">#REF!</definedName>
    <definedName name="__ME06">#REF!</definedName>
    <definedName name="__ME07" localSheetId="20">#REF!</definedName>
    <definedName name="__ME07">#REF!</definedName>
    <definedName name="__ME08" localSheetId="20">#REF!</definedName>
    <definedName name="__ME08">#REF!</definedName>
    <definedName name="__ME09" localSheetId="20">#REF!</definedName>
    <definedName name="__ME09">#REF!</definedName>
    <definedName name="__ME10" localSheetId="20">#REF!</definedName>
    <definedName name="__ME10">#REF!</definedName>
    <definedName name="__ME11" localSheetId="20">#REF!</definedName>
    <definedName name="__ME11">#REF!</definedName>
    <definedName name="__ME12" localSheetId="20">#REF!</definedName>
    <definedName name="__ME12">#REF!</definedName>
    <definedName name="__ME13" localSheetId="20">#REF!</definedName>
    <definedName name="__ME13">#REF!</definedName>
    <definedName name="__ME14" localSheetId="20">#REF!</definedName>
    <definedName name="__ME14">#REF!</definedName>
    <definedName name="__ME15" localSheetId="20">#REF!</definedName>
    <definedName name="__ME15">#REF!</definedName>
    <definedName name="__ME16" localSheetId="20">#REF!</definedName>
    <definedName name="__ME16">#REF!</definedName>
    <definedName name="__ME17" localSheetId="20">#REF!</definedName>
    <definedName name="__ME17">#REF!</definedName>
    <definedName name="__ME18" localSheetId="20">#REF!</definedName>
    <definedName name="__ME18">#REF!</definedName>
    <definedName name="__ME19" localSheetId="20">#REF!</definedName>
    <definedName name="__ME19">#REF!</definedName>
    <definedName name="__ME20" localSheetId="20">#REF!</definedName>
    <definedName name="__ME20">#REF!</definedName>
    <definedName name="__ME21" localSheetId="20">#REF!</definedName>
    <definedName name="__ME21">#REF!</definedName>
    <definedName name="__ME22" localSheetId="20">#REF!</definedName>
    <definedName name="__ME22">#REF!</definedName>
    <definedName name="__ME23" localSheetId="20">#REF!</definedName>
    <definedName name="__ME23">#REF!</definedName>
    <definedName name="__ME24" localSheetId="20">#REF!</definedName>
    <definedName name="__ME24">#REF!</definedName>
    <definedName name="__ME25" localSheetId="20">#REF!</definedName>
    <definedName name="__ME25">#REF!</definedName>
    <definedName name="__ME26" localSheetId="20">#REF!</definedName>
    <definedName name="__ME26">#REF!</definedName>
    <definedName name="__ME27" localSheetId="20">#REF!</definedName>
    <definedName name="__ME27">#REF!</definedName>
    <definedName name="__ME28" localSheetId="20">#REF!</definedName>
    <definedName name="__ME28">#REF!</definedName>
    <definedName name="__ME29" localSheetId="20">#REF!</definedName>
    <definedName name="__ME29">#REF!</definedName>
    <definedName name="__ME30" localSheetId="20">#REF!</definedName>
    <definedName name="__ME30">#REF!</definedName>
    <definedName name="__ME31" localSheetId="20">#REF!</definedName>
    <definedName name="__ME31">#REF!</definedName>
    <definedName name="__ME32" localSheetId="20">#REF!</definedName>
    <definedName name="__ME32">#REF!</definedName>
    <definedName name="__ME33" localSheetId="20">#REF!</definedName>
    <definedName name="__ME33">#REF!</definedName>
    <definedName name="__ME34" localSheetId="20">#REF!</definedName>
    <definedName name="__ME34">#REF!</definedName>
    <definedName name="__MMM01" localSheetId="20">#REF!</definedName>
    <definedName name="__MMM01">#REF!</definedName>
    <definedName name="__MMM02" localSheetId="20">#REF!</definedName>
    <definedName name="__MMM02">#REF!</definedName>
    <definedName name="__MMM03" localSheetId="20">#REF!</definedName>
    <definedName name="__MMM03" localSheetId="22">#REF!</definedName>
    <definedName name="__MMM03">#REF!</definedName>
    <definedName name="__MMM04" localSheetId="20">#REF!</definedName>
    <definedName name="__MMM04" localSheetId="22">#REF!</definedName>
    <definedName name="__MMM04">#REF!</definedName>
    <definedName name="__MMM05" localSheetId="20">#REF!</definedName>
    <definedName name="__MMM05" localSheetId="22">#REF!</definedName>
    <definedName name="__MMM05">#REF!</definedName>
    <definedName name="__MMM06" localSheetId="20">#REF!</definedName>
    <definedName name="__MMM06">#REF!</definedName>
    <definedName name="__MMM07" localSheetId="20">#REF!</definedName>
    <definedName name="__MMM07">#REF!</definedName>
    <definedName name="__MMM08" localSheetId="20">#REF!</definedName>
    <definedName name="__MMM08">#REF!</definedName>
    <definedName name="__MMM09" localSheetId="20">#REF!</definedName>
    <definedName name="__MMM09">#REF!</definedName>
    <definedName name="__MMM10" localSheetId="20">#REF!</definedName>
    <definedName name="__MMM10">#REF!</definedName>
    <definedName name="__MMM11" localSheetId="20">#REF!</definedName>
    <definedName name="__MMM11">#REF!</definedName>
    <definedName name="__MMM12" localSheetId="20">#REF!</definedName>
    <definedName name="__MMM12">#REF!</definedName>
    <definedName name="__MMM13" localSheetId="20">#REF!</definedName>
    <definedName name="__MMM13">#REF!</definedName>
    <definedName name="__MMM14" localSheetId="20">#REF!</definedName>
    <definedName name="__MMM14">#REF!</definedName>
    <definedName name="__MMM15" localSheetId="20">#REF!</definedName>
    <definedName name="__MMM15">#REF!</definedName>
    <definedName name="__MMM16" localSheetId="20">#REF!</definedName>
    <definedName name="__MMM16">#REF!</definedName>
    <definedName name="__MMM17" localSheetId="20">#REF!</definedName>
    <definedName name="__MMM17">#REF!</definedName>
    <definedName name="__MMM18" localSheetId="20">#REF!</definedName>
    <definedName name="__MMM18">#REF!</definedName>
    <definedName name="__MMM19" localSheetId="20">#REF!</definedName>
    <definedName name="__MMM19" localSheetId="22">#REF!</definedName>
    <definedName name="__MMM19">#REF!</definedName>
    <definedName name="__MMM20" localSheetId="20">#REF!</definedName>
    <definedName name="__MMM20" localSheetId="22">#REF!</definedName>
    <definedName name="__MMM20">#REF!</definedName>
    <definedName name="__MMM21" localSheetId="20">#REF!</definedName>
    <definedName name="__MMM21">#REF!</definedName>
    <definedName name="__MMM22" localSheetId="20">#REF!</definedName>
    <definedName name="__MMM22">#REF!</definedName>
    <definedName name="__MMM23" localSheetId="20">#REF!</definedName>
    <definedName name="__MMM23">#REF!</definedName>
    <definedName name="__MMM24" localSheetId="20">#REF!</definedName>
    <definedName name="__MMM24">#REF!</definedName>
    <definedName name="__MMM25" localSheetId="20">#REF!</definedName>
    <definedName name="__MMM25">#REF!</definedName>
    <definedName name="__MMM26" localSheetId="20">#REF!</definedName>
    <definedName name="__MMM26" localSheetId="22">#REF!</definedName>
    <definedName name="__MMM26">#REF!</definedName>
    <definedName name="__MMM27" localSheetId="20">#REF!</definedName>
    <definedName name="__MMM27" localSheetId="22">#REF!</definedName>
    <definedName name="__MMM27">#REF!</definedName>
    <definedName name="__MMM28" localSheetId="20">#REF!</definedName>
    <definedName name="__MMM28" localSheetId="22">#REF!</definedName>
    <definedName name="__MMM28">#REF!</definedName>
    <definedName name="__MMM29" localSheetId="20">#REF!</definedName>
    <definedName name="__MMM29">#REF!</definedName>
    <definedName name="__MMM30" localSheetId="20">#REF!</definedName>
    <definedName name="__MMM30">#REF!</definedName>
    <definedName name="__MMM31" localSheetId="20">#REF!</definedName>
    <definedName name="__MMM31">#REF!</definedName>
    <definedName name="__MMM32" localSheetId="20">#REF!</definedName>
    <definedName name="__MMM32">#REF!</definedName>
    <definedName name="__MMM33" localSheetId="20">#REF!</definedName>
    <definedName name="__MMM33">#REF!</definedName>
    <definedName name="__MMM34" localSheetId="20">#REF!</definedName>
    <definedName name="__MMM34">#REF!</definedName>
    <definedName name="__MMM35" localSheetId="20">#REF!</definedName>
    <definedName name="__MMM35">#REF!</definedName>
    <definedName name="__MMM36" localSheetId="20">#REF!</definedName>
    <definedName name="__MMM36">#REF!</definedName>
    <definedName name="__MMM37" localSheetId="20">#REF!</definedName>
    <definedName name="__MMM37" localSheetId="22">#REF!</definedName>
    <definedName name="__MMM37">#REF!</definedName>
    <definedName name="__MMM38" localSheetId="20">#REF!</definedName>
    <definedName name="__MMM38" localSheetId="22">#REF!</definedName>
    <definedName name="__MMM38">#REF!</definedName>
    <definedName name="__MMM39" localSheetId="20">#REF!</definedName>
    <definedName name="__MMM39" localSheetId="22">#REF!</definedName>
    <definedName name="__MMM39">#REF!</definedName>
    <definedName name="__MMM40" localSheetId="20">#REF!</definedName>
    <definedName name="__MMM40" localSheetId="22">#REF!</definedName>
    <definedName name="__MMM40">#REF!</definedName>
    <definedName name="__MMM41" localSheetId="20">#REF!</definedName>
    <definedName name="__MMM41">#REF!</definedName>
    <definedName name="__MMM411" localSheetId="20">#REF!</definedName>
    <definedName name="__MMM411">#REF!</definedName>
    <definedName name="__MMM42" localSheetId="20">#REF!</definedName>
    <definedName name="__MMM42">#REF!</definedName>
    <definedName name="__MMM43" localSheetId="20">#REF!</definedName>
    <definedName name="__MMM43">#REF!</definedName>
    <definedName name="__MMM44" localSheetId="20">#REF!</definedName>
    <definedName name="__MMM44">#REF!</definedName>
    <definedName name="__MMM45" localSheetId="20">#REF!</definedName>
    <definedName name="__MMM45">#REF!</definedName>
    <definedName name="__MMM46" localSheetId="20">#REF!</definedName>
    <definedName name="__MMM46">#REF!</definedName>
    <definedName name="__MMM47" localSheetId="20">#REF!</definedName>
    <definedName name="__MMM47">#REF!</definedName>
    <definedName name="__MMM48" localSheetId="20">#REF!</definedName>
    <definedName name="__MMM48">#REF!</definedName>
    <definedName name="__MMM49" localSheetId="20">#REF!</definedName>
    <definedName name="__MMM49">#REF!</definedName>
    <definedName name="__MMM50" localSheetId="20">#REF!</definedName>
    <definedName name="__MMM50">#REF!</definedName>
    <definedName name="__MMM51" localSheetId="20">#REF!</definedName>
    <definedName name="__MMM51">#REF!</definedName>
    <definedName name="__MMM52" localSheetId="20">#REF!</definedName>
    <definedName name="__MMM52">#REF!</definedName>
    <definedName name="__MMM53" localSheetId="20">#REF!</definedName>
    <definedName name="__MMM53">#REF!</definedName>
    <definedName name="__MMM54" localSheetId="20">#REF!</definedName>
    <definedName name="__MMM54">#REF!</definedName>
    <definedName name="__mu1" localSheetId="20">[7]harsat!#REF!</definedName>
    <definedName name="__mu1" localSheetId="22">[8]harsat!#REF!</definedName>
    <definedName name="__mu1">[7]harsat!#REF!</definedName>
    <definedName name="__mu3" localSheetId="22">[5]harsat!$I$13</definedName>
    <definedName name="__mu3">[6]harsat!$I$13</definedName>
    <definedName name="__mu4" localSheetId="20">[7]harsat!#REF!</definedName>
    <definedName name="__mu4" localSheetId="2">[7]harsat!#REF!</definedName>
    <definedName name="__mu4" localSheetId="22">[8]harsat!#REF!</definedName>
    <definedName name="__mu4">[7]harsat!#REF!</definedName>
    <definedName name="__NCL100" localSheetId="22">#REF!</definedName>
    <definedName name="__NCL100">#REF!</definedName>
    <definedName name="__NCL200">#REF!</definedName>
    <definedName name="__NCL250">#REF!</definedName>
    <definedName name="__nin190">#REF!</definedName>
    <definedName name="__pab100" localSheetId="20">[10]plumbing!#REF!</definedName>
    <definedName name="__pab100" localSheetId="2">[10]plumbing!#REF!</definedName>
    <definedName name="__pab100">[10]plumbing!#REF!</definedName>
    <definedName name="__pab125" localSheetId="20">#REF!</definedName>
    <definedName name="__pab125" localSheetId="2">#REF!</definedName>
    <definedName name="__pab125" localSheetId="22">#REF!</definedName>
    <definedName name="__pab125">#REF!</definedName>
    <definedName name="__pab126">#REF!</definedName>
    <definedName name="__pab15" localSheetId="20">[10]plumbing!#REF!</definedName>
    <definedName name="__pab15" localSheetId="2">[10]plumbing!#REF!</definedName>
    <definedName name="__pab15">[10]plumbing!#REF!</definedName>
    <definedName name="__pab150" localSheetId="20">[10]plumbing!#REF!</definedName>
    <definedName name="__pab150" localSheetId="2">[10]plumbing!#REF!</definedName>
    <definedName name="__pab150">[10]plumbing!#REF!</definedName>
    <definedName name="__pab2" localSheetId="20">[10]plumbing!#REF!</definedName>
    <definedName name="__pab2" localSheetId="2">[10]plumbing!#REF!</definedName>
    <definedName name="__pab2">[10]plumbing!#REF!</definedName>
    <definedName name="__pab20" localSheetId="20">[10]plumbing!#REF!</definedName>
    <definedName name="__pab20" localSheetId="2">[10]plumbing!#REF!</definedName>
    <definedName name="__pab20">[10]plumbing!#REF!</definedName>
    <definedName name="__pab25" localSheetId="20">[10]plumbing!#REF!</definedName>
    <definedName name="__pab25">[10]plumbing!#REF!</definedName>
    <definedName name="__pab32" localSheetId="20">[10]plumbing!#REF!</definedName>
    <definedName name="__pab32">[10]plumbing!#REF!</definedName>
    <definedName name="__pab4" localSheetId="20">[10]plumbing!#REF!</definedName>
    <definedName name="__pab4">[10]plumbing!#REF!</definedName>
    <definedName name="__pab40" localSheetId="20">[10]plumbing!#REF!</definedName>
    <definedName name="__pab40">[10]plumbing!#REF!</definedName>
    <definedName name="__pab50" localSheetId="20">[10]plumbing!#REF!</definedName>
    <definedName name="__pab50">[10]plumbing!#REF!</definedName>
    <definedName name="__pab6" localSheetId="20">[10]plumbing!#REF!</definedName>
    <definedName name="__pab6">[10]plumbing!#REF!</definedName>
    <definedName name="__pab65" localSheetId="20">#REF!</definedName>
    <definedName name="__pab65" localSheetId="2">#REF!</definedName>
    <definedName name="__pab65" localSheetId="22">#REF!</definedName>
    <definedName name="__pab65">#REF!</definedName>
    <definedName name="__pab80" localSheetId="20">[10]plumbing!#REF!</definedName>
    <definedName name="__pab80" localSheetId="22">[10]plumbing!#REF!</definedName>
    <definedName name="__pab80">[10]plumbing!#REF!</definedName>
    <definedName name="__pah150" localSheetId="20">[10]plumbing!#REF!</definedName>
    <definedName name="__pah150">[10]plumbing!#REF!</definedName>
    <definedName name="__pak100" localSheetId="20">[10]plumbing!#REF!</definedName>
    <definedName name="__pak100">[10]plumbing!#REF!</definedName>
    <definedName name="__pak150" localSheetId="20">[10]plumbing!#REF!</definedName>
    <definedName name="__pak150">[10]plumbing!#REF!</definedName>
    <definedName name="__pak50" localSheetId="20">[10]plumbing!#REF!</definedName>
    <definedName name="__pak50">[10]plumbing!#REF!</definedName>
    <definedName name="__pak80" localSheetId="20">[10]plumbing!#REF!</definedName>
    <definedName name="__pak80">[10]plumbing!#REF!</definedName>
    <definedName name="__pbs100" localSheetId="20">#REF!</definedName>
    <definedName name="__pbs100" localSheetId="2">#REF!</definedName>
    <definedName name="__pbs100" localSheetId="22">#REF!</definedName>
    <definedName name="__pbs100">#REF!</definedName>
    <definedName name="__pbs15" localSheetId="20">#REF!</definedName>
    <definedName name="__pbs15" localSheetId="2">#REF!</definedName>
    <definedName name="__pbs15">#REF!</definedName>
    <definedName name="__pbs150" localSheetId="20">#REF!</definedName>
    <definedName name="__pbs150" localSheetId="2">#REF!</definedName>
    <definedName name="__pbs150">#REF!</definedName>
    <definedName name="__pbs40" localSheetId="20">#REF!</definedName>
    <definedName name="__pbs40">#REF!</definedName>
    <definedName name="__pbs50" localSheetId="20">#REF!</definedName>
    <definedName name="__pbs50">#REF!</definedName>
    <definedName name="__pbs65" localSheetId="20">#REF!</definedName>
    <definedName name="__pbs65">#REF!</definedName>
    <definedName name="__pbs80" localSheetId="20">#REF!</definedName>
    <definedName name="__pbs80">#REF!</definedName>
    <definedName name="__pc50" localSheetId="20">[10]plumbing!#REF!</definedName>
    <definedName name="__pc50">[10]plumbing!#REF!</definedName>
    <definedName name="__pc80" localSheetId="20">[10]plumbing!#REF!</definedName>
    <definedName name="__pc80">[10]plumbing!#REF!</definedName>
    <definedName name="__pc801">[10]plumbing!#REF!</definedName>
    <definedName name="__pcf80" localSheetId="20">[10]plumbing!#REF!</definedName>
    <definedName name="__pcf80">[10]plumbing!#REF!</definedName>
    <definedName name="__ph100" localSheetId="20">[10]plumbing!#REF!</definedName>
    <definedName name="__ph100">[10]plumbing!#REF!</definedName>
    <definedName name="__ph150" localSheetId="20">[10]plumbing!#REF!</definedName>
    <definedName name="__ph150">[10]plumbing!#REF!</definedName>
    <definedName name="__phf100" localSheetId="20">[10]plumbing!#REF!</definedName>
    <definedName name="__phf100">[10]plumbing!#REF!</definedName>
    <definedName name="__phf150" localSheetId="20">[10]plumbing!#REF!</definedName>
    <definedName name="__phf150">[10]plumbing!#REF!</definedName>
    <definedName name="__PL1" localSheetId="22">#REF!</definedName>
    <definedName name="__PL1">#REF!</definedName>
    <definedName name="__PL2">#REF!</definedName>
    <definedName name="__PL3">#REF!</definedName>
    <definedName name="__pv100" localSheetId="20">[10]plumbing!#REF!</definedName>
    <definedName name="__pv100">[10]plumbing!#REF!</definedName>
    <definedName name="__pv40" localSheetId="20">[10]plumbing!#REF!</definedName>
    <definedName name="__pv40">[10]plumbing!#REF!</definedName>
    <definedName name="__pv50" localSheetId="20">[10]plumbing!#REF!</definedName>
    <definedName name="__pv50">[10]plumbing!#REF!</definedName>
    <definedName name="__pv80" localSheetId="20">[10]plumbing!#REF!</definedName>
    <definedName name="__pv80">[10]plumbing!#REF!</definedName>
    <definedName name="__pvc100">[11]SAP!#REF!</definedName>
    <definedName name="__pvc150">[11]SAP!#REF!</definedName>
    <definedName name="__pvc20">[11]SAP!#REF!</definedName>
    <definedName name="__pvc200">[11]SAP!#REF!</definedName>
    <definedName name="__pvc25">[11]SAP!#REF!</definedName>
    <definedName name="__pvc32">[11]SAP!#REF!</definedName>
    <definedName name="__pvc40">[11]SAP!#REF!</definedName>
    <definedName name="__pvc50">[11]SAP!#REF!</definedName>
    <definedName name="__pvc65">[11]SAP!#REF!</definedName>
    <definedName name="__pvc80">[11]SAP!#REF!</definedName>
    <definedName name="__pvf100" localSheetId="20">[10]plumbing!#REF!</definedName>
    <definedName name="__pvf100">[10]plumbing!#REF!</definedName>
    <definedName name="__pvf80" localSheetId="20">[10]plumbing!#REF!</definedName>
    <definedName name="__pvf80">[10]plumbing!#REF!</definedName>
    <definedName name="__qmd15">[11]SAP!#REF!</definedName>
    <definedName name="__qmd20">[11]SAP!#REF!</definedName>
    <definedName name="__rdd100">[11]SAP!#REF!</definedName>
    <definedName name="__rdd150">[11]SAP!#REF!</definedName>
    <definedName name="__REV3" localSheetId="3" hidden="1">{#N/A,#N/A,FALSE,"REK-S-TPL";#N/A,#N/A,FALSE,"REK-TPML";#N/A,#N/A,FALSE,"RAB-TEMPEL"}</definedName>
    <definedName name="__REV3" localSheetId="2" hidden="1">{#N/A,#N/A,FALSE,"REK-S-TPL";#N/A,#N/A,FALSE,"REK-TPML";#N/A,#N/A,FALSE,"RAB-TEMPEL"}</definedName>
    <definedName name="__REV3" localSheetId="22" hidden="1">{#N/A,#N/A,FALSE,"REK-S-TPL";#N/A,#N/A,FALSE,"REK-TPML";#N/A,#N/A,FALSE,"RAB-TEMPEL"}</definedName>
    <definedName name="__REV3" hidden="1">{#N/A,#N/A,FALSE,"REK-S-TPL";#N/A,#N/A,FALSE,"REK-TPML";#N/A,#N/A,FALSE,"RAB-TEMPEL"}</definedName>
    <definedName name="__rk100" localSheetId="22">#REF!</definedName>
    <definedName name="__rk100">#REF!</definedName>
    <definedName name="__rk200">#REF!</definedName>
    <definedName name="__rk300">#REF!</definedName>
    <definedName name="__rk600">#REF!</definedName>
    <definedName name="__rkl1000">#REF!</definedName>
    <definedName name="__rkl1200">#REF!</definedName>
    <definedName name="__rkl200">#REF!</definedName>
    <definedName name="__rkl300">#REF!</definedName>
    <definedName name="__rkl400">#REF!</definedName>
    <definedName name="__rkl500">#REF!</definedName>
    <definedName name="__rkl600">#REF!</definedName>
    <definedName name="__rkl700">#REF!</definedName>
    <definedName name="__rkl800">#REF!</definedName>
    <definedName name="__sc1">#REF!</definedName>
    <definedName name="__SC2">#REF!</definedName>
    <definedName name="__sc3">#REF!</definedName>
    <definedName name="__sfv150" localSheetId="20">#REF!</definedName>
    <definedName name="__sfv150" localSheetId="2">#REF!</definedName>
    <definedName name="__sfv150">#REF!</definedName>
    <definedName name="__SN3">#REF!</definedName>
    <definedName name="__std100" localSheetId="20">#REF!</definedName>
    <definedName name="__std100" localSheetId="2">#REF!</definedName>
    <definedName name="__std100">#REF!</definedName>
    <definedName name="__std150" localSheetId="20">#REF!</definedName>
    <definedName name="__std150" localSheetId="2">#REF!</definedName>
    <definedName name="__std150">#REF!</definedName>
    <definedName name="__std50" localSheetId="20">#REF!</definedName>
    <definedName name="__std50">#REF!</definedName>
    <definedName name="__std65" localSheetId="20">#REF!</definedName>
    <definedName name="__std65">#REF!</definedName>
    <definedName name="__th100">'[30]dongia (2)'!#REF!</definedName>
    <definedName name="__TH160">'[30]dongia (2)'!#REF!</definedName>
    <definedName name="__TL1" localSheetId="22">#REF!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lc20">#REF!</definedName>
    <definedName name="__TR250">'[30]dongia (2)'!#REF!</definedName>
    <definedName name="__tr375">[30]giathanh1!#REF!</definedName>
    <definedName name="__tsI3" localSheetId="22">'Terbilang versi 1'!__tsI3</definedName>
    <definedName name="__tsI3">#N/A</definedName>
    <definedName name="__tsv25" localSheetId="20">#REF!</definedName>
    <definedName name="__tsv25" localSheetId="22">#REF!</definedName>
    <definedName name="__tsv25">#REF!</definedName>
    <definedName name="__TW1" localSheetId="20">#REF!</definedName>
    <definedName name="__TW1">#REF!</definedName>
    <definedName name="__VL100">#REF!</definedName>
    <definedName name="__VL200">#REF!</definedName>
    <definedName name="__VL250">#REF!</definedName>
    <definedName name="__vnt100" localSheetId="20">[10]plumbing!#REF!</definedName>
    <definedName name="__vnt100">[10]plumbing!#REF!</definedName>
    <definedName name="__vnt40" localSheetId="20">[10]plumbing!#REF!</definedName>
    <definedName name="__vnt40">[10]plumbing!#REF!</definedName>
    <definedName name="__vnt50" localSheetId="20">[10]plumbing!#REF!</definedName>
    <definedName name="__vnt50">[10]plumbing!#REF!</definedName>
    <definedName name="__vnt80" localSheetId="20">[10]plumbing!#REF!</definedName>
    <definedName name="__vnt80">[10]plumbing!#REF!</definedName>
    <definedName name="_060302">'[31]060302 air'!$A$8:$L$3118</definedName>
    <definedName name="_1">#N/A</definedName>
    <definedName name="_1__123Graph_ACHART_1" hidden="1">[32]A!$J$70:$AJ$70</definedName>
    <definedName name="_10" localSheetId="20">[33]RAB!#REF!</definedName>
    <definedName name="_10" localSheetId="22">[33]RAB!#REF!</definedName>
    <definedName name="_10">[33]RAB!#REF!</definedName>
    <definedName name="_10__123Graph_BCHART_2" localSheetId="20" hidden="1">#REF!</definedName>
    <definedName name="_10__123Graph_BCHART_2" localSheetId="22" hidden="1">#REF!</definedName>
    <definedName name="_10__123Graph_BCHART_2" hidden="1">#REF!</definedName>
    <definedName name="_10_3">[34]Analisa!$A$8:$J$57</definedName>
    <definedName name="_11" localSheetId="20">#REF!</definedName>
    <definedName name="_11" localSheetId="2">#REF!</definedName>
    <definedName name="_11" localSheetId="22">#REF!</definedName>
    <definedName name="_11">#REF!</definedName>
    <definedName name="_11__123Graph_CCHART_2" localSheetId="20" hidden="1">#REF!</definedName>
    <definedName name="_11__123Graph_CCHART_2" localSheetId="22" hidden="1">#REF!</definedName>
    <definedName name="_11__123Graph_CCHART_2" hidden="1">#REF!</definedName>
    <definedName name="_12" localSheetId="20">#REF!</definedName>
    <definedName name="_12" localSheetId="2">#REF!</definedName>
    <definedName name="_12">#REF!</definedName>
    <definedName name="_12__123Graph_DCHART_2" localSheetId="20" hidden="1">#REF!</definedName>
    <definedName name="_12__123Graph_DCHART_2" localSheetId="22" hidden="1">#REF!</definedName>
    <definedName name="_12__123Graph_DCHART_2" hidden="1">#REF!</definedName>
    <definedName name="_13" localSheetId="20">#REF!</definedName>
    <definedName name="_13" localSheetId="2">#REF!</definedName>
    <definedName name="_13">#REF!</definedName>
    <definedName name="_13__123Graph_ECHART_2" localSheetId="20" hidden="1">#REF!</definedName>
    <definedName name="_13__123Graph_ECHART_2" localSheetId="22" hidden="1">#REF!</definedName>
    <definedName name="_13__123Graph_ECHART_2" hidden="1">#REF!</definedName>
    <definedName name="_13_2">[19]Analisa!#REF!</definedName>
    <definedName name="_13_5">'[34]Analisa:Rencana Anggaran Biaya'!$A$1:$J$55</definedName>
    <definedName name="_14" localSheetId="20">#REF!</definedName>
    <definedName name="_14" localSheetId="22">#REF!</definedName>
    <definedName name="_14">#REF!</definedName>
    <definedName name="_14_3">[19]Analisa!$A$8:$J$57</definedName>
    <definedName name="_15" localSheetId="20">#REF!</definedName>
    <definedName name="_15" localSheetId="22">#REF!</definedName>
    <definedName name="_15">#REF!</definedName>
    <definedName name="_15_5">'[19]Analisa:Rencana Anggaran Biaya'!$A$1:$J$55</definedName>
    <definedName name="_16" localSheetId="20">#REF!</definedName>
    <definedName name="_16" localSheetId="22">#REF!</definedName>
    <definedName name="_16">#REF!</definedName>
    <definedName name="_16_6">'[34]Rencana Anggaran Biaya'!$A$11:$J$29</definedName>
    <definedName name="_17" localSheetId="20">#REF!</definedName>
    <definedName name="_17" localSheetId="22">#REF!</definedName>
    <definedName name="_17">#REF!</definedName>
    <definedName name="_17_7">'[19]Harga Satuan'!$D$1:$G$64</definedName>
    <definedName name="_18" localSheetId="20">#REF!</definedName>
    <definedName name="_18" localSheetId="22">#REF!</definedName>
    <definedName name="_18">#REF!</definedName>
    <definedName name="_19" localSheetId="20">#REF!</definedName>
    <definedName name="_19">#REF!</definedName>
    <definedName name="_19_7">'[34]Harga Satuan'!$D$1:$G$64</definedName>
    <definedName name="_1A" localSheetId="22">'[35]I-KAMAR'!#REF!</definedName>
    <definedName name="_1A">'[35]I-KAMAR'!#REF!</definedName>
    <definedName name="_2">#N/A</definedName>
    <definedName name="_2__123Graph_ACHART_1" hidden="1">'[36]Cash Flow bulanan'!$K$203:$CX$203</definedName>
    <definedName name="_2__123Graph_ACHART_2" hidden="1">[32]A!$AL$68:$AQ$68</definedName>
    <definedName name="_21_8" localSheetId="22">'[19]Harga Satuan'!#REF!</definedName>
    <definedName name="_21_8">'[19]Harga Satuan'!#REF!</definedName>
    <definedName name="_22_8">'[34]Harga Satuan'!#REF!</definedName>
    <definedName name="_225">'[37]Har Sat'!#REF!</definedName>
    <definedName name="_2cnp">[38]HSD!$I$68</definedName>
    <definedName name="_3">#N/A</definedName>
    <definedName name="_3__123Graph_ACHART_3" hidden="1">[32]A!$J$68:$AJ$68</definedName>
    <definedName name="_345" localSheetId="20">#REF!</definedName>
    <definedName name="_345" localSheetId="2">#REF!</definedName>
    <definedName name="_345" localSheetId="22">#REF!</definedName>
    <definedName name="_345">#REF!</definedName>
    <definedName name="_4">#N/A</definedName>
    <definedName name="_4_1">[34]Analisa!$A$1:$J$7</definedName>
    <definedName name="_4A" localSheetId="22">'[35]I-KAMAR'!#REF!</definedName>
    <definedName name="_4A">'[35]I-KAMAR'!#REF!</definedName>
    <definedName name="_5">#N/A</definedName>
    <definedName name="_6">#N/A</definedName>
    <definedName name="_67" localSheetId="20">[33]RAB!#REF!</definedName>
    <definedName name="_67" localSheetId="22">[33]RAB!#REF!</definedName>
    <definedName name="_67">[33]RAB!#REF!</definedName>
    <definedName name="_7" localSheetId="20">#REF!</definedName>
    <definedName name="_7" localSheetId="2">#REF!</definedName>
    <definedName name="_7" localSheetId="22">#REF!</definedName>
    <definedName name="_7">#REF!</definedName>
    <definedName name="_7.1__2" localSheetId="20">'[39]D7(1)'!#REF!</definedName>
    <definedName name="_7.1__2" localSheetId="2">'[39]D7(1)'!#REF!</definedName>
    <definedName name="_7.1__2" localSheetId="22">'[39]D7(1)'!#REF!</definedName>
    <definedName name="_7.1__2">'[39]D7(1)'!#REF!</definedName>
    <definedName name="_7_2" localSheetId="22">[34]Analisa!#REF!</definedName>
    <definedName name="_7_2">[34]Analisa!#REF!</definedName>
    <definedName name="_8" localSheetId="20">[33]RAB!#REF!</definedName>
    <definedName name="_8" localSheetId="22">[33]RAB!#REF!</definedName>
    <definedName name="_8">[33]RAB!#REF!</definedName>
    <definedName name="_8__123Graph_ACHART_1" hidden="1">'[36]Cash Flow bulanan'!$K$203:$CX$203</definedName>
    <definedName name="_8__A" localSheetId="22">'[35]I-KAMAR'!#REF!</definedName>
    <definedName name="_8__A">'[35]I-KAMAR'!#REF!</definedName>
    <definedName name="_818FA" localSheetId="20">#REF!</definedName>
    <definedName name="_818FA" localSheetId="2">#REF!</definedName>
    <definedName name="_818FA" localSheetId="22">#REF!</definedName>
    <definedName name="_818FA">#REF!</definedName>
    <definedName name="_818PK" localSheetId="20">#REF!</definedName>
    <definedName name="_818PK" localSheetId="2">#REF!</definedName>
    <definedName name="_818PK">#REF!</definedName>
    <definedName name="_9" localSheetId="20">[33]RAB!#REF!</definedName>
    <definedName name="_9" localSheetId="2">[33]RAB!#REF!</definedName>
    <definedName name="_9" localSheetId="22">[33]RAB!#REF!</definedName>
    <definedName name="_9">[33]RAB!#REF!</definedName>
    <definedName name="_9__123Graph_ACHART_1" hidden="1">'[36]Cash Flow bulanan'!$K$203:$CX$203</definedName>
    <definedName name="_9__123Graph_ACHART_2" localSheetId="20" hidden="1">#REF!</definedName>
    <definedName name="_9__123Graph_ACHART_2" localSheetId="22" hidden="1">#REF!</definedName>
    <definedName name="_9__123Graph_ACHART_2" hidden="1">#REF!</definedName>
    <definedName name="_9_1">[19]Analisa!$A$1:$J$7</definedName>
    <definedName name="_95_119" localSheetId="22">#REF!</definedName>
    <definedName name="_95_119">#REF!</definedName>
    <definedName name="_A" localSheetId="20">[35]I_KAMAR!#REF!</definedName>
    <definedName name="_A" localSheetId="2">[35]I_KAMAR!#REF!</definedName>
    <definedName name="_A" localSheetId="22">[35]I_KAMAR!#REF!</definedName>
    <definedName name="_A">[35]I_KAMAR!#REF!</definedName>
    <definedName name="_A___0" localSheetId="20">[35]I_KAMAR!#REF!</definedName>
    <definedName name="_A___0" localSheetId="22">[35]I_KAMAR!#REF!</definedName>
    <definedName name="_A___0">[35]I_KAMAR!#REF!</definedName>
    <definedName name="_AAD3" localSheetId="22">HAJIME:OWARI</definedName>
    <definedName name="_AAD3">HAJIME:OWARI</definedName>
    <definedName name="_abb91" localSheetId="22">[40]chitimc!#REF!</definedName>
    <definedName name="_abb91">[40]chitimc!#REF!</definedName>
    <definedName name="_abs100" localSheetId="20">[10]plumbing!#REF!</definedName>
    <definedName name="_abs100" localSheetId="22">[10]plumbing!#REF!</definedName>
    <definedName name="_abs100">[10]plumbing!#REF!</definedName>
    <definedName name="_ADD1" localSheetId="22">STOP2:STOP2E</definedName>
    <definedName name="_ADD1">STOP2:STOP2E</definedName>
    <definedName name="_ADD2" localSheetId="22">STOP:STOPE</definedName>
    <definedName name="_ADD2">STOP:STOPE</definedName>
    <definedName name="_ADD3" localSheetId="22">STOP:STOPE</definedName>
    <definedName name="_ADD3">STOP:STOPE</definedName>
    <definedName name="_ahu100" localSheetId="20">[10]plumbing!#REF!</definedName>
    <definedName name="_ahu100" localSheetId="22">[10]plumbing!#REF!</definedName>
    <definedName name="_ahu100">[10]plumbing!#REF!</definedName>
    <definedName name="_ahu150" localSheetId="20">[10]plumbing!#REF!</definedName>
    <definedName name="_ahu150" localSheetId="22">[10]plumbing!#REF!</definedName>
    <definedName name="_ahu150">[10]plumbing!#REF!</definedName>
    <definedName name="_ako100" localSheetId="20">[10]plumbing!#REF!</definedName>
    <definedName name="_ako100" localSheetId="22">[10]plumbing!#REF!</definedName>
    <definedName name="_ako100">[10]plumbing!#REF!</definedName>
    <definedName name="_ako150" localSheetId="20">[10]plumbing!#REF!</definedName>
    <definedName name="_ako150" localSheetId="22">[10]plumbing!#REF!</definedName>
    <definedName name="_ako150">[10]plumbing!#REF!</definedName>
    <definedName name="_ako50" localSheetId="20">[10]plumbing!#REF!</definedName>
    <definedName name="_ako50" localSheetId="22">[10]plumbing!#REF!</definedName>
    <definedName name="_ako50">[10]plumbing!#REF!</definedName>
    <definedName name="_ako80" localSheetId="20">[10]plumbing!#REF!</definedName>
    <definedName name="_ako80" localSheetId="22">[10]plumbing!#REF!</definedName>
    <definedName name="_ako80">[10]plumbing!#REF!</definedName>
    <definedName name="_aku100" localSheetId="20">[10]plumbing!#REF!</definedName>
    <definedName name="_aku100" localSheetId="22">[10]plumbing!#REF!</definedName>
    <definedName name="_aku100">[10]plumbing!#REF!</definedName>
    <definedName name="_aku150" localSheetId="20">[10]plumbing!#REF!</definedName>
    <definedName name="_aku150" localSheetId="22">[10]plumbing!#REF!</definedName>
    <definedName name="_aku150">[10]plumbing!#REF!</definedName>
    <definedName name="_als1">'[41]ANALISA '!#REF!</definedName>
    <definedName name="_als10">'[42]ANALISA '!#REF!</definedName>
    <definedName name="_als100">'[41]ANALISA '!#REF!</definedName>
    <definedName name="_als101">'[41]ANALISA '!#REF!</definedName>
    <definedName name="_als102">'[41]ANALISA '!#REF!</definedName>
    <definedName name="_als103">'[41]ANALISA '!#REF!</definedName>
    <definedName name="_als104">'[41]ANALISA '!#REF!</definedName>
    <definedName name="_als105">'[42]ANALISA '!#REF!</definedName>
    <definedName name="_ALS106">'[42]ANALISA '!#REF!</definedName>
    <definedName name="_ALS107">'[42]ANALISA '!#REF!</definedName>
    <definedName name="_ALS108">'[42]ANALISA '!#REF!</definedName>
    <definedName name="_als11">'[42]ANALISA '!#REF!</definedName>
    <definedName name="_als110">'[42]ANALISA '!#REF!</definedName>
    <definedName name="_als111">'[42]ANALISA '!#REF!</definedName>
    <definedName name="_als112">'[42]ANALISA '!#REF!</definedName>
    <definedName name="_als113">'[42]ANALISA '!#REF!</definedName>
    <definedName name="_als114">'[42]ANALISA '!#REF!</definedName>
    <definedName name="_ALS115">'[42]ANALISA '!#REF!</definedName>
    <definedName name="_als116">'[42]ANALISA '!#REF!</definedName>
    <definedName name="_als117">'[42]ANALISA '!#REF!</definedName>
    <definedName name="_als118">'[42]ANALISA '!#REF!</definedName>
    <definedName name="_als119">'[42]ANALISA '!#REF!</definedName>
    <definedName name="_als12">'[41]ANALISA '!#REF!</definedName>
    <definedName name="_als120">'[42]ANALISA '!#REF!</definedName>
    <definedName name="_ALS121">'[42]ANALISA '!#REF!</definedName>
    <definedName name="_als122">'[42]ANALISA '!#REF!</definedName>
    <definedName name="_als123">'[42]ANALISA '!#REF!</definedName>
    <definedName name="_ALS124">'[42]ANALISA '!#REF!</definedName>
    <definedName name="_ALS125">'[42]ANALISA '!#REF!</definedName>
    <definedName name="_ALS126">'[42]ANALISA '!#REF!</definedName>
    <definedName name="_als127">'[42]ANALISA '!#REF!</definedName>
    <definedName name="_als128">'[42]ANALISA '!#REF!</definedName>
    <definedName name="_als129">'[42]ANALISA '!#REF!</definedName>
    <definedName name="_als13">'[41]ANALISA '!#REF!</definedName>
    <definedName name="_als130">'[42]ANALISA '!#REF!</definedName>
    <definedName name="_ALS131">'[42]ANALISA '!#REF!</definedName>
    <definedName name="_ALS132">'[42]ANALISA '!#REF!</definedName>
    <definedName name="_ALS133">'[42]ANALISA '!#REF!</definedName>
    <definedName name="_ALS134">'[42]ANALISA '!#REF!</definedName>
    <definedName name="_als135">'[42]ANALISA '!#REF!</definedName>
    <definedName name="_ALS136">'[42]ANALISA '!#REF!</definedName>
    <definedName name="_ALS137">'[42]ANALISA '!#REF!</definedName>
    <definedName name="_ALS139">'[42]ANALISA '!#REF!</definedName>
    <definedName name="_als14">'[41]ANALISA '!#REF!</definedName>
    <definedName name="_als140">'[42]ANALISA '!#REF!</definedName>
    <definedName name="_als141">'[42]ANALISA '!#REF!</definedName>
    <definedName name="_als142">'[42]ANALISA '!#REF!</definedName>
    <definedName name="_als143">'[42]ANALISA '!#REF!</definedName>
    <definedName name="_als144">'[42]ANALISA '!#REF!</definedName>
    <definedName name="_als145">'[42]ANALISA '!#REF!</definedName>
    <definedName name="_als146">'[42]ANALISA '!#REF!</definedName>
    <definedName name="_als147">'[42]ANALISA '!#REF!</definedName>
    <definedName name="_als148">'[42]ANALISA '!#REF!</definedName>
    <definedName name="_als149">'[42]ANALISA '!#REF!</definedName>
    <definedName name="_als15">'[41]ANALISA '!#REF!</definedName>
    <definedName name="_als150">'[42]ANALISA '!#REF!</definedName>
    <definedName name="_als151">'[42]ANALISA '!#REF!</definedName>
    <definedName name="_als152">'[42]ANALISA '!#REF!</definedName>
    <definedName name="_als154">'[42]ANALISA '!#REF!</definedName>
    <definedName name="_als155">'[42]ANALISA '!#REF!</definedName>
    <definedName name="_ALS156">'[42]ANALISA '!#REF!</definedName>
    <definedName name="_als157">'[42]ANALISA '!#REF!</definedName>
    <definedName name="_als158">'[42]ANALISA '!#REF!</definedName>
    <definedName name="_ALS159">'[42]ANALISA '!#REF!</definedName>
    <definedName name="_als16">'[41]ANALISA '!#REF!</definedName>
    <definedName name="_als160">'[42]ANALISA '!#REF!</definedName>
    <definedName name="_als161">'[42]ANALISA '!#REF!</definedName>
    <definedName name="_als162">'[42]ANALISA '!#REF!</definedName>
    <definedName name="_als163">'[42]ANALISA '!#REF!</definedName>
    <definedName name="_als165">'[42]ANALISA '!#REF!</definedName>
    <definedName name="_ALS166">'[42]ANALISA '!#REF!</definedName>
    <definedName name="_als167">'[42]ANALISA '!#REF!</definedName>
    <definedName name="_als168">'[42]ANALISA '!#REF!</definedName>
    <definedName name="_als169">'[42]ANALISA '!#REF!</definedName>
    <definedName name="_als17">'[41]ANALISA '!#REF!</definedName>
    <definedName name="_ALS170">'[42]ANALISA '!#REF!</definedName>
    <definedName name="_als171">'[42]ANALISA '!#REF!</definedName>
    <definedName name="_ALS172">'[42]ANALISA '!#REF!</definedName>
    <definedName name="_als173">'[42]ANALISA '!#REF!</definedName>
    <definedName name="_ALS174">'[42]ANALISA '!#REF!</definedName>
    <definedName name="_als18">'[41]ANALISA '!#REF!</definedName>
    <definedName name="_als19">'[41]ANALISA '!#REF!</definedName>
    <definedName name="_als2">'[41]ANALISA '!#REF!</definedName>
    <definedName name="_als20">'[42]ANALISA '!#REF!</definedName>
    <definedName name="_als21">'[42]ANALISA '!#REF!</definedName>
    <definedName name="_als22">'[42]ANALISA '!#REF!</definedName>
    <definedName name="_als23">'[41]ANALISA '!#REF!</definedName>
    <definedName name="_als24">'[41]ANALISA '!#REF!</definedName>
    <definedName name="_als25">'[41]ANALISA '!#REF!</definedName>
    <definedName name="_als26">'[41]ANALISA '!#REF!</definedName>
    <definedName name="_als27">'[41]ANALISA '!#REF!</definedName>
    <definedName name="_als28">'[41]ANALISA '!#REF!</definedName>
    <definedName name="_als29">'[41]ANALISA '!#REF!</definedName>
    <definedName name="_als3">'[41]ANALISA '!#REF!</definedName>
    <definedName name="_als30">'[41]ANALISA '!#REF!</definedName>
    <definedName name="_als31">'[41]ANALISA '!#REF!</definedName>
    <definedName name="_ALS312">'[42]ANALISA '!#REF!</definedName>
    <definedName name="_als32">'[41]ANALISA '!#REF!</definedName>
    <definedName name="_als33">'[41]ANALISA '!#REF!</definedName>
    <definedName name="_als34">'[41]ANALISA '!#REF!</definedName>
    <definedName name="_als35">'[41]ANALISA '!#REF!</definedName>
    <definedName name="_als36">'[41]ANALISA '!#REF!</definedName>
    <definedName name="_als37">'[41]ANALISA '!#REF!</definedName>
    <definedName name="_als38">'[41]ANALISA '!#REF!</definedName>
    <definedName name="_als39">'[41]ANALISA '!#REF!</definedName>
    <definedName name="_als4">'[41]ANALISA '!#REF!</definedName>
    <definedName name="_als40">'[41]ANALISA '!#REF!</definedName>
    <definedName name="_als41">'[42]ANALISA '!#REF!</definedName>
    <definedName name="_als42">'[41]ANALISA '!#REF!</definedName>
    <definedName name="_als43">'[42]ANALISA '!#REF!</definedName>
    <definedName name="_als44">'[42]ANALISA '!#REF!</definedName>
    <definedName name="_als45">'[42]ANALISA '!#REF!</definedName>
    <definedName name="_als46">'[42]ANALISA '!#REF!</definedName>
    <definedName name="_als47">'[42]ANALISA '!#REF!</definedName>
    <definedName name="_als48">'[41]ANALISA '!#REF!</definedName>
    <definedName name="_als49">'[42]ANALISA '!#REF!</definedName>
    <definedName name="_als5">'[41]ANALISA '!#REF!</definedName>
    <definedName name="_als50">'[41]ANALISA '!#REF!</definedName>
    <definedName name="_als51">'[42]ANALISA '!#REF!</definedName>
    <definedName name="_als52">'[41]ANALISA '!#REF!</definedName>
    <definedName name="_als53">'[41]ANALISA '!#REF!</definedName>
    <definedName name="_als54">'[41]ANALISA '!#REF!</definedName>
    <definedName name="_als55">'[42]ANALISA '!#REF!</definedName>
    <definedName name="_als56">'[42]ANALISA '!#REF!</definedName>
    <definedName name="_als57">'[41]ANALISA '!#REF!</definedName>
    <definedName name="_als58">'[41]ANALISA '!#REF!</definedName>
    <definedName name="_als59">'[42]ANALISA '!#REF!</definedName>
    <definedName name="_als6">'[41]ANALISA '!#REF!</definedName>
    <definedName name="_als60">'[41]ANALISA '!#REF!</definedName>
    <definedName name="_als61">'[41]ANALISA '!#REF!</definedName>
    <definedName name="_als62">'[41]ANALISA '!#REF!</definedName>
    <definedName name="_als63">'[41]ANALISA '!#REF!</definedName>
    <definedName name="_als64">'[41]ANALISA '!#REF!</definedName>
    <definedName name="_als65">'[41]ANALISA '!#REF!</definedName>
    <definedName name="_als66">'[41]ANALISA '!#REF!</definedName>
    <definedName name="_als67">'[41]ANALISA '!#REF!</definedName>
    <definedName name="_als68">'[41]ANALISA '!#REF!</definedName>
    <definedName name="_als69">'[41]ANALISA '!#REF!</definedName>
    <definedName name="_als7">'[42]ANALISA '!$K$37</definedName>
    <definedName name="_als70">'[41]ANALISA '!#REF!</definedName>
    <definedName name="_als71">'[41]ANALISA '!#REF!</definedName>
    <definedName name="_als72">'[41]ANALISA '!#REF!</definedName>
    <definedName name="_als73">'[41]ANALISA '!#REF!</definedName>
    <definedName name="_als74">'[41]ANALISA '!#REF!</definedName>
    <definedName name="_als75">'[41]ANALISA '!#REF!</definedName>
    <definedName name="_als76">'[41]ANALISA '!#REF!</definedName>
    <definedName name="_als77">'[41]ANALISA '!#REF!</definedName>
    <definedName name="_als78">'[41]ANALISA '!#REF!</definedName>
    <definedName name="_als79">'[41]ANALISA '!#REF!</definedName>
    <definedName name="_als8">'[42]ANALISA '!$K$43</definedName>
    <definedName name="_als80">'[41]ANALISA '!#REF!</definedName>
    <definedName name="_als81">'[41]ANALISA '!#REF!</definedName>
    <definedName name="_als82">'[41]ANALISA '!#REF!</definedName>
    <definedName name="_als83">'[41]ANALISA '!#REF!</definedName>
    <definedName name="_als84">'[41]ANALISA '!#REF!</definedName>
    <definedName name="_als85">'[41]ANALISA '!#REF!</definedName>
    <definedName name="_als86">'[41]ANALISA '!#REF!</definedName>
    <definedName name="_als87">'[41]ANALISA '!#REF!</definedName>
    <definedName name="_als88">'[41]ANALISA '!#REF!</definedName>
    <definedName name="_als89">'[41]ANALISA '!#REF!</definedName>
    <definedName name="_als9">'[41]ANALISA '!#REF!</definedName>
    <definedName name="_als90">'[41]ANALISA '!#REF!</definedName>
    <definedName name="_als91">'[41]ANALISA '!#REF!</definedName>
    <definedName name="_als92">'[41]ANALISA '!#REF!</definedName>
    <definedName name="_als93">'[41]ANALISA '!#REF!</definedName>
    <definedName name="_als94">'[41]ANALISA '!#REF!</definedName>
    <definedName name="_als95">'[41]ANALISA '!#REF!</definedName>
    <definedName name="_als96">'[41]ANALISA '!#REF!</definedName>
    <definedName name="_als97">'[41]ANALISA '!#REF!</definedName>
    <definedName name="_als98">'[41]ANALISA '!#REF!</definedName>
    <definedName name="_als99">'[41]ANALISA '!#REF!</definedName>
    <definedName name="_alt1" localSheetId="3">#N/A</definedName>
    <definedName name="_alt1" localSheetId="2">#N/A</definedName>
    <definedName name="_alt1" localSheetId="22">'Terbilang versi 1'!_alt1</definedName>
    <definedName name="_alt1">#N/A</definedName>
    <definedName name="_amp1">'[43]Bahan Bangunan'!#REF!</definedName>
    <definedName name="_APP3" localSheetId="3">#N/A</definedName>
    <definedName name="_APP3" localSheetId="2">#N/A</definedName>
    <definedName name="_APP3" localSheetId="22">'Terbilang versi 1'!_APP3</definedName>
    <definedName name="_APP3">#N/A</definedName>
    <definedName name="_ARS4" localSheetId="22">[10]plumbing!#REF!</definedName>
    <definedName name="_ARS4">[10]plumbing!#REF!</definedName>
    <definedName name="_B66500" localSheetId="22">[44]AnAlISiS!#REF!</definedName>
    <definedName name="_B66500">[44]AnAlISiS!#REF!</definedName>
    <definedName name="_B68500">[44]AnAlISiS!$B$63621</definedName>
    <definedName name="_B69500">[44]AnAlISiS!$B$59621</definedName>
    <definedName name="_B82500">[44]AnAlISiS!$B$22621</definedName>
    <definedName name="_B92500">[44]AnAlISiS!$B$22621</definedName>
    <definedName name="_B98222">[44]AnAlISiS!$B$173</definedName>
    <definedName name="_bcv100" localSheetId="20">#REF!</definedName>
    <definedName name="_bcv100" localSheetId="2">#REF!</definedName>
    <definedName name="_bcv100" localSheetId="22">#REF!</definedName>
    <definedName name="_bcv100">#REF!</definedName>
    <definedName name="_bcv125" localSheetId="20">#REF!</definedName>
    <definedName name="_bcv125" localSheetId="2">#REF!</definedName>
    <definedName name="_bcv125">#REF!</definedName>
    <definedName name="_bcv150" localSheetId="20">#REF!</definedName>
    <definedName name="_bcv150" localSheetId="2">#REF!</definedName>
    <definedName name="_bcv150">#REF!</definedName>
    <definedName name="_bet175">'[45]Upah,Bah&amp;alat'!#REF!</definedName>
    <definedName name="_bet275">'[45]Upah,Bah&amp;alat'!#REF!</definedName>
    <definedName name="_bor50">'[46]Analisa STR'!$H$578</definedName>
    <definedName name="_bor60">'[46]Analisa STR'!$H$566</definedName>
    <definedName name="_bpm150">[47]HS!$I$122</definedName>
    <definedName name="_BTN125" localSheetId="22">#REF!</definedName>
    <definedName name="_BTN125">#REF!</definedName>
    <definedName name="_BTN175">#REF!</definedName>
    <definedName name="_BTN2">[48]HARSAT!$I$71</definedName>
    <definedName name="_BTN225" localSheetId="22">#REF!</definedName>
    <definedName name="_BTN225">#REF!</definedName>
    <definedName name="_BTN3">[48]HARSAT!$I$71</definedName>
    <definedName name="_BTN350" localSheetId="22">#REF!</definedName>
    <definedName name="_BTN350">#REF!</definedName>
    <definedName name="_byy31" localSheetId="22">[49]clearing!#REF!</definedName>
    <definedName name="_byy31">[49]clearing!#REF!</definedName>
    <definedName name="_byy7136" localSheetId="22">[49]clearing!#REF!</definedName>
    <definedName name="_byy7136">[49]clearing!#REF!</definedName>
    <definedName name="_byy7138">[49]clearing!#REF!</definedName>
    <definedName name="_byy721">[49]clearing!#REF!</definedName>
    <definedName name="_byy723">[49]clearing!#REF!</definedName>
    <definedName name="_cas80" localSheetId="20">[10]plumbing!#REF!</definedName>
    <definedName name="_cas80" localSheetId="2">[10]plumbing!#REF!</definedName>
    <definedName name="_cas80">[10]plumbing!#REF!</definedName>
    <definedName name="_cod50">[11]SAP!#REF!</definedName>
    <definedName name="_cor1">[47]HS!#REF!</definedName>
    <definedName name="_cor2">[48]HARSAT!$I$163</definedName>
    <definedName name="_cot35">[47]HS!$I$117</definedName>
    <definedName name="_CT250" localSheetId="22">'[40]dongia (2)'!#REF!</definedName>
    <definedName name="_CT250">'[40]dongia (2)'!#REF!</definedName>
    <definedName name="_cvd100" localSheetId="20">#REF!</definedName>
    <definedName name="_cvd100" localSheetId="2">#REF!</definedName>
    <definedName name="_cvd100" localSheetId="22">#REF!</definedName>
    <definedName name="_cvd100">#REF!</definedName>
    <definedName name="_cvd15" localSheetId="20">#REF!</definedName>
    <definedName name="_cvd15" localSheetId="2">#REF!</definedName>
    <definedName name="_cvd15">#REF!</definedName>
    <definedName name="_cvd150" localSheetId="20">#REF!</definedName>
    <definedName name="_cvd150" localSheetId="2">#REF!</definedName>
    <definedName name="_cvd150">#REF!</definedName>
    <definedName name="_cvd50" localSheetId="20">#REF!</definedName>
    <definedName name="_cvd50">#REF!</definedName>
    <definedName name="_cvd65" localSheetId="20">#REF!</definedName>
    <definedName name="_cvd65">#REF!</definedName>
    <definedName name="_DAF10">#REF!</definedName>
    <definedName name="_daf32">#REF!</definedName>
    <definedName name="_daf33">#REF!</definedName>
    <definedName name="_ddn400">#REF!</definedName>
    <definedName name="_ddn600">#REF!</definedName>
    <definedName name="_dgt100">'[40]dongia (2)'!#REF!</definedName>
    <definedName name="_dia6" localSheetId="20">[10]plumbing!#REF!</definedName>
    <definedName name="_dia6">[10]plumbing!#REF!</definedName>
    <definedName name="_DIV1" localSheetId="20">#REF!</definedName>
    <definedName name="_DIV1" localSheetId="2">#REF!</definedName>
    <definedName name="_DIV1" localSheetId="22">'[50]Kuantitas &amp; Harga'!$H$21</definedName>
    <definedName name="_DIV1">#REF!</definedName>
    <definedName name="_DIV10" localSheetId="20">#REF!</definedName>
    <definedName name="_DIV10" localSheetId="2">#REF!</definedName>
    <definedName name="_DIV10" localSheetId="22">'[50]Kuantitas &amp; Harga'!$H$498</definedName>
    <definedName name="_DIV10">#REF!</definedName>
    <definedName name="_DIV11" localSheetId="20">#REF!</definedName>
    <definedName name="_DIV11" localSheetId="2">#REF!</definedName>
    <definedName name="_DIV11" localSheetId="22">#REF!</definedName>
    <definedName name="_DIV11">#REF!</definedName>
    <definedName name="_DIV2" localSheetId="20">#REF!</definedName>
    <definedName name="_DIV2" localSheetId="2">#REF!</definedName>
    <definedName name="_DIV2" localSheetId="22">'[50]Kuantitas &amp; Harga'!$H$43</definedName>
    <definedName name="_DIV2">#REF!</definedName>
    <definedName name="_DIV3" localSheetId="20">#REF!</definedName>
    <definedName name="_DIV3" localSheetId="2">#REF!</definedName>
    <definedName name="_DIV3" localSheetId="22">'[50]Kuantitas &amp; Harga'!$H$65</definedName>
    <definedName name="_DIV3">#REF!</definedName>
    <definedName name="_DIV4" localSheetId="20">#REF!</definedName>
    <definedName name="_DIV4" localSheetId="2">#REF!</definedName>
    <definedName name="_DIV4" localSheetId="22">'[50]Kuantitas &amp; Harga'!$H$99</definedName>
    <definedName name="_DIV4">#REF!</definedName>
    <definedName name="_DIV5" localSheetId="20">#REF!</definedName>
    <definedName name="_DIV5" localSheetId="2">#REF!</definedName>
    <definedName name="_DIV5" localSheetId="22">'[50]Kuantitas &amp; Harga'!$H$116</definedName>
    <definedName name="_DIV5">#REF!</definedName>
    <definedName name="_DIV6" localSheetId="20">#REF!</definedName>
    <definedName name="_DIV6" localSheetId="2">#REF!</definedName>
    <definedName name="_DIV6" localSheetId="22">'[50]Kuantitas &amp; Harga'!$H$177</definedName>
    <definedName name="_DIV6">#REF!</definedName>
    <definedName name="_DIV7" localSheetId="20">#REF!</definedName>
    <definedName name="_DIV7" localSheetId="2">#REF!</definedName>
    <definedName name="_DIV7" localSheetId="22">'[50]Kuantitas &amp; Harga'!$H$344</definedName>
    <definedName name="_DIV7">#REF!</definedName>
    <definedName name="_DIV8" localSheetId="20">#REF!</definedName>
    <definedName name="_DIV8" localSheetId="2">#REF!</definedName>
    <definedName name="_DIV8" localSheetId="22">'[50]Kuantitas &amp; Harga'!$H$368</definedName>
    <definedName name="_DIV8">#REF!</definedName>
    <definedName name="_DIV9" localSheetId="20">#REF!</definedName>
    <definedName name="_DIV9" localSheetId="2">#REF!</definedName>
    <definedName name="_DIV9" localSheetId="22">'[50]Kuantitas &amp; Harga'!$H$435</definedName>
    <definedName name="_DIV9">#REF!</definedName>
    <definedName name="_dt6" localSheetId="22">[51]datbhn!#REF!</definedName>
    <definedName name="_dt6">[51]datbhn!#REF!</definedName>
    <definedName name="_dt9">[51]datbhn!#REF!</definedName>
    <definedName name="_dtr10">'[37]Har Sat'!#REF!</definedName>
    <definedName name="_DTr3">'[37]Har Sat'!#REF!</definedName>
    <definedName name="_EEE01" localSheetId="20">#REF!</definedName>
    <definedName name="_EEE01" localSheetId="22">#REF!</definedName>
    <definedName name="_EEE01">#REF!</definedName>
    <definedName name="_EEE02" localSheetId="20">#REF!</definedName>
    <definedName name="_EEE02" localSheetId="22">#REF!</definedName>
    <definedName name="_EEE02">#REF!</definedName>
    <definedName name="_EEE03" localSheetId="20">#REF!</definedName>
    <definedName name="_EEE03" localSheetId="22">#REF!</definedName>
    <definedName name="_EEE03">#REF!</definedName>
    <definedName name="_EEE04" localSheetId="20">#REF!</definedName>
    <definedName name="_EEE04">#REF!</definedName>
    <definedName name="_EEE05" localSheetId="20">#REF!</definedName>
    <definedName name="_EEE05" localSheetId="22">#REF!</definedName>
    <definedName name="_EEE05">#REF!</definedName>
    <definedName name="_EEE06" localSheetId="20">#REF!</definedName>
    <definedName name="_EEE06" localSheetId="22">#REF!</definedName>
    <definedName name="_EEE06">#REF!</definedName>
    <definedName name="_EEE07" localSheetId="20">#REF!</definedName>
    <definedName name="_EEE07" localSheetId="22">#REF!</definedName>
    <definedName name="_EEE07">#REF!</definedName>
    <definedName name="_EEE08" localSheetId="20">#REF!</definedName>
    <definedName name="_EEE08" localSheetId="22">#REF!</definedName>
    <definedName name="_EEE08">#REF!</definedName>
    <definedName name="_EEE09" localSheetId="20">#REF!</definedName>
    <definedName name="_EEE09" localSheetId="22">#REF!</definedName>
    <definedName name="_EEE09">#REF!</definedName>
    <definedName name="_EEE10" localSheetId="20">#REF!</definedName>
    <definedName name="_EEE10" localSheetId="22">#REF!</definedName>
    <definedName name="_EEE10">#REF!</definedName>
    <definedName name="_EEE11" localSheetId="20">#REF!</definedName>
    <definedName name="_EEE11" localSheetId="22">#REF!</definedName>
    <definedName name="_EEE11">#REF!</definedName>
    <definedName name="_EEE12" localSheetId="20">#REF!</definedName>
    <definedName name="_EEE12" localSheetId="22">#REF!</definedName>
    <definedName name="_EEE12">#REF!</definedName>
    <definedName name="_EEE13" localSheetId="20">#REF!</definedName>
    <definedName name="_EEE13" localSheetId="22">#REF!</definedName>
    <definedName name="_EEE13">#REF!</definedName>
    <definedName name="_EEE14" localSheetId="20">#REF!</definedName>
    <definedName name="_EEE14" localSheetId="22">#REF!</definedName>
    <definedName name="_EEE14">#REF!</definedName>
    <definedName name="_EEE15" localSheetId="20">#REF!</definedName>
    <definedName name="_EEE15" localSheetId="22">#REF!</definedName>
    <definedName name="_EEE15">#REF!</definedName>
    <definedName name="_EEE16" localSheetId="20">#REF!</definedName>
    <definedName name="_EEE16" localSheetId="22">#REF!</definedName>
    <definedName name="_EEE16">#REF!</definedName>
    <definedName name="_EEE17" localSheetId="20">#REF!</definedName>
    <definedName name="_EEE17" localSheetId="22">#REF!</definedName>
    <definedName name="_EEE17">#REF!</definedName>
    <definedName name="_EEE18" localSheetId="20">#REF!</definedName>
    <definedName name="_EEE18" localSheetId="22">#REF!</definedName>
    <definedName name="_EEE18">#REF!</definedName>
    <definedName name="_EEE19" localSheetId="20">#REF!</definedName>
    <definedName name="_EEE19">#REF!</definedName>
    <definedName name="_EEE20" localSheetId="20">#REF!</definedName>
    <definedName name="_EEE20">#REF!</definedName>
    <definedName name="_EEE21" localSheetId="20">#REF!</definedName>
    <definedName name="_EEE21">#REF!</definedName>
    <definedName name="_EEE22" localSheetId="20">#REF!</definedName>
    <definedName name="_EEE22">#REF!</definedName>
    <definedName name="_EEE23" localSheetId="20">#REF!</definedName>
    <definedName name="_EEE23" localSheetId="22">#REF!</definedName>
    <definedName name="_EEE23">#REF!</definedName>
    <definedName name="_EEE24" localSheetId="20">#REF!</definedName>
    <definedName name="_EEE24" localSheetId="22">#REF!</definedName>
    <definedName name="_EEE24">#REF!</definedName>
    <definedName name="_EEE25" localSheetId="20">#REF!</definedName>
    <definedName name="_EEE25">#REF!</definedName>
    <definedName name="_EEE26" localSheetId="20">#REF!</definedName>
    <definedName name="_EEE26">#REF!</definedName>
    <definedName name="_EEE27" localSheetId="20">#REF!</definedName>
    <definedName name="_EEE27" localSheetId="22">#REF!</definedName>
    <definedName name="_EEE27">#REF!</definedName>
    <definedName name="_EEE28" localSheetId="20">#REF!</definedName>
    <definedName name="_EEE28" localSheetId="22">#REF!</definedName>
    <definedName name="_EEE28">#REF!</definedName>
    <definedName name="_EEE29" localSheetId="20">#REF!</definedName>
    <definedName name="_EEE29" localSheetId="22">#REF!</definedName>
    <definedName name="_EEE29">#REF!</definedName>
    <definedName name="_EEE30" localSheetId="20">#REF!</definedName>
    <definedName name="_EEE30" localSheetId="22">#REF!</definedName>
    <definedName name="_EEE30">#REF!</definedName>
    <definedName name="_EEE31" localSheetId="20">#REF!</definedName>
    <definedName name="_EEE31" localSheetId="22">#REF!</definedName>
    <definedName name="_EEE31">#REF!</definedName>
    <definedName name="_EEE32" localSheetId="20">#REF!</definedName>
    <definedName name="_EEE32" localSheetId="22">#REF!</definedName>
    <definedName name="_EEE32">#REF!</definedName>
    <definedName name="_EEE33" localSheetId="20">#REF!</definedName>
    <definedName name="_EEE33">#REF!</definedName>
    <definedName name="_fdd100">[11]SAP!#REF!</definedName>
    <definedName name="_Fill" localSheetId="20" hidden="1">#REF!</definedName>
    <definedName name="_Fill" localSheetId="22" hidden="1">#REF!</definedName>
    <definedName name="_Fill" hidden="1">#REF!</definedName>
    <definedName name="_fjd100" localSheetId="20">#REF!</definedName>
    <definedName name="_fjd100">#REF!</definedName>
    <definedName name="_fjd150" localSheetId="20">#REF!</definedName>
    <definedName name="_fjd150">#REF!</definedName>
    <definedName name="_fjd50" localSheetId="20">#REF!</definedName>
    <definedName name="_fjd50">#REF!</definedName>
    <definedName name="_fjd65" localSheetId="20">#REF!</definedName>
    <definedName name="_fjd65">#REF!</definedName>
    <definedName name="_fmd150" localSheetId="20">#REF!</definedName>
    <definedName name="_fmd150">#REF!</definedName>
    <definedName name="_fvd100">[11]SAP!#REF!</definedName>
    <definedName name="_GID1">'[40]LKVL-CK-HT-GD1'!$A$4</definedName>
    <definedName name="_gk2" localSheetId="20" hidden="1">#REF!</definedName>
    <definedName name="_gk2" localSheetId="22" hidden="1">#REF!</definedName>
    <definedName name="_gk2" hidden="1">#REF!</definedName>
    <definedName name="_grc1">#REF!</definedName>
    <definedName name="_grd42">[47]HS!$I$71</definedName>
    <definedName name="_gti50" localSheetId="22">#REF!</definedName>
    <definedName name="_gti50">#REF!</definedName>
    <definedName name="_gti60">#REF!</definedName>
    <definedName name="_gvd100" localSheetId="20">#REF!</definedName>
    <definedName name="_gvd100">#REF!</definedName>
    <definedName name="_gvd15" localSheetId="20">#REF!</definedName>
    <definedName name="_gvd15">#REF!</definedName>
    <definedName name="_gvd150" localSheetId="20">#REF!</definedName>
    <definedName name="_gvd150">#REF!</definedName>
    <definedName name="_gvd20">[11]SAP!#REF!</definedName>
    <definedName name="_gvd25" localSheetId="20">#REF!</definedName>
    <definedName name="_gvd25" localSheetId="22">#REF!</definedName>
    <definedName name="_gvd25">#REF!</definedName>
    <definedName name="_gvd32" localSheetId="22">[11]SAP!#REF!</definedName>
    <definedName name="_gvd32">[11]SAP!#REF!</definedName>
    <definedName name="_gvd40">[11]SAP!#REF!</definedName>
    <definedName name="_gvd50" localSheetId="20">#REF!</definedName>
    <definedName name="_gvd50" localSheetId="22">#REF!</definedName>
    <definedName name="_gvd50">#REF!</definedName>
    <definedName name="_gvd65" localSheetId="20">#REF!</definedName>
    <definedName name="_gvd65">#REF!</definedName>
    <definedName name="_gvd80">[11]SAP!#REF!</definedName>
    <definedName name="_HAL1" localSheetId="20">#REF!</definedName>
    <definedName name="_HAL1" localSheetId="22">#REF!</definedName>
    <definedName name="_HAL1">#REF!</definedName>
    <definedName name="_HAL2" localSheetId="20">#REF!</definedName>
    <definedName name="_HAL2">#REF!</definedName>
    <definedName name="_HAL3" localSheetId="20">#REF!</definedName>
    <definedName name="_HAL3">#REF!</definedName>
    <definedName name="_HAL4" localSheetId="20">#REF!</definedName>
    <definedName name="_HAL4">#REF!</definedName>
    <definedName name="_HAL5" localSheetId="20">#REF!</definedName>
    <definedName name="_HAL5">#REF!</definedName>
    <definedName name="_HAL6" localSheetId="20">#REF!</definedName>
    <definedName name="_HAL6">#REF!</definedName>
    <definedName name="_HAL7" localSheetId="20">#REF!</definedName>
    <definedName name="_HAL7">#REF!</definedName>
    <definedName name="_HAL8" localSheetId="20">#REF!</definedName>
    <definedName name="_HAL8">#REF!</definedName>
    <definedName name="_hdw1">#REF!</definedName>
    <definedName name="_Key1" localSheetId="20" hidden="1">'[52]BOX KACAB RM'!#REF!</definedName>
    <definedName name="_Key1" localSheetId="2" hidden="1">'[52]BOX KACAB RM'!#REF!</definedName>
    <definedName name="_Key1" localSheetId="22" hidden="1">#REF!</definedName>
    <definedName name="_Key1" hidden="1">'[52]BOX KACAB RM'!#REF!</definedName>
    <definedName name="_Key2" localSheetId="20" hidden="1">[53]RAP!#REF!</definedName>
    <definedName name="_Key2" localSheetId="22" hidden="1">[53]RAP!#REF!</definedName>
    <definedName name="_Key2" hidden="1">[53]RAP!#REF!</definedName>
    <definedName name="_kgm3" localSheetId="22">'[54]ANTEK-1'!#REF!</definedName>
    <definedName name="_kgm3">'[54]ANTEK-1'!#REF!</definedName>
    <definedName name="_klp2" localSheetId="22">#REF!</definedName>
    <definedName name="_klp2">#REF!</definedName>
    <definedName name="_kof1">[12]Analisa!$AB$17</definedName>
    <definedName name="_kr15" localSheetId="22">[11]SAP!#REF!</definedName>
    <definedName name="_kr15">[11]SAP!#REF!</definedName>
    <definedName name="_l" localSheetId="20">[1]Cover!#REF!</definedName>
    <definedName name="_l" localSheetId="22">[1]Cover!#REF!</definedName>
    <definedName name="_l">[1]Cover!#REF!</definedName>
    <definedName name="_LLL01" localSheetId="20">#REF!</definedName>
    <definedName name="_LLL01" localSheetId="2">#REF!</definedName>
    <definedName name="_LLL01" localSheetId="22">#REF!</definedName>
    <definedName name="_LLL01">#REF!</definedName>
    <definedName name="_LLL02" localSheetId="20">#REF!</definedName>
    <definedName name="_LLL02" localSheetId="2">#REF!</definedName>
    <definedName name="_LLL02" localSheetId="22">#REF!</definedName>
    <definedName name="_LLL02">#REF!</definedName>
    <definedName name="_LLL03" localSheetId="20">#REF!</definedName>
    <definedName name="_LLL03" localSheetId="2">#REF!</definedName>
    <definedName name="_LLL03" localSheetId="22">#REF!</definedName>
    <definedName name="_LLL03">#REF!</definedName>
    <definedName name="_LLL04" localSheetId="20">#REF!</definedName>
    <definedName name="_LLL04" localSheetId="22">#REF!</definedName>
    <definedName name="_LLL04">#REF!</definedName>
    <definedName name="_LLL05" localSheetId="20">#REF!</definedName>
    <definedName name="_LLL05">#REF!</definedName>
    <definedName name="_LLL06" localSheetId="20">#REF!</definedName>
    <definedName name="_LLL06">#REF!</definedName>
    <definedName name="_LLL07" localSheetId="20">#REF!</definedName>
    <definedName name="_LLL07">#REF!</definedName>
    <definedName name="_LLL08" localSheetId="20">#REF!</definedName>
    <definedName name="_LLL08">#REF!</definedName>
    <definedName name="_LLL09" localSheetId="20">#REF!</definedName>
    <definedName name="_LLL09">#REF!</definedName>
    <definedName name="_LLL10" localSheetId="20">#REF!</definedName>
    <definedName name="_LLL10">#REF!</definedName>
    <definedName name="_LLL11" localSheetId="20">#REF!</definedName>
    <definedName name="_LLL11">#REF!</definedName>
    <definedName name="_MAC12">#REF!</definedName>
    <definedName name="_MAC46">#REF!</definedName>
    <definedName name="_MDE01" localSheetId="20">#REF!</definedName>
    <definedName name="_MDE01" localSheetId="22">'[37]Anal alat'!$BO$27</definedName>
    <definedName name="_MDE01">#REF!</definedName>
    <definedName name="_MDE02" localSheetId="20">#REF!</definedName>
    <definedName name="_MDE02" localSheetId="22">'[37]Anal alat'!$BO$47</definedName>
    <definedName name="_MDE02">#REF!</definedName>
    <definedName name="_MDE03" localSheetId="20">#REF!</definedName>
    <definedName name="_MDE03" localSheetId="22">'[37]Anal alat'!$BO$67</definedName>
    <definedName name="_MDE03">#REF!</definedName>
    <definedName name="_MDE04" localSheetId="20">#REF!</definedName>
    <definedName name="_MDE04" localSheetId="22">'[37]Anal alat'!$BO$87</definedName>
    <definedName name="_MDE04">#REF!</definedName>
    <definedName name="_MDE05" localSheetId="20">#REF!</definedName>
    <definedName name="_MDE05" localSheetId="22">'[37]Anal alat'!$BO$107</definedName>
    <definedName name="_MDE05">#REF!</definedName>
    <definedName name="_MDE06" localSheetId="20">#REF!</definedName>
    <definedName name="_MDE06" localSheetId="22">'[37]Anal alat'!$BO$127</definedName>
    <definedName name="_MDE06">#REF!</definedName>
    <definedName name="_MDE07" localSheetId="20">#REF!</definedName>
    <definedName name="_MDE07" localSheetId="22">'[37]Anal alat'!$BO$147</definedName>
    <definedName name="_MDE07">#REF!</definedName>
    <definedName name="_MDE08" localSheetId="20">#REF!</definedName>
    <definedName name="_MDE08" localSheetId="22">'[37]Anal alat'!$BO$167</definedName>
    <definedName name="_MDE08">#REF!</definedName>
    <definedName name="_MDE09" localSheetId="20">#REF!</definedName>
    <definedName name="_MDE09" localSheetId="22">'[37]Anal alat'!$BO$187</definedName>
    <definedName name="_MDE09">#REF!</definedName>
    <definedName name="_MDE10" localSheetId="20">#REF!</definedName>
    <definedName name="_MDE10" localSheetId="22">'[37]Anal alat'!$BO$207</definedName>
    <definedName name="_MDE10">#REF!</definedName>
    <definedName name="_MDE11" localSheetId="20">#REF!</definedName>
    <definedName name="_MDE11" localSheetId="22">'[37]Anal alat'!$BO$227</definedName>
    <definedName name="_MDE11">#REF!</definedName>
    <definedName name="_MDE12" localSheetId="20">#REF!</definedName>
    <definedName name="_MDE12" localSheetId="22">'[37]Anal alat'!$BO$247</definedName>
    <definedName name="_MDE12">#REF!</definedName>
    <definedName name="_MDE13" localSheetId="20">#REF!</definedName>
    <definedName name="_MDE13" localSheetId="22">'[37]Anal alat'!$BO$267</definedName>
    <definedName name="_MDE13">#REF!</definedName>
    <definedName name="_MDE14" localSheetId="20">#REF!</definedName>
    <definedName name="_MDE14" localSheetId="22">'[37]Anal alat'!$BO$287</definedName>
    <definedName name="_MDE14">#REF!</definedName>
    <definedName name="_MDE15" localSheetId="20">#REF!</definedName>
    <definedName name="_MDE15" localSheetId="22">'[37]Anal alat'!$BO$307</definedName>
    <definedName name="_MDE15">#REF!</definedName>
    <definedName name="_MDE16" localSheetId="20">#REF!</definedName>
    <definedName name="_MDE16" localSheetId="22">'[37]Anal alat'!$BO$327</definedName>
    <definedName name="_MDE16">#REF!</definedName>
    <definedName name="_MDE17" localSheetId="20">#REF!</definedName>
    <definedName name="_MDE17" localSheetId="22">'[37]Anal alat'!$BO$347</definedName>
    <definedName name="_MDE17">#REF!</definedName>
    <definedName name="_MDE18" localSheetId="20">#REF!</definedName>
    <definedName name="_MDE18" localSheetId="22">'[37]Anal alat'!$BO$367</definedName>
    <definedName name="_MDE18">#REF!</definedName>
    <definedName name="_MDE19" localSheetId="20">#REF!</definedName>
    <definedName name="_MDE19" localSheetId="22">'[37]Anal alat'!$BO$387</definedName>
    <definedName name="_MDE19">#REF!</definedName>
    <definedName name="_MDE20" localSheetId="20">#REF!</definedName>
    <definedName name="_MDE20" localSheetId="22">'[37]Anal alat'!$BO$407</definedName>
    <definedName name="_MDE20">#REF!</definedName>
    <definedName name="_MDE21" localSheetId="20">#REF!</definedName>
    <definedName name="_MDE21" localSheetId="22">'[37]Anal alat'!$BO$427</definedName>
    <definedName name="_MDE21">#REF!</definedName>
    <definedName name="_MDE22" localSheetId="20">#REF!</definedName>
    <definedName name="_MDE22" localSheetId="22">'[37]Anal alat'!$BO$447</definedName>
    <definedName name="_MDE22">#REF!</definedName>
    <definedName name="_MDE23" localSheetId="20">#REF!</definedName>
    <definedName name="_MDE23" localSheetId="22">'[37]Anal alat'!$BO$467</definedName>
    <definedName name="_MDE23">#REF!</definedName>
    <definedName name="_MDE24" localSheetId="20">#REF!</definedName>
    <definedName name="_MDE24" localSheetId="22">'[37]Anal alat'!$BO$487</definedName>
    <definedName name="_MDE24">#REF!</definedName>
    <definedName name="_MDE25" localSheetId="20">#REF!</definedName>
    <definedName name="_MDE25" localSheetId="22">'[37]Anal alat'!$BO$507</definedName>
    <definedName name="_MDE25">#REF!</definedName>
    <definedName name="_MDE26" localSheetId="20">#REF!</definedName>
    <definedName name="_MDE26" localSheetId="22">'[37]Anal alat'!$BO$527</definedName>
    <definedName name="_MDE26">#REF!</definedName>
    <definedName name="_MDE27" localSheetId="20">#REF!</definedName>
    <definedName name="_MDE27" localSheetId="22">'[37]Anal alat'!$BO$547</definedName>
    <definedName name="_MDE27">#REF!</definedName>
    <definedName name="_MDE28" localSheetId="20">#REF!</definedName>
    <definedName name="_MDE28" localSheetId="22">'[37]Anal alat'!$BO$567</definedName>
    <definedName name="_MDE28">#REF!</definedName>
    <definedName name="_MDE29" localSheetId="20">#REF!</definedName>
    <definedName name="_MDE29" localSheetId="22">'[37]Anal alat'!$BO$587</definedName>
    <definedName name="_MDE29">#REF!</definedName>
    <definedName name="_MDE30" localSheetId="20">#REF!</definedName>
    <definedName name="_MDE30" localSheetId="22">'[37]Anal alat'!$BO$607</definedName>
    <definedName name="_MDE30">#REF!</definedName>
    <definedName name="_MDE31" localSheetId="20">#REF!</definedName>
    <definedName name="_MDE31" localSheetId="22">'[37]Anal alat'!$BO$627</definedName>
    <definedName name="_MDE31">#REF!</definedName>
    <definedName name="_MDE32" localSheetId="20">#REF!</definedName>
    <definedName name="_MDE32" localSheetId="22">'[37]Anal alat'!$BO$647</definedName>
    <definedName name="_MDE32">#REF!</definedName>
    <definedName name="_MDE33" localSheetId="20">#REF!</definedName>
    <definedName name="_MDE33" localSheetId="22">'[37]Anal alat'!$BO$667</definedName>
    <definedName name="_MDE33">#REF!</definedName>
    <definedName name="_MDE34" localSheetId="20">#REF!</definedName>
    <definedName name="_MDE34" localSheetId="22">'[37]Anal alat'!$BO$698</definedName>
    <definedName name="_MDE34">#REF!</definedName>
    <definedName name="_ME01" localSheetId="20">#REF!</definedName>
    <definedName name="_ME01" localSheetId="22">'[37]Anal alat'!$BO$26</definedName>
    <definedName name="_ME01">#REF!</definedName>
    <definedName name="_ME02" localSheetId="20">#REF!</definedName>
    <definedName name="_ME02" localSheetId="22">'[37]Anal alat'!$BO$46</definedName>
    <definedName name="_ME02">#REF!</definedName>
    <definedName name="_ME03" localSheetId="20">#REF!</definedName>
    <definedName name="_ME03" localSheetId="22">'[37]Anal alat'!$BO$66</definedName>
    <definedName name="_ME03">#REF!</definedName>
    <definedName name="_ME04" localSheetId="20">#REF!</definedName>
    <definedName name="_ME04" localSheetId="22">'[37]Anal alat'!$BO$86</definedName>
    <definedName name="_ME04">#REF!</definedName>
    <definedName name="_ME05" localSheetId="20">#REF!</definedName>
    <definedName name="_ME05" localSheetId="22">'[37]Anal alat'!$BO$106</definedName>
    <definedName name="_ME05">#REF!</definedName>
    <definedName name="_ME06" localSheetId="20">#REF!</definedName>
    <definedName name="_ME06" localSheetId="22">'[37]Anal alat'!$BO$126</definedName>
    <definedName name="_ME06">#REF!</definedName>
    <definedName name="_ME07" localSheetId="20">#REF!</definedName>
    <definedName name="_ME07" localSheetId="22">'[37]Anal alat'!$BO$146</definedName>
    <definedName name="_ME07">#REF!</definedName>
    <definedName name="_ME08" localSheetId="20">#REF!</definedName>
    <definedName name="_ME08" localSheetId="22">'[37]Anal alat'!$BO$166</definedName>
    <definedName name="_ME08">#REF!</definedName>
    <definedName name="_ME09" localSheetId="20">#REF!</definedName>
    <definedName name="_ME09" localSheetId="22">'[37]Anal alat'!$BO$186</definedName>
    <definedName name="_ME09">#REF!</definedName>
    <definedName name="_ME10" localSheetId="20">#REF!</definedName>
    <definedName name="_ME10" localSheetId="22">'[37]Anal alat'!$BO$206</definedName>
    <definedName name="_ME10">#REF!</definedName>
    <definedName name="_ME11" localSheetId="20">#REF!</definedName>
    <definedName name="_ME11" localSheetId="22">'[37]Anal alat'!$BO$226</definedName>
    <definedName name="_ME11">#REF!</definedName>
    <definedName name="_ME12" localSheetId="20">#REF!</definedName>
    <definedName name="_ME12" localSheetId="22">'[37]Anal alat'!$BO$246</definedName>
    <definedName name="_ME12">#REF!</definedName>
    <definedName name="_ME13" localSheetId="20">#REF!</definedName>
    <definedName name="_ME13" localSheetId="22">'[37]Anal alat'!$BO$266</definedName>
    <definedName name="_ME13">#REF!</definedName>
    <definedName name="_ME14" localSheetId="20">#REF!</definedName>
    <definedName name="_ME14" localSheetId="22">'[37]Anal alat'!$BO$286</definedName>
    <definedName name="_ME14">#REF!</definedName>
    <definedName name="_ME15" localSheetId="20">#REF!</definedName>
    <definedName name="_ME15" localSheetId="22">'[37]Anal alat'!$BO$306</definedName>
    <definedName name="_ME15">#REF!</definedName>
    <definedName name="_ME16" localSheetId="20">#REF!</definedName>
    <definedName name="_ME16" localSheetId="22">'[37]Anal alat'!$BO$326</definedName>
    <definedName name="_ME16">#REF!</definedName>
    <definedName name="_ME17" localSheetId="20">#REF!</definedName>
    <definedName name="_ME17" localSheetId="22">'[37]Anal alat'!$BO$346</definedName>
    <definedName name="_ME17">#REF!</definedName>
    <definedName name="_ME18" localSheetId="20">#REF!</definedName>
    <definedName name="_ME18" localSheetId="22">'[37]Anal alat'!$BO$366</definedName>
    <definedName name="_ME18">#REF!</definedName>
    <definedName name="_ME19" localSheetId="20">#REF!</definedName>
    <definedName name="_ME19" localSheetId="22">'[37]Anal alat'!$BO$386</definedName>
    <definedName name="_ME19">#REF!</definedName>
    <definedName name="_ME20" localSheetId="20">#REF!</definedName>
    <definedName name="_ME20" localSheetId="22">'[37]Anal alat'!$BO$406</definedName>
    <definedName name="_ME20">#REF!</definedName>
    <definedName name="_ME21" localSheetId="20">#REF!</definedName>
    <definedName name="_ME21" localSheetId="22">'[37]Anal alat'!$BO$426</definedName>
    <definedName name="_ME21">#REF!</definedName>
    <definedName name="_ME22" localSheetId="20">#REF!</definedName>
    <definedName name="_ME22" localSheetId="22">'[37]Anal alat'!$BO$446</definedName>
    <definedName name="_ME22">#REF!</definedName>
    <definedName name="_ME23" localSheetId="20">#REF!</definedName>
    <definedName name="_ME23" localSheetId="22">'[37]Anal alat'!$BO$466</definedName>
    <definedName name="_ME23">#REF!</definedName>
    <definedName name="_ME24" localSheetId="20">#REF!</definedName>
    <definedName name="_ME24" localSheetId="22">'[37]Anal alat'!$BO$486</definedName>
    <definedName name="_ME24">#REF!</definedName>
    <definedName name="_ME25" localSheetId="20">#REF!</definedName>
    <definedName name="_ME25" localSheetId="22">'[37]Anal alat'!$BO$506</definedName>
    <definedName name="_ME25">#REF!</definedName>
    <definedName name="_ME26" localSheetId="20">#REF!</definedName>
    <definedName name="_ME26" localSheetId="22">'[37]Anal alat'!$BO$526</definedName>
    <definedName name="_ME26">#REF!</definedName>
    <definedName name="_ME27" localSheetId="20">#REF!</definedName>
    <definedName name="_ME27" localSheetId="22">'[37]Anal alat'!$BO$546</definedName>
    <definedName name="_ME27">#REF!</definedName>
    <definedName name="_ME28" localSheetId="20">#REF!</definedName>
    <definedName name="_ME28" localSheetId="22">'[37]Anal alat'!$BO$566</definedName>
    <definedName name="_ME28">#REF!</definedName>
    <definedName name="_ME29" localSheetId="20">#REF!</definedName>
    <definedName name="_ME29" localSheetId="22">'[37]Anal alat'!$BO$586</definedName>
    <definedName name="_ME29">#REF!</definedName>
    <definedName name="_ME30" localSheetId="20">#REF!</definedName>
    <definedName name="_ME30" localSheetId="22">'[37]Anal alat'!$BO$606</definedName>
    <definedName name="_ME30">#REF!</definedName>
    <definedName name="_ME31" localSheetId="20">#REF!</definedName>
    <definedName name="_ME31" localSheetId="22">'[37]Anal alat'!$BO$626</definedName>
    <definedName name="_ME31">#REF!</definedName>
    <definedName name="_ME32" localSheetId="20">#REF!</definedName>
    <definedName name="_ME32" localSheetId="22">'[37]Anal alat'!$BO$646</definedName>
    <definedName name="_ME32">#REF!</definedName>
    <definedName name="_ME33" localSheetId="20">#REF!</definedName>
    <definedName name="_ME33" localSheetId="22">'[37]Anal alat'!$BO$666</definedName>
    <definedName name="_ME33">#REF!</definedName>
    <definedName name="_ME34" localSheetId="20">#REF!</definedName>
    <definedName name="_ME34" localSheetId="22">'[37]Anal alat'!$BO$697</definedName>
    <definedName name="_ME34">#REF!</definedName>
    <definedName name="_mf175">[47]HS!$I$65</definedName>
    <definedName name="_MMM01" localSheetId="20">#REF!</definedName>
    <definedName name="_MMM01" localSheetId="22">#REF!</definedName>
    <definedName name="_MMM01">#REF!</definedName>
    <definedName name="_MMM02" localSheetId="20">#REF!</definedName>
    <definedName name="_MMM02">#REF!</definedName>
    <definedName name="_MMM03" localSheetId="20">#REF!</definedName>
    <definedName name="_MMM03" localSheetId="22">#REF!</definedName>
    <definedName name="_MMM03">#REF!</definedName>
    <definedName name="_MMM04" localSheetId="20">#REF!</definedName>
    <definedName name="_MMM04" localSheetId="22">#REF!</definedName>
    <definedName name="_MMM04">#REF!</definedName>
    <definedName name="_MMM05" localSheetId="20">#REF!</definedName>
    <definedName name="_MMM05" localSheetId="22">#REF!</definedName>
    <definedName name="_MMM05">#REF!</definedName>
    <definedName name="_MMM06" localSheetId="20">#REF!</definedName>
    <definedName name="_MMM06">#REF!</definedName>
    <definedName name="_MMM07" localSheetId="20">#REF!</definedName>
    <definedName name="_MMM07">#REF!</definedName>
    <definedName name="_MMM08" localSheetId="20">#REF!</definedName>
    <definedName name="_MMM08">#REF!</definedName>
    <definedName name="_MMM09" localSheetId="20">#REF!</definedName>
    <definedName name="_MMM09">#REF!</definedName>
    <definedName name="_MMM10" localSheetId="20">#REF!</definedName>
    <definedName name="_MMM10" localSheetId="22">#REF!</definedName>
    <definedName name="_MMM10">#REF!</definedName>
    <definedName name="_MMM11" localSheetId="20">#REF!</definedName>
    <definedName name="_MMM11" localSheetId="22">#REF!</definedName>
    <definedName name="_MMM11">#REF!</definedName>
    <definedName name="_MMM12" localSheetId="20">#REF!</definedName>
    <definedName name="_MMM12" localSheetId="22">#REF!</definedName>
    <definedName name="_MMM12">#REF!</definedName>
    <definedName name="_MMM13" localSheetId="20">#REF!</definedName>
    <definedName name="_MMM13">#REF!</definedName>
    <definedName name="_MMM14" localSheetId="20">#REF!</definedName>
    <definedName name="_MMM14">#REF!</definedName>
    <definedName name="_MMM15" localSheetId="20">#REF!</definedName>
    <definedName name="_MMM15">#REF!</definedName>
    <definedName name="_MMM16" localSheetId="20">#REF!</definedName>
    <definedName name="_MMM16" localSheetId="22">#REF!</definedName>
    <definedName name="_MMM16">#REF!</definedName>
    <definedName name="_MMM17" localSheetId="20">#REF!</definedName>
    <definedName name="_MMM17" localSheetId="22">#REF!</definedName>
    <definedName name="_MMM17">#REF!</definedName>
    <definedName name="_MMM18" localSheetId="20">#REF!</definedName>
    <definedName name="_MMM18" localSheetId="22">#REF!</definedName>
    <definedName name="_MMM18">#REF!</definedName>
    <definedName name="_MMM19" localSheetId="20">#REF!</definedName>
    <definedName name="_MMM19" localSheetId="22">#REF!</definedName>
    <definedName name="_MMM19">#REF!</definedName>
    <definedName name="_MMM20" localSheetId="20">#REF!</definedName>
    <definedName name="_MMM20" localSheetId="22">#REF!</definedName>
    <definedName name="_MMM20">#REF!</definedName>
    <definedName name="_MMM21" localSheetId="20">#REF!</definedName>
    <definedName name="_MMM21">#REF!</definedName>
    <definedName name="_MMM22" localSheetId="20">#REF!</definedName>
    <definedName name="_MMM22">#REF!</definedName>
    <definedName name="_MMM23" localSheetId="20">#REF!</definedName>
    <definedName name="_MMM23">#REF!</definedName>
    <definedName name="_MMM24" localSheetId="20">#REF!</definedName>
    <definedName name="_MMM24">#REF!</definedName>
    <definedName name="_MMM25" localSheetId="20">#REF!</definedName>
    <definedName name="_MMM25">#REF!</definedName>
    <definedName name="_MMM26" localSheetId="20">#REF!</definedName>
    <definedName name="_MMM26" localSheetId="22">#REF!</definedName>
    <definedName name="_MMM26">#REF!</definedName>
    <definedName name="_MMM27" localSheetId="20">#REF!</definedName>
    <definedName name="_MMM27" localSheetId="22">#REF!</definedName>
    <definedName name="_MMM27">#REF!</definedName>
    <definedName name="_MMM28" localSheetId="20">#REF!</definedName>
    <definedName name="_MMM28" localSheetId="22">#REF!</definedName>
    <definedName name="_MMM28">#REF!</definedName>
    <definedName name="_MMM29" localSheetId="20">#REF!</definedName>
    <definedName name="_MMM29">#REF!</definedName>
    <definedName name="_MMM30" localSheetId="20">#REF!</definedName>
    <definedName name="_MMM30">#REF!</definedName>
    <definedName name="_MMM31" localSheetId="20">#REF!</definedName>
    <definedName name="_MMM31">#REF!</definedName>
    <definedName name="_MMM32" localSheetId="20">#REF!</definedName>
    <definedName name="_MMM32">#REF!</definedName>
    <definedName name="_MMM33" localSheetId="20">#REF!</definedName>
    <definedName name="_MMM33">#REF!</definedName>
    <definedName name="_MMM34" localSheetId="20">#REF!</definedName>
    <definedName name="_MMM34">#REF!</definedName>
    <definedName name="_MMM35" localSheetId="20">#REF!</definedName>
    <definedName name="_MMM35">#REF!</definedName>
    <definedName name="_MMM36" localSheetId="20">#REF!</definedName>
    <definedName name="_MMM36">#REF!</definedName>
    <definedName name="_MMM37" localSheetId="20">#REF!</definedName>
    <definedName name="_MMM37" localSheetId="22">#REF!</definedName>
    <definedName name="_MMM37">#REF!</definedName>
    <definedName name="_MMM38" localSheetId="20">#REF!</definedName>
    <definedName name="_MMM38" localSheetId="22">#REF!</definedName>
    <definedName name="_MMM38">#REF!</definedName>
    <definedName name="_MMM39" localSheetId="20">#REF!</definedName>
    <definedName name="_MMM39" localSheetId="22">#REF!</definedName>
    <definedName name="_MMM39">#REF!</definedName>
    <definedName name="_MMM40" localSheetId="20">#REF!</definedName>
    <definedName name="_MMM40" localSheetId="22">#REF!</definedName>
    <definedName name="_MMM40">#REF!</definedName>
    <definedName name="_MMM41" localSheetId="20">#REF!</definedName>
    <definedName name="_MMM41">#REF!</definedName>
    <definedName name="_MMM411" localSheetId="20">#REF!</definedName>
    <definedName name="_MMM411">#REF!</definedName>
    <definedName name="_MMM42" localSheetId="20">#REF!</definedName>
    <definedName name="_MMM42">#REF!</definedName>
    <definedName name="_MMM43" localSheetId="20">#REF!</definedName>
    <definedName name="_MMM43">#REF!</definedName>
    <definedName name="_MMM44" localSheetId="20">#REF!</definedName>
    <definedName name="_MMM44" localSheetId="22">#REF!</definedName>
    <definedName name="_MMM44">#REF!</definedName>
    <definedName name="_MMM45" localSheetId="20">#REF!</definedName>
    <definedName name="_MMM45" localSheetId="22">#REF!</definedName>
    <definedName name="_MMM45">#REF!</definedName>
    <definedName name="_MMM46" localSheetId="20">#REF!</definedName>
    <definedName name="_MMM46">#REF!</definedName>
    <definedName name="_MMM47" localSheetId="20">#REF!</definedName>
    <definedName name="_MMM47" localSheetId="22">#REF!</definedName>
    <definedName name="_MMM47">#REF!</definedName>
    <definedName name="_MMM48" localSheetId="20">#REF!</definedName>
    <definedName name="_MMM48" localSheetId="22">#REF!</definedName>
    <definedName name="_MMM48">#REF!</definedName>
    <definedName name="_MMM49" localSheetId="20">#REF!</definedName>
    <definedName name="_MMM49" localSheetId="22">#REF!</definedName>
    <definedName name="_MMM49">#REF!</definedName>
    <definedName name="_MMM50" localSheetId="20">#REF!</definedName>
    <definedName name="_MMM50">#REF!</definedName>
    <definedName name="_MMM51" localSheetId="20">#REF!</definedName>
    <definedName name="_MMM51">#REF!</definedName>
    <definedName name="_MMM52" localSheetId="20">#REF!</definedName>
    <definedName name="_MMM52">#REF!</definedName>
    <definedName name="_MMM53" localSheetId="20">#REF!</definedName>
    <definedName name="_MMM53">#REF!</definedName>
    <definedName name="_MMM54" localSheetId="20">#REF!</definedName>
    <definedName name="_MMM54">#REF!</definedName>
    <definedName name="_mu1" localSheetId="20">[7]harsat!#REF!</definedName>
    <definedName name="_mu1" localSheetId="22">[8]harsat!#REF!</definedName>
    <definedName name="_mu1">[7]harsat!#REF!</definedName>
    <definedName name="_mu2" localSheetId="20">[9]Bahan!#REF!</definedName>
    <definedName name="_mu2">[9]Bahan!#REF!</definedName>
    <definedName name="_mu3" localSheetId="22">[5]harsat!$I$13</definedName>
    <definedName name="_mu3">[6]harsat!$I$13</definedName>
    <definedName name="_mu4" localSheetId="20">[7]harsat!#REF!</definedName>
    <definedName name="_mu4" localSheetId="2">[7]harsat!#REF!</definedName>
    <definedName name="_mu4" localSheetId="22">[8]harsat!#REF!</definedName>
    <definedName name="_mu4">[7]harsat!#REF!</definedName>
    <definedName name="_mul12" localSheetId="22">#REF!</definedName>
    <definedName name="_mul12">#REF!</definedName>
    <definedName name="_NCL100">#REF!</definedName>
    <definedName name="_NCL200">#REF!</definedName>
    <definedName name="_NCL250">#REF!</definedName>
    <definedName name="_nin190">#REF!</definedName>
    <definedName name="_Order1" localSheetId="22" hidden="1">255</definedName>
    <definedName name="_Order1" hidden="1">0</definedName>
    <definedName name="_Order2" localSheetId="22" hidden="1">0</definedName>
    <definedName name="_Order2" hidden="1">0</definedName>
    <definedName name="_pab100" localSheetId="20">[10]plumbing!#REF!</definedName>
    <definedName name="_pab100" localSheetId="2">[10]plumbing!#REF!</definedName>
    <definedName name="_pab100">[10]plumbing!#REF!</definedName>
    <definedName name="_pab125" localSheetId="20">#REF!</definedName>
    <definedName name="_pab125" localSheetId="2">#REF!</definedName>
    <definedName name="_pab125" localSheetId="22">#REF!</definedName>
    <definedName name="_pab125">#REF!</definedName>
    <definedName name="_pab126">#REF!</definedName>
    <definedName name="_pab15" localSheetId="20">[10]plumbing!#REF!</definedName>
    <definedName name="_pab15" localSheetId="2">[10]plumbing!#REF!</definedName>
    <definedName name="_pab15">[10]plumbing!#REF!</definedName>
    <definedName name="_pab150" localSheetId="20">[10]plumbing!#REF!</definedName>
    <definedName name="_pab150" localSheetId="2">[10]plumbing!#REF!</definedName>
    <definedName name="_pab150">[10]plumbing!#REF!</definedName>
    <definedName name="_pab2" localSheetId="20">[10]plumbing!#REF!</definedName>
    <definedName name="_pab2" localSheetId="2">[10]plumbing!#REF!</definedName>
    <definedName name="_pab2">[10]plumbing!#REF!</definedName>
    <definedName name="_pab20" localSheetId="20">[10]plumbing!#REF!</definedName>
    <definedName name="_pab20" localSheetId="2">[10]plumbing!#REF!</definedName>
    <definedName name="_pab20">[10]plumbing!#REF!</definedName>
    <definedName name="_pab25" localSheetId="20">[10]plumbing!#REF!</definedName>
    <definedName name="_pab25">[10]plumbing!#REF!</definedName>
    <definedName name="_pab32" localSheetId="20">[10]plumbing!#REF!</definedName>
    <definedName name="_pab32">[10]plumbing!#REF!</definedName>
    <definedName name="_pab4" localSheetId="20">[10]plumbing!#REF!</definedName>
    <definedName name="_pab4">[10]plumbing!#REF!</definedName>
    <definedName name="_pab40" localSheetId="20">[10]plumbing!#REF!</definedName>
    <definedName name="_pab40">[10]plumbing!#REF!</definedName>
    <definedName name="_pab50" localSheetId="20">[10]plumbing!#REF!</definedName>
    <definedName name="_pab50">[10]plumbing!#REF!</definedName>
    <definedName name="_pab6" localSheetId="20">[10]plumbing!#REF!</definedName>
    <definedName name="_pab6">[10]plumbing!#REF!</definedName>
    <definedName name="_pab65" localSheetId="20">#REF!</definedName>
    <definedName name="_pab65" localSheetId="2">#REF!</definedName>
    <definedName name="_pab65" localSheetId="22">#REF!</definedName>
    <definedName name="_pab65">#REF!</definedName>
    <definedName name="_pab80" localSheetId="20">[10]plumbing!#REF!</definedName>
    <definedName name="_pab80" localSheetId="22">[10]plumbing!#REF!</definedName>
    <definedName name="_pab80">[10]plumbing!#REF!</definedName>
    <definedName name="_pad20" localSheetId="22">#REF!</definedName>
    <definedName name="_pad20">#REF!</definedName>
    <definedName name="_pad50">#REF!</definedName>
    <definedName name="_pad60">#REF!</definedName>
    <definedName name="_pah150" localSheetId="20">[10]plumbing!#REF!</definedName>
    <definedName name="_pah150">[10]plumbing!#REF!</definedName>
    <definedName name="_pak100" localSheetId="20">[10]plumbing!#REF!</definedName>
    <definedName name="_pak100">[10]plumbing!#REF!</definedName>
    <definedName name="_pak150" localSheetId="20">[10]plumbing!#REF!</definedName>
    <definedName name="_pak150">[10]plumbing!#REF!</definedName>
    <definedName name="_pak50" localSheetId="20">[10]plumbing!#REF!</definedName>
    <definedName name="_pak50">[10]plumbing!#REF!</definedName>
    <definedName name="_pak80" localSheetId="20">[10]plumbing!#REF!</definedName>
    <definedName name="_pak80">[10]plumbing!#REF!</definedName>
    <definedName name="_pas120">'[54]ANTEK-1'!#REF!</definedName>
    <definedName name="_pbb40">[47]HS!#REF!</definedName>
    <definedName name="_pbb75120" localSheetId="22">#REF!</definedName>
    <definedName name="_pbb75120">#REF!</definedName>
    <definedName name="_pbs100" localSheetId="20">#REF!</definedName>
    <definedName name="_pbs100" localSheetId="2">#REF!</definedName>
    <definedName name="_pbs100">#REF!</definedName>
    <definedName name="_pbs15" localSheetId="20">#REF!</definedName>
    <definedName name="_pbs15" localSheetId="2">#REF!</definedName>
    <definedName name="_pbs15">#REF!</definedName>
    <definedName name="_pbs150" localSheetId="20">#REF!</definedName>
    <definedName name="_pbs150" localSheetId="2">#REF!</definedName>
    <definedName name="_pbs150">#REF!</definedName>
    <definedName name="_pbs40" localSheetId="20">#REF!</definedName>
    <definedName name="_pbs40">#REF!</definedName>
    <definedName name="_pbs50" localSheetId="20">#REF!</definedName>
    <definedName name="_pbs50">#REF!</definedName>
    <definedName name="_pbs65" localSheetId="20">#REF!</definedName>
    <definedName name="_pbs65">#REF!</definedName>
    <definedName name="_pbs80" localSheetId="20">#REF!</definedName>
    <definedName name="_pbs80">#REF!</definedName>
    <definedName name="_pc200">'[43]Bahan Bangunan'!#REF!</definedName>
    <definedName name="_pc50" localSheetId="20">[10]plumbing!#REF!</definedName>
    <definedName name="_pc50">[10]plumbing!#REF!</definedName>
    <definedName name="_pc80" localSheetId="20">[10]plumbing!#REF!</definedName>
    <definedName name="_pc80">[10]plumbing!#REF!</definedName>
    <definedName name="_pc801">[10]plumbing!#REF!</definedName>
    <definedName name="_pcd600">[38]HSD!$I$75</definedName>
    <definedName name="_pcf80" localSheetId="20">[10]plumbing!#REF!</definedName>
    <definedName name="_pcf80" localSheetId="22">[10]plumbing!#REF!</definedName>
    <definedName name="_pcf80">[10]plumbing!#REF!</definedName>
    <definedName name="_pci160" localSheetId="22">#REF!</definedName>
    <definedName name="_pci160">#REF!</definedName>
    <definedName name="_pci170">#REF!</definedName>
    <definedName name="_ph100" localSheetId="20">[10]plumbing!#REF!</definedName>
    <definedName name="_ph100">[10]plumbing!#REF!</definedName>
    <definedName name="_ph150" localSheetId="20">[10]plumbing!#REF!</definedName>
    <definedName name="_ph150">[10]plumbing!#REF!</definedName>
    <definedName name="_phf100" localSheetId="20">[10]plumbing!#REF!</definedName>
    <definedName name="_phf100">[10]plumbing!#REF!</definedName>
    <definedName name="_phf150" localSheetId="20">[10]plumbing!#REF!</definedName>
    <definedName name="_phf150">[10]plumbing!#REF!</definedName>
    <definedName name="_pkt_HPS">[55]x_PAKET!$G$13</definedName>
    <definedName name="_pkt_SPH_TGL">[55]x_PAKET!$G$20</definedName>
    <definedName name="_PL1" localSheetId="22">#REF!</definedName>
    <definedName name="_PL1">#REF!</definedName>
    <definedName name="_PL2">#REF!</definedName>
    <definedName name="_PL3">#REF!</definedName>
    <definedName name="_ply12">[47]HS!$I$63</definedName>
    <definedName name="_ply15">[47]HS!$I$62</definedName>
    <definedName name="_ply18">[48]HARSAT!$I$73</definedName>
    <definedName name="_PLY9">[47]HS!$I$64</definedName>
    <definedName name="_pos4">'[37]61004'!$U$46</definedName>
    <definedName name="_pos5">'[37]61005'!$P$113</definedName>
    <definedName name="_pos6">'[37]61006'!$R$110</definedName>
    <definedName name="_pos7">'[37]61007'!$R$30</definedName>
    <definedName name="_pos8">'[37]61008'!$N$26</definedName>
    <definedName name="_pv100" localSheetId="20">[10]plumbing!#REF!</definedName>
    <definedName name="_pv100" localSheetId="2">[10]plumbing!#REF!</definedName>
    <definedName name="_pv100" localSheetId="22">[10]plumbing!#REF!</definedName>
    <definedName name="_pv100">[10]plumbing!#REF!</definedName>
    <definedName name="_pv40" localSheetId="20">[10]plumbing!#REF!</definedName>
    <definedName name="_pv40" localSheetId="2">[10]plumbing!#REF!</definedName>
    <definedName name="_pv40" localSheetId="22">[10]plumbing!#REF!</definedName>
    <definedName name="_pv40">[10]plumbing!#REF!</definedName>
    <definedName name="_pv50" localSheetId="20">[10]plumbing!#REF!</definedName>
    <definedName name="_pv50" localSheetId="2">[10]plumbing!#REF!</definedName>
    <definedName name="_pv50">[10]plumbing!#REF!</definedName>
    <definedName name="_pv80" localSheetId="20">[10]plumbing!#REF!</definedName>
    <definedName name="_pv80" localSheetId="2">[10]plumbing!#REF!</definedName>
    <definedName name="_pv80">[10]plumbing!#REF!</definedName>
    <definedName name="_pvc100">[11]SAP!#REF!</definedName>
    <definedName name="_pvc12">[56]BAHAN!#REF!</definedName>
    <definedName name="_pvc15">[56]BAHAN!#REF!</definedName>
    <definedName name="_pvc150">[11]SAP!#REF!</definedName>
    <definedName name="_pvc1520">[56]BAHAN!#REF!</definedName>
    <definedName name="_pvc20">[11]SAP!#REF!</definedName>
    <definedName name="_pvc200">[11]SAP!#REF!</definedName>
    <definedName name="_pvc25">[11]SAP!#REF!</definedName>
    <definedName name="_pvc3">[42]BAHAN!$J$73</definedName>
    <definedName name="_pvc32" localSheetId="22">[11]SAP!#REF!</definedName>
    <definedName name="_pvc32">[11]SAP!#REF!</definedName>
    <definedName name="_pvc34">[47]HS!$I$55</definedName>
    <definedName name="_pvc4">[42]BAHAN!$J$74</definedName>
    <definedName name="_pvc40" localSheetId="22">[11]SAP!#REF!</definedName>
    <definedName name="_pvc40">[11]SAP!#REF!</definedName>
    <definedName name="_pvc50" localSheetId="22">[11]SAP!#REF!</definedName>
    <definedName name="_pvc50">[11]SAP!#REF!</definedName>
    <definedName name="_pvc65">[11]SAP!#REF!</definedName>
    <definedName name="_pvc8" localSheetId="22">#REF!</definedName>
    <definedName name="_pvc8">#REF!</definedName>
    <definedName name="_pvc80" localSheetId="22">[11]SAP!#REF!</definedName>
    <definedName name="_pvc80">[11]SAP!#REF!</definedName>
    <definedName name="_pvf100" localSheetId="20">[10]plumbing!#REF!</definedName>
    <definedName name="_pvf100">[10]plumbing!#REF!</definedName>
    <definedName name="_pvf80" localSheetId="20">[10]plumbing!#REF!</definedName>
    <definedName name="_pvf80">[10]plumbing!#REF!</definedName>
    <definedName name="_Q" localSheetId="20">#REF!</definedName>
    <definedName name="_Q" localSheetId="2">#REF!</definedName>
    <definedName name="_Q" localSheetId="22">#REF!</definedName>
    <definedName name="_Q">#REF!</definedName>
    <definedName name="_Q2" localSheetId="3" hidden="1">{"'Overflow Tank '!$A$1:$Q$58"}</definedName>
    <definedName name="_Q2" localSheetId="2" hidden="1">{"'Overflow Tank '!$A$1:$Q$58"}</definedName>
    <definedName name="_Q2" localSheetId="22" hidden="1">{"'Overflow Tank '!$A$1:$Q$58"}</definedName>
    <definedName name="_Q2" hidden="1">{"'Overflow Tank '!$A$1:$Q$58"}</definedName>
    <definedName name="_qmd15">[11]SAP!#REF!</definedName>
    <definedName name="_qmd20">[11]SAP!#REF!</definedName>
    <definedName name="_rcp100" localSheetId="22">#REF!</definedName>
    <definedName name="_rcp100">#REF!</definedName>
    <definedName name="_rcp5070">[38]HSD!$I$28</definedName>
    <definedName name="_rcp60" localSheetId="22">#REF!</definedName>
    <definedName name="_rcp60">#REF!</definedName>
    <definedName name="_rcp8010">[38]HSD!$I$29</definedName>
    <definedName name="_rdd100" localSheetId="22">[11]SAP!#REF!</definedName>
    <definedName name="_rdd100">[11]SAP!#REF!</definedName>
    <definedName name="_rdd150" localSheetId="22">[11]SAP!#REF!</definedName>
    <definedName name="_rdd150">[11]SAP!#REF!</definedName>
    <definedName name="_rdm300" localSheetId="22">#REF!</definedName>
    <definedName name="_rdm300">#REF!</definedName>
    <definedName name="_rdm350">#REF!</definedName>
    <definedName name="_Regression_Int">1</definedName>
    <definedName name="_REV3" localSheetId="22" hidden="1">{#N/A,#N/A,FALSE,"REK-S-TPL";#N/A,#N/A,FALSE,"REK-TPML";#N/A,#N/A,FALSE,"RAB-TEMPEL"}</definedName>
    <definedName name="_REV3" hidden="1">{#N/A,#N/A,FALSE,"REK-S-TPL";#N/A,#N/A,FALSE,"REK-TPML";#N/A,#N/A,FALSE,"RAB-TEMPEL"}</definedName>
    <definedName name="_rk100" localSheetId="22">#REF!</definedName>
    <definedName name="_rk100">#REF!</definedName>
    <definedName name="_rk200">#REF!</definedName>
    <definedName name="_rk300">#REF!</definedName>
    <definedName name="_rk600">#REF!</definedName>
    <definedName name="_rkl1000">#REF!</definedName>
    <definedName name="_rkl1200">#REF!</definedName>
    <definedName name="_rkl200">#REF!</definedName>
    <definedName name="_rkl300">#REF!</definedName>
    <definedName name="_rkl400">#REF!</definedName>
    <definedName name="_rkl500">#REF!</definedName>
    <definedName name="_rkl600">#REF!</definedName>
    <definedName name="_rkl700">#REF!</definedName>
    <definedName name="_rkl800">#REF!</definedName>
    <definedName name="_RKP3">[37]boq!$L$51</definedName>
    <definedName name="_S" localSheetId="20">#REF!</definedName>
    <definedName name="_S" localSheetId="2">#REF!</definedName>
    <definedName name="_S" localSheetId="22">#REF!</definedName>
    <definedName name="_S">#REF!</definedName>
    <definedName name="_sc1" localSheetId="22">#REF!</definedName>
    <definedName name="_sc1">#REF!</definedName>
    <definedName name="_sc175">#REF!</definedName>
    <definedName name="_SC2">#REF!</definedName>
    <definedName name="_sc3">#REF!</definedName>
    <definedName name="_sfv150" localSheetId="20">#REF!</definedName>
    <definedName name="_sfv150" localSheetId="2">#REF!</definedName>
    <definedName name="_sfv150">#REF!</definedName>
    <definedName name="_SN3">#REF!</definedName>
    <definedName name="_Sort" localSheetId="20" hidden="1">'[52]BOX KACAB RM'!#REF!</definedName>
    <definedName name="_Sort" localSheetId="2" hidden="1">'[52]BOX KACAB RM'!#REF!</definedName>
    <definedName name="_Sort" localSheetId="22" hidden="1">#REF!</definedName>
    <definedName name="_Sort" hidden="1">'[52]BOX KACAB RM'!#REF!</definedName>
    <definedName name="_std100" localSheetId="20">#REF!</definedName>
    <definedName name="_std100" localSheetId="2">#REF!</definedName>
    <definedName name="_std100">#REF!</definedName>
    <definedName name="_std150" localSheetId="20">#REF!</definedName>
    <definedName name="_std150" localSheetId="2">#REF!</definedName>
    <definedName name="_std150">#REF!</definedName>
    <definedName name="_std50" localSheetId="20">#REF!</definedName>
    <definedName name="_std50" localSheetId="2">#REF!</definedName>
    <definedName name="_std50">#REF!</definedName>
    <definedName name="_std65" localSheetId="20">#REF!</definedName>
    <definedName name="_std65">#REF!</definedName>
    <definedName name="_Table1_In1" hidden="1">#REF!</definedName>
    <definedName name="_Table1_Out" localSheetId="20" hidden="1">'[57]REKAP A BESAR'!#REF!</definedName>
    <definedName name="_Table1_Out" localSheetId="22" hidden="1">'[57]REKAP A BESAR'!#REF!</definedName>
    <definedName name="_Table1_Out" hidden="1">'[57]REKAP A BESAR'!#REF!</definedName>
    <definedName name="_tf18">'[58]HS-DSR'!$J$70</definedName>
    <definedName name="_tgl1">[59]Data!$B$5</definedName>
    <definedName name="_th100" localSheetId="22">'[60]dongia (2)'!#REF!</definedName>
    <definedName name="_th100">'[60]dongia (2)'!#REF!</definedName>
    <definedName name="_TH160" localSheetId="22">'[60]dongia (2)'!#REF!</definedName>
    <definedName name="_TH160">'[60]dongia (2)'!#REF!</definedName>
    <definedName name="_TL1" localSheetId="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lc20">#REF!</definedName>
    <definedName name="_tp4040">[47]HS!$I$78</definedName>
    <definedName name="_tp50" localSheetId="22">#REF!</definedName>
    <definedName name="_tp50">#REF!</definedName>
    <definedName name="_tp60">#REF!</definedName>
    <definedName name="_tr16100">[47]HS!$I$59</definedName>
    <definedName name="_tr16220">[47]HS!$I$58</definedName>
    <definedName name="_tr16250">[47]HS!$I$57</definedName>
    <definedName name="_tr16350">[47]HS!$I$56</definedName>
    <definedName name="_tr1680" localSheetId="22">'[51]anal-1'!#REF!</definedName>
    <definedName name="_tr1680">'[51]anal-1'!#REF!</definedName>
    <definedName name="_TR250" localSheetId="22">'[60]dongia (2)'!#REF!</definedName>
    <definedName name="_TR250">'[60]dongia (2)'!#REF!</definedName>
    <definedName name="_tr375">[60]giathanh1!#REF!</definedName>
    <definedName name="_tsI3" localSheetId="3">#N/A</definedName>
    <definedName name="_tsI3" localSheetId="2">#N/A</definedName>
    <definedName name="_tsI3" localSheetId="22">'Terbilang versi 1'!_tsI3</definedName>
    <definedName name="_tsI3">#N/A</definedName>
    <definedName name="_tsv25" localSheetId="20">#REF!</definedName>
    <definedName name="_tsv25" localSheetId="22">#REF!</definedName>
    <definedName name="_tsv25">#REF!</definedName>
    <definedName name="_TW1" localSheetId="20">#REF!</definedName>
    <definedName name="_TW1">#REF!</definedName>
    <definedName name="_VL100">#REF!</definedName>
    <definedName name="_VL200">#REF!</definedName>
    <definedName name="_VL250">#REF!</definedName>
    <definedName name="_vnt100" localSheetId="20">[10]plumbing!#REF!</definedName>
    <definedName name="_vnt100">[10]plumbing!#REF!</definedName>
    <definedName name="_vnt40" localSheetId="20">[10]plumbing!#REF!</definedName>
    <definedName name="_vnt40">[10]plumbing!#REF!</definedName>
    <definedName name="_vnt50" localSheetId="20">[10]plumbing!#REF!</definedName>
    <definedName name="_vnt50">[10]plumbing!#REF!</definedName>
    <definedName name="_vnt80" localSheetId="20">[10]plumbing!#REF!</definedName>
    <definedName name="_vnt80">[10]plumbing!#REF!</definedName>
    <definedName name="_W" localSheetId="20">#REF!</definedName>
    <definedName name="_W" localSheetId="2">#REF!</definedName>
    <definedName name="_W" localSheetId="22">#REF!</definedName>
    <definedName name="_W">#REF!</definedName>
    <definedName name="_WQ" localSheetId="20">[2]BAG_2!#REF!</definedName>
    <definedName name="_WQ" localSheetId="22">[2]BAG_2!#REF!</definedName>
    <definedName name="_WQ">[2]BAG_2!#REF!</definedName>
    <definedName name="_x" localSheetId="20">[3]Cover!#REF!</definedName>
    <definedName name="_x">[3]Cover!#REF!</definedName>
    <definedName name="a" localSheetId="20">#REF!</definedName>
    <definedName name="a" localSheetId="2">#REF!</definedName>
    <definedName name="a" localSheetId="5">#REF!</definedName>
    <definedName name="a" localSheetId="22">#REF!</definedName>
    <definedName name="a">#REF!</definedName>
    <definedName name="A.01" localSheetId="22">[61]ANALISA!$H$66</definedName>
    <definedName name="A.01">[61]ANALISA!$H$66</definedName>
    <definedName name="A.18d" localSheetId="22">[61]ANALISA!$H$102</definedName>
    <definedName name="A.18d">[61]ANALISA!$H$102</definedName>
    <definedName name="A.18e" localSheetId="22">[61]ANALISA!$H$112</definedName>
    <definedName name="A.18e">[61]ANALISA!$H$112</definedName>
    <definedName name="A_1" localSheetId="22">#REF!</definedName>
    <definedName name="A_1">#REF!</definedName>
    <definedName name="A_2">#REF!</definedName>
    <definedName name="a_alatbantu">[62]HARGA!#REF!</definedName>
    <definedName name="a_alatpengaduk">[62]HARGA!#REF!</definedName>
    <definedName name="a_alatpenghampar" localSheetId="22">[62]HARGA!#REF!=2</definedName>
    <definedName name="a_alatpenghampar">[62]HARGA!#REF!=2</definedName>
    <definedName name="a_potongrumput" localSheetId="22">[62]HARGA!#REF!</definedName>
    <definedName name="a_potongrumput">[62]HARGA!#REF!</definedName>
    <definedName name="a_translokal" localSheetId="22">[62]HARGA!#REF!</definedName>
    <definedName name="a_translokal">[62]HARGA!#REF!</definedName>
    <definedName name="a_truckmixer">[62]HARGA!#REF!</definedName>
    <definedName name="A120_" localSheetId="22">#REF!</definedName>
    <definedName name="A120_">#REF!</definedName>
    <definedName name="A35_">#REF!</definedName>
    <definedName name="A50_">#REF!</definedName>
    <definedName name="A70_">#REF!</definedName>
    <definedName name="A95_">#REF!</definedName>
    <definedName name="AA" localSheetId="22">'[63]daf-3(OK)'!#REF!</definedName>
    <definedName name="AA">'[63]daf-3(OK)'!#REF!</definedName>
    <definedName name="aaa">'[51]DBOARD-2'!$AB$13</definedName>
    <definedName name="aaaa">[51]datbhn!$I$62</definedName>
    <definedName name="aaaaa">[51]datbhn!$I$23</definedName>
    <definedName name="aaaaaaa">[51]datbhn!$I$42</definedName>
    <definedName name="aals73">'[41]ANALISA '!#REF!</definedName>
    <definedName name="aax" localSheetId="22">#REF!</definedName>
    <definedName name="aax">#REF!</definedName>
    <definedName name="ab">#REF!</definedName>
    <definedName name="abank">#REF!</definedName>
    <definedName name="abau">#REF!</definedName>
    <definedName name="ABBender">[64]Harsat!$J$168</definedName>
    <definedName name="ABC" localSheetId="20">#REF!</definedName>
    <definedName name="ABC" localSheetId="2">#REF!</definedName>
    <definedName name="ABC" localSheetId="22">#REF!</definedName>
    <definedName name="ABC">#REF!</definedName>
    <definedName name="abch100" localSheetId="20">[10]plumbing!#REF!</definedName>
    <definedName name="abch100" localSheetId="2">[10]plumbing!#REF!</definedName>
    <definedName name="abch100" localSheetId="22">[10]plumbing!#REF!</definedName>
    <definedName name="abch100">[10]plumbing!#REF!</definedName>
    <definedName name="ABCutter">[64]Harsat!$J$167</definedName>
    <definedName name="abdiv4">'[59]Prime Teak'!$R$15</definedName>
    <definedName name="aber100" localSheetId="20">[10]plumbing!#REF!</definedName>
    <definedName name="aber100" localSheetId="2">[10]plumbing!#REF!</definedName>
    <definedName name="aber100" localSheetId="22">[10]plumbing!#REF!</definedName>
    <definedName name="aber100">[10]plumbing!#REF!</definedName>
    <definedName name="aber15" localSheetId="20">[10]plumbing!#REF!</definedName>
    <definedName name="aber15" localSheetId="22">[10]plumbing!#REF!</definedName>
    <definedName name="aber15">[10]plumbing!#REF!</definedName>
    <definedName name="Aber150" localSheetId="20">[10]plumbing!#REF!</definedName>
    <definedName name="Aber150">[10]plumbing!#REF!</definedName>
    <definedName name="aber2" localSheetId="20">[10]plumbing!#REF!</definedName>
    <definedName name="aber2">[10]plumbing!#REF!</definedName>
    <definedName name="aber20" localSheetId="20">[10]plumbing!#REF!</definedName>
    <definedName name="aber20">[10]plumbing!#REF!</definedName>
    <definedName name="aber25" localSheetId="20">[10]plumbing!#REF!</definedName>
    <definedName name="aber25">[10]plumbing!#REF!</definedName>
    <definedName name="aber32" localSheetId="20">[10]plumbing!#REF!</definedName>
    <definedName name="aber32">[10]plumbing!#REF!</definedName>
    <definedName name="aber4" localSheetId="20">[10]plumbing!#REF!</definedName>
    <definedName name="aber4">[10]plumbing!#REF!</definedName>
    <definedName name="aber40" localSheetId="20">[10]plumbing!#REF!</definedName>
    <definedName name="aber40">[10]plumbing!#REF!</definedName>
    <definedName name="aber50" localSheetId="20">[10]plumbing!#REF!</definedName>
    <definedName name="aber50">[10]plumbing!#REF!</definedName>
    <definedName name="Aber6" localSheetId="20">[10]plumbing!#REF!</definedName>
    <definedName name="Aber6">[10]plumbing!#REF!</definedName>
    <definedName name="aber80" localSheetId="20">[10]plumbing!#REF!</definedName>
    <definedName name="aber80">[10]plumbing!#REF!</definedName>
    <definedName name="aberf100" localSheetId="20">[10]plumbing!#REF!</definedName>
    <definedName name="aberf100">[10]plumbing!#REF!</definedName>
    <definedName name="aberf150" localSheetId="20">[10]plumbing!#REF!</definedName>
    <definedName name="aberf150">[10]plumbing!#REF!</definedName>
    <definedName name="aberf4" localSheetId="20">[10]plumbing!#REF!</definedName>
    <definedName name="aberf4">[10]plumbing!#REF!</definedName>
    <definedName name="aberf6" localSheetId="20">[10]plumbing!#REF!</definedName>
    <definedName name="aberf6">[10]plumbing!#REF!</definedName>
    <definedName name="aberf80" localSheetId="20">[10]plumbing!#REF!</definedName>
    <definedName name="aberf80">[10]plumbing!#REF!</definedName>
    <definedName name="abfj100" localSheetId="20">[10]plumbing!#REF!</definedName>
    <definedName name="abfj100">[10]plumbing!#REF!</definedName>
    <definedName name="abfj150" localSheetId="20">[10]plumbing!#REF!</definedName>
    <definedName name="abfj150">[10]plumbing!#REF!</definedName>
    <definedName name="abfj40" localSheetId="20">[10]plumbing!#REF!</definedName>
    <definedName name="abfj40">[10]plumbing!#REF!</definedName>
    <definedName name="abfj50" localSheetId="20">[10]plumbing!#REF!</definedName>
    <definedName name="abfj50">[10]plumbing!#REF!</definedName>
    <definedName name="abfl40" localSheetId="20">[10]plumbing!#REF!</definedName>
    <definedName name="abfl40">[10]plumbing!#REF!</definedName>
    <definedName name="abft100" localSheetId="20">[10]plumbing!#REF!</definedName>
    <definedName name="abft100">[10]plumbing!#REF!</definedName>
    <definedName name="abft150" localSheetId="20">[10]plumbing!#REF!</definedName>
    <definedName name="abft150">[10]plumbing!#REF!</definedName>
    <definedName name="abft50" localSheetId="20">[10]plumbing!#REF!</definedName>
    <definedName name="abft50">[10]plumbing!#REF!</definedName>
    <definedName name="abfv100" localSheetId="20">[10]plumbing!#REF!</definedName>
    <definedName name="abfv100">[10]plumbing!#REF!</definedName>
    <definedName name="abfv150" localSheetId="20">[10]plumbing!#REF!</definedName>
    <definedName name="abfv150">[10]plumbing!#REF!</definedName>
    <definedName name="abfv50" localSheetId="20">[10]plumbing!#REF!</definedName>
    <definedName name="abfv50">[10]plumbing!#REF!</definedName>
    <definedName name="abfv80" localSheetId="20">[10]plumbing!#REF!</definedName>
    <definedName name="abfv80">[10]plumbing!#REF!</definedName>
    <definedName name="abgv100" localSheetId="20">[10]plumbing!#REF!</definedName>
    <definedName name="abgv100">[10]plumbing!#REF!</definedName>
    <definedName name="abgv150" localSheetId="20">[10]plumbing!#REF!</definedName>
    <definedName name="abgv150">[10]plumbing!#REF!</definedName>
    <definedName name="abgv20" localSheetId="20">[10]plumbing!#REF!</definedName>
    <definedName name="abgv20">[10]plumbing!#REF!</definedName>
    <definedName name="abgv32" localSheetId="20">[10]plumbing!#REF!</definedName>
    <definedName name="abgv32">[10]plumbing!#REF!</definedName>
    <definedName name="abgv40" localSheetId="20">[10]plumbing!#REF!</definedName>
    <definedName name="abgv40">[10]plumbing!#REF!</definedName>
    <definedName name="abgv50" localSheetId="20">[10]plumbing!#REF!</definedName>
    <definedName name="abgv50">[10]plumbing!#REF!</definedName>
    <definedName name="abka15" localSheetId="20">[10]plumbing!#REF!</definedName>
    <definedName name="abka15">[10]plumbing!#REF!</definedName>
    <definedName name="abpg" localSheetId="20">[10]plumbing!#REF!</definedName>
    <definedName name="abpg">[10]plumbing!#REF!</definedName>
    <definedName name="abu">'[58]HS-DSR'!$J$33</definedName>
    <definedName name="abwl" localSheetId="20">[10]plumbing!#REF!</definedName>
    <definedName name="abwl" localSheetId="22">[10]plumbing!#REF!</definedName>
    <definedName name="abwl">[10]plumbing!#REF!</definedName>
    <definedName name="ABX" localSheetId="22">#REF!</definedName>
    <definedName name="ABX">#REF!</definedName>
    <definedName name="AC" localSheetId="22">'[63]daf-3(OK)'!#REF!</definedName>
    <definedName name="AC">'[63]daf-3(OK)'!#REF!</definedName>
    <definedName name="AC120_" localSheetId="22">#REF!</definedName>
    <definedName name="AC120_">#REF!</definedName>
    <definedName name="AC35_">#REF!</definedName>
    <definedName name="AC50_">#REF!</definedName>
    <definedName name="AC70_">#REF!</definedName>
    <definedName name="AC95_">#REF!</definedName>
    <definedName name="acc" localSheetId="20">[20]!STOP2:[20]!STOP2E</definedName>
    <definedName name="acc" localSheetId="22">[65]!STOP2:[65]!STOP2E</definedName>
    <definedName name="acc">[20]!STOP2:[20]!STOP2E</definedName>
    <definedName name="ACONCMIXER">'[37]Har Sat'!$J$159</definedName>
    <definedName name="ACONCVIBRATOR">'[37]Har Sat'!$J$165</definedName>
    <definedName name="ACX" localSheetId="22">#REF!</definedName>
    <definedName name="ACX">#REF!</definedName>
    <definedName name="AD" localSheetId="22">'[63]daf-3(OK)'!#REF!</definedName>
    <definedName name="AD">'[63]daf-3(OK)'!#REF!</definedName>
    <definedName name="Ada" localSheetId="3">#REF!</definedName>
    <definedName name="Ada" localSheetId="14">#REF!</definedName>
    <definedName name="Ada" localSheetId="20">#REF!</definedName>
    <definedName name="Ada" localSheetId="2">#REF!</definedName>
    <definedName name="Ada" localSheetId="5">#REF!</definedName>
    <definedName name="Ada" localSheetId="8">#REF!</definedName>
    <definedName name="Ada" localSheetId="10">#REF!</definedName>
    <definedName name="Ada" localSheetId="0">#REF!</definedName>
    <definedName name="Ada" localSheetId="22">#REF!</definedName>
    <definedName name="Ada">#REF!</definedName>
    <definedName name="ADA_TAK">[55]z_PAR_UM!$D$13:$D$14</definedName>
    <definedName name="ADA_TAK_m">[55]z_PAR_UM!$D$13:$E$14</definedName>
    <definedName name="adabdanfdagfdadagdadadahdahd" localSheetId="22">#REF!</definedName>
    <definedName name="adabdanfdagfdadagdadadahdahd">#REF!</definedName>
    <definedName name="AdamHawa">[9]Bahan!$E$150</definedName>
    <definedName name="ADDR" localSheetId="22">HAJIME:OWARI</definedName>
    <definedName name="ADDR">HAJIME:OWARI</definedName>
    <definedName name="aditif" localSheetId="22">'[37]Har Sat'!#REF!</definedName>
    <definedName name="aditif">'[37]Har Sat'!#REF!</definedName>
    <definedName name="ADX" localSheetId="22">#REF!</definedName>
    <definedName name="ADX">#REF!</definedName>
    <definedName name="AE" localSheetId="22">'[63]daf-3(OK)'!#REF!</definedName>
    <definedName name="AE">'[63]daf-3(OK)'!#REF!</definedName>
    <definedName name="AF" localSheetId="22">'[63]daf-3(OK)'!#REF!</definedName>
    <definedName name="AF">'[63]daf-3(OK)'!#REF!</definedName>
    <definedName name="AG" localSheetId="22">'[63]daf-3(OK)'!#REF!</definedName>
    <definedName name="AG">'[63]daf-3(OK)'!#REF!</definedName>
    <definedName name="ag142X42" localSheetId="22">[40]chitimc!#REF!</definedName>
    <definedName name="ag142X42">[40]chitimc!#REF!</definedName>
    <definedName name="ag267N59" localSheetId="22">[40]chitimc!#REF!</definedName>
    <definedName name="ag267N59">[40]chitimc!#REF!</definedName>
    <definedName name="agg.halus">'[66]4-Basic Price'!$F$45</definedName>
    <definedName name="agg.kasar">'[66]4-Basic Price'!$F$44</definedName>
    <definedName name="aggh">'[58]HS-DSR'!$J$32</definedName>
    <definedName name="aggk">'[58]HS-DSR'!$J$31</definedName>
    <definedName name="AGGREGATB" localSheetId="22">#REF!</definedName>
    <definedName name="AGGREGATB">#REF!</definedName>
    <definedName name="agk">[67]BASIC!$K$35</definedName>
    <definedName name="agr">[68]DC!$T$13</definedName>
    <definedName name="agr_ksr">'[69]Harga Dasar'!$F$42</definedName>
    <definedName name="AGREGAT" localSheetId="20">#REF!</definedName>
    <definedName name="AGREGAT" localSheetId="2">#REF!</definedName>
    <definedName name="AGREGAT" localSheetId="22">#REF!</definedName>
    <definedName name="AGREGAT">#REF!</definedName>
    <definedName name="AGREGATA" localSheetId="20">'[70]Agregat Halus &amp; Kasar'!#REF!</definedName>
    <definedName name="AGREGATA" localSheetId="2">'[70]Agregat Halus &amp; Kasar'!#REF!</definedName>
    <definedName name="AGREGATA" localSheetId="22">'[70]Agregat Halus &amp; Kasar'!#REF!</definedName>
    <definedName name="AGREGATA">'[70]Agregat Halus &amp; Kasar'!#REF!</definedName>
    <definedName name="AGREGATB" localSheetId="20">'[70]Agregat Halus &amp; Kasar'!#REF!</definedName>
    <definedName name="AGREGATB" localSheetId="2">'[70]Agregat Halus &amp; Kasar'!#REF!</definedName>
    <definedName name="AGREGATB" localSheetId="22">'[70]Agregat Halus &amp; Kasar'!#REF!</definedName>
    <definedName name="AGREGATB">'[70]Agregat Halus &amp; Kasar'!#REF!</definedName>
    <definedName name="AGREGATC" localSheetId="20">#REF!</definedName>
    <definedName name="AGREGATC" localSheetId="22">#REF!</definedName>
    <definedName name="AGREGATC">#REF!</definedName>
    <definedName name="agregathalus">'[37]Har Sat'!$J$56</definedName>
    <definedName name="agregatkasar">'[37]Har Sat'!$J$55</definedName>
    <definedName name="AH" localSheetId="22">'[63]daf-3(OK)'!#REF!</definedName>
    <definedName name="AH">'[63]daf-3(OK)'!#REF!</definedName>
    <definedName name="AHammerPile">[64]Harsat!$J$158</definedName>
    <definedName name="ahrd100" localSheetId="20">[10]plumbing!#REF!</definedName>
    <definedName name="ahrd100" localSheetId="22">[10]plumbing!#REF!</definedName>
    <definedName name="ahrd100">[10]plumbing!#REF!</definedName>
    <definedName name="ahrd150" localSheetId="20">[10]plumbing!#REF!</definedName>
    <definedName name="ahrd150" localSheetId="22">[10]plumbing!#REF!</definedName>
    <definedName name="ahrd150">[10]plumbing!#REF!</definedName>
    <definedName name="ahs" localSheetId="20">#REF!</definedName>
    <definedName name="ahs" localSheetId="2">#REF!</definedName>
    <definedName name="ahs" localSheetId="22">#REF!</definedName>
    <definedName name="ahs">#REF!</definedName>
    <definedName name="AHS.Rev1">'[71]BQ-E20-02(Rp)'!$B$14:$I$230</definedName>
    <definedName name="ahuf100" localSheetId="20">[10]plumbing!#REF!</definedName>
    <definedName name="ahuf100" localSheetId="2">[10]plumbing!#REF!</definedName>
    <definedName name="ahuf100" localSheetId="22">[10]plumbing!#REF!</definedName>
    <definedName name="ahuf100">[10]plumbing!#REF!</definedName>
    <definedName name="ahuf150" localSheetId="20">[10]plumbing!#REF!</definedName>
    <definedName name="ahuf150" localSheetId="2">[10]plumbing!#REF!</definedName>
    <definedName name="ahuf150" localSheetId="22">[10]plumbing!#REF!</definedName>
    <definedName name="ahuf150">[10]plumbing!#REF!</definedName>
    <definedName name="ahuf150ahuf150" localSheetId="20">[10]plumbing!#REF!</definedName>
    <definedName name="ahuf150ahuf150" localSheetId="2">[10]plumbing!#REF!</definedName>
    <definedName name="ahuf150ahuf150">[10]plumbing!#REF!</definedName>
    <definedName name="AI" localSheetId="22">#REF!</definedName>
    <definedName name="AI">#REF!</definedName>
    <definedName name="aim" localSheetId="3">#N/A</definedName>
    <definedName name="aim" localSheetId="2">#N/A</definedName>
    <definedName name="aim" localSheetId="22">'Terbilang versi 1'!aim</definedName>
    <definedName name="aim">#N/A</definedName>
    <definedName name="air">[48]HARSAT!$I$69</definedName>
    <definedName name="aircomp" localSheetId="20">#REF!</definedName>
    <definedName name="aircomp" localSheetId="2">#REF!</definedName>
    <definedName name="aircomp" localSheetId="22">#REF!</definedName>
    <definedName name="aircomp">#REF!</definedName>
    <definedName name="AJ" localSheetId="22">'[63]daf-3(OK)'!#REF!</definedName>
    <definedName name="AJ">'[63]daf-3(OK)'!#REF!</definedName>
    <definedName name="ajunk" localSheetId="20" hidden="1">#REF!</definedName>
    <definedName name="ajunk" localSheetId="22" hidden="1">#REF!</definedName>
    <definedName name="ajunk" hidden="1">#REF!</definedName>
    <definedName name="AK" localSheetId="22">'[63]daf-3(OK)'!#REF!</definedName>
    <definedName name="AK">'[63]daf-3(OK)'!#REF!</definedName>
    <definedName name="akco100" localSheetId="20">[10]plumbing!#REF!</definedName>
    <definedName name="akco100" localSheetId="2">[10]plumbing!#REF!</definedName>
    <definedName name="akco100">[10]plumbing!#REF!</definedName>
    <definedName name="akco150" localSheetId="20">[10]plumbing!#REF!</definedName>
    <definedName name="akco150" localSheetId="2">[10]plumbing!#REF!</definedName>
    <definedName name="akco150">[10]plumbing!#REF!</definedName>
    <definedName name="akco80" localSheetId="20">[10]plumbing!#REF!</definedName>
    <definedName name="akco80" localSheetId="2">[10]plumbing!#REF!</definedName>
    <definedName name="akco80">[10]plumbing!#REF!</definedName>
    <definedName name="akfd50" localSheetId="20">[10]plumbing!#REF!</definedName>
    <definedName name="akfd50">[10]plumbing!#REF!</definedName>
    <definedName name="akfj100" localSheetId="20">[10]plumbing!#REF!</definedName>
    <definedName name="akfj100">[10]plumbing!#REF!</definedName>
    <definedName name="akgv100" localSheetId="20">[10]plumbing!#REF!</definedName>
    <definedName name="akgv100">[10]plumbing!#REF!</definedName>
    <definedName name="akgv80" localSheetId="20">[10]plumbing!#REF!</definedName>
    <definedName name="akgv80">[10]plumbing!#REF!</definedName>
    <definedName name="akof100" localSheetId="20">[10]plumbing!#REF!</definedName>
    <definedName name="akof100">[10]plumbing!#REF!</definedName>
    <definedName name="akof150" localSheetId="20">[10]plumbing!#REF!</definedName>
    <definedName name="akof150">[10]plumbing!#REF!</definedName>
    <definedName name="akof4" localSheetId="20">[10]plumbing!#REF!</definedName>
    <definedName name="akof4">[10]plumbing!#REF!</definedName>
    <definedName name="akof6" localSheetId="20">[10]plumbing!#REF!</definedName>
    <definedName name="akof6">[10]plumbing!#REF!</definedName>
    <definedName name="akof80" localSheetId="20">[10]plumbing!#REF!</definedName>
    <definedName name="akof80">[10]plumbing!#REF!</definedName>
    <definedName name="akofl80" localSheetId="20">[10]plumbing!#REF!</definedName>
    <definedName name="akofl80">[10]plumbing!#REF!</definedName>
    <definedName name="akogv100" localSheetId="20">[10]plumbing!#REF!</definedName>
    <definedName name="akogv100">[10]plumbing!#REF!</definedName>
    <definedName name="akogv80" localSheetId="20">[10]plumbing!#REF!</definedName>
    <definedName name="akogv80">[10]plumbing!#REF!</definedName>
    <definedName name="aku" localSheetId="3">#N/A</definedName>
    <definedName name="aku" localSheetId="2">#N/A</definedName>
    <definedName name="aku" localSheetId="22">'Terbilang versi 1'!aku</definedName>
    <definedName name="aku">#N/A</definedName>
    <definedName name="akv" localSheetId="20">#REF!</definedName>
    <definedName name="akv" localSheetId="2">#REF!</definedName>
    <definedName name="akv" localSheetId="22">#REF!</definedName>
    <definedName name="akv">#REF!</definedName>
    <definedName name="AL" localSheetId="22">'[63]daf-3(OK)'!#REF!</definedName>
    <definedName name="AL">'[63]daf-3(OK)'!#REF!</definedName>
    <definedName name="alang2">[56]BAHAN!#REF!</definedName>
    <definedName name="ALAT" localSheetId="20">#REF!</definedName>
    <definedName name="ALAT" localSheetId="2">#REF!</definedName>
    <definedName name="ALAT" localSheetId="22">#REF!</definedName>
    <definedName name="ALAT">#REF!</definedName>
    <definedName name="ALAT_BANTU">[72]basic!$N$6</definedName>
    <definedName name="alat1" localSheetId="22">'[73]HARGA ALAT'!#REF!</definedName>
    <definedName name="alat1">'[73]HARGA ALAT'!#REF!</definedName>
    <definedName name="alat2">"AutoShape 509,Freeform 153,Rectangle 498,Rectangle 490,Freeform 494,Freeform 493,Freeform 492,Freeform 491,Oval 479,Oval 111,Oval 323,Oval 324,Oval 325,Oval 326,Oval 327,Oval 322,Rectangle 92,Rectangle 93,Freeform 94,AutoShape 95,Line 514"</definedName>
    <definedName name="ALATUTAMA" localSheetId="20">#REF!</definedName>
    <definedName name="ALATUTAMA" localSheetId="2">#REF!</definedName>
    <definedName name="ALATUTAMA" localSheetId="22">#REF!</definedName>
    <definedName name="ALATUTAMA">#REF!</definedName>
    <definedName name="aluminiumfoil">[74]BAHAN!$J$100</definedName>
    <definedName name="aluminiumj2">[75]BAHAN!#REF!</definedName>
    <definedName name="AM" localSheetId="22">'[63]daf-3(OK)'!#REF!</definedName>
    <definedName name="AM">'[63]daf-3(OK)'!#REF!</definedName>
    <definedName name="AMCrane">[64]Harsat!$J$157</definedName>
    <definedName name="AMesinlas">[64]Harsat!$J$213</definedName>
    <definedName name="AMP" localSheetId="20">#REF!</definedName>
    <definedName name="AMP" localSheetId="22">#REF!</definedName>
    <definedName name="AMP">#REF!</definedName>
    <definedName name="ampelas">'[76]dft-harga'!$G$7</definedName>
    <definedName name="AN" localSheetId="22">'[63]daf-3(OK)'!#REF!</definedName>
    <definedName name="AN">'[63]daf-3(OK)'!#REF!</definedName>
    <definedName name="an.b1.1.8" localSheetId="22">#REF!</definedName>
    <definedName name="an.b1.1.8">#REF!</definedName>
    <definedName name="an.ba.1.8">#REF!</definedName>
    <definedName name="an.besibeton">#REF!</definedName>
    <definedName name="AN.BOWPLANK">#REF!</definedName>
    <definedName name="AN.GALIAN">#REF!</definedName>
    <definedName name="AN.KOL1K1">#REF!</definedName>
    <definedName name="AN.KOL1K2">#REF!</definedName>
    <definedName name="AN.KOL1K3">#REF!</definedName>
    <definedName name="AN.KOL1K4">#REF!</definedName>
    <definedName name="AN.P1">#REF!</definedName>
    <definedName name="AN.P2">#REF!</definedName>
    <definedName name="AN.P3">#REF!</definedName>
    <definedName name="AN.P4">#REF!</definedName>
    <definedName name="AN.P5">#REF!</definedName>
    <definedName name="AN.PSURUG">#REF!</definedName>
    <definedName name="AN.RABAT">#REF!</definedName>
    <definedName name="an.s1">#REF!</definedName>
    <definedName name="an.s2">#REF!</definedName>
    <definedName name="an.s3">#REF!</definedName>
    <definedName name="AN.SITECLEARING">#REF!</definedName>
    <definedName name="AN.TB1">#REF!</definedName>
    <definedName name="AN.URUGTANAH">#REF!</definedName>
    <definedName name="anal21">'[77]Formulir Standar'!#REF!</definedName>
    <definedName name="anal22">[43]Analisa!#REF!</definedName>
    <definedName name="anal221">[43]Analisa!#REF!</definedName>
    <definedName name="anal232">[43]Analisa!#REF!</definedName>
    <definedName name="anal311">[43]Analisa!#REF!</definedName>
    <definedName name="anal312">[43]Analisa!#REF!</definedName>
    <definedName name="anal321">[43]Analisa!#REF!</definedName>
    <definedName name="Anal33">[43]Analisa!#REF!</definedName>
    <definedName name="Anal523">[43]Analisa!#REF!</definedName>
    <definedName name="Anal624">[43]Analisa!#REF!</definedName>
    <definedName name="Anal711">[43]Analisa!#REF!</definedName>
    <definedName name="anal712">[43]Analisa!#REF!</definedName>
    <definedName name="anal72">[43]Analisa!#REF!</definedName>
    <definedName name="anal74">[43]Analisa!#REF!</definedName>
    <definedName name="anal817">[43]Analisa!#REF!</definedName>
    <definedName name="anal854">[43]Analisa!#REF!</definedName>
    <definedName name="analA">[49]clearing!#REF!</definedName>
    <definedName name="analacbc">[49]clearing!#REF!</definedName>
    <definedName name="analacwc">[49]clearing!#REF!</definedName>
    <definedName name="analB">[49]clearing!#REF!</definedName>
    <definedName name="analBbahu">[49]clearing!#REF!</definedName>
    <definedName name="analdt" localSheetId="20">#REF!</definedName>
    <definedName name="analdt" localSheetId="22">#REF!</definedName>
    <definedName name="analdt">#REF!</definedName>
    <definedName name="analgalian">[49]clearing!#REF!</definedName>
    <definedName name="Analgrader" localSheetId="20">#REF!</definedName>
    <definedName name="Analgrader" localSheetId="22">#REF!</definedName>
    <definedName name="Analgrader">#REF!</definedName>
    <definedName name="analisa" localSheetId="22">#REF!</definedName>
    <definedName name="analisa">#REF!</definedName>
    <definedName name="ANALISA_HARGA_SATUAN_MATA_PEMBAYARAN_UTAMA">#REF!</definedName>
    <definedName name="analisa1">'[41]ANALISA '!#REF!</definedName>
    <definedName name="analmarka">[49]clearing!#REF!</definedName>
    <definedName name="Analmolen" localSheetId="20">#REF!</definedName>
    <definedName name="Analmolen" localSheetId="22">#REF!</definedName>
    <definedName name="Analmolen">#REF!</definedName>
    <definedName name="analpatok">[49]clearing!#REF!</definedName>
    <definedName name="analpbj">[49]clearing!#REF!</definedName>
    <definedName name="Analpc" localSheetId="20">#REF!</definedName>
    <definedName name="Analpc" localSheetId="22">#REF!</definedName>
    <definedName name="Analpc">#REF!</definedName>
    <definedName name="analpengikat">[49]clearing!#REF!</definedName>
    <definedName name="analperekat">[49]clearing!#REF!</definedName>
    <definedName name="analrambu">[49]clearing!#REF!</definedName>
    <definedName name="analTimb">[49]clearing!#REF!</definedName>
    <definedName name="Analtr" localSheetId="20">#REF!</definedName>
    <definedName name="Analtr" localSheetId="22">#REF!</definedName>
    <definedName name="Analtr">#REF!</definedName>
    <definedName name="Analvr" localSheetId="20">#REF!</definedName>
    <definedName name="Analvr" localSheetId="22">#REF!</definedName>
    <definedName name="Analvr">#REF!</definedName>
    <definedName name="Analwater" localSheetId="20">#REF!</definedName>
    <definedName name="Analwater" localSheetId="22">#REF!</definedName>
    <definedName name="Analwater">#REF!</definedName>
    <definedName name="Analwl" localSheetId="20">#REF!</definedName>
    <definedName name="Analwl" localSheetId="22">#REF!</definedName>
    <definedName name="Analwl">#REF!</definedName>
    <definedName name="AnBegPondasi">[64]An_pdkg!$J$70</definedName>
    <definedName name="ancm" localSheetId="22">#REF!</definedName>
    <definedName name="ancm">#REF!</definedName>
    <definedName name="Angin">'[43]Bahan Bangunan'!#REF!</definedName>
    <definedName name="angka" localSheetId="22">'Terbilang versi 1'!$I$3:$J$24</definedName>
    <definedName name="ANGKA2">[78]rumus!$F$15:$G$24</definedName>
    <definedName name="angkerbesi">[56]BAHAN!#REF!</definedName>
    <definedName name="angkut120" localSheetId="20">#REF!</definedName>
    <definedName name="angkut120" localSheetId="2">#REF!</definedName>
    <definedName name="angkut120" localSheetId="22">#REF!</definedName>
    <definedName name="angkut120">#REF!</definedName>
    <definedName name="ANGKUTJEM" localSheetId="22">#REF!</definedName>
    <definedName name="ANGKUTJEM">#REF!</definedName>
    <definedName name="angsa">#REF!</definedName>
    <definedName name="Angsana" localSheetId="20">[9]Bahan!#REF!</definedName>
    <definedName name="Angsana" localSheetId="2">[9]Bahan!#REF!</definedName>
    <definedName name="Angsana">[9]Bahan!#REF!</definedName>
    <definedName name="antcm" localSheetId="22">#REF!</definedName>
    <definedName name="antcm">#REF!</definedName>
    <definedName name="antek" localSheetId="3">#N/A</definedName>
    <definedName name="antek" localSheetId="2">#N/A</definedName>
    <definedName name="antek" localSheetId="22">'Terbilang versi 1'!antek</definedName>
    <definedName name="antek">#N/A</definedName>
    <definedName name="antek1" localSheetId="3">#N/A</definedName>
    <definedName name="antek1" localSheetId="2">#N/A</definedName>
    <definedName name="antek1" localSheetId="22">'Terbilang versi 1'!antek1</definedName>
    <definedName name="antek1">#N/A</definedName>
    <definedName name="AO" localSheetId="22">'[63]daf-3(OK)'!#REF!</definedName>
    <definedName name="AO">'[63]daf-3(OK)'!#REF!</definedName>
    <definedName name="ap" localSheetId="20">#REF!</definedName>
    <definedName name="AP" localSheetId="22">'[63]daf-3(OK)'!#REF!</definedName>
    <definedName name="ap">#REF!</definedName>
    <definedName name="apag" localSheetId="20">#REF!</definedName>
    <definedName name="apag">#REF!</definedName>
    <definedName name="apdes" localSheetId="20">#REF!</definedName>
    <definedName name="apdes">#REF!</definedName>
    <definedName name="apers" localSheetId="22">#REF!</definedName>
    <definedName name="apers">#REF!</definedName>
    <definedName name="apjuli" localSheetId="20">#REF!</definedName>
    <definedName name="apjuli">#REF!</definedName>
    <definedName name="apnov" localSheetId="20">#REF!</definedName>
    <definedName name="apnov">#REF!</definedName>
    <definedName name="apokt" localSheetId="20">#REF!</definedName>
    <definedName name="apokt">#REF!</definedName>
    <definedName name="apsept" localSheetId="20">#REF!</definedName>
    <definedName name="apsept">#REF!</definedName>
    <definedName name="AQ" localSheetId="22">'[63]daf-3(OK)'!#REF!</definedName>
    <definedName name="AQ">'[63]daf-3(OK)'!#REF!</definedName>
    <definedName name="AR">'[63]daf-3(OK)'!#REF!</definedName>
    <definedName name="artolid220">[56]BAHAN!#REF!</definedName>
    <definedName name="as" localSheetId="22">#REF!</definedName>
    <definedName name="as">#REF!</definedName>
    <definedName name="asbes">[56]BAHAN!#REF!</definedName>
    <definedName name="ASchd">[79]Hrg!$B$8:$F$10</definedName>
    <definedName name="asd" localSheetId="22">[51]datbhn!#REF!</definedName>
    <definedName name="asd">[51]datbhn!#REF!</definedName>
    <definedName name="asdfg">[51]datbhn!$I$14</definedName>
    <definedName name="asdsf">'[80]HS-DASAR'!$M$19</definedName>
    <definedName name="asfin">[81]HSD!$L$120</definedName>
    <definedName name="ASHDFSKJDfjSDKJFdkfjf" localSheetId="22">[11]SAP!#REF!</definedName>
    <definedName name="ASHDFSKJDfjSDKJFdkfjf">[11]SAP!#REF!</definedName>
    <definedName name="asp">[51]datbhn!$I$52</definedName>
    <definedName name="ASPAL" localSheetId="20">#REF!</definedName>
    <definedName name="ASPAL" localSheetId="2">#REF!</definedName>
    <definedName name="ASPAL" localSheetId="22">#REF!</definedName>
    <definedName name="ASPAL">#REF!</definedName>
    <definedName name="aspalsaprayer" localSheetId="22">'[37]Har Sat'!#REF!</definedName>
    <definedName name="aspalsaprayer">'[37]Har Sat'!#REF!</definedName>
    <definedName name="aspem" localSheetId="22">[59]HSD!#REF!</definedName>
    <definedName name="aspem">[59]HSD!#REF!</definedName>
    <definedName name="asphalt" localSheetId="22">#REF!</definedName>
    <definedName name="asphalt">#REF!</definedName>
    <definedName name="asphaltcut">#REF!</definedName>
    <definedName name="aspray">[81]HSD!$L$121</definedName>
    <definedName name="asspray">'[43]Bahan Bangunan'!#REF!</definedName>
    <definedName name="ASTEELWROLLER">'[37]Har Sat'!$J$150</definedName>
    <definedName name="at" localSheetId="3">#N/A</definedName>
    <definedName name="at" localSheetId="2">#N/A</definedName>
    <definedName name="at" localSheetId="22">'Terbilang versi 1'!at</definedName>
    <definedName name="at">#N/A</definedName>
    <definedName name="atan">[82]Peralatan!$AX$16</definedName>
    <definedName name="Atap_asbes_gelombang_0_3_mm" localSheetId="20">#REF!</definedName>
    <definedName name="Atap_asbes_gelombang_0_3_mm">#REF!</definedName>
    <definedName name="atapgentengmetal">[74]BAHAN!$J$95</definedName>
    <definedName name="atb" localSheetId="22">#REF!</definedName>
    <definedName name="atb">#REF!</definedName>
    <definedName name="atbpat">#REF!</definedName>
    <definedName name="ATIRE_ROLLER_8_10_T.">'[37]Har Sat'!$J$148</definedName>
    <definedName name="ATrailler">[64]Harsat!$J$164</definedName>
    <definedName name="ATSAMF" localSheetId="22">#REF!</definedName>
    <definedName name="ATSAMF">#REF!</definedName>
    <definedName name="b">[55]z_PAR_UM!$D$5:$E$6</definedName>
    <definedName name="b.am40" localSheetId="22">#REF!</definedName>
    <definedName name="b.am40">#REF!</definedName>
    <definedName name="b.balokbek">#REF!</definedName>
    <definedName name="b.batabsr">#REF!</definedName>
    <definedName name="b.batakcl">#REF!</definedName>
    <definedName name="b.batako">#REF!</definedName>
    <definedName name="b.batapres">#REF!</definedName>
    <definedName name="b.batathn">#REF!</definedName>
    <definedName name="b.batuabu">#REF!</definedName>
    <definedName name="b.bendrat">#REF!</definedName>
    <definedName name="b.besi">#REF!</definedName>
    <definedName name="b.btkali">#REF!</definedName>
    <definedName name="b.calciboard">#REF!</definedName>
    <definedName name="b.cornice">#REF!</definedName>
    <definedName name="b.dolken">#REF!</definedName>
    <definedName name="b.floorm2">#REF!</definedName>
    <definedName name="b.grouting">#REF!</definedName>
    <definedName name="b.gypsum">#REF!</definedName>
    <definedName name="b.homo3030sem">#REF!</definedName>
    <definedName name="b.homo3030un">#REF!</definedName>
    <definedName name="b.homo4040pol">#REF!</definedName>
    <definedName name="b.homo4040un">#REF!</definedName>
    <definedName name="b.homo6060pol">#REF!</definedName>
    <definedName name="b.k175">#REF!</definedName>
    <definedName name="b.k225">#REF!</definedName>
    <definedName name="b.k25018">#REF!</definedName>
    <definedName name="b.k300">#REF!</definedName>
    <definedName name="b.k35012">#REF!</definedName>
    <definedName name="b.k35018">#REF!</definedName>
    <definedName name="b.kayu1">#REF!</definedName>
    <definedName name="b.kerikil">#REF!</definedName>
    <definedName name="b.kr2020">#REF!</definedName>
    <definedName name="b.kr2025">#REF!</definedName>
    <definedName name="b.kr3030">#REF!</definedName>
    <definedName name="b.kr4040">#REF!</definedName>
    <definedName name="b.kr5050">#REF!</definedName>
    <definedName name="B.List_Profil_4.5_cm">'[83]HSBU ANA'!$D$136</definedName>
    <definedName name="b.multiplek12" localSheetId="22">#REF!</definedName>
    <definedName name="b.multiplek12">#REF!</definedName>
    <definedName name="b.multiplek9">#REF!</definedName>
    <definedName name="b.nat">#REF!</definedName>
    <definedName name="b.paku">#REF!</definedName>
    <definedName name="B.Paku__1___3_cm">'[83]HSBU ANA'!$D$61</definedName>
    <definedName name="b.pakugypsum" localSheetId="22">#REF!</definedName>
    <definedName name="b.pakugypsum">#REF!</definedName>
    <definedName name="b.papanbek">#REF!</definedName>
    <definedName name="b.parket">#REF!</definedName>
    <definedName name="b.paving">#REF!</definedName>
    <definedName name="b.psbeton">#REF!</definedName>
    <definedName name="b.pspasang">#REF!</definedName>
    <definedName name="b.psrurug">#REF!</definedName>
    <definedName name="b.psurug">#REF!</definedName>
    <definedName name="b.rangkahollow">#REF!</definedName>
    <definedName name="b.semen">#REF!</definedName>
    <definedName name="b.semenpth">#REF!</definedName>
    <definedName name="b.sirtu">#REF!</definedName>
    <definedName name="b.skrupgypsum">#REF!</definedName>
    <definedName name="b.split">#REF!</definedName>
    <definedName name="b.tnhurug">#REF!</definedName>
    <definedName name="b.waterstop">#REF!</definedName>
    <definedName name="B_1">#REF!</definedName>
    <definedName name="b_240">'[40]THPDMoi  (2)'!#REF!</definedName>
    <definedName name="b_280">'[40]THPDMoi  (2)'!#REF!</definedName>
    <definedName name="b_320">'[40]THPDMoi  (2)'!#REF!</definedName>
    <definedName name="b_bahukn">[59]MAPDC!$Y$11</definedName>
    <definedName name="b_bahukr">[59]MAPDC!$W$11</definedName>
    <definedName name="B_S_m">[55]z_PAR_UM!$D$5:$E$6</definedName>
    <definedName name="B0">[47]HS!$I$44</definedName>
    <definedName name="BAGIAN_1">'[84]Daf 1'!$K$423</definedName>
    <definedName name="BAHAN" localSheetId="20">#REF!</definedName>
    <definedName name="BAHAN" localSheetId="2">#REF!</definedName>
    <definedName name="BAHAN" localSheetId="22">#REF!</definedName>
    <definedName name="BAHAN">#REF!</definedName>
    <definedName name="BAHAN?">'[85]Harsat Bahan'!$A$6:$E$731</definedName>
    <definedName name="BAHU" localSheetId="20">#REF!</definedName>
    <definedName name="BAHU" localSheetId="2">#REF!</definedName>
    <definedName name="BAHU" localSheetId="22">#REF!</definedName>
    <definedName name="BAHU">#REF!</definedName>
    <definedName name="baja">[86]sub!$I$36</definedName>
    <definedName name="bajaprofil" localSheetId="22">[87]harsat!$G$23</definedName>
    <definedName name="bajaprofil">[88]harsat!$G$23</definedName>
    <definedName name="bakair">[42]BAHAN!$J$69</definedName>
    <definedName name="bakair03m3">[74]BAHAN!$J$128</definedName>
    <definedName name="bakairfiber1m3">[56]BAHAN!#REF!</definedName>
    <definedName name="bakairkmmandi">[56]BAHAN!#REF!</definedName>
    <definedName name="bakcucistainless">[56]BAHAN!#REF!</definedName>
    <definedName name="bakfiber">[75]BAHAN!#REF!</definedName>
    <definedName name="Bambu" localSheetId="20">[9]Bahan!#REF!</definedName>
    <definedName name="Bambu" localSheetId="2">[9]Bahan!#REF!</definedName>
    <definedName name="Bambu" localSheetId="22">[9]Bahan!#REF!</definedName>
    <definedName name="Bambu">[9]Bahan!#REF!</definedName>
    <definedName name="bangciti" localSheetId="22">'[40]dongia (2)'!#REF!</definedName>
    <definedName name="bangciti">'[40]dongia (2)'!#REF!</definedName>
    <definedName name="BANK" localSheetId="22">[89]bau!$J$35</definedName>
    <definedName name="BANK">[89]bau!$J$35</definedName>
    <definedName name="barben">[47]HS!$I$113</definedName>
    <definedName name="barbender" localSheetId="22">#REF!</definedName>
    <definedName name="barbender">#REF!</definedName>
    <definedName name="BARcut" localSheetId="22">'[37]Har Sat'!#REF!</definedName>
    <definedName name="BARcut">'[37]Har Sat'!#REF!</definedName>
    <definedName name="barcuter" localSheetId="22">#REF!</definedName>
    <definedName name="barcuter">#REF!</definedName>
    <definedName name="baru" localSheetId="20">#REF!</definedName>
    <definedName name="baru" localSheetId="22">'[90]Lap MING'!#REF!</definedName>
    <definedName name="baru">#REF!</definedName>
    <definedName name="basaom" localSheetId="22">#REF!</definedName>
    <definedName name="basaom">#REF!</definedName>
    <definedName name="basdim">#REF!</definedName>
    <definedName name="basdoc">#REF!</definedName>
    <definedName name="basfs">#REF!</definedName>
    <definedName name="basi">#REF!</definedName>
    <definedName name="basitc">#REF!</definedName>
    <definedName name="basrtu">#REF!</definedName>
    <definedName name="bastw">#REF!</definedName>
    <definedName name="bata" localSheetId="22">[87]harsat!$G$21</definedName>
    <definedName name="bata">[88]harsat!$G$21</definedName>
    <definedName name="batabsr" localSheetId="22">#REF!</definedName>
    <definedName name="batabsr">#REF!</definedName>
    <definedName name="BATAKO" localSheetId="22">[87]harsat!$G$20</definedName>
    <definedName name="BATAKO">[88]harsat!$G$20</definedName>
    <definedName name="BAtapTD04">[64]Harsat!$J$41</definedName>
    <definedName name="batu">'[58]HS-DSR'!$J$57</definedName>
    <definedName name="Batu_bata_besar" localSheetId="20">#REF!</definedName>
    <definedName name="Batu_bata_besar">#REF!</definedName>
    <definedName name="Batu_bata_kecil" localSheetId="20">#REF!</definedName>
    <definedName name="Batu_bata_kecil">#REF!</definedName>
    <definedName name="Batu_belah" localSheetId="20">#REF!</definedName>
    <definedName name="Batu_belah">#REF!</definedName>
    <definedName name="Batu_Cor_0__5__1" localSheetId="20">#REF!</definedName>
    <definedName name="Batu_Cor_0__5__1">#REF!</definedName>
    <definedName name="Batu_Cor_1_2" localSheetId="20">#REF!</definedName>
    <definedName name="Batu_Cor_1_2">#REF!</definedName>
    <definedName name="Batu_Cor_2_3" localSheetId="20">#REF!</definedName>
    <definedName name="Batu_Cor_2_3">#REF!</definedName>
    <definedName name="Batu_Cor_3_5" localSheetId="20">#REF!</definedName>
    <definedName name="Batu_Cor_3_5">#REF!</definedName>
    <definedName name="Batu_Cor_5_7" localSheetId="20">#REF!</definedName>
    <definedName name="Batu_Cor_5_7">#REF!</definedName>
    <definedName name="Batu_kacang" localSheetId="20">#REF!</definedName>
    <definedName name="Batu_kacang">#REF!</definedName>
    <definedName name="Batu_pecah_0_5___1" localSheetId="20">#REF!</definedName>
    <definedName name="Batu_pecah_0_5___1">#REF!</definedName>
    <definedName name="Batu_pecah_1_2" localSheetId="20">#REF!</definedName>
    <definedName name="Batu_pecah_1_2">#REF!</definedName>
    <definedName name="Batu_pecah_2_3" localSheetId="20">#REF!</definedName>
    <definedName name="Batu_pecah_2_3">#REF!</definedName>
    <definedName name="Batu_pecah_3_5" localSheetId="20">#REF!</definedName>
    <definedName name="Batu_pecah_3_5">#REF!</definedName>
    <definedName name="Batu_pecah_5_7" localSheetId="20">#REF!</definedName>
    <definedName name="Batu_pecah_5_7">#REF!</definedName>
    <definedName name="batuapung">[56]BAHAN!#REF!</definedName>
    <definedName name="BATUBELAH" localSheetId="20">'[91]Analisa Quarry'!#REF!</definedName>
    <definedName name="BATUBELAH" localSheetId="2">'[91]Analisa Quarry'!#REF!</definedName>
    <definedName name="BATUBELAH" localSheetId="22">'[92]Analisa Quarry'!#REF!</definedName>
    <definedName name="BATUBELAH">'[91]Analisa Quarry'!#REF!</definedName>
    <definedName name="batugunung" localSheetId="22">[8]harsat!$G$16</definedName>
    <definedName name="batugunung">[7]harsat!$G$16</definedName>
    <definedName name="BATUKALI" localSheetId="20">#REF!</definedName>
    <definedName name="BATUKALI" localSheetId="2">#REF!</definedName>
    <definedName name="BATUKALI" localSheetId="22">#REF!</definedName>
    <definedName name="BATUKALI">#REF!</definedName>
    <definedName name="batumarmok">[56]BAHAN!#REF!</definedName>
    <definedName name="BATUPECAH" localSheetId="20">#REF!</definedName>
    <definedName name="BATUPECAH" localSheetId="2">#REF!</definedName>
    <definedName name="BATUPECAH" localSheetId="22">#REF!</definedName>
    <definedName name="BATUPECAH">#REF!</definedName>
    <definedName name="bau" localSheetId="22">[89]bau!$J$9</definedName>
    <definedName name="bau">[89]bau!$J$9</definedName>
    <definedName name="BAX" localSheetId="22">#REF!</definedName>
    <definedName name="BAX">#REF!</definedName>
    <definedName name="BB" localSheetId="22">'[63]daf-3(OK)'!#REF!</definedName>
    <definedName name="BB">'[63]daf-3(OK)'!#REF!</definedName>
    <definedName name="BBatubata">[64]Harsat!$J$19</definedName>
    <definedName name="BBatukali">[64]Harsat!$J$20</definedName>
    <definedName name="BBautTD">[64]Harsat!$J$45</definedName>
    <definedName name="BBendrat">[64]Harsat!$J$23</definedName>
    <definedName name="BBesiU32">[64]Harsat!$J$21</definedName>
    <definedName name="bbm">[59]MAP!$Q$12</definedName>
    <definedName name="BBS" localSheetId="20">#REF!</definedName>
    <definedName name="BBS" localSheetId="2">#REF!</definedName>
    <definedName name="BBS" localSheetId="22">#REF!</definedName>
    <definedName name="BBS">#REF!</definedName>
    <definedName name="BBX" localSheetId="22">#REF!</definedName>
    <definedName name="BBX">#REF!</definedName>
    <definedName name="BCX">#REF!</definedName>
    <definedName name="bdht15nc">[40]gtrinh!#REF!</definedName>
    <definedName name="bdht15vl">[40]gtrinh!#REF!</definedName>
    <definedName name="bdht25nc">[40]gtrinh!#REF!</definedName>
    <definedName name="bdht25vl">[40]gtrinh!#REF!</definedName>
    <definedName name="bdht325nc">[40]gtrinh!#REF!</definedName>
    <definedName name="bdht325vl">[40]gtrinh!#REF!</definedName>
    <definedName name="bdia6" localSheetId="20">[10]plumbing!#REF!</definedName>
    <definedName name="bdia6" localSheetId="2">[10]plumbing!#REF!</definedName>
    <definedName name="bdia6">[10]plumbing!#REF!</definedName>
    <definedName name="bdp">[37]DASHBOARD!$I$36</definedName>
    <definedName name="bdppdpth1" localSheetId="22">#REF!</definedName>
    <definedName name="bdppdpth1">#REF!</definedName>
    <definedName name="bdppdpth2">#REF!</definedName>
    <definedName name="bdppdpth3">#REF!</definedName>
    <definedName name="BDPPDPTH4">#REF!</definedName>
    <definedName name="BDPPDPTH5">#REF!</definedName>
    <definedName name="begistingd" localSheetId="20">#REF!</definedName>
    <definedName name="begistingd" localSheetId="2">#REF!</definedName>
    <definedName name="begistingd">#REF!</definedName>
    <definedName name="begistingt" localSheetId="20">#REF!</definedName>
    <definedName name="begistingt" localSheetId="2">#REF!</definedName>
    <definedName name="begistingt">#REF!</definedName>
    <definedName name="bek">[47]rab!$D$172</definedName>
    <definedName name="bekisting" localSheetId="20" hidden="1">#REF!</definedName>
    <definedName name="bekisting" localSheetId="22" hidden="1">#REF!</definedName>
    <definedName name="bekisting" hidden="1">#REF!</definedName>
    <definedName name="BELASAN" localSheetId="20">#REF!</definedName>
    <definedName name="BELASAN">#REF!</definedName>
    <definedName name="Ben">[93]HSD!$K$43</definedName>
    <definedName name="Benang_nilon_putih" localSheetId="20">#REF!</definedName>
    <definedName name="Benang_nilon_putih">#REF!</definedName>
    <definedName name="bender">'[58]HS-DSR'!$J$108</definedName>
    <definedName name="bendrat" localSheetId="22">[87]harsat!$G$24</definedName>
    <definedName name="bendrat">[88]harsat!$G$24</definedName>
    <definedName name="benny" localSheetId="22">'[94]610.07A'!#REF!</definedName>
    <definedName name="benny">'[94]610.07A'!#REF!</definedName>
    <definedName name="bens">[67]BASIC!$K$16</definedName>
    <definedName name="bensin">'[95]Upah ,bahan'!$G$91</definedName>
    <definedName name="bes">[51]datbhn!$I$34</definedName>
    <definedName name="besi" localSheetId="20">#REF!</definedName>
    <definedName name="besi" localSheetId="2">#REF!</definedName>
    <definedName name="besi" localSheetId="22">#REF!</definedName>
    <definedName name="besi">#REF!</definedName>
    <definedName name="Besi_Beton">'[37]Har Sat'!$J$65</definedName>
    <definedName name="besi2">[96]HS!$H$41</definedName>
    <definedName name="besibeton" localSheetId="22">[87]harsat!$G$22</definedName>
    <definedName name="besibeton">[88]harsat!$G$22</definedName>
    <definedName name="besibtn" localSheetId="22">#REF!</definedName>
    <definedName name="besibtn">#REF!</definedName>
    <definedName name="besistrip">[74]BAHAN!$J$147</definedName>
    <definedName name="besiu24">'[58]HS-DSR'!$J$47</definedName>
    <definedName name="besiu24p">[38]HSD!$I$38</definedName>
    <definedName name="besiu32d">[38]HSD!$I$39</definedName>
    <definedName name="besiu39d">[38]HSD!$I$40</definedName>
    <definedName name="besiulir">[47]HS!$I$37</definedName>
    <definedName name="Beton_roster" localSheetId="20">#REF!</definedName>
    <definedName name="Beton_roster">#REF!</definedName>
    <definedName name="beton175" localSheetId="20">[7]harsat!#REF!</definedName>
    <definedName name="beton175" localSheetId="2">[7]harsat!#REF!</definedName>
    <definedName name="beton175" localSheetId="22">[8]harsat!#REF!</definedName>
    <definedName name="beton175">[7]harsat!#REF!</definedName>
    <definedName name="beton25" localSheetId="22">[87]harsat!$G$15</definedName>
    <definedName name="beton25">[88]harsat!$G$15</definedName>
    <definedName name="beton250" localSheetId="20">[7]harsat!#REF!</definedName>
    <definedName name="beton250" localSheetId="2">[7]harsat!#REF!</definedName>
    <definedName name="beton250" localSheetId="22">[8]harsat!#REF!</definedName>
    <definedName name="beton250">[7]harsat!#REF!</definedName>
    <definedName name="beton300" localSheetId="20">[7]harsat!#REF!</definedName>
    <definedName name="beton300" localSheetId="2">[7]harsat!#REF!</definedName>
    <definedName name="beton300" localSheetId="22">[8]harsat!#REF!</definedName>
    <definedName name="beton300">[7]harsat!#REF!</definedName>
    <definedName name="betonk300" localSheetId="22">[47]HS!#REF!</definedName>
    <definedName name="betonk300">[47]HS!#REF!</definedName>
    <definedName name="betonltkerja" localSheetId="20">[97]Harsat!#REF!</definedName>
    <definedName name="betonltkerja" localSheetId="2">[97]Harsat!#REF!</definedName>
    <definedName name="betonltkerja" localSheetId="22">[98]Harsat!#REF!</definedName>
    <definedName name="betonltkerja">[97]Harsat!#REF!</definedName>
    <definedName name="BFormOil">[64]Harsat!$J$38</definedName>
    <definedName name="Bhn">[58]MAP!$W$6</definedName>
    <definedName name="bilang">[99]duit!$G$39:$H$47</definedName>
    <definedName name="bilangan" localSheetId="22">[100]ubah!$AX$3:$AY$33</definedName>
    <definedName name="bilangan">[101]ubah!$AX$3:$AY$33</definedName>
    <definedName name="Bis_beton_dia_100_cm_p_50_cm" localSheetId="20">#REF!</definedName>
    <definedName name="Bis_beton_dia_100_cm_p_50_cm">#REF!</definedName>
    <definedName name="Bis_beton_dia_60_cm_P_100_cm" localSheetId="20">#REF!</definedName>
    <definedName name="Bis_beton_dia_60_cm_P_100_cm">#REF!</definedName>
    <definedName name="Bis_beton_dia_80_cm_p_50_cm" localSheetId="20">#REF!</definedName>
    <definedName name="Bis_beton_dia_80_cm_p_50_cm">#REF!</definedName>
    <definedName name="BJ" localSheetId="22">#REF!</definedName>
    <definedName name="BJ">#REF!</definedName>
    <definedName name="bjinp" localSheetId="22">'[37]Har Sat'!#REF!</definedName>
    <definedName name="bjinp">'[37]Har Sat'!#REF!</definedName>
    <definedName name="bjtd24" localSheetId="20">#REF!</definedName>
    <definedName name="bjtd24" localSheetId="2">#REF!</definedName>
    <definedName name="bjtd24" localSheetId="22">#REF!</definedName>
    <definedName name="bjtd24">#REF!</definedName>
    <definedName name="bjtd40">'[58]HS-DSR'!$J$48</definedName>
    <definedName name="BK" localSheetId="22">#REF!</definedName>
    <definedName name="BK">#REF!</definedName>
    <definedName name="BKawatlas">[64]Harsat!$J$69</definedName>
    <definedName name="BKKruing">[64]Harsat!$J$25</definedName>
    <definedName name="blank" localSheetId="3">#N/A</definedName>
    <definedName name="blank" localSheetId="2">#N/A</definedName>
    <definedName name="blank" localSheetId="22">'Terbilang versi 1'!blank</definedName>
    <definedName name="blank">#N/A</definedName>
    <definedName name="BLimestone">[64]Harsat!$J$34</definedName>
    <definedName name="blind" localSheetId="22">'[54]ANTEK-1'!#REF!</definedName>
    <definedName name="blind">'[54]ANTEK-1'!#REF!</definedName>
    <definedName name="bmcb" localSheetId="22">#REF!</definedName>
    <definedName name="bmcb">#REF!</definedName>
    <definedName name="BMultiplek9">[64]Harsat!$J$37</definedName>
    <definedName name="BMultiplex15">[64]Harsat!$J$36</definedName>
    <definedName name="bnhyt" localSheetId="22">#REF!</definedName>
    <definedName name="bnhyt">#REF!</definedName>
    <definedName name="Bobot_Nilai" localSheetId="3">#REF!+#REF!</definedName>
    <definedName name="Bobot_Nilai" localSheetId="14">#REF!+#REF!</definedName>
    <definedName name="Bobot_Nilai" localSheetId="20">#REF!+#REF!</definedName>
    <definedName name="Bobot_Nilai" localSheetId="2">#REF!+#REF!</definedName>
    <definedName name="Bobot_Nilai" localSheetId="5">#REF!+#REF!</definedName>
    <definedName name="Bobot_Nilai" localSheetId="8">#REF!+#REF!</definedName>
    <definedName name="Bobot_Nilai" localSheetId="10">#REF!+#REF!</definedName>
    <definedName name="Bobot_Nilai" localSheetId="0">#REF!+#REF!</definedName>
    <definedName name="Bobot_Nilai" localSheetId="22">#REF!+#REF!</definedName>
    <definedName name="Bobot_Nilai">#REF!+#REF!</definedName>
    <definedName name="Bollard_Besi" localSheetId="22">[61]HARGA!$D$47</definedName>
    <definedName name="Bollard_Besi">[61]HARGA!$D$47</definedName>
    <definedName name="bonbonkeramik">[42]BAHAN!$J$29</definedName>
    <definedName name="boogie">[38]HSD!$I$124</definedName>
    <definedName name="book4" localSheetId="3">#N/A</definedName>
    <definedName name="book4" localSheetId="2">#N/A</definedName>
    <definedName name="book4" localSheetId="22">'Terbilang versi 1'!book4</definedName>
    <definedName name="book4">#N/A</definedName>
    <definedName name="Boqa" localSheetId="20" hidden="1">#REF!</definedName>
    <definedName name="Boqa" localSheetId="22" hidden="1">#REF!</definedName>
    <definedName name="Boqa" hidden="1">#REF!</definedName>
    <definedName name="bos">[37]Rekap!$H$41</definedName>
    <definedName name="BOXCURVERT" localSheetId="20">#REF!</definedName>
    <definedName name="BOXCURVERT" localSheetId="2">#REF!</definedName>
    <definedName name="BOXCURVERT" localSheetId="22">#REF!</definedName>
    <definedName name="BOXCURVERT">#REF!</definedName>
    <definedName name="BPA" localSheetId="20">#REF!</definedName>
    <definedName name="BPA" localSheetId="22">#REF!</definedName>
    <definedName name="BPA">#REF!</definedName>
    <definedName name="BParasKerobokan">[64]Harsat!$J$74</definedName>
    <definedName name="BPasirPasang">[64]Harsat!$J$16</definedName>
    <definedName name="BPasirUrug">[64]Harsat!$J$40</definedName>
    <definedName name="BPavingBlok">[64]Harsat!$J$31</definedName>
    <definedName name="BPavingBobble">[64]Harsat!$J$32</definedName>
    <definedName name="BPavingplag">[64]Harsat!$J$33</definedName>
    <definedName name="BPCKg">[64]Harsat!$J$15</definedName>
    <definedName name="BPCZak">[64]Harsat!$J$14</definedName>
    <definedName name="BPerancah">[64]An_pdkg!$J$204</definedName>
    <definedName name="BpipaBaja">[64]Harsat!$J$44</definedName>
    <definedName name="bplat">[102]ANALISA!$H$105</definedName>
    <definedName name="BPlatBaja">[64]Harsat!$J$52</definedName>
    <definedName name="bpm">'[58]HS-DSR'!$J$95</definedName>
    <definedName name="BR" localSheetId="20">#REF!</definedName>
    <definedName name="BR" localSheetId="22">#REF!</definedName>
    <definedName name="BR">#REF!</definedName>
    <definedName name="BReadyMixK250">[64]Harsat!$J$35</definedName>
    <definedName name="bronwire">[38]HSD!$I$67</definedName>
    <definedName name="BS" localSheetId="22">#REF!</definedName>
    <definedName name="BS">#REF!</definedName>
    <definedName name="BS2_">#REF!</definedName>
    <definedName name="BS3_">#REF!</definedName>
    <definedName name="bt">'[58]HS-DSR'!$J$131</definedName>
    <definedName name="btbatakulim">[74]BAHAN!$J$34</definedName>
    <definedName name="btbatapress">[56]BAHAN!#REF!</definedName>
    <definedName name="btbatarumbai">[56]BAHAN!#REF!</definedName>
    <definedName name="Btg" localSheetId="22">#REF!</definedName>
    <definedName name="Btg">#REF!</definedName>
    <definedName name="btk" localSheetId="22">[86]harsat!#REF!</definedName>
    <definedName name="btk">[86]harsat!#REF!</definedName>
    <definedName name="BTN">[48]HARSAT!$I$118</definedName>
    <definedName name="btnk125">'[58]HS-DSR'!$J$63</definedName>
    <definedName name="btnk175">'[58]HS-DSR'!$J$71</definedName>
    <definedName name="btnk250">'[58]HS-DSR'!$J$55</definedName>
    <definedName name="btnk275">'[58]HS-DSR'!$J$73</definedName>
    <definedName name="btnk300">'[58]HS-DSR'!$J$64</definedName>
    <definedName name="btnk350">'[58]HS-DSR'!$J$69</definedName>
    <definedName name="btnP" localSheetId="22">[47]HS!#REF!</definedName>
    <definedName name="btnP">[47]HS!#REF!</definedName>
    <definedName name="BTPC_320A">[64]Harsat!$J$30</definedName>
    <definedName name="bts" localSheetId="22">'[58]HS-DSR'!#REF!</definedName>
    <definedName name="bts">'[58]HS-DSR'!#REF!</definedName>
    <definedName name="btx">[38]HSD!$I$24</definedName>
    <definedName name="Buangan_air_bak_mandi_dari_kuningan" localSheetId="20">#REF!</definedName>
    <definedName name="Buangan_air_bak_mandi_dari_kuningan">#REF!</definedName>
    <definedName name="BUbin3939">[64]Harsat!$J$53</definedName>
    <definedName name="budi" localSheetId="22">#REF!</definedName>
    <definedName name="budi">#REF!</definedName>
    <definedName name="bugenvil">[38]HSD!$I$90</definedName>
    <definedName name="bulan" localSheetId="22">[100]ubah!$AV$3:$AW$14</definedName>
    <definedName name="BULAN" localSheetId="1">'[103]tabel input'!$AR$7:$AR$18</definedName>
    <definedName name="bulan">[101]ubah!$AV$3:$AW$14</definedName>
    <definedName name="buldoz">'[49]4-Basic Price'!$F$97</definedName>
    <definedName name="buldozer" localSheetId="20">#REF!</definedName>
    <definedName name="buldozer" localSheetId="2">#REF!</definedName>
    <definedName name="buldozer" localSheetId="22">#REF!</definedName>
    <definedName name="buldozer">#REF!</definedName>
    <definedName name="bull" localSheetId="22">#REF!</definedName>
    <definedName name="bull">#REF!</definedName>
    <definedName name="BULLDOZER" localSheetId="20">#REF!</definedName>
    <definedName name="BULLDOZER" localSheetId="2">#REF!</definedName>
    <definedName name="BULLDOZER">#REF!</definedName>
    <definedName name="BungaPinjam">#REF!</definedName>
    <definedName name="bvd0.5">'[104]DAF-2'!#REF!</definedName>
    <definedName name="bvd1.25">'[104]DAF-2'!#REF!</definedName>
    <definedName name="bvd1.5">'[104]DAF-2'!#REF!</definedName>
    <definedName name="byy7132a">[49]clearing!#REF!</definedName>
    <definedName name="byy7132b">[49]clearing!#REF!</definedName>
    <definedName name="byy7132c">[49]clearing!#REF!</definedName>
    <definedName name="byy7133a">[49]clearing!#REF!</definedName>
    <definedName name="byy7133b">[49]clearing!#REF!</definedName>
    <definedName name="byy7133c">[49]clearing!#REF!</definedName>
    <definedName name="byy715b">[49]clearing!#REF!</definedName>
    <definedName name="C_" localSheetId="20">#REF!</definedName>
    <definedName name="C_" localSheetId="2">#REF!</definedName>
    <definedName name="C_" localSheetId="22">#REF!</definedName>
    <definedName name="C_">#REF!</definedName>
    <definedName name="C_1" localSheetId="22">#REF!</definedName>
    <definedName name="C_1">#REF!</definedName>
    <definedName name="C_2">#REF!</definedName>
    <definedName name="ca">#REF!</definedName>
    <definedName name="CAI">[47]HS!#REF!</definedName>
    <definedName name="cak">[47]HS!$I$46</definedName>
    <definedName name="canal" localSheetId="22">[86]harsat!#REF!</definedName>
    <definedName name="canal">[86]harsat!#REF!</definedName>
    <definedName name="CAPDAT" localSheetId="22">[40]phuluc1!#REF!</definedName>
    <definedName name="CAPDAT">[40]phuluc1!#REF!</definedName>
    <definedName name="carpen" localSheetId="22">#REF!</definedName>
    <definedName name="carpen">#REF!</definedName>
    <definedName name="cas" localSheetId="3" hidden="1">{#N/A,#N/A,FALSE,"SUM_Prop";#N/A,#N/A,FALSE,"PROCESS-eng";#N/A,#N/A,FALSE,"PROCESS-com";#N/A,#N/A,FALSE,"INST-eng";#N/A,#N/A,FALSE,"INST-com"}</definedName>
    <definedName name="cas" localSheetId="2" hidden="1">{#N/A,#N/A,FALSE,"SUM_Prop";#N/A,#N/A,FALSE,"PROCESS-eng";#N/A,#N/A,FALSE,"PROCESS-com";#N/A,#N/A,FALSE,"INST-eng";#N/A,#N/A,FALSE,"INST-com"}</definedName>
    <definedName name="cas" localSheetId="22" hidden="1">{#N/A,#N/A,FALSE,"SUM_Prop";#N/A,#N/A,FALSE,"PROCESS-eng";#N/A,#N/A,FALSE,"PROCESS-com";#N/A,#N/A,FALSE,"INST-eng";#N/A,#N/A,FALSE,"INST-com"}</definedName>
    <definedName name="cas" hidden="1">{#N/A,#N/A,FALSE,"SUM_Prop";#N/A,#N/A,FALSE,"PROCESS-eng";#N/A,#N/A,FALSE,"PROCESS-com";#N/A,#N/A,FALSE,"INST-eng";#N/A,#N/A,FALSE,"INST-com"}</definedName>
    <definedName name="casf80" localSheetId="20">[10]plumbing!#REF!</definedName>
    <definedName name="casf80" localSheetId="2">[10]plumbing!#REF!</definedName>
    <definedName name="casf80" localSheetId="22">[10]plumbing!#REF!</definedName>
    <definedName name="casf80">[10]plumbing!#REF!</definedName>
    <definedName name="CASH" localSheetId="3" hidden="1">{#N/A,#N/A,FALSE,"SUM_Prop";#N/A,#N/A,FALSE,"PROCESS-eng";#N/A,#N/A,FALSE,"PROCESS-com";#N/A,#N/A,FALSE,"INST-eng";#N/A,#N/A,FALSE,"INST-com"}</definedName>
    <definedName name="CASH" localSheetId="2" hidden="1">{#N/A,#N/A,FALSE,"SUM_Prop";#N/A,#N/A,FALSE,"PROCESS-eng";#N/A,#N/A,FALSE,"PROCESS-com";#N/A,#N/A,FALSE,"INST-eng";#N/A,#N/A,FALSE,"INST-com"}</definedName>
    <definedName name="CASH" localSheetId="22" hidden="1">{#N/A,#N/A,FALSE,"SUM_Prop";#N/A,#N/A,FALSE,"PROCESS-eng";#N/A,#N/A,FALSE,"PROCESS-com";#N/A,#N/A,FALSE,"INST-eng";#N/A,#N/A,FALSE,"INST-com"}</definedName>
    <definedName name="CASH" hidden="1">{#N/A,#N/A,FALSE,"SUM_Prop";#N/A,#N/A,FALSE,"PROCESS-eng";#N/A,#N/A,FALSE,"PROCESS-com";#N/A,#N/A,FALSE,"INST-eng";#N/A,#N/A,FALSE,"INST-com"}</definedName>
    <definedName name="cassa">[38]HSD!$I$91</definedName>
    <definedName name="cat">[67]BASIC!$K$63</definedName>
    <definedName name="Cat_besi_merk_platon" localSheetId="20">#REF!</definedName>
    <definedName name="Cat_besi_merk_platon">#REF!</definedName>
    <definedName name="Cat_epoxi">[105]Index!$K$19</definedName>
    <definedName name="Cat_manie_besi__kayu" localSheetId="20">#REF!</definedName>
    <definedName name="Cat_manie_besi__kayu">#REF!</definedName>
    <definedName name="Cat_tembok_merk_platon" localSheetId="20">#REF!</definedName>
    <definedName name="Cat_tembok_merk_platon">#REF!</definedName>
    <definedName name="catatapseng">[56]BAHAN!#REF!</definedName>
    <definedName name="catbesi">'[76]dft-harga'!$G$29</definedName>
    <definedName name="catkayudasar">[74]BAHAN!$J$214</definedName>
    <definedName name="catky">[106]harsat!$M$70</definedName>
    <definedName name="catminyak" localSheetId="22">[87]harsat!$G$31</definedName>
    <definedName name="catminyak">[88]harsat!$G$31</definedName>
    <definedName name="cattembok">[74]BAHAN!$J$212</definedName>
    <definedName name="catvernis">[56]BAHAN!#REF!</definedName>
    <definedName name="cb">[48]HARSAT!$I$135</definedName>
    <definedName name="CBR" localSheetId="22">[47]HS!#REF!</definedName>
    <definedName name="CBR">[47]HS!#REF!</definedName>
    <definedName name="cc" localSheetId="20">#REF!</definedName>
    <definedName name="cc" localSheetId="2">#REF!</definedName>
    <definedName name="cc" localSheetId="22">#REF!</definedName>
    <definedName name="cc">#REF!</definedName>
    <definedName name="CCS">#REF!</definedName>
    <definedName name="CD">'[107]Material&amp;Alat'!$I$34</definedName>
    <definedName name="CDD" localSheetId="22">#REF!</definedName>
    <definedName name="CDD">#REF!</definedName>
    <definedName name="CDDD" localSheetId="22">'[40]THPDMoi  (2)'!#REF!</definedName>
    <definedName name="CDDD">'[40]THPDMoi  (2)'!#REF!</definedName>
    <definedName name="cddd1p">'[40]TONG HOP VL-NC'!$C$3</definedName>
    <definedName name="cddd3p">'[40]TONG HOP VL-NC'!$C$2</definedName>
    <definedName name="cek" localSheetId="2">[39]Rekap!$H$28</definedName>
    <definedName name="cek" localSheetId="22">[39]Rekap!$H$28</definedName>
    <definedName name="cek">[39]Rekap!$H$28</definedName>
    <definedName name="cer" localSheetId="22">#REF!</definedName>
    <definedName name="cer">#REF!</definedName>
    <definedName name="cerucuk">'[69]Harga Dasar'!$F$60</definedName>
    <definedName name="Cerucuk__Gelam_0_8__10_cm" localSheetId="20">#REF!</definedName>
    <definedName name="Cerucuk__Gelam_0_8__10_cm">#REF!</definedName>
    <definedName name="cgionc" localSheetId="22">'[40]lam-moi'!#REF!</definedName>
    <definedName name="cgionc">'[40]lam-moi'!#REF!</definedName>
    <definedName name="cgiovl" localSheetId="22">'[40]lam-moi'!#REF!</definedName>
    <definedName name="cgiovl">'[40]lam-moi'!#REF!</definedName>
    <definedName name="CH" localSheetId="22">#REF!</definedName>
    <definedName name="CH">#REF!</definedName>
    <definedName name="chainsaw" localSheetId="20">#REF!</definedName>
    <definedName name="chainsaw" localSheetId="2">#REF!</definedName>
    <definedName name="chainsaw">#REF!</definedName>
    <definedName name="chhtnc">'[40]lam-moi'!#REF!</definedName>
    <definedName name="chhtvl">'[40]lam-moi'!#REF!</definedName>
    <definedName name="chnc">'[40]lam-moi'!#REF!</definedName>
    <definedName name="chvl">'[40]lam-moi'!#REF!</definedName>
    <definedName name="citidd">'[40]dongia (2)'!#REF!</definedName>
    <definedName name="CK" localSheetId="22">#REF!</definedName>
    <definedName name="CK">#REF!</definedName>
    <definedName name="cknc" localSheetId="22">'[40]lam-moi'!#REF!</definedName>
    <definedName name="cknc">'[40]lam-moi'!#REF!</definedName>
    <definedName name="ckvl">'[40]lam-moi'!#REF!</definedName>
    <definedName name="cleanout">[56]BAHAN!#REF!</definedName>
    <definedName name="clearing" localSheetId="22">#REF!</definedName>
    <definedName name="clearing">#REF!</definedName>
    <definedName name="closedduduk">[74]BAHAN!$J$124</definedName>
    <definedName name="closedjongkok">[74]BAHAN!$J$123</definedName>
    <definedName name="clvc1">[40]chitiet!$D$3</definedName>
    <definedName name="CLVC3">0.1</definedName>
    <definedName name="CLVCTB" localSheetId="22">#REF!</definedName>
    <definedName name="CLVCTB">#REF!</definedName>
    <definedName name="cm">'[58]HS-DSR'!$J$101</definedName>
    <definedName name="cmm">[38]HSD!$I$120</definedName>
    <definedName name="CN3p">'[40]TONGKE3p '!$X$295</definedName>
    <definedName name="coba" localSheetId="22">#REF!</definedName>
    <definedName name="coba">#REF!</definedName>
    <definedName name="Code" hidden="1">#REF!</definedName>
    <definedName name="Cöï_ly_vaän_chuyeãn">#REF!</definedName>
    <definedName name="CÖÏ_LY_VAÄN_CHUYEÅN">#REF!</definedName>
    <definedName name="com">'[66]4-Basic Price'!$F$101</definedName>
    <definedName name="comemb">[38]HSD!$I$31</definedName>
    <definedName name="COMP">[47]HS!$I$94</definedName>
    <definedName name="compactor" localSheetId="22">#REF!</definedName>
    <definedName name="compactor">#REF!</definedName>
    <definedName name="compatcing">#REF!</definedName>
    <definedName name="compres">'[49]4-Basic Price'!$F$98</definedName>
    <definedName name="compresor" localSheetId="20">#REF!</definedName>
    <definedName name="compresor" localSheetId="2">#REF!</definedName>
    <definedName name="compresor" localSheetId="22">#REF!</definedName>
    <definedName name="compresor">#REF!</definedName>
    <definedName name="COMPRESSOR" localSheetId="20">#REF!</definedName>
    <definedName name="COMPRESSOR" localSheetId="2">#REF!</definedName>
    <definedName name="COMPRESSOR">#REF!</definedName>
    <definedName name="Conblok" localSheetId="20">#REF!</definedName>
    <definedName name="Conblok">#REF!</definedName>
    <definedName name="conbo">#REF!</definedName>
    <definedName name="Conc.Mixer">'[108]Harga dasar'!$F$229</definedName>
    <definedName name="Conc.Pump">'[108]Harga dasar'!$F$251</definedName>
    <definedName name="Conc.Vibrator">'[108]Harga dasar'!$F$243</definedName>
    <definedName name="concfs">[38]HSD!$I$42</definedName>
    <definedName name="CONCMIXER" localSheetId="22">'[37]Har Sat'!#REF!</definedName>
    <definedName name="CONCMIXER">'[37]Har Sat'!#REF!</definedName>
    <definedName name="concrete" localSheetId="20">#REF!</definedName>
    <definedName name="concrete" localSheetId="22">#REF!</definedName>
    <definedName name="concrete">#REF!</definedName>
    <definedName name="CONCRETEMIXER" localSheetId="20">#REF!</definedName>
    <definedName name="CONCRETEMIXER">#REF!</definedName>
    <definedName name="concretepump">'[37]Har Sat'!#REF!</definedName>
    <definedName name="concretevibrator">'[66]4-Basic Price'!$F$113</definedName>
    <definedName name="CONCRETEVIBRO" localSheetId="20">#REF!</definedName>
    <definedName name="CONCRETEVIBRO" localSheetId="22">#REF!</definedName>
    <definedName name="CONCRETEVIBRO">#REF!</definedName>
    <definedName name="concut">[47]HS!$I$115</definedName>
    <definedName name="CONCVIBRATOR" localSheetId="22">'[37]Har Sat'!#REF!</definedName>
    <definedName name="CONCVIBRATOR">'[37]Har Sat'!#REF!</definedName>
    <definedName name="cong1x15" localSheetId="22">[40]giathanh1!#REF!</definedName>
    <definedName name="cong1x15">[40]giathanh1!#REF!</definedName>
    <definedName name="conmix" localSheetId="22">#REF!</definedName>
    <definedName name="conmix">#REF!</definedName>
    <definedName name="conpaver">[38]HSD!$I$130</definedName>
    <definedName name="conpump">[38]HSD!$I$125</definedName>
    <definedName name="conus">[47]HS!$I$60</definedName>
    <definedName name="convib" localSheetId="22">#REF!</definedName>
    <definedName name="convib">#REF!</definedName>
    <definedName name="cor" localSheetId="22">[87]harsat!$G$62</definedName>
    <definedName name="cor">[88]harsat!$G$62</definedName>
    <definedName name="cordmix" localSheetId="22">'[54]ANTEK-1'!#REF!</definedName>
    <definedName name="cordmix">'[54]ANTEK-1'!#REF!</definedName>
    <definedName name="Cot_thep">[109]Du_lieu!$C$19</definedName>
    <definedName name="cov" localSheetId="22">'[110]Lap MING'!#REF!</definedName>
    <definedName name="cov">'[110]Lap MING'!#REF!</definedName>
    <definedName name="Cover">[111]Data!$B$28:$H$33</definedName>
    <definedName name="cow">[47]HS!$I$116</definedName>
    <definedName name="Cp" localSheetId="20">#REF!</definedName>
    <definedName name="Cp" localSheetId="2">#REF!</definedName>
    <definedName name="cp" localSheetId="22">'Terbilang versi 1'!cp</definedName>
    <definedName name="Cp">#REF!</definedName>
    <definedName name="cp200fur" localSheetId="22">#REF!</definedName>
    <definedName name="cp200fur">#REF!</definedName>
    <definedName name="cp200su">#REF!</definedName>
    <definedName name="cp250fur">#REF!</definedName>
    <definedName name="cp250su">#REF!</definedName>
    <definedName name="CPVC100">#REF!</definedName>
    <definedName name="CPVC1KM">'[40]TH VL, NC, DDHT Thanhphuoc'!$J$19</definedName>
    <definedName name="CPVCDN">'[40]#REF'!$K$33</definedName>
    <definedName name="CR" localSheetId="22">#REF!</definedName>
    <definedName name="CR">#REF!</definedName>
    <definedName name="CRANE" localSheetId="20">#REF!</definedName>
    <definedName name="CRANE" localSheetId="2">#REF!</definedName>
    <definedName name="CRANE">#REF!</definedName>
    <definedName name="crane1">'[43]Bahan Bangunan'!#REF!</definedName>
    <definedName name="CRANE1015">[47]HS!#REF!</definedName>
    <definedName name="Crane15Ton">'[108]Harga dasar'!$F$230</definedName>
    <definedName name="CRANE35" localSheetId="22">[47]HS!#REF!</definedName>
    <definedName name="CRANE35">[47]HS!#REF!</definedName>
    <definedName name="crane50">[47]HS!$I$121</definedName>
    <definedName name="Craneontrack">'[108]Harga dasar'!$F$254</definedName>
    <definedName name="crawlercrane" localSheetId="22">#REF!</definedName>
    <definedName name="crawlercrane">#REF!</definedName>
    <definedName name="CRD">#REF!</definedName>
    <definedName name="crn150_">[38]HSD!$I$123</definedName>
    <definedName name="cross">[106]harsat!$M$56</definedName>
    <definedName name="CRS" localSheetId="22">#REF!</definedName>
    <definedName name="CRS">#REF!</definedName>
    <definedName name="crusher" localSheetId="20">#REF!</definedName>
    <definedName name="crusher" localSheetId="2">#REF!</definedName>
    <definedName name="crusher">#REF!</definedName>
    <definedName name="crvert">[38]HSD!$I$122</definedName>
    <definedName name="CS" localSheetId="22">#REF!</definedName>
    <definedName name="CS">#REF!</definedName>
    <definedName name="csaw">[38]HSD!$I$132</definedName>
    <definedName name="csd3p" localSheetId="22">#REF!</definedName>
    <definedName name="csd3p">#REF!</definedName>
    <definedName name="csddg1p">#REF!</definedName>
    <definedName name="csddt1p">#REF!</definedName>
    <definedName name="csht3p">#REF!</definedName>
    <definedName name="CSSD">[11]SAP!#REF!</definedName>
    <definedName name="CSSD2" localSheetId="22">#REF!</definedName>
    <definedName name="CSSD2">#REF!</definedName>
    <definedName name="cti3x15" localSheetId="22">[40]giathanh1!#REF!</definedName>
    <definedName name="cti3x15">[40]giathanh1!#REF!</definedName>
    <definedName name="culy1">[40]DONGIA!#REF!</definedName>
    <definedName name="culy2">[40]DONGIA!#REF!</definedName>
    <definedName name="culy3">[40]DONGIA!#REF!</definedName>
    <definedName name="culy4">[40]DONGIA!#REF!</definedName>
    <definedName name="culy5">[40]DONGIA!#REF!</definedName>
    <definedName name="cuoc">[40]DONGIA!#REF!</definedName>
    <definedName name="curah">[47]HS!#REF!</definedName>
    <definedName name="cuter">'[58]HS-DSR'!$J$109</definedName>
    <definedName name="cv">'[58]HS-DSR'!$J$86</definedName>
    <definedName name="cvibrator" localSheetId="22">#REF!</definedName>
    <definedName name="cvibrator">#REF!</definedName>
    <definedName name="cw">[38]HSD!$I$41</definedName>
    <definedName name="CX" localSheetId="22">#REF!</definedName>
    <definedName name="CX">#REF!</definedName>
    <definedName name="cxhtnc" localSheetId="22">'[40]lam-moi'!#REF!</definedName>
    <definedName name="cxhtnc">'[40]lam-moi'!#REF!</definedName>
    <definedName name="cxhtvl" localSheetId="22">'[40]lam-moi'!#REF!</definedName>
    <definedName name="cxhtvl">'[40]lam-moi'!#REF!</definedName>
    <definedName name="cxnc">'[40]lam-moi'!#REF!</definedName>
    <definedName name="cxvl">'[40]lam-moi'!#REF!</definedName>
    <definedName name="cxxnc">'[40]lam-moi'!#REF!</definedName>
    <definedName name="cxxvl">'[40]lam-moi'!#REF!</definedName>
    <definedName name="D" localSheetId="20">#REF!</definedName>
    <definedName name="D" localSheetId="2">#REF!</definedName>
    <definedName name="D" localSheetId="22">#REF!</definedName>
    <definedName name="D">#REF!</definedName>
    <definedName name="D_1" localSheetId="22">#REF!</definedName>
    <definedName name="D_1">#REF!</definedName>
    <definedName name="D1x49" localSheetId="22">[40]chitimc!#REF!</definedName>
    <definedName name="D1x49">[40]chitimc!#REF!</definedName>
    <definedName name="D1x49x49" localSheetId="22">[40]chitimc!#REF!</definedName>
    <definedName name="D1x49x49">[40]chitimc!#REF!</definedName>
    <definedName name="d24nc">'[40]lam-moi'!#REF!</definedName>
    <definedName name="d24vl">'[40]lam-moi'!#REF!</definedName>
    <definedName name="Da" localSheetId="20">#REF!</definedName>
    <definedName name="Da" localSheetId="22">#REF!</definedName>
    <definedName name="Da">#REF!</definedName>
    <definedName name="daa" localSheetId="22">#REF!</definedName>
    <definedName name="daa">#REF!</definedName>
    <definedName name="Dadap" localSheetId="20">[9]Bahan!#REF!</definedName>
    <definedName name="Dadap">[9]Bahan!#REF!</definedName>
    <definedName name="Daf.4" localSheetId="22">#REF!</definedName>
    <definedName name="Daf.4">#REF!</definedName>
    <definedName name="DAF_10">#REF!</definedName>
    <definedName name="DAF_12">'[63]daf-7(OK)'!#REF!</definedName>
    <definedName name="DAF_4" localSheetId="22">#REF!</definedName>
    <definedName name="DAF_4">#REF!</definedName>
    <definedName name="DAF_6" localSheetId="22">'[63]daf-3(OK)'!#REF!</definedName>
    <definedName name="DAF_6">'[63]daf-3(OK)'!#REF!</definedName>
    <definedName name="daftar" localSheetId="20">[112]DHS!#REF!</definedName>
    <definedName name="daftar" localSheetId="22">[113]DHS!#REF!</definedName>
    <definedName name="daftar">[112]DHS!#REF!</definedName>
    <definedName name="DAFTARSEWA" localSheetId="20">#REF!</definedName>
    <definedName name="DAFTARSEWA" localSheetId="2">#REF!</definedName>
    <definedName name="DAFTARSEWA" localSheetId="22">#REF!</definedName>
    <definedName name="DAFTARSEWA">#REF!</definedName>
    <definedName name="dak">#REF!</definedName>
    <definedName name="dasaragg" localSheetId="20">[114]material!#REF!</definedName>
    <definedName name="dasaragg">[114]material!#REF!</definedName>
    <definedName name="DATA" localSheetId="1">[99]INPUT!$A$7:$IM$1995</definedName>
    <definedName name="data">[93]MAP!$N$16</definedName>
    <definedName name="data1" localSheetId="22" hidden="1">#REF!</definedName>
    <definedName name="data1" hidden="1">#REF!</definedName>
    <definedName name="data2" hidden="1">#REF!</definedName>
    <definedName name="data3" hidden="1">#REF!</definedName>
    <definedName name="_xlnm.Database">#REF!</definedName>
    <definedName name="DATAUPAH" localSheetId="2">'[39]4-Basic Price'!$D$8:$F$38</definedName>
    <definedName name="DATAUPAH" localSheetId="22">'[39]4-Basic Price'!$D$8:$F$38</definedName>
    <definedName name="DATAUPAH">'[39]4-Basic Price'!$D$8:$F$38</definedName>
    <definedName name="DAX" localSheetId="22">#REF!</definedName>
    <definedName name="DAX">#REF!</definedName>
    <definedName name="DAYWORKS" localSheetId="20">#REF!</definedName>
    <definedName name="DAYWORKS" localSheetId="2">#REF!</definedName>
    <definedName name="DAYWORKS">#REF!</definedName>
    <definedName name="Db" localSheetId="20">#REF!</definedName>
    <definedName name="Db" localSheetId="2">#REF!</definedName>
    <definedName name="Db">#REF!</definedName>
    <definedName name="DBX">#REF!</definedName>
    <definedName name="dc">[105]MAPDC!$U$25</definedName>
    <definedName name="DC_1">[105]REKAP!$L$2</definedName>
    <definedName name="DCBATUMOR" localSheetId="22">'[115]anal-drainase,tanah&amp;ps batu'!#REF!</definedName>
    <definedName name="DCBATUMOR">'[115]anal-drainase,tanah&amp;ps batu'!#REF!</definedName>
    <definedName name="dcbesi">[105]MAPDC!$U$27</definedName>
    <definedName name="DCX" localSheetId="22">#REF!</definedName>
    <definedName name="DCX">#REF!</definedName>
    <definedName name="DD" localSheetId="20">#REF!</definedName>
    <definedName name="DD" localSheetId="2">#REF!</definedName>
    <definedName name="dd" localSheetId="22">'Terbilang versi 1'!dd</definedName>
    <definedName name="DD">#REF!</definedName>
    <definedName name="dd1pnc">[40]chitiet!$G$404</definedName>
    <definedName name="dd1pvl">[40]chitiet!$G$383</definedName>
    <definedName name="dd1x2">[116]gvl!$N$9</definedName>
    <definedName name="dd3pctnc" localSheetId="22">'[40]lam-moi'!#REF!</definedName>
    <definedName name="dd3pctnc">'[40]lam-moi'!#REF!</definedName>
    <definedName name="dd3pctvl" localSheetId="22">'[40]lam-moi'!#REF!</definedName>
    <definedName name="dd3pctvl">'[40]lam-moi'!#REF!</definedName>
    <definedName name="dd3plmvl">'[40]lam-moi'!#REF!</definedName>
    <definedName name="dd3pnc">'[40]lam-moi'!#REF!</definedName>
    <definedName name="dd3pvl">'[40]lam-moi'!#REF!</definedName>
    <definedName name="DDD">'[117]ANALISA SBU'!$K$1355</definedName>
    <definedName name="ddhtnc" localSheetId="22">'[40]lam-moi'!#REF!</definedName>
    <definedName name="ddhtnc">'[40]lam-moi'!#REF!</definedName>
    <definedName name="ddhtvl">'[40]lam-moi'!#REF!</definedName>
    <definedName name="ddt2nc">[40]gtrinh!#REF!</definedName>
    <definedName name="ddt2vl">[40]gtrinh!#REF!</definedName>
    <definedName name="ddtd3pnc">'[40]thao-go'!#REF!</definedName>
    <definedName name="ddtt1pnc">[40]gtrinh!#REF!</definedName>
    <definedName name="ddtt1pvl">[40]gtrinh!#REF!</definedName>
    <definedName name="ddtt3pnc">[40]gtrinh!#REF!</definedName>
    <definedName name="ddtt3pvl">[40]gtrinh!#REF!</definedName>
    <definedName name="DDX" localSheetId="22">#REF!</definedName>
    <definedName name="DDX">#REF!</definedName>
    <definedName name="de" localSheetId="20">#REF!</definedName>
    <definedName name="de" localSheetId="22">#REF!</definedName>
    <definedName name="de">#REF!</definedName>
    <definedName name="Debu_batu" localSheetId="20">#REF!</definedName>
    <definedName name="Debu_batu">#REF!</definedName>
    <definedName name="debuilding" localSheetId="22">#REF!</definedName>
    <definedName name="debuilding">#REF!</definedName>
    <definedName name="deconcrete">#REF!</definedName>
    <definedName name="Deletasi" localSheetId="22">[61]ANALISA!$H$404</definedName>
    <definedName name="Deletasi">[61]ANALISA!$H$404</definedName>
    <definedName name="demansory" localSheetId="22">#REF!</definedName>
    <definedName name="demansory">#REF!</definedName>
    <definedName name="dempul">[56]BAHAN!#REF!</definedName>
    <definedName name="Dempul_kayu" localSheetId="20">#REF!</definedName>
    <definedName name="Dempul_kayu">#REF!</definedName>
    <definedName name="dempultembok">'[76]dft-harga'!$G$36</definedName>
    <definedName name="dess" localSheetId="22">#REF!</definedName>
    <definedName name="dess">#REF!</definedName>
    <definedName name="DETAIL" localSheetId="3" hidden="1">{#N/A,#N/A,FALSE,"SUM_Prop";#N/A,#N/A,FALSE,"PROCESS-eng";#N/A,#N/A,FALSE,"PROCESS-com";#N/A,#N/A,FALSE,"INST-eng";#N/A,#N/A,FALSE,"INST-com"}</definedName>
    <definedName name="DETAIL" localSheetId="2" hidden="1">{#N/A,#N/A,FALSE,"SUM_Prop";#N/A,#N/A,FALSE,"PROCESS-eng";#N/A,#N/A,FALSE,"PROCESS-com";#N/A,#N/A,FALSE,"INST-eng";#N/A,#N/A,FALSE,"INST-com"}</definedName>
    <definedName name="DETAIL" localSheetId="22" hidden="1">{#N/A,#N/A,FALSE,"SUM_Prop";#N/A,#N/A,FALSE,"PROCESS-eng";#N/A,#N/A,FALSE,"PROCESS-com";#N/A,#N/A,FALSE,"INST-eng";#N/A,#N/A,FALSE,"INST-com"}</definedName>
    <definedName name="DETAIL" hidden="1">{#N/A,#N/A,FALSE,"SUM_Prop";#N/A,#N/A,FALSE,"PROCESS-eng";#N/A,#N/A,FALSE,"PROCESS-com";#N/A,#N/A,FALSE,"INST-eng";#N/A,#N/A,FALSE,"INST-com"}</definedName>
    <definedName name="detib2100" localSheetId="22">#REF!</definedName>
    <definedName name="detib2100">#REF!</definedName>
    <definedName name="detib2120">#REF!</definedName>
    <definedName name="detib250">#REF!</definedName>
    <definedName name="detib260">#REF!</definedName>
    <definedName name="detib280">#REF!</definedName>
    <definedName name="df">#REF!</definedName>
    <definedName name="DFDF">#REF!</definedName>
    <definedName name="dgk">#REF!</definedName>
    <definedName name="DGM">[40]DONGIA!$A$453:$F$459</definedName>
    <definedName name="dgnc" localSheetId="22">#REF!</definedName>
    <definedName name="dgnc">#REF!</definedName>
    <definedName name="DGTH" localSheetId="22">[40]DONGIA!#REF!</definedName>
    <definedName name="DGTH">[40]DONGIA!#REF!</definedName>
    <definedName name="DGTH1">[40]DONGIA!$A$414:$G$452</definedName>
    <definedName name="dgth2">[40]DONGIA!$A$414:$G$439</definedName>
    <definedName name="DGTR">[40]DONGIA!$A$472:$I$521</definedName>
    <definedName name="dgvl" localSheetId="22">#REF!</definedName>
    <definedName name="dgvl">#REF!</definedName>
    <definedName name="DGVL1">[40]DONGIA!$A$5:$F$235</definedName>
    <definedName name="DGVT">'[40]DON GIA'!$C$5:$G$137</definedName>
    <definedName name="dharga">'[118]Dft Harga'!$B$17:$F$65</definedName>
    <definedName name="dhs" localSheetId="22">[113]DHS!$A$1:$F$55</definedName>
    <definedName name="dhs">[112]DHS!$A$1:$F$55</definedName>
    <definedName name="DIGIT" localSheetId="20">#REF!</definedName>
    <definedName name="DIGIT" localSheetId="22">#REF!</definedName>
    <definedName name="DIGIT">#REF!</definedName>
    <definedName name="dindinggybsumtb">[75]BAHAN!#REF!</definedName>
    <definedName name="Dir">'[119]Data-Masukan'!$D$38</definedName>
    <definedName name="discbesi" localSheetId="22">#REF!</definedName>
    <definedName name="discbesi">#REF!</definedName>
    <definedName name="discgrd">[47]rab!$B$322</definedName>
    <definedName name="disckrmk">[105]Index!$L$29</definedName>
    <definedName name="Discount" localSheetId="22" hidden="1">#REF!</definedName>
    <definedName name="Discount" hidden="1">#REF!</definedName>
    <definedName name="discpel">#REF!</definedName>
    <definedName name="discsan">#REF!</definedName>
    <definedName name="discsantoto">#REF!</definedName>
    <definedName name="display_area_2" hidden="1">#REF!</definedName>
    <definedName name="DIV_7" localSheetId="20">#REF!</definedName>
    <definedName name="DIV_7" localSheetId="2">#REF!</definedName>
    <definedName name="DIV_7">#REF!</definedName>
    <definedName name="DIV1p">'[4]Kuantitas &amp; Harga'!$H$21</definedName>
    <definedName name="DIVISI" localSheetId="20">#REF!</definedName>
    <definedName name="DIVISI" localSheetId="2">#REF!</definedName>
    <definedName name="DIVISI" localSheetId="22">#REF!</definedName>
    <definedName name="DIVISI">#REF!</definedName>
    <definedName name="dka" localSheetId="22">#REF!</definedName>
    <definedName name="dka">#REF!</definedName>
    <definedName name="dkk">#REF!</definedName>
    <definedName name="DL" localSheetId="20">#REF!</definedName>
    <definedName name="DL" localSheetId="2">#REF!</definedName>
    <definedName name="DL">#REF!</definedName>
    <definedName name="DL15HT">'[40]TONGKE-HT'!#REF!</definedName>
    <definedName name="DL16HT">'[40]TONGKE-HT'!#REF!</definedName>
    <definedName name="DL19HT">'[40]TONGKE-HT'!#REF!</definedName>
    <definedName name="DL20HT">'[40]TONGKE-HT'!#REF!</definedName>
    <definedName name="dldl1100">'[120]Isolasi Luar Dalam'!$N$46</definedName>
    <definedName name="dldl160">'[120]Isolasi Luar Dalam'!$L$46</definedName>
    <definedName name="dldl180">'[120]Isolasi Luar Dalam'!$M$46</definedName>
    <definedName name="dldlg100">'[120]Isolasi Luar Dalam'!$N$23</definedName>
    <definedName name="dllg100">'[120]Isolasi Luar'!$N$342</definedName>
    <definedName name="dllg120">'[120]Isolasi Luar'!$O$342</definedName>
    <definedName name="dllg50">'[120]Isolasi Luar'!$K$342</definedName>
    <definedName name="dllg60">'[120]Isolasi Luar'!$L$342</definedName>
    <definedName name="dllg80">'[120]Isolasi Luar'!$M$342</definedName>
    <definedName name="dlpar38120" localSheetId="22">#REF!</definedName>
    <definedName name="dlpar38120">#REF!</definedName>
    <definedName name="dlplc13w">#REF!</definedName>
    <definedName name="dlplc13wbimc">#REF!</definedName>
    <definedName name="DODOL">#REF!</definedName>
    <definedName name="dol">[47]HS!#REF!</definedName>
    <definedName name="dolar" localSheetId="20">[7]harsat!#REF!</definedName>
    <definedName name="dolar" localSheetId="2">[7]harsat!#REF!</definedName>
    <definedName name="dolar" localSheetId="22">[8]harsat!#REF!</definedName>
    <definedName name="dolar">[7]harsat!#REF!</definedName>
    <definedName name="DOLI" localSheetId="20">#REF!</definedName>
    <definedName name="DOLI" localSheetId="2">#REF!</definedName>
    <definedName name="DOLI" localSheetId="22">#REF!</definedName>
    <definedName name="DOLI">#REF!</definedName>
    <definedName name="dolken">[48]HARSAT!$I$75</definedName>
    <definedName name="Dolken__4___6__cm" localSheetId="20">#REF!</definedName>
    <definedName name="Dolken__4___6__cm">#REF!</definedName>
    <definedName name="Dolken_7_cm" localSheetId="20">#REF!</definedName>
    <definedName name="Dolken_7_cm">#REF!</definedName>
    <definedName name="DOMBA" localSheetId="22">#REF!</definedName>
    <definedName name="DOMBA">#REF!</definedName>
    <definedName name="dongia">[40]DG!$A$4:$I$567</definedName>
    <definedName name="dongia1">[40]DG!$A$4:$H$606</definedName>
    <definedName name="double" localSheetId="22">#REF!</definedName>
    <definedName name="double">#REF!</definedName>
    <definedName name="dozer" localSheetId="20">#REF!</definedName>
    <definedName name="dozer" localSheetId="2">#REF!</definedName>
    <definedName name="dozer" localSheetId="22">#REF!</definedName>
    <definedName name="dozer">#REF!</definedName>
    <definedName name="dozer1">'[43]Bahan Bangunan'!#REF!</definedName>
    <definedName name="Dp" localSheetId="20">#REF!</definedName>
    <definedName name="Dp" localSheetId="2">#REF!</definedName>
    <definedName name="DP" localSheetId="22">#REF!</definedName>
    <definedName name="Dp">#REF!</definedName>
    <definedName name="dpa">#REF!</definedName>
    <definedName name="dpk">#REF!</definedName>
    <definedName name="DPPlus">#REF!</definedName>
    <definedName name="Drain">[105]Index!$K$18</definedName>
    <definedName name="DRAINASE" localSheetId="20">#REF!</definedName>
    <definedName name="DRAINASE" localSheetId="22">#REF!</definedName>
    <definedName name="DRAINASE">#REF!</definedName>
    <definedName name="drilb2100">#REF!</definedName>
    <definedName name="drilb2120">#REF!</definedName>
    <definedName name="drilb250">#REF!</definedName>
    <definedName name="drilb260">#REF!</definedName>
    <definedName name="drilb280">#REF!</definedName>
    <definedName name="drildl3a100">#REF!</definedName>
    <definedName name="drildl3a120">#REF!</definedName>
    <definedName name="drildl3a50">#REF!</definedName>
    <definedName name="drildl3a60">#REF!</definedName>
    <definedName name="drildl3a80">#REF!</definedName>
    <definedName name="drill1100">#REF!</definedName>
    <definedName name="drill1120">#REF!</definedName>
    <definedName name="drill150">#REF!</definedName>
    <definedName name="drill160">#REF!</definedName>
    <definedName name="drill180">#REF!</definedName>
    <definedName name="drill3100">#REF!</definedName>
    <definedName name="drill3120">#REF!</definedName>
    <definedName name="drill350">#REF!</definedName>
    <definedName name="drill360">#REF!</definedName>
    <definedName name="drill380">#REF!</definedName>
    <definedName name="drill5100">#REF!</definedName>
    <definedName name="drill5120">#REF!</definedName>
    <definedName name="drill550">#REF!</definedName>
    <definedName name="drill560">#REF!</definedName>
    <definedName name="drill580">#REF!</definedName>
    <definedName name="drill5a100">#REF!</definedName>
    <definedName name="drill5a120">#REF!</definedName>
    <definedName name="drill5a50">#REF!</definedName>
    <definedName name="drill5a60">#REF!</definedName>
    <definedName name="drill5a80">#REF!</definedName>
    <definedName name="drill6a100">#REF!</definedName>
    <definedName name="drill6a120">#REF!</definedName>
    <definedName name="drill6a50">#REF!</definedName>
    <definedName name="drill6a60">#REF!</definedName>
    <definedName name="drill6a80">#REF!</definedName>
    <definedName name="drillug100">#REF!</definedName>
    <definedName name="drillug120">#REF!</definedName>
    <definedName name="drillug50">#REF!</definedName>
    <definedName name="drillug60">#REF!</definedName>
    <definedName name="drillug80">#REF!</definedName>
    <definedName name="drv">[38]HSD!$I$15</definedName>
    <definedName name="drymix" localSheetId="20">[97]Harsat!#REF!</definedName>
    <definedName name="drymix" localSheetId="22">[98]Harsat!#REF!</definedName>
    <definedName name="drymix">[97]Harsat!#REF!</definedName>
    <definedName name="Ds" localSheetId="20">#REF!</definedName>
    <definedName name="Ds" localSheetId="2">#REF!</definedName>
    <definedName name="Ds" localSheetId="22">#REF!</definedName>
    <definedName name="Ds">#REF!</definedName>
    <definedName name="ds1pnc" localSheetId="22">#REF!</definedName>
    <definedName name="ds1pnc">#REF!</definedName>
    <definedName name="ds1pvl">#REF!</definedName>
    <definedName name="ds3pnc">#REF!</definedName>
    <definedName name="ds3pvl">#REF!</definedName>
    <definedName name="dsct3pnc">'[40]#REF'!#REF!</definedName>
    <definedName name="dsct3pvl">'[40]#REF'!#REF!</definedName>
    <definedName name="DSI" localSheetId="20">#REF!</definedName>
    <definedName name="DSI" localSheetId="2">#REF!</definedName>
    <definedName name="DSI" localSheetId="22">#REF!</definedName>
    <definedName name="DSI">#REF!</definedName>
    <definedName name="DSII" localSheetId="20">#REF!</definedName>
    <definedName name="DSII" localSheetId="2">#REF!</definedName>
    <definedName name="DSII" localSheetId="22">#REF!</definedName>
    <definedName name="DSII">#REF!</definedName>
    <definedName name="dsilb2100" localSheetId="22">#REF!</definedName>
    <definedName name="dsilb2100">#REF!</definedName>
    <definedName name="dsilb2120">#REF!</definedName>
    <definedName name="dsilb250">#REF!</definedName>
    <definedName name="dsilb260">#REF!</definedName>
    <definedName name="dsilb280">#REF!</definedName>
    <definedName name="dsildb2100">#REF!</definedName>
    <definedName name="dsildb2120">#REF!</definedName>
    <definedName name="dsildb250">#REF!</definedName>
    <definedName name="dsildb260">#REF!</definedName>
    <definedName name="dsildb280">#REF!</definedName>
    <definedName name="dsildl1100">#REF!</definedName>
    <definedName name="dsildl1120">#REF!</definedName>
    <definedName name="dsildl150">#REF!</definedName>
    <definedName name="dsildl160">#REF!</definedName>
    <definedName name="dsildl180">#REF!</definedName>
    <definedName name="dsildl3100">#REF!</definedName>
    <definedName name="dsildl3120">#REF!</definedName>
    <definedName name="dsildl350">#REF!</definedName>
    <definedName name="dsildl360">#REF!</definedName>
    <definedName name="dsildl380">#REF!</definedName>
    <definedName name="dsildl3a100">#REF!</definedName>
    <definedName name="dsildl3a120">#REF!</definedName>
    <definedName name="dsildl3a50">#REF!</definedName>
    <definedName name="dsildl3a60">#REF!</definedName>
    <definedName name="dsildl3a80">#REF!</definedName>
    <definedName name="dsildl5100">#REF!</definedName>
    <definedName name="dsildl5120">#REF!</definedName>
    <definedName name="dsildl550">#REF!</definedName>
    <definedName name="dsildl560">#REF!</definedName>
    <definedName name="dsildl580">#REF!</definedName>
    <definedName name="dsildl5a100">#REF!</definedName>
    <definedName name="dsildl5a120">#REF!</definedName>
    <definedName name="dsildl5a50">#REF!</definedName>
    <definedName name="dsildl5a60">#REF!</definedName>
    <definedName name="dsildl5a80">#REF!</definedName>
    <definedName name="dsildl6a100">#REF!</definedName>
    <definedName name="dsildl6a120">#REF!</definedName>
    <definedName name="dsildl6a50">#REF!</definedName>
    <definedName name="dsildl6a60">#REF!</definedName>
    <definedName name="dsildl6a80">#REF!</definedName>
    <definedName name="dsildlug100">#REF!</definedName>
    <definedName name="dsildlug120">#REF!</definedName>
    <definedName name="dsildlug50">#REF!</definedName>
    <definedName name="dsildlug60">#REF!</definedName>
    <definedName name="dsildlug80">#REF!</definedName>
    <definedName name="dsill1100">#REF!</definedName>
    <definedName name="dsill1120">#REF!</definedName>
    <definedName name="dsill150">#REF!</definedName>
    <definedName name="dsill160">#REF!</definedName>
    <definedName name="dsill180">#REF!</definedName>
    <definedName name="dsill3100">#REF!</definedName>
    <definedName name="dsill3120">#REF!</definedName>
    <definedName name="dsill350">#REF!</definedName>
    <definedName name="dsill360">#REF!</definedName>
    <definedName name="dsill380">#REF!</definedName>
    <definedName name="dsill3a100">#REF!</definedName>
    <definedName name="dsill3a120">#REF!</definedName>
    <definedName name="dsill3a50">#REF!</definedName>
    <definedName name="dsill3a60">#REF!</definedName>
    <definedName name="dsill3a80">#REF!</definedName>
    <definedName name="dsill5100">#REF!</definedName>
    <definedName name="dsill5120">#REF!</definedName>
    <definedName name="dsill550">#REF!</definedName>
    <definedName name="dsill560">#REF!</definedName>
    <definedName name="dsill580">#REF!</definedName>
    <definedName name="dsill5a100">#REF!</definedName>
    <definedName name="dsill5a120">#REF!</definedName>
    <definedName name="dsill5a50">#REF!</definedName>
    <definedName name="dsill5a60">#REF!</definedName>
    <definedName name="dsill5a80">#REF!</definedName>
    <definedName name="dsill6a100">#REF!</definedName>
    <definedName name="dsill6a120">#REF!</definedName>
    <definedName name="dsill6a50">#REF!</definedName>
    <definedName name="dsill6a60">#REF!</definedName>
    <definedName name="dsill6a80">#REF!</definedName>
    <definedName name="dsillug100">#REF!</definedName>
    <definedName name="dsillug120">#REF!</definedName>
    <definedName name="dsillug50">#REF!</definedName>
    <definedName name="dsillug60">#REF!</definedName>
    <definedName name="dsillug80">#REF!</definedName>
    <definedName name="dstib2100">#REF!</definedName>
    <definedName name="dstib2120">#REF!</definedName>
    <definedName name="dstib250">#REF!</definedName>
    <definedName name="dstib260">#REF!</definedName>
    <definedName name="dstib280">#REF!</definedName>
    <definedName name="dt" localSheetId="20">#REF!</definedName>
    <definedName name="dt" localSheetId="22">#REF!</definedName>
    <definedName name="dt">#REF!</definedName>
    <definedName name="DT10t">[72]basic!$J$84</definedName>
    <definedName name="dt18m3" localSheetId="22">[47]HS!#REF!</definedName>
    <definedName name="dt18m3">[47]HS!#REF!</definedName>
    <definedName name="DT34M">[47]HS!$I$96</definedName>
    <definedName name="dt4m3" localSheetId="22">#REF!</definedName>
    <definedName name="dt4m3">#REF!</definedName>
    <definedName name="dt6ton" localSheetId="20">#REF!</definedName>
    <definedName name="dt6ton">#REF!</definedName>
    <definedName name="dt8m3">[47]HS!#REF!</definedName>
    <definedName name="dtisi">'[96]ANAL-1'!$Y$22</definedName>
    <definedName name="dtkosong">'[96]ANAL-1'!$Y$23</definedName>
    <definedName name="dump" localSheetId="20">#REF!</definedName>
    <definedName name="dump" localSheetId="22">#REF!</definedName>
    <definedName name="dump">#REF!</definedName>
    <definedName name="DUMPTRUCK1" localSheetId="20">#REF!</definedName>
    <definedName name="DUMPTRUCK1" localSheetId="22">#REF!</definedName>
    <definedName name="DUMPTRUCK1">#REF!</definedName>
    <definedName name="DUMPTRUCK2" localSheetId="20">#REF!</definedName>
    <definedName name="DUMPTRUCK2">#REF!</definedName>
    <definedName name="dumptruk">#REF!</definedName>
    <definedName name="dumtr">'[43]Bahan Bangunan'!#REF!</definedName>
    <definedName name="dumtr3">'[43]Bahan Bangunan'!#REF!</definedName>
    <definedName name="dumtr7">'[43]Bahan Bangunan'!#REF!</definedName>
    <definedName name="duong1">[40]DONGIA!#REF!</definedName>
    <definedName name="duong2">[40]DONGIA!#REF!</definedName>
    <definedName name="duong3">[40]DONGIA!#REF!</definedName>
    <definedName name="duong4">[40]DONGIA!#REF!</definedName>
    <definedName name="duong5">[40]DONGIA!#REF!</definedName>
    <definedName name="e" localSheetId="20">#REF!</definedName>
    <definedName name="E" localSheetId="22">#REF!</definedName>
    <definedName name="e">#REF!</definedName>
    <definedName name="E_1">#REF!</definedName>
    <definedName name="ea" localSheetId="20">#REF!</definedName>
    <definedName name="ea">#REF!</definedName>
    <definedName name="earthw" localSheetId="3" hidden="1">{"'Overflow Tank '!$A$1:$Q$58"}</definedName>
    <definedName name="earthw" localSheetId="2" hidden="1">{"'Overflow Tank '!$A$1:$Q$58"}</definedName>
    <definedName name="earthw" localSheetId="22" hidden="1">{"'Overflow Tank '!$A$1:$Q$58"}</definedName>
    <definedName name="earthw" hidden="1">{"'Overflow Tank '!$A$1:$Q$58"}</definedName>
    <definedName name="eca">[51]datbhn!$I$59</definedName>
    <definedName name="ee" localSheetId="22">#REF!</definedName>
    <definedName name="ee">#REF!</definedName>
    <definedName name="eed">#REF!</definedName>
    <definedName name="eee">'[108]Harga dasar'!$F$240</definedName>
    <definedName name="EEE06REV">'[121]5-Peralatan'!$AW$13</definedName>
    <definedName name="EEE09REV1">'[121]5-Peralatan'!$AW$16</definedName>
    <definedName name="EEE17REV">'[121]5-Peralatan'!$AW$24</definedName>
    <definedName name="EEE17REV1">'[121]5-Peralatan'!$AW$24</definedName>
    <definedName name="eeee">'[51]DBOARD-2'!$AB$8</definedName>
    <definedName name="EEEEEE">'[117]ANALISA SBU'!$K$1381</definedName>
    <definedName name="EEX" localSheetId="22">#REF!</definedName>
    <definedName name="EEX">#REF!</definedName>
    <definedName name="EF" localSheetId="22" hidden="1">{#N/A,#N/A,FALSE,"Chi tiÆt"}</definedName>
    <definedName name="EF" hidden="1">{#N/A,#N/A,FALSE,"Chi tiÆt"}</definedName>
    <definedName name="efektip">'[115]anal-drainase,tanah&amp;ps batu'!#REF!</definedName>
    <definedName name="EFX" localSheetId="22">#REF!</definedName>
    <definedName name="EFX">#REF!</definedName>
    <definedName name="EGX">#REF!</definedName>
    <definedName name="EHX">#REF!</definedName>
    <definedName name="EJX">#REF!</definedName>
    <definedName name="EKX">#REF!</definedName>
    <definedName name="elas">#REF!</definedName>
    <definedName name="elas1">[47]HS!$I$76</definedName>
    <definedName name="elas2">[47]HS!$I$77</definedName>
    <definedName name="elasto">[38]HSD!$I$78</definedName>
    <definedName name="elbopvc">[56]BAHAN!#REF!</definedName>
    <definedName name="elek" localSheetId="22">#REF!</definedName>
    <definedName name="elek">#REF!</definedName>
    <definedName name="Elektrikal">[122]E_TRIKAL!$J$10</definedName>
    <definedName name="ELX" localSheetId="22">#REF!</definedName>
    <definedName name="ELX">#REF!</definedName>
    <definedName name="em">#REF!</definedName>
    <definedName name="emulsion">#REF!</definedName>
    <definedName name="endframe">[106]harsat!$M$55</definedName>
    <definedName name="ENGHRSREV" localSheetId="22" hidden="1">[123]Eng_Hrs!$AE$12:$AE$173</definedName>
    <definedName name="ENGHRSREV" hidden="1">[124]Eng_Hrs!$AE$12:$AE$173</definedName>
    <definedName name="Engsel_jendela">[125]HSBU!$G$45</definedName>
    <definedName name="Engsel_kuningan" localSheetId="20">#REF!</definedName>
    <definedName name="Engsel_kuningan">#REF!</definedName>
    <definedName name="engseljendela">[74]BAHAN!$J$158</definedName>
    <definedName name="engseljendela3">[42]BAHAN!$J$54</definedName>
    <definedName name="engselpintu">[74]BAHAN!$J$157</definedName>
    <definedName name="engselpintu4">[42]BAHAN!$J$53</definedName>
    <definedName name="eol" localSheetId="22">#REF!</definedName>
    <definedName name="eol">#REF!</definedName>
    <definedName name="epcm" localSheetId="3" hidden="1">{#N/A,#N/A,FALSE,"SUM_Prop";#N/A,#N/A,FALSE,"PROCESS-eng";#N/A,#N/A,FALSE,"PROCESS-com";#N/A,#N/A,FALSE,"INST-eng";#N/A,#N/A,FALSE,"INST-com"}</definedName>
    <definedName name="epcm" localSheetId="2" hidden="1">{#N/A,#N/A,FALSE,"SUM_Prop";#N/A,#N/A,FALSE,"PROCESS-eng";#N/A,#N/A,FALSE,"PROCESS-com";#N/A,#N/A,FALSE,"INST-eng";#N/A,#N/A,FALSE,"INST-com"}</definedName>
    <definedName name="epcm" localSheetId="22" hidden="1">{#N/A,#N/A,FALSE,"SUM_Prop";#N/A,#N/A,FALSE,"PROCESS-eng";#N/A,#N/A,FALSE,"PROCESS-com";#N/A,#N/A,FALSE,"INST-eng";#N/A,#N/A,FALSE,"INST-com"}</definedName>
    <definedName name="epcm" hidden="1">{#N/A,#N/A,FALSE,"SUM_Prop";#N/A,#N/A,FALSE,"PROCESS-eng";#N/A,#N/A,FALSE,"PROCESS-com";#N/A,#N/A,FALSE,"INST-eng";#N/A,#N/A,FALSE,"INST-com"}</definedName>
    <definedName name="EPCM1" localSheetId="3" hidden="1">{#N/A,#N/A,FALSE,"SUM_Prop";#N/A,#N/A,FALSE,"PROCESS-eng";#N/A,#N/A,FALSE,"PROCESS-com";#N/A,#N/A,FALSE,"INST-eng";#N/A,#N/A,FALSE,"INST-com"}</definedName>
    <definedName name="EPCM1" localSheetId="2" hidden="1">{#N/A,#N/A,FALSE,"SUM_Prop";#N/A,#N/A,FALSE,"PROCESS-eng";#N/A,#N/A,FALSE,"PROCESS-com";#N/A,#N/A,FALSE,"INST-eng";#N/A,#N/A,FALSE,"INST-com"}</definedName>
    <definedName name="EPCM1" localSheetId="22" hidden="1">{#N/A,#N/A,FALSE,"SUM_Prop";#N/A,#N/A,FALSE,"PROCESS-eng";#N/A,#N/A,FALSE,"PROCESS-com";#N/A,#N/A,FALSE,"INST-eng";#N/A,#N/A,FALSE,"INST-com"}</definedName>
    <definedName name="EPCM1" hidden="1">{#N/A,#N/A,FALSE,"SUM_Prop";#N/A,#N/A,FALSE,"PROCESS-eng";#N/A,#N/A,FALSE,"PROCESS-com";#N/A,#N/A,FALSE,"INST-eng";#N/A,#N/A,FALSE,"INST-com"}</definedName>
    <definedName name="epcm2" localSheetId="3" hidden="1">{#N/A,#N/A,FALSE,"SUM_Prop";#N/A,#N/A,FALSE,"PROCESS-eng";#N/A,#N/A,FALSE,"PROCESS-com";#N/A,#N/A,FALSE,"INST-eng";#N/A,#N/A,FALSE,"INST-com"}</definedName>
    <definedName name="epcm2" localSheetId="2" hidden="1">{#N/A,#N/A,FALSE,"SUM_Prop";#N/A,#N/A,FALSE,"PROCESS-eng";#N/A,#N/A,FALSE,"PROCESS-com";#N/A,#N/A,FALSE,"INST-eng";#N/A,#N/A,FALSE,"INST-com"}</definedName>
    <definedName name="epcm2" localSheetId="22" hidden="1">{#N/A,#N/A,FALSE,"SUM_Prop";#N/A,#N/A,FALSE,"PROCESS-eng";#N/A,#N/A,FALSE,"PROCESS-com";#N/A,#N/A,FALSE,"INST-eng";#N/A,#N/A,FALSE,"INST-com"}</definedName>
    <definedName name="epcm2" hidden="1">{#N/A,#N/A,FALSE,"SUM_Prop";#N/A,#N/A,FALSE,"PROCESS-eng";#N/A,#N/A,FALSE,"PROCESS-com";#N/A,#N/A,FALSE,"INST-eng";#N/A,#N/A,FALSE,"INST-com"}</definedName>
    <definedName name="ER" localSheetId="20">#REF!</definedName>
    <definedName name="ER" localSheetId="2">#REF!</definedName>
    <definedName name="ER" localSheetId="22">#REF!</definedName>
    <definedName name="ER">#REF!</definedName>
    <definedName name="ET" localSheetId="20">#REF!</definedName>
    <definedName name="ET" localSheetId="2">#REF!</definedName>
    <definedName name="ET" localSheetId="22">#REF!</definedName>
    <definedName name="ET">#REF!</definedName>
    <definedName name="Eternit_Harplek_1_x_1_cm" localSheetId="20">#REF!</definedName>
    <definedName name="Eternit_Harplek_1_x_1_cm">#REF!</definedName>
    <definedName name="EX">#REF!</definedName>
    <definedName name="exa">#REF!</definedName>
    <definedName name="exavator">'[66]4-Basic Price'!$F$105</definedName>
    <definedName name="exc" localSheetId="20">#REF!</definedName>
    <definedName name="exc" localSheetId="2">#REF!</definedName>
    <definedName name="exc" localSheetId="22">#REF!</definedName>
    <definedName name="exc">#REF!</definedName>
    <definedName name="EXC_PC200">[72]basic!$J$94</definedName>
    <definedName name="exca" localSheetId="22">#REF!</definedName>
    <definedName name="exca">#REF!</definedName>
    <definedName name="exca2">#REF!</definedName>
    <definedName name="excabr">[47]HS!$I$98</definedName>
    <definedName name="excamore" localSheetId="22">#REF!</definedName>
    <definedName name="excamore">#REF!</definedName>
    <definedName name="EXCAVATOR" localSheetId="20">#REF!</definedName>
    <definedName name="EXCAVATOR">#REF!</definedName>
    <definedName name="excawater">#REF!</definedName>
    <definedName name="Excel_BuiltIn_Print_Area_1">'[126]OFFICE 2 LT'!$A$1:$F$266,'[126]OFFICE 2 LT'!$B$24</definedName>
    <definedName name="expa">[47]HS!$I$74</definedName>
    <definedName name="expa2">[47]HS!$I$75</definedName>
    <definedName name="expjoint">[38]HSD!$I$77</definedName>
    <definedName name="EXTRA" localSheetId="22">#REF!</definedName>
    <definedName name="EXTRA">#REF!</definedName>
    <definedName name="F" localSheetId="20">#REF!</definedName>
    <definedName name="F">#REF!</definedName>
    <definedName name="F_Alrm">[122]E_TRONIK!$J$82</definedName>
    <definedName name="F_SL" localSheetId="22">FST:(FSB)</definedName>
    <definedName name="F_SL">FST:(FSB)</definedName>
    <definedName name="f92F56" localSheetId="22">[40]dtxl!#REF!</definedName>
    <definedName name="f92F56">[40]dtxl!#REF!</definedName>
    <definedName name="fa" localSheetId="22">[127]BASIC!#REF!</definedName>
    <definedName name="fa">[127]BASIC!#REF!</definedName>
    <definedName name="faab" localSheetId="22">#REF!</definedName>
    <definedName name="faab">#REF!</definedName>
    <definedName name="facm">#REF!</definedName>
    <definedName name="facocon">#REF!</definedName>
    <definedName name="facon">#REF!</definedName>
    <definedName name="facp">#REF!</definedName>
    <definedName name="faeol">#REF!</definedName>
    <definedName name="fahd">#REF!</definedName>
    <definedName name="fahdt">#REF!</definedName>
    <definedName name="fahs">#REF!</definedName>
    <definedName name="fail">#REF!</definedName>
    <definedName name="faitc">#REF!</definedName>
    <definedName name="faki">#REF!</definedName>
    <definedName name="faktd">#REF!</definedName>
    <definedName name="fam">#REF!</definedName>
    <definedName name="famcp">#REF!</definedName>
    <definedName name="faoi">#REF!</definedName>
    <definedName name="far">#REF!</definedName>
    <definedName name="fasd">#REF!</definedName>
    <definedName name="fasdt">#REF!</definedName>
    <definedName name="fasilitasdireksi">[128]BAU!$O$24</definedName>
    <definedName name="fat" localSheetId="22">#REF!</definedName>
    <definedName name="fat">#REF!</definedName>
    <definedName name="fb">[59]MAP!$Q$10</definedName>
    <definedName name="FBT" localSheetId="22">#REF!</definedName>
    <definedName name="FBT">#REF!</definedName>
    <definedName name="fcif">[38]mapdc!$Q$32</definedName>
    <definedName name="FCode" localSheetId="22" hidden="1">#REF!</definedName>
    <definedName name="FCode" hidden="1">#REF!</definedName>
    <definedName name="fdsafs" localSheetId="20">#REF!</definedName>
    <definedName name="fdsafs">#REF!</definedName>
    <definedName name="fe" localSheetId="22">'[129]rab me (by owner) '!#REF!</definedName>
    <definedName name="fe">'[129]rab me (by owner) '!#REF!</definedName>
    <definedName name="FeC" localSheetId="20">#REF!</definedName>
    <definedName name="FeC" localSheetId="22">#REF!</definedName>
    <definedName name="FeC">#REF!</definedName>
    <definedName name="feco25" localSheetId="20">#REF!</definedName>
    <definedName name="feco25" localSheetId="22">#REF!</definedName>
    <definedName name="feco25">#REF!</definedName>
    <definedName name="fedc2" localSheetId="20">#REF!</definedName>
    <definedName name="fedc2">#REF!</definedName>
    <definedName name="fedc35" localSheetId="20">#REF!</definedName>
    <definedName name="fedc35">#REF!</definedName>
    <definedName name="fee" localSheetId="20">#REF!</definedName>
    <definedName name="fee" localSheetId="22">#REF!</definedName>
    <definedName name="fee">#REF!</definedName>
    <definedName name="Fender_Karet" localSheetId="22">[61]HARGA!$D$46</definedName>
    <definedName name="Fender_Karet">[61]HARGA!$D$46</definedName>
    <definedName name="fer" localSheetId="22">[130]Bahan!$K$8</definedName>
    <definedName name="fer">[131]Bahan!$K$8</definedName>
    <definedName name="FeW" localSheetId="20">#REF!</definedName>
    <definedName name="FeW" localSheetId="2">#REF!</definedName>
    <definedName name="FeW" localSheetId="22">#REF!</definedName>
    <definedName name="FeW">#REF!</definedName>
    <definedName name="FEX" localSheetId="22">#REF!</definedName>
    <definedName name="FEX">#REF!</definedName>
    <definedName name="ff" localSheetId="3">#N/A</definedName>
    <definedName name="ff" localSheetId="2">#N/A</definedName>
    <definedName name="ff" localSheetId="22">'Terbilang versi 1'!ff</definedName>
    <definedName name="ff">#N/A</definedName>
    <definedName name="fff" localSheetId="3" hidden="1">{#N/A,#N/A,FALSE,"SUM_Prop";#N/A,#N/A,FALSE,"PROCESS-eng";#N/A,#N/A,FALSE,"PROCESS-com";#N/A,#N/A,FALSE,"INST-eng";#N/A,#N/A,FALSE,"INST-com"}</definedName>
    <definedName name="fff" localSheetId="2" hidden="1">{#N/A,#N/A,FALSE,"SUM_Prop";#N/A,#N/A,FALSE,"PROCESS-eng";#N/A,#N/A,FALSE,"PROCESS-com";#N/A,#N/A,FALSE,"INST-eng";#N/A,#N/A,FALSE,"INST-com"}</definedName>
    <definedName name="fff" localSheetId="22" hidden="1">{#N/A,#N/A,FALSE,"SUM_Prop";#N/A,#N/A,FALSE,"PROCESS-eng";#N/A,#N/A,FALSE,"PROCESS-com";#N/A,#N/A,FALSE,"INST-eng";#N/A,#N/A,FALSE,"INST-com"}</definedName>
    <definedName name="fff" hidden="1">{#N/A,#N/A,FALSE,"SUM_Prop";#N/A,#N/A,FALSE,"PROCESS-eng";#N/A,#N/A,FALSE,"PROCESS-com";#N/A,#N/A,FALSE,"INST-eng";#N/A,#N/A,FALSE,"INST-com"}</definedName>
    <definedName name="fffff" localSheetId="22">#REF!</definedName>
    <definedName name="fffff">#REF!</definedName>
    <definedName name="FFX">#REF!</definedName>
    <definedName name="fg">#REF!</definedName>
    <definedName name="fgirder">[38]mapdc!$Q$38</definedName>
    <definedName name="FGX" localSheetId="22">#REF!</definedName>
    <definedName name="FGX">#REF!</definedName>
    <definedName name="FHX">#REF!</definedName>
    <definedName name="fibre">#REF!</definedName>
    <definedName name="file">#REF!</definedName>
    <definedName name="filer">'[58]HS-DSR'!$J$40</definedName>
    <definedName name="filler" localSheetId="20">#REF!</definedName>
    <definedName name="filler" localSheetId="2">#REF!</definedName>
    <definedName name="filler" localSheetId="22">#REF!</definedName>
    <definedName name="filler">#REF!</definedName>
    <definedName name="FILLL" localSheetId="20" hidden="1">#REF!</definedName>
    <definedName name="FILLL" localSheetId="22" hidden="1">#REF!</definedName>
    <definedName name="FILLL" hidden="1">#REF!</definedName>
    <definedName name="finalisasi">#N/A</definedName>
    <definedName name="finish" localSheetId="22">'[54]ANTEK-1'!#REF!</definedName>
    <definedName name="finish">'[54]ANTEK-1'!#REF!</definedName>
    <definedName name="FINISHER" localSheetId="20">#REF!</definedName>
    <definedName name="FINISHER" localSheetId="2">#REF!</definedName>
    <definedName name="FINISHER" localSheetId="22">#REF!</definedName>
    <definedName name="FINISHER">#REF!</definedName>
    <definedName name="finsl" localSheetId="20">[132]plumbing!#REF!</definedName>
    <definedName name="finsl" localSheetId="2">[132]plumbing!#REF!</definedName>
    <definedName name="finsl" localSheetId="22">[132]plumbing!#REF!</definedName>
    <definedName name="finsl">[132]plumbing!#REF!</definedName>
    <definedName name="FIRST_FLOOR" localSheetId="22">#REF!</definedName>
    <definedName name="FIRST_FLOOR">#REF!</definedName>
    <definedName name="fisik">[37]Rekap!$I$27</definedName>
    <definedName name="fitingpijar">[42]BAHAN!$J$68</definedName>
    <definedName name="FJX" localSheetId="22">#REF!</definedName>
    <definedName name="FJX">#REF!</definedName>
    <definedName name="fkx">#REF!</definedName>
    <definedName name="FLAT_BED_TRUCK_3_4_M">'[37]Har Sat'!#REF!</definedName>
    <definedName name="FLATBEDTRUCK" localSheetId="20">#REF!</definedName>
    <definedName name="FLATBEDTRUCK" localSheetId="2">#REF!</definedName>
    <definedName name="FLATBEDTRUCK" localSheetId="22">#REF!</definedName>
    <definedName name="FLATBEDTRUCK">#REF!</definedName>
    <definedName name="flbed3">'[43]Bahan Bangunan'!#REF!</definedName>
    <definedName name="flmh400" localSheetId="22">#REF!</definedName>
    <definedName name="flmh400">#REF!</definedName>
    <definedName name="Floor_drain_plastik_biasa" localSheetId="20">#REF!</definedName>
    <definedName name="Floor_drain_plastik_biasa">#REF!</definedName>
    <definedName name="floordrain">[74]BAHAN!$J$125</definedName>
    <definedName name="flx" localSheetId="22">#REF!</definedName>
    <definedName name="flx">#REF!</definedName>
    <definedName name="Fm" localSheetId="20">#REF!</definedName>
    <definedName name="Fm" localSheetId="2">#REF!</definedName>
    <definedName name="Fm" localSheetId="22">#REF!</definedName>
    <definedName name="Fm">#REF!</definedName>
    <definedName name="fmp">[59]MAP!$Q$9</definedName>
    <definedName name="fo">'[58]HS-DSR'!$J$68</definedName>
    <definedName name="Folding_gate">[125]HSBU!$G$132</definedName>
    <definedName name="for">[38]HSD!$I$14</definedName>
    <definedName name="FOREMAN">[72]basic!$J$18</definedName>
    <definedName name="FORKLIFT" localSheetId="22">#REF!</definedName>
    <definedName name="FORKLIFT">#REF!</definedName>
    <definedName name="FORM101" localSheetId="20">'[133]10.4.3'!#REF!</definedName>
    <definedName name="FORM101" localSheetId="2">'[133]10.4.3'!#REF!</definedName>
    <definedName name="FORM101" localSheetId="22">'[133]10.4.3'!#REF!</definedName>
    <definedName name="FORM101">'[133]10.4.3'!#REF!</definedName>
    <definedName name="FORM1013">#REF!</definedName>
    <definedName name="FORM1014">#REF!</definedName>
    <definedName name="FORM1015">#REF!</definedName>
    <definedName name="FORM1021" localSheetId="20">'[133]10.4.3'!#REF!</definedName>
    <definedName name="FORM1021" localSheetId="2">'[133]10.4.3'!#REF!</definedName>
    <definedName name="FORM1021" localSheetId="22">'[133]10.4.3'!#REF!</definedName>
    <definedName name="FORM1021">'[133]10.4.3'!#REF!</definedName>
    <definedName name="FORM1022" localSheetId="20">'[133]10.4.3'!#REF!</definedName>
    <definedName name="FORM1022" localSheetId="22">'[133]10.4.3'!#REF!</definedName>
    <definedName name="FORM1022">'[133]10.4.3'!#REF!</definedName>
    <definedName name="FORM1031" localSheetId="20">'[133]10.4.3'!#REF!</definedName>
    <definedName name="FORM1031" localSheetId="22">'[133]10.4.3'!#REF!</definedName>
    <definedName name="FORM1031">'[133]10.4.3'!#REF!</definedName>
    <definedName name="FORM1032" localSheetId="20">'[133]10.4.3'!#REF!</definedName>
    <definedName name="FORM1032" localSheetId="22">'[133]10.4.3'!#REF!</definedName>
    <definedName name="FORM1032">'[133]10.4.3'!#REF!</definedName>
    <definedName name="FORM1041" localSheetId="20">'[133]10.4.3'!#REF!</definedName>
    <definedName name="FORM1041" localSheetId="22">'[133]10.4.3'!#REF!</definedName>
    <definedName name="FORM1041">'[133]10.4.3'!#REF!</definedName>
    <definedName name="FORM1042" localSheetId="20">#REF!</definedName>
    <definedName name="FORM1042" localSheetId="2">#REF!</definedName>
    <definedName name="FORM1042" localSheetId="22">#REF!</definedName>
    <definedName name="FORM1042">#REF!</definedName>
    <definedName name="FORM21" localSheetId="20">#REF!</definedName>
    <definedName name="FORM21" localSheetId="2">#REF!</definedName>
    <definedName name="FORM21">#REF!</definedName>
    <definedName name="FORM22E" localSheetId="20">[134]ALS1!#REF!</definedName>
    <definedName name="FORM22E" localSheetId="2">[134]ALS1!#REF!</definedName>
    <definedName name="FORM22E" localSheetId="22">[134]ALS1!#REF!</definedName>
    <definedName name="FORM22E">[134]ALS1!#REF!</definedName>
    <definedName name="FORM22L" localSheetId="20">#REF!</definedName>
    <definedName name="FORM22L" localSheetId="2">#REF!</definedName>
    <definedName name="FORM22L" localSheetId="22">#REF!</definedName>
    <definedName name="FORM22L">#REF!</definedName>
    <definedName name="FORM231" localSheetId="20">[134]ALS1!#REF!</definedName>
    <definedName name="FORM231" localSheetId="2">[134]ALS1!#REF!</definedName>
    <definedName name="FORM231" localSheetId="22">[134]ALS1!#REF!</definedName>
    <definedName name="FORM231">[134]ALS1!#REF!</definedName>
    <definedName name="FORM232" localSheetId="20">[134]ALS1!#REF!</definedName>
    <definedName name="FORM232" localSheetId="2">[134]ALS1!#REF!</definedName>
    <definedName name="FORM232" localSheetId="22">[134]ALS1!#REF!</definedName>
    <definedName name="FORM232">[134]ALS1!#REF!</definedName>
    <definedName name="FORM233" localSheetId="20">[134]ALS1!#REF!</definedName>
    <definedName name="FORM233" localSheetId="2">[134]ALS1!#REF!</definedName>
    <definedName name="FORM233" localSheetId="22">[134]ALS1!#REF!</definedName>
    <definedName name="FORM233">[134]ALS1!#REF!</definedName>
    <definedName name="FORM234" localSheetId="20">#REF!</definedName>
    <definedName name="FORM234" localSheetId="2">#REF!</definedName>
    <definedName name="FORM234" localSheetId="22">#REF!</definedName>
    <definedName name="FORM234">#REF!</definedName>
    <definedName name="FORM234L" localSheetId="20">#REF!</definedName>
    <definedName name="FORM234L" localSheetId="2">#REF!</definedName>
    <definedName name="FORM234L">#REF!</definedName>
    <definedName name="Form235">'[135]3-DIV2'!$L$603:$V$663</definedName>
    <definedName name="Form236">'[135]3-DIV2'!$L$854:$V$914</definedName>
    <definedName name="FORM241" localSheetId="20">[134]ALS1!#REF!</definedName>
    <definedName name="FORM241" localSheetId="2">[134]ALS1!#REF!</definedName>
    <definedName name="FORM241" localSheetId="22">[134]ALS1!#REF!</definedName>
    <definedName name="FORM241">[134]ALS1!#REF!</definedName>
    <definedName name="FORM242" localSheetId="20">[134]ALS1!#REF!</definedName>
    <definedName name="FORM242" localSheetId="2">[134]ALS1!#REF!</definedName>
    <definedName name="FORM242" localSheetId="22">[134]ALS1!#REF!</definedName>
    <definedName name="FORM242">[134]ALS1!#REF!</definedName>
    <definedName name="FORM243" localSheetId="20">[134]ALS1!#REF!</definedName>
    <definedName name="FORM243" localSheetId="2">[134]ALS1!#REF!</definedName>
    <definedName name="FORM243" localSheetId="22">[134]ALS1!#REF!</definedName>
    <definedName name="FORM243">[134]ALS1!#REF!</definedName>
    <definedName name="FORM311" localSheetId="20">#REF!</definedName>
    <definedName name="FORM311" localSheetId="2">#REF!</definedName>
    <definedName name="FORM311" localSheetId="22">#REF!</definedName>
    <definedName name="FORM311">#REF!</definedName>
    <definedName name="FORM312" localSheetId="20">#REF!</definedName>
    <definedName name="FORM312" localSheetId="2">#REF!</definedName>
    <definedName name="FORM312">#REF!</definedName>
    <definedName name="FORM313" localSheetId="20">#REF!</definedName>
    <definedName name="FORM313" localSheetId="2">#REF!</definedName>
    <definedName name="FORM313">#REF!</definedName>
    <definedName name="FORM314" localSheetId="20">#REF!</definedName>
    <definedName name="FORM314">#REF!</definedName>
    <definedName name="FORM315" localSheetId="20">#REF!</definedName>
    <definedName name="FORM315">#REF!</definedName>
    <definedName name="FORM316" localSheetId="20">#REF!</definedName>
    <definedName name="FORM316">#REF!</definedName>
    <definedName name="FORM319" localSheetId="22">'[136]3-DIV3'!$L$1886:$V$1946</definedName>
    <definedName name="FORM319">'[136]3-DIV3'!$L$1886:$V$1946</definedName>
    <definedName name="FORM321" localSheetId="20">#REF!</definedName>
    <definedName name="FORM321" localSheetId="2">#REF!</definedName>
    <definedName name="FORM321" localSheetId="22">#REF!</definedName>
    <definedName name="FORM321">#REF!</definedName>
    <definedName name="FORM322" localSheetId="20">#REF!</definedName>
    <definedName name="FORM322" localSheetId="2">#REF!</definedName>
    <definedName name="FORM322">#REF!</definedName>
    <definedName name="FORM323" localSheetId="20">#REF!</definedName>
    <definedName name="FORM323" localSheetId="2">#REF!</definedName>
    <definedName name="FORM323">#REF!</definedName>
    <definedName name="FORM323L" localSheetId="20">#REF!</definedName>
    <definedName name="FORM323L">#REF!</definedName>
    <definedName name="FORM324" localSheetId="22">'[136]3-DIV3'!$L$2305:$V$2365</definedName>
    <definedName name="FORM324">'[136]3-DIV3'!$L$2305:$V$2365</definedName>
    <definedName name="FORM33" localSheetId="20">#REF!</definedName>
    <definedName name="FORM33" localSheetId="2">#REF!</definedName>
    <definedName name="FORM33" localSheetId="22">#REF!</definedName>
    <definedName name="FORM33">#REF!</definedName>
    <definedName name="FORM331" localSheetId="22">'[136]3-DIV3'!$L$2427:$V$2487</definedName>
    <definedName name="FORM331">'[136]3-DIV3'!$L$2427:$V$2487</definedName>
    <definedName name="FORM346" localSheetId="22">'[136]3-DIV3'!$L$2547:$V$2607</definedName>
    <definedName name="FORM346">'[136]3-DIV3'!$L$2547:$V$2607</definedName>
    <definedName name="FORM421" localSheetId="20">#REF!</definedName>
    <definedName name="FORM421" localSheetId="2">#REF!</definedName>
    <definedName name="FORM421" localSheetId="22">#REF!</definedName>
    <definedName name="FORM421">#REF!</definedName>
    <definedName name="FORM422" localSheetId="20">#REF!</definedName>
    <definedName name="FORM422" localSheetId="2">#REF!</definedName>
    <definedName name="FORM422">#REF!</definedName>
    <definedName name="FORM423" localSheetId="20">#REF!</definedName>
    <definedName name="FORM423" localSheetId="2">#REF!</definedName>
    <definedName name="FORM423">#REF!</definedName>
    <definedName name="FORM424" localSheetId="20">#REF!</definedName>
    <definedName name="FORM424">#REF!</definedName>
    <definedName name="FORM425" localSheetId="20">#REF!</definedName>
    <definedName name="FORM425">#REF!</definedName>
    <definedName name="FORM426" localSheetId="20">#REF!</definedName>
    <definedName name="FORM426">#REF!</definedName>
    <definedName name="FORM427" localSheetId="20">#REF!</definedName>
    <definedName name="FORM427">#REF!</definedName>
    <definedName name="FORM511" localSheetId="20">[134]ALS5!#REF!</definedName>
    <definedName name="FORM511" localSheetId="22">[134]ALS5!#REF!</definedName>
    <definedName name="FORM511">[134]ALS5!#REF!</definedName>
    <definedName name="FORM512" localSheetId="20">[134]ALS5!#REF!</definedName>
    <definedName name="FORM512" localSheetId="22">[134]ALS5!#REF!</definedName>
    <definedName name="FORM512">[134]ALS5!#REF!</definedName>
    <definedName name="FORM521" localSheetId="20">#REF!</definedName>
    <definedName name="FORM521" localSheetId="2">#REF!</definedName>
    <definedName name="FORM521" localSheetId="22">#REF!</definedName>
    <definedName name="FORM521">#REF!</definedName>
    <definedName name="FORM522" localSheetId="20">[134]ALS5!#REF!</definedName>
    <definedName name="FORM522" localSheetId="22">[134]ALS5!#REF!</definedName>
    <definedName name="FORM522">[134]ALS5!#REF!</definedName>
    <definedName name="FORM541" localSheetId="20">[134]ALS5!#REF!</definedName>
    <definedName name="FORM541" localSheetId="22">[134]ALS5!#REF!</definedName>
    <definedName name="FORM541">[134]ALS5!#REF!</definedName>
    <definedName name="FORM542" localSheetId="20">[134]ALS5!#REF!</definedName>
    <definedName name="FORM542" localSheetId="22">[134]ALS5!#REF!</definedName>
    <definedName name="FORM542">[134]ALS5!#REF!</definedName>
    <definedName name="FORM611" localSheetId="20">[134]ALS3!#REF!</definedName>
    <definedName name="FORM611" localSheetId="22">[134]ALS3!#REF!</definedName>
    <definedName name="FORM611">[134]ALS3!#REF!</definedName>
    <definedName name="FORM612" localSheetId="20">[134]ALS3!#REF!</definedName>
    <definedName name="FORM612" localSheetId="22">[134]ALS3!#REF!</definedName>
    <definedName name="FORM612">[134]ALS3!#REF!</definedName>
    <definedName name="FORM621" localSheetId="20">#REF!</definedName>
    <definedName name="FORM621" localSheetId="2">#REF!</definedName>
    <definedName name="FORM621" localSheetId="22">#REF!</definedName>
    <definedName name="FORM621">#REF!</definedName>
    <definedName name="FORM622" localSheetId="20">[134]ALS3!#REF!</definedName>
    <definedName name="FORM622" localSheetId="22">[134]ALS3!#REF!</definedName>
    <definedName name="FORM622">[134]ALS3!#REF!</definedName>
    <definedName name="FORM623" localSheetId="20">[134]ALS3!#REF!</definedName>
    <definedName name="FORM623" localSheetId="22">[134]ALS3!#REF!</definedName>
    <definedName name="FORM623">[134]ALS3!#REF!</definedName>
    <definedName name="FORM624" localSheetId="20">[134]ALS3!#REF!</definedName>
    <definedName name="FORM624" localSheetId="22">[134]ALS3!#REF!</definedName>
    <definedName name="FORM624">[134]ALS3!#REF!</definedName>
    <definedName name="FORM631" localSheetId="20">#REF!</definedName>
    <definedName name="FORM631" localSheetId="2">#REF!</definedName>
    <definedName name="FORM631" localSheetId="22">#REF!</definedName>
    <definedName name="FORM631">#REF!</definedName>
    <definedName name="FORM632" localSheetId="20">#REF!</definedName>
    <definedName name="FORM632" localSheetId="2">#REF!</definedName>
    <definedName name="FORM632">#REF!</definedName>
    <definedName name="FORM633" localSheetId="20">[134]ALS3!#REF!</definedName>
    <definedName name="FORM633" localSheetId="2">[134]ALS3!#REF!</definedName>
    <definedName name="FORM633" localSheetId="22">[134]ALS3!#REF!</definedName>
    <definedName name="FORM633">[134]ALS3!#REF!</definedName>
    <definedName name="FORM634" localSheetId="20">[134]ALS3!#REF!</definedName>
    <definedName name="FORM634" localSheetId="2">[134]ALS3!#REF!</definedName>
    <definedName name="FORM634" localSheetId="22">[134]ALS3!#REF!</definedName>
    <definedName name="FORM634">[134]ALS3!#REF!</definedName>
    <definedName name="FORM635" localSheetId="20">[134]ALS3!#REF!</definedName>
    <definedName name="FORM635" localSheetId="22">[134]ALS3!#REF!</definedName>
    <definedName name="FORM635">[134]ALS3!#REF!</definedName>
    <definedName name="FORM635A" localSheetId="20">[134]ALS3!#REF!</definedName>
    <definedName name="FORM635A" localSheetId="22">[134]ALS3!#REF!</definedName>
    <definedName name="FORM635A">[134]ALS3!#REF!</definedName>
    <definedName name="FORM636" localSheetId="20">#REF!</definedName>
    <definedName name="FORM636" localSheetId="2">#REF!</definedName>
    <definedName name="FORM636" localSheetId="22">#REF!</definedName>
    <definedName name="FORM636">#REF!</definedName>
    <definedName name="FORM641L" localSheetId="20">#REF!</definedName>
    <definedName name="FORM641L" localSheetId="2">#REF!</definedName>
    <definedName name="FORM641L">#REF!</definedName>
    <definedName name="FORM642" localSheetId="20">#REF!</definedName>
    <definedName name="FORM642" localSheetId="2">#REF!</definedName>
    <definedName name="FORM642">#REF!</definedName>
    <definedName name="FORM65" localSheetId="20">#REF!</definedName>
    <definedName name="FORM65">#REF!</definedName>
    <definedName name="FORM651" localSheetId="20">[134]ALS3!#REF!</definedName>
    <definedName name="FORM651" localSheetId="22">[134]ALS3!#REF!</definedName>
    <definedName name="FORM651">[134]ALS3!#REF!</definedName>
    <definedName name="FORM661" localSheetId="20">[134]ALS3!#REF!</definedName>
    <definedName name="FORM661" localSheetId="22">[134]ALS3!#REF!</definedName>
    <definedName name="FORM661">[134]ALS3!#REF!</definedName>
    <definedName name="FORM662" localSheetId="20">#REF!</definedName>
    <definedName name="FORM662" localSheetId="2">#REF!</definedName>
    <definedName name="FORM662" localSheetId="22">#REF!</definedName>
    <definedName name="FORM662">#REF!</definedName>
    <definedName name="FORM66PERATA" localSheetId="20">#REF!</definedName>
    <definedName name="FORM66PERATA" localSheetId="2">#REF!</definedName>
    <definedName name="FORM66PERATA">#REF!</definedName>
    <definedName name="FORM66PERMUKAAN" localSheetId="20">#REF!</definedName>
    <definedName name="FORM66PERMUKAAN" localSheetId="2">#REF!</definedName>
    <definedName name="FORM66PERMUKAAN">#REF!</definedName>
    <definedName name="FORM7101" localSheetId="20">[134]ALS4!#REF!</definedName>
    <definedName name="FORM7101" localSheetId="2">[134]ALS4!#REF!</definedName>
    <definedName name="FORM7101" localSheetId="22">[134]ALS4!#REF!</definedName>
    <definedName name="FORM7101">[134]ALS4!#REF!</definedName>
    <definedName name="FORM7102" localSheetId="20">[134]ALS4!#REF!</definedName>
    <definedName name="FORM7102" localSheetId="2">[134]ALS4!#REF!</definedName>
    <definedName name="FORM7102" localSheetId="22">[134]ALS4!#REF!</definedName>
    <definedName name="FORM7102">[134]ALS4!#REF!</definedName>
    <definedName name="FORM7103" localSheetId="20">[134]ALS4!#REF!</definedName>
    <definedName name="FORM7103" localSheetId="2">[134]ALS4!#REF!</definedName>
    <definedName name="FORM7103" localSheetId="22">[134]ALS4!#REF!</definedName>
    <definedName name="FORM7103">[134]ALS4!#REF!</definedName>
    <definedName name="FORM711" localSheetId="20">#REF!</definedName>
    <definedName name="FORM711" localSheetId="2">#REF!</definedName>
    <definedName name="FORM711" localSheetId="22">#REF!</definedName>
    <definedName name="FORM711">#REF!</definedName>
    <definedName name="FORM712" localSheetId="20">[134]ALS4!#REF!</definedName>
    <definedName name="FORM712" localSheetId="2">[134]ALS4!#REF!</definedName>
    <definedName name="FORM712" localSheetId="22">[134]ALS4!#REF!</definedName>
    <definedName name="FORM712">[134]ALS4!#REF!</definedName>
    <definedName name="FORM713" localSheetId="20">[134]ALS4!#REF!</definedName>
    <definedName name="FORM713" localSheetId="2">[134]ALS4!#REF!</definedName>
    <definedName name="FORM713" localSheetId="22">[134]ALS4!#REF!</definedName>
    <definedName name="FORM713">[134]ALS4!#REF!</definedName>
    <definedName name="FORM714" localSheetId="20">#REF!</definedName>
    <definedName name="FORM714" localSheetId="2">#REF!</definedName>
    <definedName name="FORM714" localSheetId="22">#REF!</definedName>
    <definedName name="FORM714">#REF!</definedName>
    <definedName name="FORM715" localSheetId="20">#REF!</definedName>
    <definedName name="FORM715" localSheetId="2">#REF!</definedName>
    <definedName name="FORM715">#REF!</definedName>
    <definedName name="FORM716" localSheetId="20">[134]ALS4!#REF!</definedName>
    <definedName name="FORM716" localSheetId="2">[134]ALS4!#REF!</definedName>
    <definedName name="FORM716" localSheetId="22">[134]ALS4!#REF!</definedName>
    <definedName name="FORM716">[134]ALS4!#REF!</definedName>
    <definedName name="FORM717" localSheetId="20">#REF!</definedName>
    <definedName name="FORM717" localSheetId="2">#REF!</definedName>
    <definedName name="FORM717" localSheetId="22">#REF!</definedName>
    <definedName name="FORM717">#REF!</definedName>
    <definedName name="FORM718" localSheetId="20">[134]ALS4!#REF!</definedName>
    <definedName name="FORM718" localSheetId="2">[134]ALS4!#REF!</definedName>
    <definedName name="FORM718" localSheetId="22">[134]ALS4!#REF!</definedName>
    <definedName name="FORM718">[134]ALS4!#REF!</definedName>
    <definedName name="FORM721" localSheetId="20">#REF!</definedName>
    <definedName name="FORM721" localSheetId="2">#REF!</definedName>
    <definedName name="FORM721" localSheetId="22">#REF!</definedName>
    <definedName name="FORM721">#REF!</definedName>
    <definedName name="FORM731" localSheetId="20">#REF!</definedName>
    <definedName name="FORM731" localSheetId="2">#REF!</definedName>
    <definedName name="FORM731" localSheetId="22">#REF!</definedName>
    <definedName name="FORM731">#REF!</definedName>
    <definedName name="FORM732" localSheetId="20">#REF!</definedName>
    <definedName name="FORM732" localSheetId="2">#REF!</definedName>
    <definedName name="FORM732" localSheetId="22">#REF!</definedName>
    <definedName name="FORM732">#REF!</definedName>
    <definedName name="FORM733" localSheetId="20">#REF!</definedName>
    <definedName name="FORM733">#REF!</definedName>
    <definedName name="FORM734" localSheetId="20">#REF!</definedName>
    <definedName name="FORM734">#REF!</definedName>
    <definedName name="FORM735" localSheetId="20">#REF!</definedName>
    <definedName name="FORM735">#REF!</definedName>
    <definedName name="FORM73PL" localSheetId="20">#REF!</definedName>
    <definedName name="FORM73PL" localSheetId="22">#REF!</definedName>
    <definedName name="FORM73PL">#REF!</definedName>
    <definedName name="FORM73UL" localSheetId="20">[134]ALS4!#REF!</definedName>
    <definedName name="FORM73UL" localSheetId="22">[134]ALS4!#REF!</definedName>
    <definedName name="FORM73UL">[134]ALS4!#REF!</definedName>
    <definedName name="FORM744" localSheetId="20">#REF!</definedName>
    <definedName name="FORM744" localSheetId="2">#REF!</definedName>
    <definedName name="FORM744" localSheetId="22">#REF!</definedName>
    <definedName name="FORM744">#REF!</definedName>
    <definedName name="FORM745" localSheetId="20">#REF!</definedName>
    <definedName name="FORM745" localSheetId="2">#REF!</definedName>
    <definedName name="FORM745" localSheetId="22">#REF!</definedName>
    <definedName name="FORM745">#REF!</definedName>
    <definedName name="FORM751" localSheetId="20">[134]ALS4!#REF!</definedName>
    <definedName name="FORM751" localSheetId="2">[134]ALS4!#REF!</definedName>
    <definedName name="FORM751" localSheetId="22">[134]ALS4!#REF!</definedName>
    <definedName name="FORM751">[134]ALS4!#REF!</definedName>
    <definedName name="FORM752" localSheetId="20">[134]ALS4!#REF!</definedName>
    <definedName name="FORM752" localSheetId="2">[134]ALS4!#REF!</definedName>
    <definedName name="FORM752" localSheetId="22">[134]ALS4!#REF!</definedName>
    <definedName name="FORM752">[134]ALS4!#REF!</definedName>
    <definedName name="FORM7610" localSheetId="20">#REF!</definedName>
    <definedName name="FORM7610" localSheetId="2">#REF!</definedName>
    <definedName name="FORM7610" localSheetId="22">#REF!</definedName>
    <definedName name="FORM7610">#REF!</definedName>
    <definedName name="FORM7611" localSheetId="20">[134]ALS4!#REF!</definedName>
    <definedName name="FORM7611" localSheetId="2">[134]ALS4!#REF!</definedName>
    <definedName name="FORM7611" localSheetId="22">[134]ALS4!#REF!</definedName>
    <definedName name="FORM7611">[134]ALS4!#REF!</definedName>
    <definedName name="FORM7612" localSheetId="20">[134]ALS4!#REF!</definedName>
    <definedName name="FORM7612" localSheetId="2">[134]ALS4!#REF!</definedName>
    <definedName name="FORM7612" localSheetId="22">[134]ALS4!#REF!</definedName>
    <definedName name="FORM7612">[134]ALS4!#REF!</definedName>
    <definedName name="FORM7612a" localSheetId="20">#REF!</definedName>
    <definedName name="FORM7612a" localSheetId="2">#REF!</definedName>
    <definedName name="FORM7612a" localSheetId="22">#REF!</definedName>
    <definedName name="FORM7612a">#REF!</definedName>
    <definedName name="FORM7612b" localSheetId="20">#REF!</definedName>
    <definedName name="FORM7612b" localSheetId="2">#REF!</definedName>
    <definedName name="FORM7612b" localSheetId="22">#REF!</definedName>
    <definedName name="FORM7612b">#REF!</definedName>
    <definedName name="FORM7612c" localSheetId="20">#REF!</definedName>
    <definedName name="FORM7612c" localSheetId="2">#REF!</definedName>
    <definedName name="FORM7612c" localSheetId="22">#REF!</definedName>
    <definedName name="FORM7612c">#REF!</definedName>
    <definedName name="FORM7613" localSheetId="20">[134]ALS4!#REF!</definedName>
    <definedName name="FORM7613" localSheetId="2">[134]ALS4!#REF!</definedName>
    <definedName name="FORM7613" localSheetId="22">[134]ALS4!#REF!</definedName>
    <definedName name="FORM7613">[134]ALS4!#REF!</definedName>
    <definedName name="FORM7613a" localSheetId="20">#REF!</definedName>
    <definedName name="FORM7613a" localSheetId="2">#REF!</definedName>
    <definedName name="FORM7613a" localSheetId="22">#REF!</definedName>
    <definedName name="FORM7613a">#REF!</definedName>
    <definedName name="FORM7613b" localSheetId="20">#REF!</definedName>
    <definedName name="FORM7613b" localSheetId="2">#REF!</definedName>
    <definedName name="FORM7613b" localSheetId="22">#REF!</definedName>
    <definedName name="FORM7613b">#REF!</definedName>
    <definedName name="FORM7613c" localSheetId="20">#REF!</definedName>
    <definedName name="FORM7613c" localSheetId="2">#REF!</definedName>
    <definedName name="FORM7613c" localSheetId="22">#REF!</definedName>
    <definedName name="FORM7613c">#REF!</definedName>
    <definedName name="FORM7614" localSheetId="20">[134]ALS4!#REF!</definedName>
    <definedName name="FORM7614" localSheetId="2">[134]ALS4!#REF!</definedName>
    <definedName name="FORM7614" localSheetId="22">[134]ALS4!#REF!</definedName>
    <definedName name="FORM7614">[134]ALS4!#REF!</definedName>
    <definedName name="FORM7614a" localSheetId="20">#REF!</definedName>
    <definedName name="FORM7614a" localSheetId="2">#REF!</definedName>
    <definedName name="FORM7614a" localSheetId="22">#REF!</definedName>
    <definedName name="FORM7614a">#REF!</definedName>
    <definedName name="FORM7614b" localSheetId="20">#REF!</definedName>
    <definedName name="FORM7614b" localSheetId="2">#REF!</definedName>
    <definedName name="FORM7614b" localSheetId="22">#REF!</definedName>
    <definedName name="FORM7614b">#REF!</definedName>
    <definedName name="FORM7614c" localSheetId="20">#REF!</definedName>
    <definedName name="FORM7614c" localSheetId="2">#REF!</definedName>
    <definedName name="FORM7614c" localSheetId="22">#REF!</definedName>
    <definedName name="FORM7614c">#REF!</definedName>
    <definedName name="FORM7614d" localSheetId="20">#REF!</definedName>
    <definedName name="FORM7614d" localSheetId="22">#REF!</definedName>
    <definedName name="FORM7614d">#REF!</definedName>
    <definedName name="FORM7614e" localSheetId="20">#REF!</definedName>
    <definedName name="FORM7614e" localSheetId="22">#REF!</definedName>
    <definedName name="FORM7614e">#REF!</definedName>
    <definedName name="FORM7615" localSheetId="20">[134]ALS4!#REF!</definedName>
    <definedName name="FORM7615" localSheetId="22">[134]ALS4!#REF!</definedName>
    <definedName name="FORM7615">[134]ALS4!#REF!</definedName>
    <definedName name="FORM7616" localSheetId="20">[134]ALS4!#REF!</definedName>
    <definedName name="FORM7616" localSheetId="22">[134]ALS4!#REF!</definedName>
    <definedName name="FORM7616">[134]ALS4!#REF!</definedName>
    <definedName name="FORM7617" localSheetId="20">[134]ALS4!#REF!</definedName>
    <definedName name="FORM7617" localSheetId="22">[134]ALS4!#REF!</definedName>
    <definedName name="FORM7617">[134]ALS4!#REF!</definedName>
    <definedName name="FORM7618" localSheetId="20">[134]ALS4!#REF!</definedName>
    <definedName name="FORM7618" localSheetId="22">[134]ALS4!#REF!</definedName>
    <definedName name="FORM7618">[134]ALS4!#REF!</definedName>
    <definedName name="FORM7619" localSheetId="20">[134]ALS4!#REF!</definedName>
    <definedName name="FORM7619" localSheetId="22">[134]ALS4!#REF!</definedName>
    <definedName name="FORM7619">[134]ALS4!#REF!</definedName>
    <definedName name="FORM7620" localSheetId="20">[134]ALS4!#REF!</definedName>
    <definedName name="FORM7620" localSheetId="22">[134]ALS4!#REF!</definedName>
    <definedName name="FORM7620">[134]ALS4!#REF!</definedName>
    <definedName name="FORM7621" localSheetId="20">[134]ALS4!#REF!</definedName>
    <definedName name="FORM7621" localSheetId="22">[134]ALS4!#REF!</definedName>
    <definedName name="FORM7621">[134]ALS4!#REF!</definedName>
    <definedName name="FORM7625" localSheetId="20">[134]ALS4!#REF!</definedName>
    <definedName name="FORM7625" localSheetId="22">[134]ALS4!#REF!</definedName>
    <definedName name="FORM7625">[134]ALS4!#REF!</definedName>
    <definedName name="FORM7626" localSheetId="20">[134]ALS4!#REF!</definedName>
    <definedName name="FORM7626" localSheetId="22">[134]ALS4!#REF!</definedName>
    <definedName name="FORM7626">[134]ALS4!#REF!</definedName>
    <definedName name="FORM767" localSheetId="20">[134]ALS4!#REF!</definedName>
    <definedName name="FORM767" localSheetId="22">[134]ALS4!#REF!</definedName>
    <definedName name="FORM767">[134]ALS4!#REF!</definedName>
    <definedName name="FORM768" localSheetId="20">[134]ALS4!#REF!</definedName>
    <definedName name="FORM768" localSheetId="22">[134]ALS4!#REF!</definedName>
    <definedName name="FORM768">[134]ALS4!#REF!</definedName>
    <definedName name="FORM769" localSheetId="20">[134]ALS4!#REF!</definedName>
    <definedName name="FORM769" localSheetId="22">[134]ALS4!#REF!</definedName>
    <definedName name="FORM769">[134]ALS4!#REF!</definedName>
    <definedName name="FORM76X" localSheetId="20">[134]ALS4!#REF!</definedName>
    <definedName name="FORM76X" localSheetId="22">[134]ALS4!#REF!</definedName>
    <definedName name="FORM76X">[134]ALS4!#REF!</definedName>
    <definedName name="FORM771" localSheetId="20">[134]ALS4!#REF!</definedName>
    <definedName name="FORM771" localSheetId="22">[134]ALS4!#REF!</definedName>
    <definedName name="FORM771">[134]ALS4!#REF!</definedName>
    <definedName name="FORM771a" localSheetId="20">#REF!</definedName>
    <definedName name="FORM771a" localSheetId="2">#REF!</definedName>
    <definedName name="FORM771a" localSheetId="22">#REF!</definedName>
    <definedName name="FORM771a">#REF!</definedName>
    <definedName name="FORM771b" localSheetId="20">#REF!</definedName>
    <definedName name="FORM771b" localSheetId="2">#REF!</definedName>
    <definedName name="FORM771b" localSheetId="22">#REF!</definedName>
    <definedName name="FORM771b">#REF!</definedName>
    <definedName name="FORM771c" localSheetId="20">#REF!</definedName>
    <definedName name="FORM771c" localSheetId="2">#REF!</definedName>
    <definedName name="FORM771c" localSheetId="22">#REF!</definedName>
    <definedName name="FORM771c">#REF!</definedName>
    <definedName name="FORM771d" localSheetId="20">#REF!</definedName>
    <definedName name="FORM771d">#REF!</definedName>
    <definedName name="FORM772a" localSheetId="20">#REF!</definedName>
    <definedName name="FORM772a">#REF!</definedName>
    <definedName name="FORM772b" localSheetId="20">#REF!</definedName>
    <definedName name="FORM772b">#REF!</definedName>
    <definedName name="FORM772c" localSheetId="20">#REF!</definedName>
    <definedName name="FORM772c">#REF!</definedName>
    <definedName name="FORM772d" localSheetId="20">#REF!</definedName>
    <definedName name="FORM772d">#REF!</definedName>
    <definedName name="FORM775" localSheetId="20">[134]ALS4!#REF!</definedName>
    <definedName name="FORM775" localSheetId="22">[134]ALS4!#REF!</definedName>
    <definedName name="FORM775">[134]ALS4!#REF!</definedName>
    <definedName name="FORM79" localSheetId="20">[134]ALS4!#REF!</definedName>
    <definedName name="FORM79" localSheetId="22">[134]ALS4!#REF!</definedName>
    <definedName name="FORM79">[134]ALS4!#REF!</definedName>
    <definedName name="FORM79L" localSheetId="20">[134]ALS4!#REF!</definedName>
    <definedName name="FORM79L" localSheetId="22">[134]ALS4!#REF!</definedName>
    <definedName name="FORM79L">[134]ALS4!#REF!</definedName>
    <definedName name="FORM79manual" localSheetId="20">#REF!</definedName>
    <definedName name="FORM79manual" localSheetId="2">#REF!</definedName>
    <definedName name="FORM79manual" localSheetId="22">#REF!</definedName>
    <definedName name="FORM79manual">#REF!</definedName>
    <definedName name="FORM79mekanis" localSheetId="20">#REF!</definedName>
    <definedName name="FORM79mekanis" localSheetId="2">#REF!</definedName>
    <definedName name="FORM79mekanis" localSheetId="22">#REF!</definedName>
    <definedName name="FORM79mekanis">#REF!</definedName>
    <definedName name="FORM811" localSheetId="20">#REF!</definedName>
    <definedName name="FORM811" localSheetId="2">#REF!</definedName>
    <definedName name="FORM811" localSheetId="22">#REF!</definedName>
    <definedName name="FORM811">#REF!</definedName>
    <definedName name="FORM812" localSheetId="20">#REF!</definedName>
    <definedName name="FORM812" localSheetId="22">#REF!</definedName>
    <definedName name="FORM812">#REF!</definedName>
    <definedName name="FORM813" localSheetId="20">#REF!</definedName>
    <definedName name="FORM813" localSheetId="22">#REF!</definedName>
    <definedName name="FORM813">#REF!</definedName>
    <definedName name="FORM814" localSheetId="20">#REF!</definedName>
    <definedName name="FORM814" localSheetId="22">#REF!</definedName>
    <definedName name="FORM814">#REF!</definedName>
    <definedName name="FORM815" localSheetId="20">#REF!</definedName>
    <definedName name="FORM815" localSheetId="22">#REF!</definedName>
    <definedName name="FORM815">#REF!</definedName>
    <definedName name="FORM817" localSheetId="20">#REF!</definedName>
    <definedName name="FORM817" localSheetId="22">#REF!</definedName>
    <definedName name="FORM817">#REF!</definedName>
    <definedName name="FORM818" localSheetId="20">#REF!</definedName>
    <definedName name="FORM818" localSheetId="22">#REF!</definedName>
    <definedName name="FORM818">#REF!</definedName>
    <definedName name="FORM819" localSheetId="20">#REF!</definedName>
    <definedName name="FORM819" localSheetId="22">#REF!</definedName>
    <definedName name="FORM819">#REF!</definedName>
    <definedName name="FORM82" localSheetId="20">#REF!</definedName>
    <definedName name="FORM82" localSheetId="22">#REF!</definedName>
    <definedName name="FORM82">#REF!</definedName>
    <definedName name="FORM83" localSheetId="20">#REF!</definedName>
    <definedName name="FORM83" localSheetId="22">#REF!</definedName>
    <definedName name="FORM83">#REF!</definedName>
    <definedName name="FORM841" localSheetId="20">#REF!</definedName>
    <definedName name="FORM841" localSheetId="22">#REF!</definedName>
    <definedName name="FORM841">#REF!</definedName>
    <definedName name="FORM8410" localSheetId="20">#REF!</definedName>
    <definedName name="FORM8410" localSheetId="22">#REF!</definedName>
    <definedName name="FORM8410">#REF!</definedName>
    <definedName name="FORM842" localSheetId="20">#REF!</definedName>
    <definedName name="FORM842" localSheetId="22">#REF!</definedName>
    <definedName name="FORM842">#REF!</definedName>
    <definedName name="FORM844" localSheetId="20">#REF!</definedName>
    <definedName name="FORM844" localSheetId="22">#REF!</definedName>
    <definedName name="FORM844">#REF!</definedName>
    <definedName name="FORM845" localSheetId="20">#REF!</definedName>
    <definedName name="FORM845" localSheetId="22">#REF!</definedName>
    <definedName name="FORM845">#REF!</definedName>
    <definedName name="FORM846" localSheetId="20">#REF!</definedName>
    <definedName name="FORM846" localSheetId="22">#REF!</definedName>
    <definedName name="FORM846">#REF!</definedName>
    <definedName name="FORM847" localSheetId="20">#REF!</definedName>
    <definedName name="FORM847" localSheetId="22">#REF!</definedName>
    <definedName name="FORM847">#REF!</definedName>
    <definedName name="FORMGEOTEKSTIL" localSheetId="20">[134]ALS4!#REF!</definedName>
    <definedName name="FORMGEOTEKSTIL" localSheetId="22">[134]ALS4!#REF!</definedName>
    <definedName name="FORMGEOTEKSTIL">[134]ALS4!#REF!</definedName>
    <definedName name="FORMLatasirK" localSheetId="20">#REF!</definedName>
    <definedName name="FORMLatasirK" localSheetId="2">#REF!</definedName>
    <definedName name="FORMLatasirK" localSheetId="22">#REF!</definedName>
    <definedName name="FORMLatasirK">#REF!</definedName>
    <definedName name="FORMLatasirKL" localSheetId="20">#REF!</definedName>
    <definedName name="FORMLatasirKL" localSheetId="2">#REF!</definedName>
    <definedName name="FORMLatasirKL">#REF!</definedName>
    <definedName name="formoil">[48]HARSAT!$I$76</definedName>
    <definedName name="FP" localSheetId="22">[47]HS!#REF!</definedName>
    <definedName name="FP">[47]HS!#REF!</definedName>
    <definedName name="fraksi3" localSheetId="20">[114]material!#REF!</definedName>
    <definedName name="fraksi3" localSheetId="2">[114]material!#REF!</definedName>
    <definedName name="fraksi3" localSheetId="22">[114]material!#REF!</definedName>
    <definedName name="fraksi3">[114]material!#REF!</definedName>
    <definedName name="fraksi4" localSheetId="20">[114]material!#REF!</definedName>
    <definedName name="fraksi4" localSheetId="2">[114]material!#REF!</definedName>
    <definedName name="fraksi4">[114]material!#REF!</definedName>
    <definedName name="frc4x10" localSheetId="22">#REF!</definedName>
    <definedName name="frc4x10">#REF!</definedName>
    <definedName name="frc4x1x400">#REF!</definedName>
    <definedName name="frc4x25">#REF!</definedName>
    <definedName name="frc4x300">#REF!</definedName>
    <definedName name="frc4x35">#REF!</definedName>
    <definedName name="frc4x95">#REF!</definedName>
    <definedName name="frc5x4">#REF!</definedName>
    <definedName name="frc5x6">#REF!</definedName>
    <definedName name="FRE" localSheetId="3">#N/A</definedName>
    <definedName name="FRE" localSheetId="2">#N/A</definedName>
    <definedName name="FRE" localSheetId="22">'Terbilang versi 1'!FRE</definedName>
    <definedName name="FRE">#N/A</definedName>
    <definedName name="FRRDS" localSheetId="20">#REF!</definedName>
    <definedName name="FRRDS" localSheetId="2">#REF!</definedName>
    <definedName name="FRRDS" localSheetId="22">#REF!</definedName>
    <definedName name="FRRDS">#REF!</definedName>
    <definedName name="fs">#REF!</definedName>
    <definedName name="fsvd100" localSheetId="20">#REF!</definedName>
    <definedName name="fsvd100" localSheetId="2">#REF!</definedName>
    <definedName name="fsvd100">#REF!</definedName>
    <definedName name="fsvd150" localSheetId="20">#REF!</definedName>
    <definedName name="fsvd150" localSheetId="2">#REF!</definedName>
    <definedName name="fsvd150">#REF!</definedName>
    <definedName name="fsvd65" localSheetId="20">#REF!</definedName>
    <definedName name="fsvd65">#REF!</definedName>
    <definedName name="FT">#REF!</definedName>
    <definedName name="FULVIMIXER" localSheetId="20">#REF!</definedName>
    <definedName name="FULVIMIXER">#REF!</definedName>
    <definedName name="Furnica___Melamin____1_2_x_2_4__m" localSheetId="20">#REF!</definedName>
    <definedName name="Furnica___Melamin____1_2_x_2_4__m">#REF!</definedName>
    <definedName name="FURNITURE__FURNISHING">#REF!</definedName>
    <definedName name="fw">#REF!</definedName>
    <definedName name="G" localSheetId="20">#REF!</definedName>
    <definedName name="G" localSheetId="22">#REF!</definedName>
    <definedName name="G">#REF!</definedName>
    <definedName name="G.41a" localSheetId="22">[61]ANALISA!$H$286</definedName>
    <definedName name="G.41a">[61]ANALISA!$H$286</definedName>
    <definedName name="gaji" localSheetId="22">[89]GAJI!$Y$45</definedName>
    <definedName name="gaji">[89]GAJI!$Y$45</definedName>
    <definedName name="GALI" localSheetId="20">#REF!</definedName>
    <definedName name="GALI" localSheetId="2">#REF!</definedName>
    <definedName name="GALI" localSheetId="22">#REF!</definedName>
    <definedName name="GALI">#REF!</definedName>
    <definedName name="gali1" localSheetId="22">'[54]ANTEK-1'!#REF!</definedName>
    <definedName name="gali1">'[54]ANTEK-1'!#REF!</definedName>
    <definedName name="GALIAN" localSheetId="22">#REF!</definedName>
    <definedName name="GALIAN">#REF!</definedName>
    <definedName name="galpipe75">[38]HSD!$I$65</definedName>
    <definedName name="galvanis1">[56]BAHAN!#REF!</definedName>
    <definedName name="galvanis112">[56]BAHAN!#REF!</definedName>
    <definedName name="galvanis12">[56]BAHAN!#REF!</definedName>
    <definedName name="galvanis34">[56]BAHAN!#REF!</definedName>
    <definedName name="GANDA" localSheetId="20">#REF!</definedName>
    <definedName name="GANDA" localSheetId="2">#REF!</definedName>
    <definedName name="GANDA" localSheetId="22">#REF!</definedName>
    <definedName name="GANDA">#REF!</definedName>
    <definedName name="GANDAA" localSheetId="20">#REF!</definedName>
    <definedName name="GANDAA" localSheetId="2">#REF!</definedName>
    <definedName name="GANDAA">#REF!</definedName>
    <definedName name="GANTI" localSheetId="22">[113]DHS!$A$1:$F$55</definedName>
    <definedName name="GANTI">[112]DHS!$A$1:$F$55</definedName>
    <definedName name="gantunganhanduk">[56]BAHAN!#REF!</definedName>
    <definedName name="gaplex" localSheetId="3">#N/A</definedName>
    <definedName name="gaplex" localSheetId="2">#N/A</definedName>
    <definedName name="gaplex" localSheetId="22">'Terbilang versi 1'!gaplex</definedName>
    <definedName name="gaplex">#N/A</definedName>
    <definedName name="GBS" localSheetId="20">#REF!</definedName>
    <definedName name="GBS" localSheetId="2">#REF!</definedName>
    <definedName name="GBS" localSheetId="22">#REF!</definedName>
    <definedName name="GBS">#REF!</definedName>
    <definedName name="GE">#REF!</definedName>
    <definedName name="Gen">#REF!</definedName>
    <definedName name="gens15">[38]HSD!$I$126</definedName>
    <definedName name="GENSET" localSheetId="20">#REF!</definedName>
    <definedName name="GENSET" localSheetId="2">#REF!</definedName>
    <definedName name="GENSET" localSheetId="22">#REF!</definedName>
    <definedName name="GENSET">#REF!</definedName>
    <definedName name="Genteng_beton" localSheetId="20">#REF!</definedName>
    <definedName name="Genteng_beton">#REF!</definedName>
    <definedName name="Genteng_bubungan_soka" localSheetId="20">#REF!</definedName>
    <definedName name="Genteng_bubungan_soka">#REF!</definedName>
    <definedName name="Genteng_Plentong" localSheetId="20">#REF!</definedName>
    <definedName name="Genteng_Plentong">#REF!</definedName>
    <definedName name="Genteng_soka_kodok" localSheetId="20">#REF!</definedName>
    <definedName name="Genteng_soka_kodok">#REF!</definedName>
    <definedName name="gerendeljendela">[74]BAHAN!$J$159</definedName>
    <definedName name="gerendelpintu">[74]BAHAN!$J$156</definedName>
    <definedName name="gg">[51]datbhn!$I$61</definedName>
    <definedName name="gggg">'[108]Harga dasar'!$F$235</definedName>
    <definedName name="gird35">[38]HSD!$I$47</definedName>
    <definedName name="gird41">[38]HSD!$I$48</definedName>
    <definedName name="GKT" localSheetId="20">#REF!</definedName>
    <definedName name="GKT" localSheetId="2">#REF!</definedName>
    <definedName name="GKT" localSheetId="22">#REF!</definedName>
    <definedName name="GKT">#REF!</definedName>
    <definedName name="gl3p" localSheetId="22">#REF!</definedName>
    <definedName name="gl3p">#REF!</definedName>
    <definedName name="glassbit">'[37]Har Sat'!$J$98</definedName>
    <definedName name="gogon" hidden="1">'[137]Master 1.0'!$K$203:$CX$203</definedName>
    <definedName name="gol">[103]master!$Q$3:$U$43</definedName>
    <definedName name="gorong" localSheetId="22">'[115]anal-beton'!#REF!</definedName>
    <definedName name="gorong">'[115]anal-beton'!#REF!</definedName>
    <definedName name="govpd15" localSheetId="20">#REF!</definedName>
    <definedName name="govpd15" localSheetId="22">#REF!</definedName>
    <definedName name="govpd15">#REF!</definedName>
    <definedName name="gp">#REF!</definedName>
    <definedName name="graded">'[43]Bahan Bangunan'!#REF!</definedName>
    <definedName name="GRADER" localSheetId="20">#REF!</definedName>
    <definedName name="GRADER" localSheetId="22">#REF!</definedName>
    <definedName name="GRADER">#REF!</definedName>
    <definedName name="gran">[47]HS!$I$33</definedName>
    <definedName name="GRAND_PALEMBANG_HOTEL___PALEMBANG" localSheetId="20">#REF!</definedName>
    <definedName name="GRAND_PALEMBANG_HOTEL___PALEMBANG" localSheetId="22">#REF!</definedName>
    <definedName name="GRAND_PALEMBANG_HOTEL___PALEMBANG">#REF!</definedName>
    <definedName name="Grasena" localSheetId="20">[9]Bahan!#REF!</definedName>
    <definedName name="Grasena" localSheetId="22">[9]Bahan!#REF!</definedName>
    <definedName name="Grasena">[9]Bahan!#REF!</definedName>
    <definedName name="grass">[38]HSD!$I$93</definedName>
    <definedName name="grassblock">[56]BAHAN!#REF!</definedName>
    <definedName name="GRAVEL">#REF!</definedName>
    <definedName name="grc" localSheetId="22">#REF!</definedName>
    <definedName name="grc">#REF!</definedName>
    <definedName name="grdia75120">'[58]HS-DSR'!$J$58</definedName>
    <definedName name="Grendel_jendela">[125]HSBU!$G$43</definedName>
    <definedName name="Grendel_kuningan" localSheetId="20">#REF!</definedName>
    <definedName name="Grendel_kuningan">#REF!</definedName>
    <definedName name="GROUND_FLOOR" localSheetId="22">#REF!</definedName>
    <definedName name="GROUND_FLOOR">#REF!</definedName>
    <definedName name="GS">[47]HS!$I$100</definedName>
    <definedName name="gs110g" localSheetId="22">#REF!</definedName>
    <definedName name="gs110g">#REF!</definedName>
    <definedName name="gs14g">#REF!</definedName>
    <definedName name="gs55g">#REF!</definedName>
    <definedName name="gs6g">#REF!</definedName>
    <definedName name="gs80g">#REF!</definedName>
    <definedName name="gtg">'[58]HS-DSR'!$J$127</definedName>
    <definedName name="gypsum">[74]BAHAN!$J$108</definedName>
    <definedName name="H" localSheetId="20">#REF!</definedName>
    <definedName name="H" localSheetId="2">#REF!</definedName>
    <definedName name="h" localSheetId="22">#REF!</definedName>
    <definedName name="H">#REF!</definedName>
    <definedName name="habis">'[107]Material&amp;Alat'!$I$28</definedName>
    <definedName name="Hak_angin">[125]HSBU!$G$46</definedName>
    <definedName name="hakangin">[74]BAHAN!$J$160</definedName>
    <definedName name="hamer" localSheetId="22">#REF!</definedName>
    <definedName name="hamer">#REF!</definedName>
    <definedName name="handlejendela">[74]BAHAN!$J$161</definedName>
    <definedName name="handlepintu">[74]BAHAN!$J$162</definedName>
    <definedName name="haraga">[138]Hrg!$B$8:$F$10</definedName>
    <definedName name="harga" localSheetId="22">[139]harga!$B$4:$D$29</definedName>
    <definedName name="harga">[139]harga!$B$4:$D$29</definedName>
    <definedName name="harga1">[140]Hrg!$B$8:$F$9</definedName>
    <definedName name="hari" localSheetId="22">[100]ubah!$AT$3:$AU$9</definedName>
    <definedName name="hari">[101]ubah!$AT$3:$AU$9</definedName>
    <definedName name="HBR" localSheetId="22">[47]HS!#REF!</definedName>
    <definedName name="HBR">[47]HS!#REF!</definedName>
    <definedName name="hdw" localSheetId="22">#REF!</definedName>
    <definedName name="hdw">#REF!</definedName>
    <definedName name="Heä_soá_laép_xaø_H">1.7</definedName>
    <definedName name="heä_soá_sình_laày" localSheetId="22">#REF!</definedName>
    <definedName name="heä_soá_sình_laày">#REF!</definedName>
    <definedName name="Header_Row" localSheetId="20">ROW(#REF!)</definedName>
    <definedName name="Header_Row" localSheetId="22">ROW(#REF!)</definedName>
    <definedName name="Header_Row">ROW(#REF!)</definedName>
    <definedName name="hendel_jendela">[125]HSBU!$G$50</definedName>
    <definedName name="heru">'[107]Material&amp;Alat'!$I$69</definedName>
    <definedName name="HGB">'[141]HGB DUMAI'!$B$11:$G$67</definedName>
    <definedName name="hgh" localSheetId="22">#REF!</definedName>
    <definedName name="hgh">#REF!</definedName>
    <definedName name="HH15HT" localSheetId="22">'[40]TONGKE-HT'!#REF!</definedName>
    <definedName name="HH15HT">'[40]TONGKE-HT'!#REF!</definedName>
    <definedName name="HH16HT" localSheetId="22">'[40]TONGKE-HT'!#REF!</definedName>
    <definedName name="HH16HT">'[40]TONGKE-HT'!#REF!</definedName>
    <definedName name="HH19HT">'[40]TONGKE-HT'!#REF!</definedName>
    <definedName name="HH20HT">'[40]TONGKE-HT'!#REF!</definedName>
    <definedName name="HI" localSheetId="20">#REF!</definedName>
    <definedName name="HI" localSheetId="2">#REF!</definedName>
    <definedName name="HI" localSheetId="22">#REF!</definedName>
    <definedName name="HI">#REF!</definedName>
    <definedName name="HiddenRows" localSheetId="22" hidden="1">#REF!</definedName>
    <definedName name="HiddenRows" hidden="1">#REF!</definedName>
    <definedName name="hil">#REF!</definedName>
    <definedName name="hk">[142]MAP!$AC$16</definedName>
    <definedName name="HL" localSheetId="20">#REF!</definedName>
    <definedName name="HL" localSheetId="2">#REF!</definedName>
    <definedName name="HL" localSheetId="22">#REF!</definedName>
    <definedName name="HL">#REF!</definedName>
    <definedName name="hm" localSheetId="22">#REF!</definedName>
    <definedName name="hm">#REF!</definedName>
    <definedName name="HOTEL">[103]master!$K$5:$N$39</definedName>
    <definedName name="hotel1">[103]master!$N$5:$N$36</definedName>
    <definedName name="hotel2">[103]master!$M$5:$M$36</definedName>
    <definedName name="HOTEL3">[103]master!$L$5:$L$36</definedName>
    <definedName name="hrgbahan">#REF!</definedName>
    <definedName name="HS">'[143]prog-mgu'!$E$15:$E$118</definedName>
    <definedName name="HSBEKISTING" localSheetId="22">#REF!</definedName>
    <definedName name="HSBEKISTING">#REF!</definedName>
    <definedName name="HSBESI">#REF!</definedName>
    <definedName name="HSCOR">#REF!</definedName>
    <definedName name="HSCT3">0.1</definedName>
    <definedName name="HSD" localSheetId="20">#REF!</definedName>
    <definedName name="HSD" localSheetId="2">#REF!</definedName>
    <definedName name="HSD" localSheetId="22">#REF!</definedName>
    <definedName name="HSD">#REF!</definedName>
    <definedName name="hsdc1" localSheetId="22">#REF!</definedName>
    <definedName name="hsdc1">#REF!</definedName>
    <definedName name="HSDD" localSheetId="22">[40]phuluc1!#REF!</definedName>
    <definedName name="HSDD">[40]phuluc1!#REF!</definedName>
    <definedName name="HSDN">2.5</definedName>
    <definedName name="HSGORONG">#REF!</definedName>
    <definedName name="HSHH">#REF!</definedName>
    <definedName name="HSHHUT">#REF!</definedName>
    <definedName name="hskk1">[40]chitiet!$D$4</definedName>
    <definedName name="HSNC">[109]Du_lieu!$C$6</definedName>
    <definedName name="HSPASANG" localSheetId="22">#REF!</definedName>
    <definedName name="HSPASANG">#REF!</definedName>
    <definedName name="hspt" localSheetId="20">#REF!</definedName>
    <definedName name="hspt" localSheetId="2">#REF!</definedName>
    <definedName name="hspt">#REF!</definedName>
    <definedName name="HSSL">#REF!</definedName>
    <definedName name="hsut" localSheetId="20">#REF!</definedName>
    <definedName name="hsut" localSheetId="2">#REF!</definedName>
    <definedName name="hsut">#REF!</definedName>
    <definedName name="HSVC1">#REF!</definedName>
    <definedName name="HSVC2">#REF!</definedName>
    <definedName name="HSVC3">#REF!</definedName>
    <definedName name="hswt" localSheetId="20">#REF!</definedName>
    <definedName name="hswt">#REF!</definedName>
    <definedName name="ht25nc">'[40]lam-moi'!#REF!</definedName>
    <definedName name="ht25vl">'[40]lam-moi'!#REF!</definedName>
    <definedName name="ht325nc">'[40]lam-moi'!#REF!</definedName>
    <definedName name="ht325vl">'[40]lam-moi'!#REF!</definedName>
    <definedName name="ht37k">'[40]lam-moi'!#REF!</definedName>
    <definedName name="ht37nc">'[40]lam-moi'!#REF!</definedName>
    <definedName name="ht50nc">'[40]lam-moi'!#REF!</definedName>
    <definedName name="ht50vl">'[40]lam-moi'!#REF!</definedName>
    <definedName name="HTML_CodePage" hidden="1">1252</definedName>
    <definedName name="HTML_Control" localSheetId="3" hidden="1">{"'Overflow Tank '!$A$1:$Q$58"}</definedName>
    <definedName name="HTML_Control" localSheetId="2" hidden="1">{"'Overflow Tank '!$A$1:$Q$58"}</definedName>
    <definedName name="HTML_Control" localSheetId="22" hidden="1">{"'Overflow Tank '!$A$1:$Q$58"}</definedName>
    <definedName name="HTML_Control" hidden="1">{"'Overflow Tank '!$A$1:$Q$58"}</definedName>
    <definedName name="HTML_Description" hidden="1">""</definedName>
    <definedName name="HTML_Email" hidden="1">""</definedName>
    <definedName name="HTML_Header" hidden="1">"Overflow Tank"</definedName>
    <definedName name="HTML_LastUpdate" hidden="1">"12/20/99"</definedName>
    <definedName name="HTML_LineAfter" hidden="1">FALSE</definedName>
    <definedName name="HTML_LineBefore" hidden="1">FALSE</definedName>
    <definedName name="HTML_Name" hidden="1">"Angela Dian S. Dewi"</definedName>
    <definedName name="HTML_OBDlg2" hidden="1">TRUE</definedName>
    <definedName name="HTML_OBDlg4" hidden="1">TRUE</definedName>
    <definedName name="HTML_OS" hidden="1">0</definedName>
    <definedName name="HTML_PathFile" hidden="1">"C:\DIC\HTML\Resources\References\Manuals\Equipment\Tank.htm"</definedName>
    <definedName name="HTML_Title" hidden="1">"Tank sizing"</definedName>
    <definedName name="HTNC" localSheetId="22">#REF!</definedName>
    <definedName name="HTNC">#REF!</definedName>
    <definedName name="HTVL">#REF!</definedName>
    <definedName name="HVAC">[122]MEK!$J$155</definedName>
    <definedName name="Hydrant">[122]MEK!$J$71</definedName>
    <definedName name="i" localSheetId="20">[144]HIDRO!#REF!</definedName>
    <definedName name="i" localSheetId="2">[144]HIDRO!#REF!</definedName>
    <definedName name="i" localSheetId="22">[144]HIDRO!#REF!</definedName>
    <definedName name="i">[144]HIDRO!#REF!</definedName>
    <definedName name="I_L1" localSheetId="22">#REF!</definedName>
    <definedName name="I_L1">#REF!</definedName>
    <definedName name="I_L2">#REF!</definedName>
    <definedName name="I_L3">#REF!</definedName>
    <definedName name="I_LATAP">#REF!</definedName>
    <definedName name="I_LD">#REF!</definedName>
    <definedName name="I_LPOS">#REF!</definedName>
    <definedName name="I_LU">#REF!</definedName>
    <definedName name="I2É6">[40]chitimc!#REF!</definedName>
    <definedName name="ihb" localSheetId="20">#REF!</definedName>
    <definedName name="ihb" localSheetId="2">#REF!</definedName>
    <definedName name="ihb" localSheetId="22">#REF!</definedName>
    <definedName name="ihb">#REF!</definedName>
    <definedName name="ihbl" localSheetId="20">#REF!</definedName>
    <definedName name="ihbl" localSheetId="2">#REF!</definedName>
    <definedName name="ihbl">#REF!</definedName>
    <definedName name="II_L1">#REF!</definedName>
    <definedName name="II_L2">#REF!</definedName>
    <definedName name="II_L3">#REF!</definedName>
    <definedName name="II_LATAP">#REF!</definedName>
    <definedName name="II_LD">#REF!</definedName>
    <definedName name="II_LD2">#REF!</definedName>
    <definedName name="II_LPOS">#REF!</definedName>
    <definedName name="II_LU">#REF!</definedName>
    <definedName name="III_L1">#REF!</definedName>
    <definedName name="III_L2">#REF!</definedName>
    <definedName name="III_L3">#REF!</definedName>
    <definedName name="III_LATAP">#REF!</definedName>
    <definedName name="III_LD">#REF!</definedName>
    <definedName name="III_LPOS">#REF!</definedName>
    <definedName name="III_LU">#REF!</definedName>
    <definedName name="ijuk">[47]HS!#REF!</definedName>
    <definedName name="inalat" localSheetId="22">[145]Analisa!$L$1</definedName>
    <definedName name="inalat">[146]Analisa!$L$1</definedName>
    <definedName name="inbhn" localSheetId="20">#REF!</definedName>
    <definedName name="inbhn" localSheetId="2">#REF!</definedName>
    <definedName name="inbhn" localSheetId="22">#REF!</definedName>
    <definedName name="inbhn">#REF!</definedName>
    <definedName name="ind_tnh_urug">[105]Index!$K$26</definedName>
    <definedName name="IndBhn">[64]Harsat!$L$11</definedName>
    <definedName name="indek" localSheetId="22">'[115]anal-aspal'!#REF!</definedName>
    <definedName name="indek">'[115]anal-aspal'!#REF!</definedName>
    <definedName name="index" localSheetId="22">'[115]anal-drainase,tanah&amp;ps batu'!#REF!</definedName>
    <definedName name="index">'[115]anal-drainase,tanah&amp;ps batu'!#REF!</definedName>
    <definedName name="index_eltri">[105]E_TRIKAL!$M$7</definedName>
    <definedName name="index_eltric2" localSheetId="22">#REF!</definedName>
    <definedName name="index_eltric2">#REF!</definedName>
    <definedName name="index_eltro">[105]E_TRONIK!$M$7</definedName>
    <definedName name="index_mek">[105]MEK!$M$5</definedName>
    <definedName name="index_rmpt">[105]Index!$K$22</definedName>
    <definedName name="index_sal1">[105]Index!$K$23</definedName>
    <definedName name="index_sal2">[105]Index!$K$24</definedName>
    <definedName name="index_sal3">[105]Index!$K$25</definedName>
    <definedName name="INDHARGA" localSheetId="22">#REF!</definedName>
    <definedName name="INDHARGA">#REF!</definedName>
    <definedName name="INS" localSheetId="3" hidden="1">{#N/A,#N/A,FALSE,"SUM_Prop";#N/A,#N/A,FALSE,"PROCESS-eng";#N/A,#N/A,FALSE,"PROCESS-com";#N/A,#N/A,FALSE,"INST-eng";#N/A,#N/A,FALSE,"INST-com"}</definedName>
    <definedName name="INS" localSheetId="2" hidden="1">{#N/A,#N/A,FALSE,"SUM_Prop";#N/A,#N/A,FALSE,"PROCESS-eng";#N/A,#N/A,FALSE,"PROCESS-com";#N/A,#N/A,FALSE,"INST-eng";#N/A,#N/A,FALSE,"INST-com"}</definedName>
    <definedName name="INS" localSheetId="22" hidden="1">{#N/A,#N/A,FALSE,"SUM_Prop";#N/A,#N/A,FALSE,"PROCESS-eng";#N/A,#N/A,FALSE,"PROCESS-com";#N/A,#N/A,FALSE,"INST-eng";#N/A,#N/A,FALSE,"INST-com"}</definedName>
    <definedName name="INS" hidden="1">{#N/A,#N/A,FALSE,"SUM_Prop";#N/A,#N/A,FALSE,"PROCESS-eng";#N/A,#N/A,FALSE,"PROCESS-com";#N/A,#N/A,FALSE,"INST-eng";#N/A,#N/A,FALSE,"INST-com"}</definedName>
    <definedName name="instalasipabx">[75]BAHAN!#REF!</definedName>
    <definedName name="insttitiklampu">[42]BAHAN!$J$59</definedName>
    <definedName name="InvesPlus" localSheetId="22">#REF!</definedName>
    <definedName name="InvesPlus">#REF!</definedName>
    <definedName name="INVTH1">#REF!</definedName>
    <definedName name="isubbaja" localSheetId="20">#REF!</definedName>
    <definedName name="isubbaja" localSheetId="2">#REF!</definedName>
    <definedName name="isubbaja">#REF!</definedName>
    <definedName name="isubparq" localSheetId="20">#REF!</definedName>
    <definedName name="isubparq" localSheetId="2">#REF!</definedName>
    <definedName name="isubparq">#REF!</definedName>
    <definedName name="isubplaf" localSheetId="20">#REF!</definedName>
    <definedName name="isubplaf">#REF!</definedName>
    <definedName name="ITEM1011" localSheetId="20">#REF!</definedName>
    <definedName name="ITEM1011">#REF!</definedName>
    <definedName name="ITEM1012" localSheetId="20">#REF!</definedName>
    <definedName name="ITEM1012">#REF!</definedName>
    <definedName name="ITEM1013" localSheetId="20">#REF!</definedName>
    <definedName name="ITEM1013">#REF!</definedName>
    <definedName name="ITEM1014" localSheetId="20">#REF!</definedName>
    <definedName name="ITEM1014">#REF!</definedName>
    <definedName name="ITEM1015" localSheetId="20">#REF!</definedName>
    <definedName name="ITEM1015">#REF!</definedName>
    <definedName name="item116" localSheetId="20">'[114]div-1'!#REF!</definedName>
    <definedName name="item116">'[114]div-1'!#REF!</definedName>
    <definedName name="ITEM12" localSheetId="20">#REF!</definedName>
    <definedName name="ITEM12" localSheetId="2">#REF!</definedName>
    <definedName name="ITEM12" localSheetId="22">#REF!</definedName>
    <definedName name="ITEM12">#REF!</definedName>
    <definedName name="item129" localSheetId="20">'[114]div-1'!#REF!</definedName>
    <definedName name="item129" localSheetId="22">'[114]div-1'!#REF!</definedName>
    <definedName name="item129">'[114]div-1'!#REF!</definedName>
    <definedName name="ITEM211" localSheetId="20">#REF!</definedName>
    <definedName name="ITEM211" localSheetId="2">#REF!</definedName>
    <definedName name="ITEM211" localSheetId="22">#REF!</definedName>
    <definedName name="ITEM211">#REF!</definedName>
    <definedName name="ITEM22" localSheetId="20">#REF!</definedName>
    <definedName name="ITEM22" localSheetId="2">#REF!</definedName>
    <definedName name="ITEM22" localSheetId="22">#REF!</definedName>
    <definedName name="ITEM22">#REF!</definedName>
    <definedName name="ITEM231" localSheetId="20">#REF!</definedName>
    <definedName name="ITEM231" localSheetId="2">#REF!</definedName>
    <definedName name="ITEM231" localSheetId="22">#REF!</definedName>
    <definedName name="ITEM231">#REF!</definedName>
    <definedName name="ITEM232" localSheetId="20">#REF!</definedName>
    <definedName name="ITEM232">#REF!</definedName>
    <definedName name="ITEM233" localSheetId="20">#REF!</definedName>
    <definedName name="ITEM233">#REF!</definedName>
    <definedName name="ITEM234" localSheetId="20">#REF!</definedName>
    <definedName name="ITEM234">#REF!</definedName>
    <definedName name="ITEM241" localSheetId="20">#REF!</definedName>
    <definedName name="ITEM241">#REF!</definedName>
    <definedName name="ITEM242" localSheetId="20">#REF!</definedName>
    <definedName name="ITEM242">#REF!</definedName>
    <definedName name="ITEM243" localSheetId="20">#REF!</definedName>
    <definedName name="ITEM243">#REF!</definedName>
    <definedName name="item3031" localSheetId="20">#REF!</definedName>
    <definedName name="item3031">#REF!</definedName>
    <definedName name="item3032" localSheetId="20">#REF!</definedName>
    <definedName name="item3032">#REF!</definedName>
    <definedName name="item304" localSheetId="20">#REF!</definedName>
    <definedName name="item304">#REF!</definedName>
    <definedName name="item305" localSheetId="20">#REF!</definedName>
    <definedName name="item305">#REF!</definedName>
    <definedName name="item3063" localSheetId="20">#REF!</definedName>
    <definedName name="item3063">#REF!</definedName>
    <definedName name="item3064" localSheetId="20">#REF!</definedName>
    <definedName name="item3064">#REF!</definedName>
    <definedName name="item3081" localSheetId="20">#REF!</definedName>
    <definedName name="item3081">#REF!</definedName>
    <definedName name="item3082" localSheetId="20">#REF!</definedName>
    <definedName name="item3082">#REF!</definedName>
    <definedName name="item3083" localSheetId="20">#REF!</definedName>
    <definedName name="item3083">#REF!</definedName>
    <definedName name="item3084" localSheetId="20">#REF!</definedName>
    <definedName name="item3084">#REF!</definedName>
    <definedName name="item3085" localSheetId="20">#REF!</definedName>
    <definedName name="item3085">#REF!</definedName>
    <definedName name="item3091" localSheetId="20">#REF!</definedName>
    <definedName name="item3091">#REF!</definedName>
    <definedName name="item3092" localSheetId="20">#REF!</definedName>
    <definedName name="item3092">#REF!</definedName>
    <definedName name="item3093" localSheetId="20">#REF!</definedName>
    <definedName name="item3093">#REF!</definedName>
    <definedName name="item310" localSheetId="20">#REF!</definedName>
    <definedName name="item310">#REF!</definedName>
    <definedName name="ITEM311" localSheetId="20">#REF!</definedName>
    <definedName name="ITEM311">#REF!</definedName>
    <definedName name="ITEM312" localSheetId="20">#REF!</definedName>
    <definedName name="ITEM312">#REF!</definedName>
    <definedName name="ITEM321" localSheetId="20">#REF!</definedName>
    <definedName name="ITEM321">#REF!</definedName>
    <definedName name="ITEM322" localSheetId="20">#REF!</definedName>
    <definedName name="ITEM322">#REF!</definedName>
    <definedName name="ITEM33" localSheetId="20">#REF!</definedName>
    <definedName name="ITEM33">#REF!</definedName>
    <definedName name="item401" localSheetId="20">#REF!</definedName>
    <definedName name="item401">#REF!</definedName>
    <definedName name="item402" localSheetId="20">#REF!</definedName>
    <definedName name="item402">#REF!</definedName>
    <definedName name="item501" localSheetId="20">#REF!</definedName>
    <definedName name="item501">#REF!</definedName>
    <definedName name="ITEM511" localSheetId="20">#REF!</definedName>
    <definedName name="ITEM511">#REF!</definedName>
    <definedName name="ITEM512" localSheetId="20">#REF!</definedName>
    <definedName name="ITEM512">#REF!</definedName>
    <definedName name="ITEM521" localSheetId="20">#REF!</definedName>
    <definedName name="ITEM521">#REF!</definedName>
    <definedName name="ITEM541" localSheetId="20">#REF!</definedName>
    <definedName name="ITEM541">#REF!</definedName>
    <definedName name="ITEM542" localSheetId="20">#REF!</definedName>
    <definedName name="ITEM542">#REF!</definedName>
    <definedName name="ITEM611" localSheetId="20">#REF!</definedName>
    <definedName name="ITEM611">#REF!</definedName>
    <definedName name="ITEM612" localSheetId="20">#REF!</definedName>
    <definedName name="ITEM612">#REF!</definedName>
    <definedName name="ITEM621" localSheetId="20">#REF!</definedName>
    <definedName name="ITEM621">#REF!</definedName>
    <definedName name="ITEM622" localSheetId="20">#REF!</definedName>
    <definedName name="ITEM622">#REF!</definedName>
    <definedName name="ITEM623" localSheetId="20">#REF!</definedName>
    <definedName name="ITEM623">#REF!</definedName>
    <definedName name="ITEM631" localSheetId="20">#REF!</definedName>
    <definedName name="ITEM631">#REF!</definedName>
    <definedName name="ITEM632" localSheetId="20">#REF!</definedName>
    <definedName name="ITEM632">#REF!</definedName>
    <definedName name="ITEM633" localSheetId="20">#REF!</definedName>
    <definedName name="ITEM633">#REF!</definedName>
    <definedName name="ITEM634" localSheetId="20">#REF!</definedName>
    <definedName name="ITEM634">#REF!</definedName>
    <definedName name="ITEM635" localSheetId="20">#REF!</definedName>
    <definedName name="ITEM635">#REF!</definedName>
    <definedName name="ITEM636" localSheetId="20">#REF!</definedName>
    <definedName name="ITEM636">#REF!</definedName>
    <definedName name="ITEM636A" localSheetId="20">#REF!</definedName>
    <definedName name="ITEM636A">#REF!</definedName>
    <definedName name="ITEM637" localSheetId="20">#REF!</definedName>
    <definedName name="ITEM637">#REF!</definedName>
    <definedName name="ITEM638" localSheetId="20">#REF!</definedName>
    <definedName name="ITEM638">#REF!</definedName>
    <definedName name="ITEM641" localSheetId="20">#REF!</definedName>
    <definedName name="ITEM641">#REF!</definedName>
    <definedName name="ITEM642" localSheetId="20">#REF!</definedName>
    <definedName name="ITEM642">#REF!</definedName>
    <definedName name="ITEM643" localSheetId="20">#REF!</definedName>
    <definedName name="ITEM643">#REF!</definedName>
    <definedName name="ITEM644" localSheetId="20">#REF!</definedName>
    <definedName name="ITEM644">#REF!</definedName>
    <definedName name="ITEM645" localSheetId="20">#REF!</definedName>
    <definedName name="ITEM645">#REF!</definedName>
    <definedName name="ITEM646" localSheetId="20">#REF!</definedName>
    <definedName name="ITEM646">#REF!</definedName>
    <definedName name="ITEM651" localSheetId="20">#REF!</definedName>
    <definedName name="ITEM651">#REF!</definedName>
    <definedName name="ITEM66" localSheetId="20">#REF!</definedName>
    <definedName name="ITEM66">#REF!</definedName>
    <definedName name="ITEM712" localSheetId="20">#REF!</definedName>
    <definedName name="ITEM712">#REF!</definedName>
    <definedName name="ITEM72" localSheetId="20">#REF!</definedName>
    <definedName name="ITEM72">#REF!</definedName>
    <definedName name="ITEM74" localSheetId="20">#REF!</definedName>
    <definedName name="ITEM74">#REF!</definedName>
    <definedName name="ITEM751" localSheetId="20">#REF!</definedName>
    <definedName name="ITEM751">#REF!</definedName>
    <definedName name="ITEM752" localSheetId="20">#REF!</definedName>
    <definedName name="ITEM752">#REF!</definedName>
    <definedName name="ITEM753" localSheetId="20">#REF!</definedName>
    <definedName name="ITEM753">#REF!</definedName>
    <definedName name="ITEM772" localSheetId="20">#REF!</definedName>
    <definedName name="ITEM772">#REF!</definedName>
    <definedName name="ITEM83" localSheetId="20">#REF!</definedName>
    <definedName name="ITEM83">#REF!</definedName>
    <definedName name="ITEM841" localSheetId="20">#REF!</definedName>
    <definedName name="ITEM841">#REF!</definedName>
    <definedName name="ITEM842" localSheetId="20">#REF!</definedName>
    <definedName name="ITEM842">#REF!</definedName>
    <definedName name="ITEM843" localSheetId="20">#REF!</definedName>
    <definedName name="ITEM843">#REF!</definedName>
    <definedName name="ITEM844" localSheetId="20">#REF!</definedName>
    <definedName name="ITEM844">#REF!</definedName>
    <definedName name="ITEM845" localSheetId="20">#REF!</definedName>
    <definedName name="ITEM845">#REF!</definedName>
    <definedName name="ITEM851" localSheetId="20">#REF!</definedName>
    <definedName name="ITEM851">#REF!</definedName>
    <definedName name="ITEM852" localSheetId="20">#REF!</definedName>
    <definedName name="ITEM852">#REF!</definedName>
    <definedName name="ITEM853" localSheetId="20">#REF!</definedName>
    <definedName name="ITEM853">#REF!</definedName>
    <definedName name="ITEM9" localSheetId="20">#REF!</definedName>
    <definedName name="ITEM9">#REF!</definedName>
    <definedName name="iumum" localSheetId="20">#REF!</definedName>
    <definedName name="iumum">#REF!</definedName>
    <definedName name="IV_L1">#REF!</definedName>
    <definedName name="IV_L2">#REF!</definedName>
    <definedName name="IV_L3">#REF!</definedName>
    <definedName name="IV_LD">#REF!</definedName>
    <definedName name="IV_UPOS">#REF!</definedName>
    <definedName name="J">[147]DIV.2!#REF!</definedName>
    <definedName name="jab">#REF!</definedName>
    <definedName name="Jabatan">[148]Rekap!$F$54</definedName>
    <definedName name="jack" localSheetId="20">#REF!</definedName>
    <definedName name="jack" localSheetId="22">#REF!</definedName>
    <definedName name="jack">#REF!</definedName>
    <definedName name="jackHAMER" localSheetId="22">'[37]Har Sat'!#REF!</definedName>
    <definedName name="jackHAMER">'[37]Har Sat'!#REF!</definedName>
    <definedName name="JACKHAMMER" localSheetId="20">#REF!</definedName>
    <definedName name="JACKHAMMER" localSheetId="22">#REF!</definedName>
    <definedName name="JACKHAMMER">#REF!</definedName>
    <definedName name="jakhamer">#REF!</definedName>
    <definedName name="JALAN" localSheetId="20">#REF!</definedName>
    <definedName name="JALAN" localSheetId="22">#REF!</definedName>
    <definedName name="JALAN">#REF!</definedName>
    <definedName name="jam">[49]DC!$T$15</definedName>
    <definedName name="JASA" localSheetId="22">#REF!</definedName>
    <definedName name="JASA">#REF!</definedName>
    <definedName name="Jb">'[119]Data-Masukan'!$D$39</definedName>
    <definedName name="JBS" localSheetId="22">[47]HS!#REF!</definedName>
    <definedName name="JBS">[47]HS!#REF!</definedName>
    <definedName name="JBT">[149]DASHB!$F$82</definedName>
    <definedName name="JEFTA" localSheetId="22">#REF!</definedName>
    <definedName name="JEFTA">#REF!</definedName>
    <definedName name="jenn" localSheetId="20">#REF!</definedName>
    <definedName name="jenn">#REF!</definedName>
    <definedName name="jh">'[58]HS-DSR'!$J$105</definedName>
    <definedName name="jik" localSheetId="22">#REF!</definedName>
    <definedName name="jik">#REF!</definedName>
    <definedName name="JITU" localSheetId="22" hidden="1">{#N/A,#N/A,FALSE,"REK";#N/A,#N/A,FALSE,"Bq-ARS"}</definedName>
    <definedName name="JITU" hidden="1">{#N/A,#N/A,FALSE,"REK";#N/A,#N/A,FALSE,"Bq-ARS"}</definedName>
    <definedName name="JJ" localSheetId="20">#REF!</definedName>
    <definedName name="JJ" localSheetId="22">#REF!</definedName>
    <definedName name="JJ">#REF!</definedName>
    <definedName name="JL_NAS" localSheetId="20">#REF!</definedName>
    <definedName name="JL_NAS">#REF!</definedName>
    <definedName name="JNS">[150]DATA!$C$13</definedName>
    <definedName name="job">[37]Rekap!$H$42</definedName>
    <definedName name="joint" localSheetId="22">#REF!</definedName>
    <definedName name="joint">#REF!</definedName>
    <definedName name="JP" localSheetId="22">[47]HS!#REF!</definedName>
    <definedName name="JP">[47]HS!#REF!</definedName>
    <definedName name="JPEMBA" localSheetId="20">[33]RAB!#REF!</definedName>
    <definedName name="JPEMBA" localSheetId="22">[33]RAB!#REF!</definedName>
    <definedName name="JPEMBA">[33]RAB!#REF!</definedName>
    <definedName name="JPENING" localSheetId="20">[33]RAB!#REF!</definedName>
    <definedName name="JPENING" localSheetId="22">[33]RAB!#REF!</definedName>
    <definedName name="JPENING">[33]RAB!#REF!</definedName>
    <definedName name="jpt">[47]HS!$I$68</definedName>
    <definedName name="JREHAB" localSheetId="20">[33]RAB!#REF!</definedName>
    <definedName name="JREHAB" localSheetId="22">[33]RAB!#REF!</definedName>
    <definedName name="JREHAB">[33]RAB!#REF!</definedName>
    <definedName name="jrk">[59]Data!$B$17</definedName>
    <definedName name="jrkbc">[38]mapdc!$Q$30</definedName>
    <definedName name="js">[47]HS!$I$47</definedName>
    <definedName name="jtplkp" localSheetId="20">#REF!</definedName>
    <definedName name="jtplkp">#REF!</definedName>
    <definedName name="JUMLAH_HARGA_BAHAN" localSheetId="22">[105]ANAL_HPS!#REF!</definedName>
    <definedName name="JUMLAH_HARGA_BAHAN">[105]ANAL_HPS!#REF!</definedName>
    <definedName name="JUMLAH_HARGA_TENAGA" localSheetId="22">[105]ANAL_HPS!#REF!</definedName>
    <definedName name="JUMLAH_HARGA_TENAGA">[105]ANAL_HPS!#REF!</definedName>
    <definedName name="JUTA" localSheetId="20">#REF!</definedName>
    <definedName name="JUTA" localSheetId="22">#REF!</definedName>
    <definedName name="JUTA">#REF!</definedName>
    <definedName name="K" localSheetId="20">#REF!</definedName>
    <definedName name="K" localSheetId="2">#REF!</definedName>
    <definedName name="K" localSheetId="22">#REF!</definedName>
    <definedName name="K">#REF!</definedName>
    <definedName name="k.017" localSheetId="22">#REF!</definedName>
    <definedName name="k.017">#REF!</definedName>
    <definedName name="k2b" localSheetId="22">'[40]THPDMoi  (2)'!#REF!</definedName>
    <definedName name="k2b">'[40]THPDMoi  (2)'!#REF!</definedName>
    <definedName name="kab" localSheetId="22">#REF!</definedName>
    <definedName name="kab">#REF!</definedName>
    <definedName name="kabag">#REF!</definedName>
    <definedName name="kabag2">#REF!</definedName>
    <definedName name="kabek">'[58]HS-DSR'!$J$37</definedName>
    <definedName name="Kabel" localSheetId="22">'[37]Har Sat'!#REF!</definedName>
    <definedName name="Kabel">'[37]Har Sat'!#REF!</definedName>
    <definedName name="Kabel_1">[105]Index!$K$20</definedName>
    <definedName name="Kabel_2">[105]Index!$K$21</definedName>
    <definedName name="Kaca_3_mm" localSheetId="20">#REF!</definedName>
    <definedName name="Kaca_3_mm">#REF!</definedName>
    <definedName name="Kaca_5mm" localSheetId="20">#REF!</definedName>
    <definedName name="Kaca_5mm">#REF!</definedName>
    <definedName name="Kaca_Bening_5_mm">[125]HSBU!$G$97</definedName>
    <definedName name="Kaca_nako_reyben_5mm" localSheetId="20">#REF!</definedName>
    <definedName name="Kaca_nako_reyben_5mm">#REF!</definedName>
    <definedName name="kacaaluminiumj1">[75]BAHAN!#REF!</definedName>
    <definedName name="kacabening">[56]BAHAN!#REF!</definedName>
    <definedName name="kacabening3mm">[56]BAHAN!#REF!</definedName>
    <definedName name="kacabening5mm">[74]BAHAN!$J$171</definedName>
    <definedName name="kacablok">[56]BAHAN!#REF!</definedName>
    <definedName name="kacaburam">[74]BAHAN!$J$175</definedName>
    <definedName name="kacacermin5mm">[74]BAHAN!$J$172</definedName>
    <definedName name="kacacermin6mm">[74]BAHAN!$J$173</definedName>
    <definedName name="kacakamarmandi">[56]BAHAN!#REF!</definedName>
    <definedName name="kacanakorangka">[74]BAHAN!$J$174</definedName>
    <definedName name="kacarayban">'[76]dft-harga'!$G$48</definedName>
    <definedName name="Kacaryben_5_mm" localSheetId="20">#REF!</definedName>
    <definedName name="Kacaryben_5_mm">#REF!</definedName>
    <definedName name="kadiv" localSheetId="22">#REF!</definedName>
    <definedName name="kadiv">#REF!</definedName>
    <definedName name="kainkassa">[56]BAHAN!#REF!</definedName>
    <definedName name="Kait_angin" localSheetId="20">#REF!</definedName>
    <definedName name="Kait_angin">#REF!</definedName>
    <definedName name="kapamp">[38]mapdc!$Q$29</definedName>
    <definedName name="kapdt8m3">[38]mapdc!$Q$28</definedName>
    <definedName name="kapro" localSheetId="22">#REF!</definedName>
    <definedName name="kapro">#REF!</definedName>
    <definedName name="kapurtembok">[74]BAHAN!$J$211</definedName>
    <definedName name="Karpet_talang" localSheetId="20">#REF!</definedName>
    <definedName name="Karpet_talang">#REF!</definedName>
    <definedName name="KASARHALUS" localSheetId="20">#REF!</definedName>
    <definedName name="KASARHALUS" localSheetId="22">#REF!</definedName>
    <definedName name="KASARHALUS">#REF!</definedName>
    <definedName name="katkg">'[151]Upah ,bahan'!$G$26</definedName>
    <definedName name="katukang">[76]Tabels!$K$7</definedName>
    <definedName name="kawat" localSheetId="20">#REF!</definedName>
    <definedName name="kawat" localSheetId="2">#REF!</definedName>
    <definedName name="kawat" localSheetId="22">#REF!</definedName>
    <definedName name="kawat">#REF!</definedName>
    <definedName name="Kawat_Bronjong" localSheetId="22">'[37]Har Sat'!#REF!</definedName>
    <definedName name="Kawat_Bronjong">'[37]Har Sat'!#REF!</definedName>
    <definedName name="Kawat_duri" localSheetId="20">#REF!</definedName>
    <definedName name="Kawat_duri">#REF!</definedName>
    <definedName name="kawatbeton">'[66]4-Basic Price'!$F$55</definedName>
    <definedName name="kawatbn" localSheetId="22">#REF!</definedName>
    <definedName name="kawatbn">#REF!</definedName>
    <definedName name="kawatharmonika">[56]BAHAN!#REF!</definedName>
    <definedName name="kawatikat">[74]BAHAN!$J$73</definedName>
    <definedName name="kawatlas" localSheetId="20">#REF!</definedName>
    <definedName name="kawatlas" localSheetId="2">#REF!</definedName>
    <definedName name="kawatlas" localSheetId="22">#REF!</definedName>
    <definedName name="kawatlas">#REF!</definedName>
    <definedName name="kawatnyamuk">[56]BAHAN!#REF!</definedName>
    <definedName name="kayu" localSheetId="22">[87]harsat!$G$26</definedName>
    <definedName name="kayu">[88]harsat!$G$26</definedName>
    <definedName name="Kayu_bakar" localSheetId="20">#REF!</definedName>
    <definedName name="Kayu_bakar">#REF!</definedName>
    <definedName name="Kayu_klas_II" localSheetId="20">#REF!</definedName>
    <definedName name="Kayu_klas_II">#REF!</definedName>
    <definedName name="Kayu_klas_III" localSheetId="20">#REF!</definedName>
    <definedName name="Kayu_klas_III">#REF!</definedName>
    <definedName name="Kayu_klas_IV" localSheetId="20">#REF!</definedName>
    <definedName name="Kayu_klas_IV">#REF!</definedName>
    <definedName name="Kayu2">'[37]Har Sat'!$J$72</definedName>
    <definedName name="kayuapi">[56]BAHAN!#REF!</definedName>
    <definedName name="kayubekis2" localSheetId="22">#REF!</definedName>
    <definedName name="kayubekis2">#REF!</definedName>
    <definedName name="kayubkist">#REF!</definedName>
    <definedName name="kayucerocok">'[66]4-Basic Price'!$F$62</definedName>
    <definedName name="kayukulim">[74]BAHAN!$J$48</definedName>
    <definedName name="kayukuras">[56]BAHAN!#REF!</definedName>
    <definedName name="kayumeranti">[74]BAHAN!$J$49</definedName>
    <definedName name="kayumrtmrh">'[76]dft-harga'!$G$53</definedName>
    <definedName name="kayuplafond" localSheetId="20">[7]harsat!#REF!</definedName>
    <definedName name="kayuplafond" localSheetId="2">[7]harsat!#REF!</definedName>
    <definedName name="kayuplafond" localSheetId="22">[8]harsat!#REF!</definedName>
    <definedName name="kayuplafond">[7]harsat!#REF!</definedName>
    <definedName name="kayuramin">[75]BAHAN!#REF!</definedName>
    <definedName name="kayutembusu">[56]BAHAN!#REF!</definedName>
    <definedName name="kb">'[58]HS-DSR'!$J$54</definedName>
    <definedName name="kctanam2slaag">[42]BAHAN!$J$51</definedName>
    <definedName name="kd" localSheetId="22">#REF!</definedName>
    <definedName name="kd">#REF!</definedName>
    <definedName name="kebung" localSheetId="22">'[152]QUANTITY KB'!$C$12:$I$108</definedName>
    <definedName name="kebung">'[153]QUANTITY KB'!$C$12:$I$108</definedName>
    <definedName name="kecis">[154]MAP!$V$16</definedName>
    <definedName name="keckos">[154]MAP!$V$17</definedName>
    <definedName name="kegiatan" localSheetId="22">[49]clearing!#REF!</definedName>
    <definedName name="KEGIATAN" localSheetId="1">'[103]tabel input'!$AW$3:$AW$19</definedName>
    <definedName name="kegiatan">[49]clearing!#REF!</definedName>
    <definedName name="kekos">[59]MAP!$Q$22</definedName>
    <definedName name="Keladi" localSheetId="20">[9]Bahan!#REF!</definedName>
    <definedName name="Keladi" localSheetId="2">[9]Bahan!#REF!</definedName>
    <definedName name="Keladi" localSheetId="22">[9]Bahan!#REF!</definedName>
    <definedName name="Keladi">[9]Bahan!#REF!</definedName>
    <definedName name="KELASC" localSheetId="22">#REF!</definedName>
    <definedName name="KELASC">#REF!</definedName>
    <definedName name="kep">'[155]B&amp;U'!$F$71</definedName>
    <definedName name="kepal">'[156]Upah ,bahan'!$F$26</definedName>
    <definedName name="KEPALA" localSheetId="20">#REF!</definedName>
    <definedName name="KEPALA" localSheetId="2">#REF!</definedName>
    <definedName name="KEPALA" localSheetId="22">#REF!</definedName>
    <definedName name="KEPALA">#REF!</definedName>
    <definedName name="KepTuk" localSheetId="22">[157]HSAT!$E$90</definedName>
    <definedName name="KepTuk">[157]HSAT!$E$90</definedName>
    <definedName name="ker">'[155]B&amp;U'!$F$34</definedName>
    <definedName name="Keramik_kuku_macan__30x30__cm" localSheetId="20">#REF!</definedName>
    <definedName name="Keramik_kuku_macan__30x30__cm">#REF!</definedName>
    <definedName name="Keramik_roman__10x20__cm_list" localSheetId="20">#REF!</definedName>
    <definedName name="Keramik_roman__10x20__cm_list">#REF!</definedName>
    <definedName name="Keramik_roman__20x25__cm_warna_muda" localSheetId="20">#REF!</definedName>
    <definedName name="Keramik_roman__20x25__cm_warna_muda">#REF!</definedName>
    <definedName name="Keramik_roman__20x25__cm_warna_tua" localSheetId="20">#REF!</definedName>
    <definedName name="Keramik_roman__20x25__cm_warna_tua">#REF!</definedName>
    <definedName name="Keramik_roman__30x30__cm_standart" localSheetId="20">#REF!</definedName>
    <definedName name="Keramik_roman__30x30__cm_standart">#REF!</definedName>
    <definedName name="Keramik_superItali___32_x_32__cm_Q32" localSheetId="20">#REF!</definedName>
    <definedName name="Keramik_superItali___32_x_32__cm_Q32">#REF!</definedName>
    <definedName name="keramik10_20">'[76]dft-harga'!$G$59</definedName>
    <definedName name="keramik1020">[56]BAHAN!#REF!</definedName>
    <definedName name="keramik1030">[56]BAHAN!#REF!</definedName>
    <definedName name="keramik11x11">[74]BAHAN!$J$83</definedName>
    <definedName name="keramik20">[74]BAHAN!$J$82</definedName>
    <definedName name="keramik20_20">'[76]dft-harga'!$G$60</definedName>
    <definedName name="keramik2525">[56]BAHAN!#REF!</definedName>
    <definedName name="keramik30">[74]BAHAN!$J$81</definedName>
    <definedName name="keramik30_30">'[76]dft-harga'!$G$61</definedName>
    <definedName name="keramik40">[74]BAHAN!$J$80</definedName>
    <definedName name="keramikantislip">[74]BAHAN!$J$89</definedName>
    <definedName name="keramikartistik1020">[56]BAHAN!#REF!</definedName>
    <definedName name="kerb" localSheetId="22">#REF!</definedName>
    <definedName name="kerb">#REF!</definedName>
    <definedName name="Kerikil" localSheetId="22">[157]HSAT!$E$9</definedName>
    <definedName name="Kerikil">[157]HSAT!$E$9</definedName>
    <definedName name="kerlan20" localSheetId="20">[97]Harsat!#REF!</definedName>
    <definedName name="kerlan20" localSheetId="2">[97]Harsat!#REF!</definedName>
    <definedName name="kerlan20" localSheetId="22">[98]Harsat!#REF!</definedName>
    <definedName name="kerlan20">[97]Harsat!#REF!</definedName>
    <definedName name="kerosene" localSheetId="22">#REF!</definedName>
    <definedName name="kerosene">#REF!</definedName>
    <definedName name="kertaspasir">[74]BAHAN!$J$221</definedName>
    <definedName name="Ketapang" localSheetId="20">[9]Bahan!#REF!</definedName>
    <definedName name="Ketapang" localSheetId="2">[9]Bahan!#REF!</definedName>
    <definedName name="Ketapang" localSheetId="22">[9]Bahan!#REF!</definedName>
    <definedName name="Ketapang">[9]Bahan!#REF!</definedName>
    <definedName name="keunt">[107]DB!$V$3</definedName>
    <definedName name="kfs" localSheetId="22">#REF!</definedName>
    <definedName name="kfs">#REF!</definedName>
    <definedName name="kgs">#REF!</definedName>
    <definedName name="kitc100x2x0.6">#REF!</definedName>
    <definedName name="kitc2x100x2x0.6">#REF!</definedName>
    <definedName name="kji">#REF!</definedName>
    <definedName name="kk">#REF!</definedName>
    <definedName name="kk10a">#REF!</definedName>
    <definedName name="kk16a">#REF!</definedName>
    <definedName name="Kkadiv">#REF!</definedName>
    <definedName name="kkm">#REF!</definedName>
    <definedName name="kknymhy">#REF!</definedName>
    <definedName name="kkts">#REF!</definedName>
    <definedName name="kl">[47]HS!#REF!</definedName>
    <definedName name="kldd1p">'[40]#REF'!#REF!</definedName>
    <definedName name="kldd3p">'[40]lam-moi'!#REF!</definedName>
    <definedName name="Kloset_duduk_KIA_warna_muda" localSheetId="20">#REF!</definedName>
    <definedName name="Kloset_duduk_KIA_warna_muda">#REF!</definedName>
    <definedName name="Kloset_duduk_KIA_warna_tua" localSheetId="20">#REF!</definedName>
    <definedName name="Kloset_duduk_KIA_warna_tua">#REF!</definedName>
    <definedName name="Kloset_jongkok_KIA_warna_muda" localSheetId="20">#REF!</definedName>
    <definedName name="Kloset_jongkok_KIA_warna_muda">#REF!</definedName>
    <definedName name="Kloset_jongkok_KIA_warna_tua" localSheetId="20">#REF!</definedName>
    <definedName name="Kloset_jongkok_KIA_warna_tua">#REF!</definedName>
    <definedName name="Kloset_monoblok_biasa" localSheetId="20">#REF!</definedName>
    <definedName name="Kloset_monoblok_biasa">#REF!</definedName>
    <definedName name="klp" localSheetId="22">#REF!</definedName>
    <definedName name="klp">#REF!</definedName>
    <definedName name="km">#REF!</definedName>
    <definedName name="kmm">#REF!</definedName>
    <definedName name="kmong">[40]giathanh1!#REF!</definedName>
    <definedName name="KO" localSheetId="22">#REF!</definedName>
    <definedName name="KO">#REF!</definedName>
    <definedName name="KODE" localSheetId="1">'[103]tabel input'!$AV$3:$AX$19</definedName>
    <definedName name="KODE">#REF!</definedName>
    <definedName name="KOEF">[158]Analisa!$L$10</definedName>
    <definedName name="koef1" localSheetId="22">#REF!</definedName>
    <definedName name="koef1">#REF!</definedName>
    <definedName name="koeflingg">#REF!</definedName>
    <definedName name="koeflingk">#REF!</definedName>
    <definedName name="kof">#REF!</definedName>
    <definedName name="KOL1K6">#REF!</definedName>
    <definedName name="KOL1K6A">#REF!</definedName>
    <definedName name="KOL1K7">#REF!</definedName>
    <definedName name="KOLAM" localSheetId="20">#REF!</definedName>
    <definedName name="KOLAM" localSheetId="2">#REF!</definedName>
    <definedName name="KOLAM" localSheetId="22">#REF!</definedName>
    <definedName name="KOLAM">#REF!</definedName>
    <definedName name="koling">#REF!</definedName>
    <definedName name="Kondisi">'[115]anal-drainase,tanah&amp;ps batu'!#REF!</definedName>
    <definedName name="kop" localSheetId="20">#REF!</definedName>
    <definedName name="kop" localSheetId="2">#REF!</definedName>
    <definedName name="kop" localSheetId="22">#REF!</definedName>
    <definedName name="kop">#REF!</definedName>
    <definedName name="KORAL" localSheetId="20">#REF!</definedName>
    <definedName name="KORAL" localSheetId="2">#REF!</definedName>
    <definedName name="KORAL" localSheetId="22">#REF!</definedName>
    <definedName name="KORAL">#REF!</definedName>
    <definedName name="kosenaluminium">[75]BAHAN!#REF!</definedName>
    <definedName name="kosenaluminiumjendela">[75]BAHAN!#REF!</definedName>
    <definedName name="kosenaluminiumpintu">[75]BAHAN!#REF!</definedName>
    <definedName name="kover" localSheetId="22">#REF!</definedName>
    <definedName name="kover">#REF!</definedName>
    <definedName name="kp1ph">#REF!</definedName>
    <definedName name="kpl.tk">#REF!</definedName>
    <definedName name="kptkkayu">[74]BAHAN!$J$17</definedName>
    <definedName name="Kr" localSheetId="20">#REF!</definedName>
    <definedName name="KR" localSheetId="22">#REF!</definedName>
    <definedName name="Kr">#REF!</definedName>
    <definedName name="Kran_air_biasa" localSheetId="20">#REF!</definedName>
    <definedName name="Kran_air_biasa">#REF!</definedName>
    <definedName name="Krikil" localSheetId="20">[9]Bahan!#REF!</definedName>
    <definedName name="Krikil" localSheetId="22">[9]Bahan!#REF!</definedName>
    <definedName name="Krikil">[9]Bahan!#REF!</definedName>
    <definedName name="ksk" localSheetId="22">#REF!</definedName>
    <definedName name="ksk">#REF!</definedName>
    <definedName name="kst">#REF!</definedName>
    <definedName name="KT">#REF!</definedName>
    <definedName name="KTBATU" localSheetId="2">'[159]Harga Upah &amp; Bahan'!$G$19</definedName>
    <definedName name="KTBATU" localSheetId="5">'[159]Harga Upah &amp; Bahan'!$G$19</definedName>
    <definedName name="KTBATU" localSheetId="22">'[160]Harga Upah &amp; Bahan'!$G$19</definedName>
    <definedName name="KTBATU">'[159]Harga Upah &amp; Bahan'!$G$19</definedName>
    <definedName name="KTBESI" localSheetId="2">'[159]Harga Upah &amp; Bahan'!$G$21</definedName>
    <definedName name="KTBESI" localSheetId="5">'[159]Harga Upah &amp; Bahan'!$G$21</definedName>
    <definedName name="KTBESI" localSheetId="22">'[160]Harga Upah &amp; Bahan'!$G$21</definedName>
    <definedName name="KTBESI">'[159]Harga Upah &amp; Bahan'!$G$21</definedName>
    <definedName name="KTCAT" localSheetId="2">'[159]Harga Upah &amp; Bahan'!$G$22</definedName>
    <definedName name="KTCAT" localSheetId="5">'[159]Harga Upah &amp; Bahan'!$G$22</definedName>
    <definedName name="KTCAT" localSheetId="22">'[160]Harga Upah &amp; Bahan'!$G$22</definedName>
    <definedName name="KTCAT">'[159]Harga Upah &amp; Bahan'!$G$22</definedName>
    <definedName name="ktkang" localSheetId="22">#REF!</definedName>
    <definedName name="ktkang">#REF!</definedName>
    <definedName name="KTKAYU" localSheetId="2">'[159]Harga Upah &amp; Bahan'!$G$20</definedName>
    <definedName name="KTKAYU" localSheetId="5">'[159]Harga Upah &amp; Bahan'!$G$20</definedName>
    <definedName name="KTKAYU" localSheetId="22">'[160]Harga Upah &amp; Bahan'!$G$20</definedName>
    <definedName name="KTKAYU">'[159]Harga Upah &amp; Bahan'!$G$20</definedName>
    <definedName name="ktpm" localSheetId="22">#REF!</definedName>
    <definedName name="ktpm">#REF!</definedName>
    <definedName name="ktr">[161]DASH!$D$62</definedName>
    <definedName name="Kualifikasi_" localSheetId="20">#REF!</definedName>
    <definedName name="Kualifikasi_" localSheetId="2">#REF!</definedName>
    <definedName name="Kualifikasi_" localSheetId="22">#REF!</definedName>
    <definedName name="Kualifikasi_">#REF!</definedName>
    <definedName name="KUANTITAS" localSheetId="20">#REF!</definedName>
    <definedName name="KUANTITAS" localSheetId="2">#REF!</definedName>
    <definedName name="KUANTITAS" localSheetId="22">#REF!</definedName>
    <definedName name="KUANTITAS">#REF!</definedName>
    <definedName name="kuas3">[56]BAHAN!#REF!</definedName>
    <definedName name="kuasgolong">[74]BAHAN!$J$227</definedName>
    <definedName name="Kubu" localSheetId="22">#REF!</definedName>
    <definedName name="Kubu">#REF!</definedName>
    <definedName name="KUE" localSheetId="22">'[162]Data Validation'!$G$1:$G$65536</definedName>
    <definedName name="KUE">'[163]Data Validation'!$G$1:$G$65536</definedName>
    <definedName name="Kunci_tanam_2_x_putar" localSheetId="20">#REF!</definedName>
    <definedName name="Kunci_tanam_2_x_putar">#REF!</definedName>
    <definedName name="kunci1slaag">[56]BAHAN!#REF!</definedName>
    <definedName name="kunci2slaag">[56]BAHAN!#REF!</definedName>
    <definedName name="kuncialfa">[117]BAHAN!$J$173</definedName>
    <definedName name="kuncigembok">[56]BAHAN!#REF!</definedName>
    <definedName name="kuncilemari">[74]BAHAN!$J$155</definedName>
    <definedName name="kuncitanam">[74]BAHAN!$J$166</definedName>
    <definedName name="kuncitanambiasa">[74]BAHAN!$J$164</definedName>
    <definedName name="kuncitanamsilinder">[74]BAHAN!$J$165</definedName>
    <definedName name="kuncitnkmmd">[56]BAHAN!#REF!</definedName>
    <definedName name="KUSEN__PINTU__JENDELA__ALAT_ALAT_PENGGANTUNG_DAN_CURTAIN_WALL" localSheetId="22">#REF!</definedName>
    <definedName name="KUSEN__PINTU__JENDELA__ALAT_ALAT_PENGGANTUNG_DAN_CURTAIN_WALL">#REF!</definedName>
    <definedName name="kusenb1">#REF!</definedName>
    <definedName name="kusenb2">#REF!</definedName>
    <definedName name="kusenb3">#REF!</definedName>
    <definedName name="kusenjb1">#REF!</definedName>
    <definedName name="kusenjb2">#REF!</definedName>
    <definedName name="kusenp1">#REF!</definedName>
    <definedName name="kusenp2">#REF!</definedName>
    <definedName name="kusenp3">#REF!</definedName>
    <definedName name="kusenp4">#REF!</definedName>
    <definedName name="kusenp5">#REF!</definedName>
    <definedName name="kusenpb">#REF!</definedName>
    <definedName name="kwh1st">#REF!</definedName>
    <definedName name="kwh3st">#REF!</definedName>
    <definedName name="Kwtbeton">'[37]Har Sat'!$J$66</definedName>
    <definedName name="kwtbr">[47]HS!$I$79</definedName>
    <definedName name="kwtbrj" localSheetId="22">#REF!</definedName>
    <definedName name="kwtbrj">#REF!</definedName>
    <definedName name="kwtharmonika">'[76]dft-harga'!$G$51</definedName>
    <definedName name="kwtlas">[86]sub!$I$38</definedName>
    <definedName name="ky" localSheetId="22">#REF!</definedName>
    <definedName name="ky">#REF!</definedName>
    <definedName name="kybekisting" localSheetId="22">'[37]Har Sat'!#REF!</definedName>
    <definedName name="kybekisting">'[37]Har Sat'!#REF!</definedName>
    <definedName name="kycerocok">[74]BAHAN!$J$52</definedName>
    <definedName name="kyjelutung">[56]BAHAN!#REF!</definedName>
    <definedName name="kyperancah">[74]BAHAN!$J$53</definedName>
    <definedName name="Kyprancah" localSheetId="22">'[37]Har Sat'!#REF!</definedName>
    <definedName name="Kyprancah">'[37]Har Sat'!#REF!</definedName>
    <definedName name="kyprofil">[74]BAHAN!$J$54</definedName>
    <definedName name="l" localSheetId="2">'[159]Harga Upah &amp; Bahan'!$G$20</definedName>
    <definedName name="l" localSheetId="5">'[159]Harga Upah &amp; Bahan'!$G$20</definedName>
    <definedName name="l" localSheetId="22">'[160]Harga Upah &amp; Bahan'!$G$20</definedName>
    <definedName name="l">'[159]Harga Upah &amp; Bahan'!$G$20</definedName>
    <definedName name="L_fungsi">[59]MAPDC!$L$17</definedName>
    <definedName name="L_jln">[59]MAPDC!$L$17</definedName>
    <definedName name="l1ti50" localSheetId="22">#REF!</definedName>
    <definedName name="l1ti50">#REF!</definedName>
    <definedName name="l1ti60">#REF!</definedName>
    <definedName name="l3l100">#REF!</definedName>
    <definedName name="l3l50">#REF!</definedName>
    <definedName name="l3l60">#REF!</definedName>
    <definedName name="l3l70">#REF!</definedName>
    <definedName name="l3l80">#REF!</definedName>
    <definedName name="l3ld100">#REF!</definedName>
    <definedName name="l3ld50">#REF!</definedName>
    <definedName name="l3ld60">#REF!</definedName>
    <definedName name="l3ld70">#REF!</definedName>
    <definedName name="l3ld80">#REF!</definedName>
    <definedName name="l3ti50">#REF!</definedName>
    <definedName name="l3ti60">#REF!</definedName>
    <definedName name="l3ti80">#REF!</definedName>
    <definedName name="l3tisf50">#REF!</definedName>
    <definedName name="l3tisf60">#REF!</definedName>
    <definedName name="LAINLAIN" localSheetId="20">#REF!</definedName>
    <definedName name="LAINLAIN" localSheetId="2">#REF!</definedName>
    <definedName name="LAINLAIN">#REF!</definedName>
    <definedName name="LALULIN">#REF!</definedName>
    <definedName name="lampuneon">[56]BAHAN!#REF!</definedName>
    <definedName name="lampuphilipxl">[56]BAHAN!#REF!</definedName>
    <definedName name="lampupijar">[56]BAHAN!#REF!</definedName>
    <definedName name="lampupijar25">[56]BAHAN!#REF!</definedName>
    <definedName name="lampupijar40">[56]BAHAN!#REF!</definedName>
    <definedName name="lamputl140">[56]BAHAN!#REF!</definedName>
    <definedName name="lamputl20">[56]BAHAN!#REF!</definedName>
    <definedName name="lamputl220">[56]BAHAN!#REF!</definedName>
    <definedName name="lamta" localSheetId="22">#REF!</definedName>
    <definedName name="lamta">#REF!</definedName>
    <definedName name="LANTAI" localSheetId="22">[164]lt.I!$W$11</definedName>
    <definedName name="LANTAI">[165]lt.I!$W$11</definedName>
    <definedName name="LANTAI_P3" localSheetId="20">#REF!</definedName>
    <definedName name="LANTAI_P3" localSheetId="2">#REF!</definedName>
    <definedName name="LANTAI_P3" localSheetId="22">#REF!</definedName>
    <definedName name="LANTAI_P3">#REF!</definedName>
    <definedName name="LB" localSheetId="20">#REF!</definedName>
    <definedName name="LB" localSheetId="2">#REF!</definedName>
    <definedName name="LB">#REF!</definedName>
    <definedName name="LBI" localSheetId="20">#REF!</definedName>
    <definedName name="LBI" localSheetId="2">#REF!</definedName>
    <definedName name="LBI">#REF!</definedName>
    <definedName name="LBII" localSheetId="20">#REF!</definedName>
    <definedName name="LBII">#REF!</definedName>
    <definedName name="LBS" localSheetId="20">#REF!</definedName>
    <definedName name="LBS">#REF!</definedName>
    <definedName name="leb">#REF!</definedName>
    <definedName name="lem">[74]BAHAN!$J$232</definedName>
    <definedName name="LF" localSheetId="22">[47]HS!#REF!</definedName>
    <definedName name="LF">[47]HS!#REF!</definedName>
    <definedName name="lf0.7">[48]HARSAT!$I$134</definedName>
    <definedName name="lgld100" localSheetId="22">#REF!</definedName>
    <definedName name="lgld100">#REF!</definedName>
    <definedName name="lgld70">#REF!</definedName>
    <definedName name="lgld80">#REF!</definedName>
    <definedName name="lgti50">#REF!</definedName>
    <definedName name="lgti60">#REF!</definedName>
    <definedName name="lgti70">#REF!</definedName>
    <definedName name="lgtisf50">#REF!</definedName>
    <definedName name="lgtisf60">#REF!</definedName>
    <definedName name="LI" localSheetId="20">#REF!</definedName>
    <definedName name="LI" localSheetId="22">#REF!</definedName>
    <definedName name="LI">#REF!</definedName>
    <definedName name="LII" localSheetId="20">#REF!</definedName>
    <definedName name="LII" localSheetId="22">#REF!</definedName>
    <definedName name="LII">#REF!</definedName>
    <definedName name="LIII" localSheetId="20">#REF!</definedName>
    <definedName name="LIII" localSheetId="22">#REF!</definedName>
    <definedName name="LIII">#REF!</definedName>
    <definedName name="LiliBrasil" localSheetId="20">[9]Bahan!#REF!</definedName>
    <definedName name="LiliBrasil" localSheetId="22">[9]Bahan!#REF!</definedName>
    <definedName name="LiliBrasil">[9]Bahan!#REF!</definedName>
    <definedName name="LiliParis" localSheetId="20">[9]Bahan!#REF!</definedName>
    <definedName name="LiliParis" localSheetId="22">[9]Bahan!#REF!</definedName>
    <definedName name="LiliParis">[9]Bahan!#REF!</definedName>
    <definedName name="LIME" localSheetId="22">#REF!</definedName>
    <definedName name="LIME">#REF!</definedName>
    <definedName name="listgybsum">[74]BAHAN!$J$111</definedName>
    <definedName name="listplankbeton">[75]ANALISA!#REF!</definedName>
    <definedName name="listplywood">[42]BAHAN!$J$41</definedName>
    <definedName name="listprofil">[56]BAHAN!#REF!</definedName>
    <definedName name="LISTPROFILBETON">[56]BAHAN!#REF!</definedName>
    <definedName name="LIV" localSheetId="20">#REF!</definedName>
    <definedName name="LIV" localSheetId="2">#REF!</definedName>
    <definedName name="LIV" localSheetId="22">#REF!</definedName>
    <definedName name="LIV">#REF!</definedName>
    <definedName name="LKK">'[166]Kuantitas &amp; Harga'!$H$65</definedName>
    <definedName name="ll" localSheetId="22">#REF!</definedName>
    <definedName name="ll">#REF!</definedName>
    <definedName name="Lmk">#REF!</definedName>
    <definedName name="lo">#REF!</definedName>
    <definedName name="loader" localSheetId="20">#REF!</definedName>
    <definedName name="loader" localSheetId="2">#REF!</definedName>
    <definedName name="loader" localSheetId="22">#REF!</definedName>
    <definedName name="loader">#REF!</definedName>
    <definedName name="LOBBY" localSheetId="22">#REF!</definedName>
    <definedName name="LOBBY">#REF!</definedName>
    <definedName name="lok">[81]Data!$D$9</definedName>
    <definedName name="LP" localSheetId="20">#REF!</definedName>
    <definedName name="LP" localSheetId="2">#REF!</definedName>
    <definedName name="LP" localSheetId="22">#REF!</definedName>
    <definedName name="LP">#REF!</definedName>
    <definedName name="LPA" localSheetId="20">#REF!</definedName>
    <definedName name="LPA" localSheetId="22">#REF!</definedName>
    <definedName name="LPA">#REF!</definedName>
    <definedName name="lpdownlight">[42]BAHAN!$J$65</definedName>
    <definedName name="LPI" localSheetId="20">#REF!</definedName>
    <definedName name="LPI" localSheetId="22">#REF!</definedName>
    <definedName name="LPI">#REF!</definedName>
    <definedName name="LPII" localSheetId="20">#REF!</definedName>
    <definedName name="LPII" localSheetId="22">#REF!</definedName>
    <definedName name="LPII">#REF!</definedName>
    <definedName name="LPIII" localSheetId="20">#REF!</definedName>
    <definedName name="LPIII">#REF!</definedName>
    <definedName name="LPIV" localSheetId="20">#REF!</definedName>
    <definedName name="LPIV">#REF!</definedName>
    <definedName name="lpkdes" localSheetId="20">#REF!</definedName>
    <definedName name="lpkdes">#REF!</definedName>
    <definedName name="lppdes" localSheetId="20">#REF!</definedName>
    <definedName name="lppdes">#REF!</definedName>
    <definedName name="lppijar40watt">[42]BAHAN!$J$61</definedName>
    <definedName name="lptl2x40">[42]BAHAN!$J$63</definedName>
    <definedName name="LR" localSheetId="20">#REF!</definedName>
    <definedName name="LR" localSheetId="22">#REF!</definedName>
    <definedName name="LR">#REF!</definedName>
    <definedName name="lsl" localSheetId="22">#REF!</definedName>
    <definedName name="lsl">#REF!</definedName>
    <definedName name="LT" localSheetId="20">#REF!</definedName>
    <definedName name="LT">#REF!</definedName>
    <definedName name="luas" localSheetId="22">[54]ORET2AN!#REF!</definedName>
    <definedName name="luas">[54]ORET2AN!#REF!</definedName>
    <definedName name="Luas_Bangunan" localSheetId="22">#REF!</definedName>
    <definedName name="Luas_Bangunan">#REF!</definedName>
    <definedName name="luas2" localSheetId="22">[54]ORET2AN!#REF!</definedName>
    <definedName name="luas2">[54]ORET2AN!#REF!</definedName>
    <definedName name="luas3" localSheetId="22">[54]ORET2AN!#REF!</definedName>
    <definedName name="luas3">[54]ORET2AN!#REF!</definedName>
    <definedName name="M" localSheetId="20">#REF!</definedName>
    <definedName name="M" localSheetId="2">#REF!</definedName>
    <definedName name="M" localSheetId="22">#REF!</definedName>
    <definedName name="M">#REF!</definedName>
    <definedName name="m_abubatu" localSheetId="22">[62]HARGA!#REF!</definedName>
    <definedName name="m_abubatu">[62]HARGA!#REF!</definedName>
    <definedName name="m_angkerhidup" localSheetId="22">[62]HARGA!#REF!</definedName>
    <definedName name="m_angkerhidup">[62]HARGA!#REF!</definedName>
    <definedName name="m_angkerØ32mm.fix">[62]HARGA!#REF!</definedName>
    <definedName name="m_angkerØ32mm.move">[62]HARGA!#REF!</definedName>
    <definedName name="m_bekisting">[62]HARGA!#REF!</definedName>
    <definedName name="m_bekistingplat">[62]HARGA!#REF!</definedName>
    <definedName name="m_blindingstone">[62]HARGA!#REF!</definedName>
    <definedName name="m_cat">[62]HARGA!#REF!</definedName>
    <definedName name="m_curing">[62]HARGA!#REF!</definedName>
    <definedName name="m_expantionjoint">[62]HARGA!#REF!</definedName>
    <definedName name="m_flashingLightUnit">[62]HARGA!#REF!</definedName>
    <definedName name="m_groundingpanelGerbangtol">[62]HARGA!#REF!</definedName>
    <definedName name="m_groundingpanelPJU">[62]HARGA!#REF!</definedName>
    <definedName name="m_groundingtianglampuPJU">[62]HARGA!#REF!</definedName>
    <definedName name="m_jointsealant">[62]HARGA!#REF!</definedName>
    <definedName name="m_kabelprestress">[62]HARGA!#REF!</definedName>
    <definedName name="m_PCIgirder.16.45m">[62]HARGA!#REF!</definedName>
    <definedName name="m_PCIgirder.23.90m">[62]HARGA!#REF!</definedName>
    <definedName name="m_PCYgirder.22.96m">[62]HARGA!#REF!</definedName>
    <definedName name="m_PCYgirder.23.96m">[62]HARGA!#REF!</definedName>
    <definedName name="m_prestresing16.45">[62]HARGA!#REF!</definedName>
    <definedName name="m_prestresing23.9">[62]HARGA!#REF!</definedName>
    <definedName name="m_prestresing23.96">[62]HARGA!#REF!</definedName>
    <definedName name="m_prestressing">[62]HARGA!#REF!</definedName>
    <definedName name="m_pullboxA">[62]HARGA!#REF!</definedName>
    <definedName name="m_pullboxB">[62]HARGA!#REF!</definedName>
    <definedName name="m_pullboxC">[62]HARGA!#REF!</definedName>
    <definedName name="m_pullboxD">[62]HARGA!#REF!</definedName>
    <definedName name="m_pullboxE">[62]HARGA!#REF!</definedName>
    <definedName name="m_readymixB.2">[62]HARGA!#REF!</definedName>
    <definedName name="m_saluranDS.3">[62]HARGA!#REF!</definedName>
    <definedName name="m_saluranDS.6">[62]HARGA!#REF!</definedName>
    <definedName name="m_solidsoding">[62]HARGA!#REF!</definedName>
    <definedName name="m_steelductØ100mm">[62]HARGA!#REF!</definedName>
    <definedName name="m_stripsoding">[62]HARGA!#REF!</definedName>
    <definedName name="m_tpancang40x40cm">[62]HARGA!#REF!</definedName>
    <definedName name="m_wire1BBC6mm">[62]HARGA!#REF!</definedName>
    <definedName name="m102bnnc">'[40]lam-moi'!#REF!</definedName>
    <definedName name="m102bnvl">'[40]lam-moi'!#REF!</definedName>
    <definedName name="m10aamtc">'[40]t-h HA THE'!#REF!</definedName>
    <definedName name="m10aanc">'[40]lam-moi'!#REF!</definedName>
    <definedName name="m10aavl">'[40]lam-moi'!#REF!</definedName>
    <definedName name="m10anc">'[40]lam-moi'!#REF!</definedName>
    <definedName name="m10avl">'[40]lam-moi'!#REF!</definedName>
    <definedName name="m10banc">'[40]lam-moi'!#REF!</definedName>
    <definedName name="m10bavl">'[40]lam-moi'!#REF!</definedName>
    <definedName name="m122bnnc">'[40]lam-moi'!#REF!</definedName>
    <definedName name="m122bnvl">'[40]lam-moi'!#REF!</definedName>
    <definedName name="m12aanc">'[40]lam-moi'!#REF!</definedName>
    <definedName name="m12aavl">'[40]lam-moi'!#REF!</definedName>
    <definedName name="m12anc">'[40]lam-moi'!#REF!</definedName>
    <definedName name="m12avl">'[40]lam-moi'!#REF!</definedName>
    <definedName name="M12ba3p" localSheetId="22">#REF!</definedName>
    <definedName name="M12ba3p">#REF!</definedName>
    <definedName name="m12banc" localSheetId="22">'[40]lam-moi'!#REF!</definedName>
    <definedName name="m12banc">'[40]lam-moi'!#REF!</definedName>
    <definedName name="m12bavl">'[40]lam-moi'!#REF!</definedName>
    <definedName name="M12bb1p" localSheetId="22">#REF!</definedName>
    <definedName name="M12bb1p">#REF!</definedName>
    <definedName name="m12bbnc" localSheetId="22">'[40]lam-moi'!#REF!</definedName>
    <definedName name="m12bbnc">'[40]lam-moi'!#REF!</definedName>
    <definedName name="m12bbvl">'[40]lam-moi'!#REF!</definedName>
    <definedName name="M12bnnc">'[40]#REF'!#REF!</definedName>
    <definedName name="M12bnvl">'[40]#REF'!#REF!</definedName>
    <definedName name="M12cbnc" localSheetId="22">#REF!</definedName>
    <definedName name="M12cbnc">#REF!</definedName>
    <definedName name="M12cbvl">#REF!</definedName>
    <definedName name="m142bnnc">'[40]lam-moi'!#REF!</definedName>
    <definedName name="m142bnvl">'[40]lam-moi'!#REF!</definedName>
    <definedName name="M14bb1p" localSheetId="22">#REF!</definedName>
    <definedName name="M14bb1p">#REF!</definedName>
    <definedName name="m14bbnc" localSheetId="22">'[40]lam-moi'!#REF!</definedName>
    <definedName name="m14bbnc">'[40]lam-moi'!#REF!</definedName>
    <definedName name="M14bbvc">'[40]CHITIET VL-NC-TT -1p'!#REF!</definedName>
    <definedName name="m14bbvl">'[40]lam-moi'!#REF!</definedName>
    <definedName name="M8a">'[40]THPDMoi  (2)'!#REF!</definedName>
    <definedName name="M8aa">'[40]THPDMoi  (2)'!#REF!</definedName>
    <definedName name="m8aanc" localSheetId="22">#REF!</definedName>
    <definedName name="m8aanc">#REF!</definedName>
    <definedName name="m8aavl">#REF!</definedName>
    <definedName name="m8amtc">'[40]t-h HA THE'!#REF!</definedName>
    <definedName name="m8anc">'[40]lam-moi'!#REF!</definedName>
    <definedName name="m8avl">'[40]lam-moi'!#REF!</definedName>
    <definedName name="MA">'[107]Material&amp;Alat'!$I$33</definedName>
    <definedName name="Ma3pnc" localSheetId="22">#REF!</definedName>
    <definedName name="Ma3pnc">#REF!</definedName>
    <definedName name="Ma3pvl">#REF!</definedName>
    <definedName name="Maa3pnc">#REF!</definedName>
    <definedName name="Maa3pvl">#REF!</definedName>
    <definedName name="Mahoni" localSheetId="20">[9]Bahan!#REF!</definedName>
    <definedName name="Mahoni" localSheetId="22">[9]Bahan!#REF!</definedName>
    <definedName name="Mahoni">[9]Bahan!#REF!</definedName>
    <definedName name="mainpanel">[75]BAHAN!#REF!</definedName>
    <definedName name="maint" localSheetId="22">#REF!</definedName>
    <definedName name="maint">#REF!</definedName>
    <definedName name="MAIZIR" localSheetId="20">#REF!</definedName>
    <definedName name="MAIZIR" localSheetId="2">#REF!</definedName>
    <definedName name="MAIZIR">#REF!</definedName>
    <definedName name="makan" localSheetId="22">[89]GAJI!$AA$45</definedName>
    <definedName name="makan">[89]GAJI!$AA$45</definedName>
    <definedName name="malat">[105]Index!$K$16</definedName>
    <definedName name="MAN" localSheetId="20">#REF!</definedName>
    <definedName name="MAN" localSheetId="2">#REF!</definedName>
    <definedName name="MAN" localSheetId="22">#REF!</definedName>
    <definedName name="MAN">#REF!</definedName>
    <definedName name="MANDOR" localSheetId="2">'[159]Harga Upah &amp; Bahan'!$G$9</definedName>
    <definedName name="MANDOR" localSheetId="5">'[159]Harga Upah &amp; Bahan'!$G$9</definedName>
    <definedName name="MANDOR" localSheetId="22">'[160]Harga Upah &amp; Bahan'!$G$9</definedName>
    <definedName name="MANDOR">'[159]Harga Upah &amp; Bahan'!$G$9</definedName>
    <definedName name="MAP">[150]DATA!$C$12</definedName>
    <definedName name="mark_up" localSheetId="22">#REF!</definedName>
    <definedName name="mark_up">#REF!</definedName>
    <definedName name="marking">#REF!</definedName>
    <definedName name="MARKUP">#REF!</definedName>
    <definedName name="mars">[105]Index!$K$8</definedName>
    <definedName name="masapelak">[167]DB!$M$16</definedName>
    <definedName name="masapemel">[167]DB!$M$17</definedName>
    <definedName name="master">[103]master!$A$4:$G$211</definedName>
    <definedName name="master_gol">[103]master!$C$4:$C$185</definedName>
    <definedName name="master_jab">[103]master!$F$4:$F$221</definedName>
    <definedName name="master_nama">[103]master!$B$4:$B$185</definedName>
    <definedName name="master_pangkat">[103]master!$D$4:$D$185</definedName>
    <definedName name="master1">[103]master!$H$5:$I$47</definedName>
    <definedName name="master1_pp">[103]master!$I$5:$I$47</definedName>
    <definedName name="mat" localSheetId="22">#REF!</definedName>
    <definedName name="mat">#REF!</definedName>
    <definedName name="mata">'[168]Metod TWR'!$E$1616</definedName>
    <definedName name="MATERIAL" localSheetId="20">#REF!</definedName>
    <definedName name="MATERIAL" localSheetId="2">#REF!</definedName>
    <definedName name="MATERIAL" localSheetId="22">#REF!</definedName>
    <definedName name="MATERIAL">#REF!</definedName>
    <definedName name="materialpilihan" localSheetId="22">'[37]Har Sat'!#REF!</definedName>
    <definedName name="materialpilihan">'[37]Har Sat'!#REF!</definedName>
    <definedName name="materialtimbun">'[37]Har Sat'!$J$60</definedName>
    <definedName name="MB">[47]DB!$W$11</definedName>
    <definedName name="Mba1p" localSheetId="22">#REF!</definedName>
    <definedName name="Mba1p">#REF!</definedName>
    <definedName name="Mba3p">#REF!</definedName>
    <definedName name="mbahan">[105]MAPDC!$U$10</definedName>
    <definedName name="Mbb3p" localSheetId="22">#REF!</definedName>
    <definedName name="Mbb3p">#REF!</definedName>
    <definedName name="mbesi">[105]Index!$K$3</definedName>
    <definedName name="mbhn" localSheetId="22">#REF!</definedName>
    <definedName name="mbhn">#REF!</definedName>
    <definedName name="Mbn1p">#REF!</definedName>
    <definedName name="mbnc">'[40]lam-moi'!#REF!</definedName>
    <definedName name="mbtn" localSheetId="22">#REF!</definedName>
    <definedName name="mbtn">#REF!</definedName>
    <definedName name="mbvl" localSheetId="22">'[40]lam-moi'!#REF!</definedName>
    <definedName name="mbvl">'[40]lam-moi'!#REF!</definedName>
    <definedName name="mc">'[58]HS-DSR'!$J$107</definedName>
    <definedName name="MDP" localSheetId="22">#REF!</definedName>
    <definedName name="MDP">#REF!</definedName>
    <definedName name="mdr">'[58]HS-DSR'!$J$21</definedName>
    <definedName name="ME" localSheetId="22">#REF!</definedName>
    <definedName name="ME">#REF!</definedName>
    <definedName name="me_by_owner" localSheetId="22">'[129]BQ (by owner)'!#REF!</definedName>
    <definedName name="me_by_owner">'[129]BQ (by owner)'!#REF!</definedName>
    <definedName name="me_fisik" localSheetId="22">'[129]rab me (fisik)'!#REF!</definedName>
    <definedName name="me_fisik">'[129]rab me (fisik)'!#REF!</definedName>
    <definedName name="MEKANIK" localSheetId="20">#REF!</definedName>
    <definedName name="MEKANIK" localSheetId="2">#REF!</definedName>
    <definedName name="MEKANIK" localSheetId="22">#REF!</definedName>
    <definedName name="MEKANIK">#REF!</definedName>
    <definedName name="melamik" localSheetId="22">[169]Ana!#REF!</definedName>
    <definedName name="melamik">[169]Ana!#REF!</definedName>
    <definedName name="meniebesi">[74]BAHAN!$J$215</definedName>
    <definedName name="MENUBOQ" localSheetId="20">#REF!</definedName>
    <definedName name="MENUBOQ" localSheetId="2">#REF!</definedName>
    <definedName name="MENUBOQ" localSheetId="22">#REF!</definedName>
    <definedName name="MENUBOQ">#REF!</definedName>
    <definedName name="mesinair">[56]BAHAN!#REF!</definedName>
    <definedName name="mesinlas" localSheetId="22">#REF!</definedName>
    <definedName name="mesinlas">#REF!</definedName>
    <definedName name="MF" localSheetId="22">[47]HS!#REF!</definedName>
    <definedName name="MF">[47]HS!#REF!</definedName>
    <definedName name="mf1.7">[48]HARSAT!$I$133</definedName>
    <definedName name="mg">'[58]HS-DSR'!$J$79</definedName>
    <definedName name="mgrad">[81]HSD!$L$131</definedName>
    <definedName name="mgrader">'[43]Bahan Bangunan'!#REF!</definedName>
    <definedName name="MILYAR" localSheetId="20">#REF!</definedName>
    <definedName name="MILYAR" localSheetId="22">#REF!</definedName>
    <definedName name="MILYAR">#REF!</definedName>
    <definedName name="minivibro">#REF!</definedName>
    <definedName name="minivibroll">#REF!</definedName>
    <definedName name="MINOR" localSheetId="20">#REF!</definedName>
    <definedName name="MINOR">#REF!</definedName>
    <definedName name="Minyak_cat" localSheetId="20">#REF!</definedName>
    <definedName name="Minyak_cat">#REF!</definedName>
    <definedName name="minyakbegesting">[74]BAHAN!$J$228</definedName>
    <definedName name="mkj" localSheetId="22">[170]ALS4!#REF!</definedName>
    <definedName name="mkj">[170]ALS4!#REF!</definedName>
    <definedName name="mkt" localSheetId="20">[7]harsat!#REF!</definedName>
    <definedName name="mkt" localSheetId="22">[8]harsat!#REF!</definedName>
    <definedName name="mkt">[7]harsat!#REF!</definedName>
    <definedName name="Mkusen">[105]Index!$K$11</definedName>
    <definedName name="ml">'[58]HS-DSR'!$J$110</definedName>
    <definedName name="mlas">[38]HSD!$I$129</definedName>
    <definedName name="Mlndscp">[105]Index!$K$14</definedName>
    <definedName name="mm" localSheetId="22">#REF!</definedName>
    <definedName name="mm">#REF!</definedName>
    <definedName name="mme">[105]MAPDC!$U$15</definedName>
    <definedName name="mmm" localSheetId="22">[40]giathanh1!#REF!</definedName>
    <definedName name="mmm">[40]giathanh1!#REF!</definedName>
    <definedName name="MMM17A" localSheetId="20">#REF!</definedName>
    <definedName name="MMM17A" localSheetId="2">#REF!</definedName>
    <definedName name="MMM17A" localSheetId="22">#REF!</definedName>
    <definedName name="MMM17A">#REF!</definedName>
    <definedName name="MMM35A" localSheetId="20">#REF!</definedName>
    <definedName name="MMM35A" localSheetId="2">#REF!</definedName>
    <definedName name="MMM35A">#REF!</definedName>
    <definedName name="mn">'[95]Upah ,bahan'!$G$12</definedName>
    <definedName name="Mnonstd">[105]Index!$K$13</definedName>
    <definedName name="mob">[49]DC!$T$9</definedName>
    <definedName name="moba" localSheetId="22">#REF!</definedName>
    <definedName name="moba">#REF!</definedName>
    <definedName name="mobb">#REF!</definedName>
    <definedName name="mobcrane">[38]HSD!$I$121</definedName>
    <definedName name="MOBILISASI" localSheetId="20">#REF!</definedName>
    <definedName name="MOBILISASI" localSheetId="2">#REF!</definedName>
    <definedName name="MOBILISASI" localSheetId="22">#REF!</definedName>
    <definedName name="MOBILISASI">#REF!</definedName>
    <definedName name="MODEL" localSheetId="3" hidden="1">{#N/A,#N/A,FALSE,"SUM_Prop";#N/A,#N/A,FALSE,"PROCESS-eng";#N/A,#N/A,FALSE,"PROCESS-com";#N/A,#N/A,FALSE,"INST-eng";#N/A,#N/A,FALSE,"INST-com"}</definedName>
    <definedName name="MODEL" localSheetId="2" hidden="1">{#N/A,#N/A,FALSE,"SUM_Prop";#N/A,#N/A,FALSE,"PROCESS-eng";#N/A,#N/A,FALSE,"PROCESS-com";#N/A,#N/A,FALSE,"INST-eng";#N/A,#N/A,FALSE,"INST-com"}</definedName>
    <definedName name="MODEL" localSheetId="22" hidden="1">{#N/A,#N/A,FALSE,"SUM_Prop";#N/A,#N/A,FALSE,"PROCESS-eng";#N/A,#N/A,FALSE,"PROCESS-com";#N/A,#N/A,FALSE,"INST-eng";#N/A,#N/A,FALSE,"INST-com"}</definedName>
    <definedName name="MODEL" hidden="1">{#N/A,#N/A,FALSE,"SUM_Prop";#N/A,#N/A,FALSE,"PROCESS-eng";#N/A,#N/A,FALSE,"PROCESS-com";#N/A,#N/A,FALSE,"INST-eng";#N/A,#N/A,FALSE,"INST-com"}</definedName>
    <definedName name="molen" localSheetId="20">#REF!</definedName>
    <definedName name="molen" localSheetId="22">#REF!</definedName>
    <definedName name="molen">#REF!</definedName>
    <definedName name="molen1">'[43]Bahan Bangunan'!#REF!</definedName>
    <definedName name="mortar" localSheetId="20">[7]harsat!#REF!</definedName>
    <definedName name="mortar" localSheetId="22">[8]harsat!#REF!</definedName>
    <definedName name="mortar">[7]harsat!#REF!</definedName>
    <definedName name="mosaspal" localSheetId="22">'[115]anal-mos'!#REF!</definedName>
    <definedName name="mosaspal">'[115]anal-mos'!#REF!</definedName>
    <definedName name="mosbesi" localSheetId="22">'[115]anal-mos'!#REF!</definedName>
    <definedName name="mosbesi">'[115]anal-mos'!#REF!</definedName>
    <definedName name="mosfiller">'[115]anal-mos'!#REF!</definedName>
    <definedName name="MOSPSCOR">'[115]anal-mos'!#REF!</definedName>
    <definedName name="mossemen">'[115]anal-mos'!#REF!</definedName>
    <definedName name="mp">'[58]HS-DSR'!$J$61</definedName>
    <definedName name="MP_21" localSheetId="20">[171]D2!#REF!</definedName>
    <definedName name="MP_21" localSheetId="22">[172]D2!#REF!</definedName>
    <definedName name="MP_21">[171]D2!#REF!</definedName>
    <definedName name="MP_221" localSheetId="20">[171]D2!#REF!</definedName>
    <definedName name="MP_221" localSheetId="22">[172]D2!#REF!</definedName>
    <definedName name="MP_221">[171]D2!#REF!</definedName>
    <definedName name="MP_222" localSheetId="20">[171]D2!#REF!</definedName>
    <definedName name="MP_222" localSheetId="22">[172]D2!#REF!</definedName>
    <definedName name="MP_222">[171]D2!#REF!</definedName>
    <definedName name="MP_311" localSheetId="20">[171]D3!#REF!</definedName>
    <definedName name="MP_311" localSheetId="22">[172]D3!#REF!</definedName>
    <definedName name="MP_311">[171]D3!#REF!</definedName>
    <definedName name="MP_311a" localSheetId="20">[171]D3!#REF!</definedName>
    <definedName name="MP_311a" localSheetId="22">[172]D3!#REF!</definedName>
    <definedName name="MP_311a">[171]D3!#REF!</definedName>
    <definedName name="MP_312" localSheetId="20">[171]D3!#REF!</definedName>
    <definedName name="MP_312" localSheetId="22">[172]D3!#REF!</definedName>
    <definedName name="MP_312">[171]D3!#REF!</definedName>
    <definedName name="MP_312b" localSheetId="20">[171]D3!#REF!</definedName>
    <definedName name="MP_312b" localSheetId="22">[172]D3!#REF!</definedName>
    <definedName name="MP_312b">[171]D3!#REF!</definedName>
    <definedName name="MP_321" localSheetId="20">[171]D3!#REF!</definedName>
    <definedName name="MP_321" localSheetId="22">[172]D3!#REF!</definedName>
    <definedName name="MP_321">[171]D3!#REF!</definedName>
    <definedName name="MP_322" localSheetId="20">[171]D3!#REF!</definedName>
    <definedName name="MP_322" localSheetId="22">[172]D3!#REF!</definedName>
    <definedName name="MP_322">[171]D3!#REF!</definedName>
    <definedName name="MP_33" localSheetId="20">[171]D3!#REF!</definedName>
    <definedName name="MP_33" localSheetId="22">[172]D3!#REF!</definedName>
    <definedName name="MP_33">[171]D3!#REF!</definedName>
    <definedName name="MP_421" localSheetId="20">#REF!</definedName>
    <definedName name="MP_421" localSheetId="2">#REF!</definedName>
    <definedName name="MP_421" localSheetId="22">#REF!</definedName>
    <definedName name="MP_421">#REF!</definedName>
    <definedName name="MP_422" localSheetId="20">#REF!</definedName>
    <definedName name="MP_422" localSheetId="2">#REF!</definedName>
    <definedName name="MP_422" localSheetId="22">#REF!</definedName>
    <definedName name="MP_422">#REF!</definedName>
    <definedName name="MP_423" localSheetId="20">#REF!</definedName>
    <definedName name="MP_423" localSheetId="2">#REF!</definedName>
    <definedName name="MP_423" localSheetId="22">#REF!</definedName>
    <definedName name="MP_423">#REF!</definedName>
    <definedName name="MP_424" localSheetId="20">#REF!</definedName>
    <definedName name="MP_424">#REF!</definedName>
    <definedName name="MP_511" localSheetId="20">[171]D5!#REF!</definedName>
    <definedName name="MP_511" localSheetId="22">[172]D5!#REF!</definedName>
    <definedName name="MP_511">[171]D5!#REF!</definedName>
    <definedName name="MP_512" localSheetId="20">[171]D5!#REF!</definedName>
    <definedName name="MP_512" localSheetId="22">[172]D5!#REF!</definedName>
    <definedName name="MP_512">[171]D5!#REF!</definedName>
    <definedName name="MP_513" localSheetId="20">[171]D5!#REF!</definedName>
    <definedName name="MP_513" localSheetId="22">[172]D5!#REF!</definedName>
    <definedName name="MP_513">[171]D5!#REF!</definedName>
    <definedName name="MP_52" localSheetId="20">[171]D5!#REF!</definedName>
    <definedName name="MP_52" localSheetId="22">[172]D5!#REF!</definedName>
    <definedName name="MP_52">[171]D5!#REF!</definedName>
    <definedName name="MP_55" localSheetId="20">[171]D5!#REF!</definedName>
    <definedName name="MP_55" localSheetId="22">[172]D5!#REF!</definedName>
    <definedName name="MP_55">[171]D5!#REF!</definedName>
    <definedName name="MP_611" localSheetId="20">#REF!</definedName>
    <definedName name="MP_611" localSheetId="2">#REF!</definedName>
    <definedName name="MP_611" localSheetId="22">#REF!</definedName>
    <definedName name="MP_611">#REF!</definedName>
    <definedName name="MP_612" localSheetId="20">#REF!</definedName>
    <definedName name="MP_612" localSheetId="2">#REF!</definedName>
    <definedName name="MP_612" localSheetId="22">#REF!</definedName>
    <definedName name="MP_612">#REF!</definedName>
    <definedName name="MP_621" localSheetId="20">#REF!</definedName>
    <definedName name="MP_621" localSheetId="2">#REF!</definedName>
    <definedName name="MP_621" localSheetId="22">#REF!</definedName>
    <definedName name="MP_621">#REF!</definedName>
    <definedName name="MP_622" localSheetId="20">#REF!</definedName>
    <definedName name="MP_622">#REF!</definedName>
    <definedName name="MP_623" localSheetId="20">#REF!</definedName>
    <definedName name="MP_623">#REF!</definedName>
    <definedName name="MP_632" localSheetId="20">#REF!</definedName>
    <definedName name="MP_632">#REF!</definedName>
    <definedName name="MP_633" localSheetId="20">#REF!</definedName>
    <definedName name="MP_633">#REF!</definedName>
    <definedName name="MP_634a" localSheetId="20">#REF!</definedName>
    <definedName name="MP_634a">#REF!</definedName>
    <definedName name="MP_635" localSheetId="20">#REF!</definedName>
    <definedName name="MP_635">#REF!</definedName>
    <definedName name="MP_66" localSheetId="20">#REF!</definedName>
    <definedName name="MP_66">#REF!</definedName>
    <definedName name="MP_7121" localSheetId="20">[171]D7!#REF!</definedName>
    <definedName name="MP_7121" localSheetId="22">[172]D7!#REF!</definedName>
    <definedName name="MP_7121">[171]D7!#REF!</definedName>
    <definedName name="MP_7122" localSheetId="20">[171]D7!#REF!</definedName>
    <definedName name="MP_7122" localSheetId="22">[172]D7!#REF!</definedName>
    <definedName name="MP_7122">[171]D7!#REF!</definedName>
    <definedName name="MP_7123" localSheetId="20">[171]D7!#REF!</definedName>
    <definedName name="MP_7123" localSheetId="22">[172]D7!#REF!</definedName>
    <definedName name="MP_7123">[171]D7!#REF!</definedName>
    <definedName name="MP_714" localSheetId="20">[171]D7!#REF!</definedName>
    <definedName name="MP_714" localSheetId="22">[172]D7!#REF!</definedName>
    <definedName name="MP_714">[171]D7!#REF!</definedName>
    <definedName name="MP_715" localSheetId="20">[171]D7!#REF!</definedName>
    <definedName name="MP_715" localSheetId="22">[172]D7!#REF!</definedName>
    <definedName name="MP_715">[171]D7!#REF!</definedName>
    <definedName name="MP_716" localSheetId="20">[171]D7!#REF!</definedName>
    <definedName name="MP_716" localSheetId="22">[172]D7!#REF!</definedName>
    <definedName name="MP_716">[171]D7!#REF!</definedName>
    <definedName name="MP_717" localSheetId="20">[171]D7!#REF!</definedName>
    <definedName name="MP_717" localSheetId="22">[172]D7!#REF!</definedName>
    <definedName name="MP_717">[171]D7!#REF!</definedName>
    <definedName name="MP_718" localSheetId="20">[171]D7!#REF!</definedName>
    <definedName name="MP_718" localSheetId="22">[172]D7!#REF!</definedName>
    <definedName name="MP_718">[171]D7!#REF!</definedName>
    <definedName name="MP_7212" localSheetId="20">[171]D7!#REF!</definedName>
    <definedName name="MP_7212" localSheetId="22">[172]D7!#REF!</definedName>
    <definedName name="MP_7212">[171]D7!#REF!</definedName>
    <definedName name="MP_725" localSheetId="20">[171]D7!#REF!</definedName>
    <definedName name="MP_725" localSheetId="22">[172]D7!#REF!</definedName>
    <definedName name="MP_725">[171]D7!#REF!</definedName>
    <definedName name="MP_731" localSheetId="20">[171]D7!#REF!</definedName>
    <definedName name="MP_731" localSheetId="22">[172]D7!#REF!</definedName>
    <definedName name="MP_731">[171]D7!#REF!</definedName>
    <definedName name="MP_734" localSheetId="20">[171]D7!#REF!</definedName>
    <definedName name="MP_734" localSheetId="22">[172]D7!#REF!</definedName>
    <definedName name="MP_734">[171]D7!#REF!</definedName>
    <definedName name="MP_762" localSheetId="20">[171]D7!#REF!</definedName>
    <definedName name="MP_762" localSheetId="22">[172]D7!#REF!</definedName>
    <definedName name="MP_762">[171]D7!#REF!</definedName>
    <definedName name="MP_781a" localSheetId="20">[171]D7!#REF!</definedName>
    <definedName name="MP_781a" localSheetId="22">[172]D7!#REF!</definedName>
    <definedName name="MP_781a">[171]D7!#REF!</definedName>
    <definedName name="MP_782" localSheetId="20">[171]D7!#REF!</definedName>
    <definedName name="MP_782" localSheetId="22">[172]D7!#REF!</definedName>
    <definedName name="MP_782">[171]D7!#REF!</definedName>
    <definedName name="MP_783" localSheetId="20">[171]D7!#REF!</definedName>
    <definedName name="MP_783" localSheetId="22">[172]D7!#REF!</definedName>
    <definedName name="MP_783">[171]D7!#REF!</definedName>
    <definedName name="MP_811" localSheetId="20">#REF!</definedName>
    <definedName name="MP_811" localSheetId="2">#REF!</definedName>
    <definedName name="MP_811" localSheetId="22">#REF!</definedName>
    <definedName name="MP_811">#REF!</definedName>
    <definedName name="MP_8110" localSheetId="20">#REF!</definedName>
    <definedName name="MP_8110" localSheetId="2">#REF!</definedName>
    <definedName name="MP_8110" localSheetId="22">#REF!</definedName>
    <definedName name="MP_8110">#REF!</definedName>
    <definedName name="MP_8111" localSheetId="20">#REF!</definedName>
    <definedName name="MP_8111" localSheetId="2">#REF!</definedName>
    <definedName name="MP_8111" localSheetId="22">#REF!</definedName>
    <definedName name="MP_8111">#REF!</definedName>
    <definedName name="MP_812" localSheetId="20">#REF!</definedName>
    <definedName name="MP_812">#REF!</definedName>
    <definedName name="MP_813" localSheetId="20">#REF!</definedName>
    <definedName name="MP_813">#REF!</definedName>
    <definedName name="MP_814" localSheetId="20">#REF!</definedName>
    <definedName name="MP_814">#REF!</definedName>
    <definedName name="MP_815" localSheetId="20">#REF!</definedName>
    <definedName name="MP_815">#REF!</definedName>
    <definedName name="MP_817" localSheetId="20">#REF!</definedName>
    <definedName name="MP_817">#REF!</definedName>
    <definedName name="MP_818" localSheetId="20">#REF!</definedName>
    <definedName name="MP_818">#REF!</definedName>
    <definedName name="MP_819" localSheetId="20">#REF!</definedName>
    <definedName name="MP_819">#REF!</definedName>
    <definedName name="MP_831" localSheetId="20">#REF!</definedName>
    <definedName name="MP_831">#REF!</definedName>
    <definedName name="MP_841" localSheetId="20">#REF!</definedName>
    <definedName name="MP_841">#REF!</definedName>
    <definedName name="MP_843" localSheetId="20">#REF!</definedName>
    <definedName name="MP_843">#REF!</definedName>
    <definedName name="MP_844a" localSheetId="20">#REF!</definedName>
    <definedName name="MP_844a">#REF!</definedName>
    <definedName name="MP_844b" localSheetId="20">#REF!</definedName>
    <definedName name="MP_844b">#REF!</definedName>
    <definedName name="MP_845" localSheetId="20">#REF!</definedName>
    <definedName name="MP_845">#REF!</definedName>
    <definedName name="mp1x25" localSheetId="22">'[40]dongia (2)'!#REF!</definedName>
    <definedName name="mp1x25">'[40]dongia (2)'!#REF!</definedName>
    <definedName name="mpan" localSheetId="22">#REF!</definedName>
    <definedName name="mpan">#REF!</definedName>
    <definedName name="mpr">[67]BASIC!$K$112</definedName>
    <definedName name="mprel" localSheetId="22">#REF!</definedName>
    <definedName name="mprel">#REF!</definedName>
    <definedName name="Mrailg">[105]Index!$K$12</definedName>
    <definedName name="MSNLAS" localSheetId="22">'[37]Har Sat'!#REF!</definedName>
    <definedName name="MSNLAS">'[37]Har Sat'!#REF!</definedName>
    <definedName name="mstr" localSheetId="22">#REF!</definedName>
    <definedName name="mstr">#REF!</definedName>
    <definedName name="msubkon">[105]MAPDC!$U$12</definedName>
    <definedName name="mt">'[58]HS-DSR'!$J$29</definedName>
    <definedName name="MTAR" localSheetId="20">#REF!</definedName>
    <definedName name="MTAR" localSheetId="22">#REF!</definedName>
    <definedName name="MTAR">#REF!</definedName>
    <definedName name="MTAT" localSheetId="20">#REF!</definedName>
    <definedName name="MTAT" localSheetId="22">#REF!</definedName>
    <definedName name="MTAT">#REF!</definedName>
    <definedName name="MTC1P" localSheetId="22">'[40]TONG HOP VL-NC TT'!#REF!</definedName>
    <definedName name="MTC1P">'[40]TONG HOP VL-NC TT'!#REF!</definedName>
    <definedName name="MTC3P" localSheetId="22">'[40]TONG HOP VL-NC TT'!#REF!</definedName>
    <definedName name="MTC3P">'[40]TONG HOP VL-NC TT'!#REF!</definedName>
    <definedName name="MTCHC">[40]TNHCHINH!$K$38</definedName>
    <definedName name="MTCMB" localSheetId="22">'[40]#REF'!#REF!</definedName>
    <definedName name="MTCMB">'[40]#REF'!#REF!</definedName>
    <definedName name="MTMAC12" localSheetId="22">#REF!</definedName>
    <definedName name="MTMAC12">#REF!</definedName>
    <definedName name="mtp" localSheetId="22">[47]HS!#REF!</definedName>
    <definedName name="mtp">[47]HS!#REF!</definedName>
    <definedName name="mtr">'[40]TH XL'!#REF!</definedName>
    <definedName name="mtram" localSheetId="22">#REF!</definedName>
    <definedName name="mtram">#REF!</definedName>
    <definedName name="mu" localSheetId="22">[5]harsat!$I$4</definedName>
    <definedName name="mu">[6]harsat!$I$4</definedName>
    <definedName name="muars" localSheetId="22">#REF!</definedName>
    <definedName name="muars">#REF!</definedName>
    <definedName name="mubhn" localSheetId="20">[7]harsat!#REF!</definedName>
    <definedName name="mubhn" localSheetId="2">[7]harsat!#REF!</definedName>
    <definedName name="mubhn" localSheetId="22">[8]harsat!#REF!</definedName>
    <definedName name="mubhn">[7]harsat!#REF!</definedName>
    <definedName name="multi12">'[58]HS-DSR'!$J$65</definedName>
    <definedName name="multi12mm">[38]HSD!$I$50</definedName>
    <definedName name="multi15mm">[38]HSD!$I$51</definedName>
    <definedName name="multi18mm">[38]HSD!$I$52</definedName>
    <definedName name="multi9">'[58]HS-DSR'!$J$72</definedName>
    <definedName name="multiplex" localSheetId="22">[87]harsat!$G$29</definedName>
    <definedName name="multiplex">[88]harsat!$G$29</definedName>
    <definedName name="Multiplex12" localSheetId="22">'[37]Har Sat'!#REF!</definedName>
    <definedName name="Multiplex12">'[37]Har Sat'!#REF!</definedName>
    <definedName name="Multiplex9" localSheetId="22">'[37]Har Sat'!#REF!</definedName>
    <definedName name="Multiplex9">'[37]Har Sat'!#REF!</definedName>
    <definedName name="MUME" localSheetId="20">#REF!</definedName>
    <definedName name="MUME" localSheetId="2">#REF!</definedName>
    <definedName name="MUME" localSheetId="22">#REF!</definedName>
    <definedName name="MUME">#REF!</definedName>
    <definedName name="MUNIR" localSheetId="20">#REF!</definedName>
    <definedName name="MUNIR" localSheetId="2">#REF!</definedName>
    <definedName name="MUNIR" localSheetId="22">#REF!</definedName>
    <definedName name="MUNIR">#REF!</definedName>
    <definedName name="mupah" localSheetId="22">#REF!</definedName>
    <definedName name="mupah">#REF!</definedName>
    <definedName name="mupan">#REF!</definedName>
    <definedName name="mustr">#REF!</definedName>
    <definedName name="musub" localSheetId="20">[7]harsat!#REF!</definedName>
    <definedName name="musub" localSheetId="2">[7]harsat!#REF!</definedName>
    <definedName name="musub" localSheetId="22">[8]harsat!#REF!</definedName>
    <definedName name="musub">[7]harsat!#REF!</definedName>
    <definedName name="muuph" localSheetId="20">[7]harsat!#REF!</definedName>
    <definedName name="muuph" localSheetId="2">[7]harsat!#REF!</definedName>
    <definedName name="muuph" localSheetId="22">[8]harsat!#REF!</definedName>
    <definedName name="muuph">[7]harsat!#REF!</definedName>
    <definedName name="n" localSheetId="20">#REF!</definedName>
    <definedName name="n" localSheetId="2">#REF!</definedName>
    <definedName name="N" localSheetId="22">#REF!</definedName>
    <definedName name="n">#REF!</definedName>
    <definedName name="N1IN">'[40]TONGKE3p '!$U$295</definedName>
    <definedName name="n1pig" localSheetId="22">#REF!</definedName>
    <definedName name="n1pig">#REF!</definedName>
    <definedName name="n1pignc" localSheetId="22">'[40]lam-moi'!#REF!</definedName>
    <definedName name="n1pignc">'[40]lam-moi'!#REF!</definedName>
    <definedName name="n1pigvl" localSheetId="22">'[40]lam-moi'!#REF!</definedName>
    <definedName name="n1pigvl">'[40]lam-moi'!#REF!</definedName>
    <definedName name="n1pind" localSheetId="22">#REF!</definedName>
    <definedName name="n1pind">#REF!</definedName>
    <definedName name="n1pindnc" localSheetId="22">'[40]lam-moi'!#REF!</definedName>
    <definedName name="n1pindnc">'[40]lam-moi'!#REF!</definedName>
    <definedName name="n1pindvl" localSheetId="22">'[40]lam-moi'!#REF!</definedName>
    <definedName name="n1pindvl">'[40]lam-moi'!#REF!</definedName>
    <definedName name="n1ping" localSheetId="22">#REF!</definedName>
    <definedName name="n1ping">#REF!</definedName>
    <definedName name="n1pingnc" localSheetId="22">'[40]lam-moi'!#REF!</definedName>
    <definedName name="n1pingnc">'[40]lam-moi'!#REF!</definedName>
    <definedName name="n1pingvl" localSheetId="22">'[40]lam-moi'!#REF!</definedName>
    <definedName name="n1pingvl">'[40]lam-moi'!#REF!</definedName>
    <definedName name="n1pint" localSheetId="22">#REF!</definedName>
    <definedName name="n1pint">#REF!</definedName>
    <definedName name="n1pintnc" localSheetId="22">'[40]lam-moi'!#REF!</definedName>
    <definedName name="n1pintnc">'[40]lam-moi'!#REF!</definedName>
    <definedName name="n1pintvl" localSheetId="22">'[40]lam-moi'!#REF!</definedName>
    <definedName name="n1pintvl">'[40]lam-moi'!#REF!</definedName>
    <definedName name="n24nc">'[40]lam-moi'!#REF!</definedName>
    <definedName name="n24vl">'[40]lam-moi'!#REF!</definedName>
    <definedName name="n2mignc">'[40]lam-moi'!#REF!</definedName>
    <definedName name="n2migvl">'[40]lam-moi'!#REF!</definedName>
    <definedName name="n2min1nc">'[40]lam-moi'!#REF!</definedName>
    <definedName name="n2min1vl">'[40]lam-moi'!#REF!</definedName>
    <definedName name="nail" localSheetId="22">#REF!</definedName>
    <definedName name="nail">#REF!</definedName>
    <definedName name="naldi">#REF!</definedName>
    <definedName name="naldi2">#REF!</definedName>
    <definedName name="Nama">[148]Rekap!$F$53</definedName>
    <definedName name="NAMA_P">'[103]tabel input'!$AX$3:$AX$19</definedName>
    <definedName name="namapjbt">[161]DASH!$D$64</definedName>
    <definedName name="nc1nc" localSheetId="22">'[40]lam-moi'!#REF!</definedName>
    <definedName name="nc1nc">'[40]lam-moi'!#REF!</definedName>
    <definedName name="nc1p" localSheetId="22">#REF!</definedName>
    <definedName name="nc1p">#REF!</definedName>
    <definedName name="nc1vl" localSheetId="22">'[40]lam-moi'!#REF!</definedName>
    <definedName name="nc1vl">'[40]lam-moi'!#REF!</definedName>
    <definedName name="nc24nc">'[40]lam-moi'!#REF!</definedName>
    <definedName name="nc24vl">'[40]lam-moi'!#REF!</definedName>
    <definedName name="nc3p" localSheetId="22">#REF!</definedName>
    <definedName name="nc3p">#REF!</definedName>
    <definedName name="ncb2grop">[42]BAHAN!$J$67</definedName>
    <definedName name="NCBD100" localSheetId="22">#REF!</definedName>
    <definedName name="NCBD100">#REF!</definedName>
    <definedName name="NCBD200">#REF!</definedName>
    <definedName name="NCBD250">#REF!</definedName>
    <definedName name="ncdd">'[40]TH XL'!#REF!</definedName>
    <definedName name="NCDD2">'[40]TH XL'!#REF!</definedName>
    <definedName name="NCHC">[40]TNHCHINH!$J$38</definedName>
    <definedName name="nctr" localSheetId="22">'[40]TH XL'!#REF!</definedName>
    <definedName name="nctr">'[40]TH XL'!#REF!</definedName>
    <definedName name="nctram" localSheetId="22">#REF!</definedName>
    <definedName name="nctram">#REF!</definedName>
    <definedName name="NCVC100">#REF!</definedName>
    <definedName name="NCVC200">#REF!</definedName>
    <definedName name="NCVC250">#REF!</definedName>
    <definedName name="NCVC3P">#REF!</definedName>
    <definedName name="nhn">#REF!</definedName>
    <definedName name="nhnnc">'[40]lam-moi'!#REF!</definedName>
    <definedName name="nhnvl">'[40]lam-moi'!#REF!</definedName>
    <definedName name="NI" localSheetId="20">#REF!</definedName>
    <definedName name="NI" localSheetId="2">#REF!</definedName>
    <definedName name="NI" localSheetId="22">#REF!</definedName>
    <definedName name="NI">#REF!</definedName>
    <definedName name="nig" localSheetId="22">#REF!</definedName>
    <definedName name="nig">#REF!</definedName>
    <definedName name="NIG13p">'[40]TONGKE3p '!$T$295</definedName>
    <definedName name="nig1p" localSheetId="22">#REF!</definedName>
    <definedName name="nig1p">#REF!</definedName>
    <definedName name="nig3p">#REF!</definedName>
    <definedName name="nightnc">[40]gtrinh!#REF!</definedName>
    <definedName name="nightvl">[40]gtrinh!#REF!</definedName>
    <definedName name="nignc1p" localSheetId="22">#REF!</definedName>
    <definedName name="nignc1p">#REF!</definedName>
    <definedName name="nignc3p">'[40]CHITIET VL-NC'!$G$107</definedName>
    <definedName name="nigvl1p" localSheetId="22">#REF!</definedName>
    <definedName name="nigvl1p">#REF!</definedName>
    <definedName name="nigvl3p">'[40]CHITIET VL-NC'!$G$99</definedName>
    <definedName name="NII" localSheetId="20">#REF!</definedName>
    <definedName name="NII" localSheetId="2">#REF!</definedName>
    <definedName name="NII" localSheetId="22">#REF!</definedName>
    <definedName name="NII">#REF!</definedName>
    <definedName name="NIII" localSheetId="20">#REF!</definedName>
    <definedName name="NIII" localSheetId="22">#REF!</definedName>
    <definedName name="NIII">#REF!</definedName>
    <definedName name="nin" localSheetId="22">#REF!</definedName>
    <definedName name="nin">#REF!</definedName>
    <definedName name="nin14nc3p">#REF!</definedName>
    <definedName name="nin14vl3p">#REF!</definedName>
    <definedName name="nin1903p">#REF!</definedName>
    <definedName name="nin190nc">'[40]lam-moi'!#REF!</definedName>
    <definedName name="nin190nc3p" localSheetId="22">#REF!</definedName>
    <definedName name="nin190nc3p">#REF!</definedName>
    <definedName name="nin190vl" localSheetId="22">'[40]lam-moi'!#REF!</definedName>
    <definedName name="nin190vl">'[40]lam-moi'!#REF!</definedName>
    <definedName name="nin190vl3p" localSheetId="22">#REF!</definedName>
    <definedName name="nin190vl3p">#REF!</definedName>
    <definedName name="nin1pnc" localSheetId="22">'[40]lam-moi'!#REF!</definedName>
    <definedName name="nin1pnc">'[40]lam-moi'!#REF!</definedName>
    <definedName name="nin1pvl" localSheetId="22">'[40]lam-moi'!#REF!</definedName>
    <definedName name="nin1pvl">'[40]lam-moi'!#REF!</definedName>
    <definedName name="nin2903p" localSheetId="22">#REF!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'[40]lam-moi'!#REF!</definedName>
    <definedName name="nindnc1p" localSheetId="22">#REF!</definedName>
    <definedName name="nindnc1p">#REF!</definedName>
    <definedName name="nindnc3p">#REF!</definedName>
    <definedName name="nindvl">'[40]lam-moi'!#REF!</definedName>
    <definedName name="nindvl1p" localSheetId="22">#REF!</definedName>
    <definedName name="nindvl1p">#REF!</definedName>
    <definedName name="nindvl3p">#REF!</definedName>
    <definedName name="ning1p">#REF!</definedName>
    <definedName name="ningnc1p">#REF!</definedName>
    <definedName name="ningvl1p">#REF!</definedName>
    <definedName name="ninnc">'[40]lam-moi'!#REF!</definedName>
    <definedName name="ninnc3p" localSheetId="22">#REF!</definedName>
    <definedName name="ninnc3p">#REF!</definedName>
    <definedName name="nint1p">#REF!</definedName>
    <definedName name="nintnc1p">#REF!</definedName>
    <definedName name="nintvl1p">#REF!</definedName>
    <definedName name="ninvl">'[40]lam-moi'!#REF!</definedName>
    <definedName name="ninvl3p" localSheetId="22">#REF!</definedName>
    <definedName name="ninvl3p">#REF!</definedName>
    <definedName name="NIP_P">'[103]tabel input'!$BA$3:$BA$19</definedName>
    <definedName name="NIV" localSheetId="20">#REF!</definedName>
    <definedName name="NIV">#REF!</definedName>
    <definedName name="NK">#REF!</definedName>
    <definedName name="NKth1">#REF!</definedName>
    <definedName name="nkth2">#REF!</definedName>
    <definedName name="nkth3">#REF!</definedName>
    <definedName name="NKTH4">#REF!</definedName>
    <definedName name="nkth5">#REF!</definedName>
    <definedName name="nl">#REF!</definedName>
    <definedName name="NL12nc">'[40]#REF'!#REF!</definedName>
    <definedName name="NL12vl">'[40]#REF'!#REF!</definedName>
    <definedName name="nl1p" localSheetId="22">#REF!</definedName>
    <definedName name="nl1p">#REF!</definedName>
    <definedName name="nl3p">#REF!</definedName>
    <definedName name="nlht">'[40]THPDMoi  (2)'!#REF!</definedName>
    <definedName name="nlmtc">'[40]t-h HA THE'!#REF!</definedName>
    <definedName name="nlnc">'[40]lam-moi'!#REF!</definedName>
    <definedName name="nlnc3p" localSheetId="22">#REF!</definedName>
    <definedName name="nlnc3p">#REF!</definedName>
    <definedName name="nlnc3pha">#REF!</definedName>
    <definedName name="NLTK1p">#REF!</definedName>
    <definedName name="nlvl">'[40]lam-moi'!#REF!</definedName>
    <definedName name="nlvl1">[40]chitiet!$G$302</definedName>
    <definedName name="nlvl3p" localSheetId="22">#REF!</definedName>
    <definedName name="nlvl3p">#REF!</definedName>
    <definedName name="nn">#REF!</definedName>
    <definedName name="nn1p">#REF!</definedName>
    <definedName name="nn3p">#REF!</definedName>
    <definedName name="nnnc">'[40]lam-moi'!#REF!</definedName>
    <definedName name="nnnc3p" localSheetId="22">#REF!</definedName>
    <definedName name="nnnc3p">#REF!</definedName>
    <definedName name="nnvl" localSheetId="22">'[40]lam-moi'!#REF!</definedName>
    <definedName name="nnvl">'[40]lam-moi'!#REF!</definedName>
    <definedName name="nnvl3p" localSheetId="22">#REF!</definedName>
    <definedName name="nnvl3p">#REF!</definedName>
    <definedName name="no" localSheetId="1">[99]INPUT!$E$1</definedName>
    <definedName name="NO">#REF!</definedName>
    <definedName name="No_Bapq2" localSheetId="22">'[173]BA PQ-2'!$I$14</definedName>
    <definedName name="No_Bapq2">'[173]BA PQ-2'!$I$14</definedName>
    <definedName name="Nomor">[174]list!$C$3</definedName>
    <definedName name="note" localSheetId="3">#N/A</definedName>
    <definedName name="note" localSheetId="2">#N/A</definedName>
    <definedName name="note" localSheetId="22">'Terbilang versi 1'!note</definedName>
    <definedName name="note">#N/A</definedName>
    <definedName name="NP">[59]Data!$B$3</definedName>
    <definedName name="np1_">[81]Data!$D$7</definedName>
    <definedName name="np2_">[81]Data!$D$8</definedName>
    <definedName name="NPWP">[150]DATA!$C$7</definedName>
    <definedName name="Number_of_Payments" localSheetId="22">MATCH(0.01,'Terbilang versi 1'!End_Bal,-1)+1</definedName>
    <definedName name="Number_of_Payments">#N/A</definedName>
    <definedName name="nuoc">[116]gvl!$N$38</definedName>
    <definedName name="nx" localSheetId="22">'[40]THPDMoi  (2)'!#REF!</definedName>
    <definedName name="nx">'[40]THPDMoi  (2)'!#REF!</definedName>
    <definedName name="nxmtc" localSheetId="22">'[40]t-h HA THE'!#REF!</definedName>
    <definedName name="nxmtc">'[40]t-h HA THE'!#REF!</definedName>
    <definedName name="nyfgby3x6lt" localSheetId="22">#REF!</definedName>
    <definedName name="nyfgby3x6lt">#REF!</definedName>
    <definedName name="nyfgby4x6lt">#REF!</definedName>
    <definedName name="nyfgby4x95">#REF!</definedName>
    <definedName name="nyfgby5x6lt">#REF!</definedName>
    <definedName name="nym3x2.5flt">#REF!</definedName>
    <definedName name="nyy11x1x500">#REF!</definedName>
    <definedName name="nyy14x1x500">#REF!</definedName>
    <definedName name="nyy16x1x500">#REF!</definedName>
    <definedName name="nyy18x1x500">#REF!</definedName>
    <definedName name="nyy21x1x500">#REF!</definedName>
    <definedName name="nyy25x1x500">#REF!</definedName>
    <definedName name="nyy2x4x16">#REF!</definedName>
    <definedName name="nyy3x6">#REF!</definedName>
    <definedName name="nyy4x10">#REF!</definedName>
    <definedName name="nyy4x120">#REF!</definedName>
    <definedName name="nyy4x16">#REF!</definedName>
    <definedName name="nyy4x185">#REF!</definedName>
    <definedName name="nyy4x1x300">#REF!</definedName>
    <definedName name="nyy4x1x400">#REF!</definedName>
    <definedName name="nyy4x1x500">#REF!</definedName>
    <definedName name="nyy4x25">#REF!</definedName>
    <definedName name="nyy4x50">#REF!</definedName>
    <definedName name="nyy4x70">#REF!</definedName>
    <definedName name="nyy4x95">#REF!</definedName>
    <definedName name="nyy5x4">#REF!</definedName>
    <definedName name="nyy5x6">#REF!</definedName>
    <definedName name="nyy7x1x300">#REF!</definedName>
    <definedName name="nyy7x1x500">#REF!</definedName>
    <definedName name="O" localSheetId="20">#REF!</definedName>
    <definedName name="O">#REF!</definedName>
    <definedName name="oe">[38]Data!$B$14</definedName>
    <definedName name="OH">[58]MAP!$W$3</definedName>
    <definedName name="oilform">[38]HSD!$I$55</definedName>
    <definedName name="ok">[61]ANALISA!$H$102</definedName>
    <definedName name="OLE_LINK1" localSheetId="1">UNDANGAN!$A$1</definedName>
    <definedName name="oli">[47]HS!$I$23</definedName>
    <definedName name="olie">'[175]Upah,Bah&amp;alat'!$H$90</definedName>
    <definedName name="Olie140" localSheetId="22">'[37]Har Sat'!#REF!</definedName>
    <definedName name="Olie140">'[37]Har Sat'!#REF!</definedName>
    <definedName name="Olie90" localSheetId="22">'[37]Har Sat'!#REF!</definedName>
    <definedName name="Olie90">'[37]Har Sat'!#REF!</definedName>
    <definedName name="Onduline" localSheetId="20">[9]Bahan!#REF!</definedName>
    <definedName name="Onduline">[9]Bahan!#REF!</definedName>
    <definedName name="ontek" localSheetId="3">#N/A</definedName>
    <definedName name="ontek" localSheetId="2">#N/A</definedName>
    <definedName name="ontek" localSheetId="22">'Terbilang versi 1'!ontek</definedName>
    <definedName name="ontek">#N/A</definedName>
    <definedName name="OP" localSheetId="22">#REF!</definedName>
    <definedName name="OP">#REF!</definedName>
    <definedName name="oper">'[175]Upah,Bah&amp;alat'!$H$18</definedName>
    <definedName name="OPERATING_EQUIPMENT" localSheetId="22">#REF!</definedName>
    <definedName name="OPERATING_EQUIPMENT">#REF!</definedName>
    <definedName name="OPERATOR" localSheetId="20">#REF!</definedName>
    <definedName name="OPERATOR" localSheetId="2">#REF!</definedName>
    <definedName name="OPERATOR">#REF!</definedName>
    <definedName name="opr">'[176]Upah ,bahan'!$G$14</definedName>
    <definedName name="Oprator">'[37]Har Sat'!$J$18</definedName>
    <definedName name="OPRC" localSheetId="22">#REF!</definedName>
    <definedName name="OPRC">#REF!</definedName>
    <definedName name="oprt">#REF!</definedName>
    <definedName name="OrderTable" hidden="1">#REF!</definedName>
    <definedName name="osc">'[40]THPDMoi  (2)'!#REF!</definedName>
    <definedName name="ot" localSheetId="22">#REF!</definedName>
    <definedName name="ot">#REF!</definedName>
    <definedName name="ovh">[49]DC!$T$23</definedName>
    <definedName name="ovp">[59]MAP!$Q$26</definedName>
    <definedName name="P" localSheetId="20">#REF!</definedName>
    <definedName name="P" localSheetId="2">#REF!</definedName>
    <definedName name="P" localSheetId="22">#REF!</definedName>
    <definedName name="P">#REF!</definedName>
    <definedName name="p.tlt" localSheetId="22">#REF!</definedName>
    <definedName name="p.tlt">#REF!</definedName>
    <definedName name="p1ti50">#REF!</definedName>
    <definedName name="p1ti60">#REF!</definedName>
    <definedName name="p1ti70">#REF!</definedName>
    <definedName name="p1ti80">#REF!</definedName>
    <definedName name="p1tif50">#REF!</definedName>
    <definedName name="p2ti50">#REF!</definedName>
    <definedName name="p2ti60">#REF!</definedName>
    <definedName name="p2ti70">#REF!</definedName>
    <definedName name="p2ti80">#REF!</definedName>
    <definedName name="p2tif50">#REF!</definedName>
    <definedName name="p3al50">#REF!</definedName>
    <definedName name="p3al60">#REF!</definedName>
    <definedName name="p3al70">#REF!</definedName>
    <definedName name="p3al80">#REF!</definedName>
    <definedName name="p3ati50">#REF!</definedName>
    <definedName name="p3ati60">#REF!</definedName>
    <definedName name="p3atif50">#REF!</definedName>
    <definedName name="p3atifr50">#REF!</definedName>
    <definedName name="p3atifr60">#REF!</definedName>
    <definedName name="p3ti50">#REF!</definedName>
    <definedName name="p3ti60">#REF!</definedName>
    <definedName name="p3ti70">#REF!</definedName>
    <definedName name="p3ti80">#REF!</definedName>
    <definedName name="p3tif50">#REF!</definedName>
    <definedName name="PABBAJA">#REF!</definedName>
    <definedName name="pabf100" localSheetId="20">[10]plumbing!#REF!</definedName>
    <definedName name="pabf100" localSheetId="2">[10]plumbing!#REF!</definedName>
    <definedName name="pabf100">[10]plumbing!#REF!</definedName>
    <definedName name="pabf125" localSheetId="20">#REF!</definedName>
    <definedName name="pabf125" localSheetId="2">#REF!</definedName>
    <definedName name="pabf125" localSheetId="22">#REF!</definedName>
    <definedName name="pabf125">#REF!</definedName>
    <definedName name="pabf150" localSheetId="20">[10]plumbing!#REF!</definedName>
    <definedName name="pabf150" localSheetId="2">[10]plumbing!#REF!</definedName>
    <definedName name="pabf150" localSheetId="22">[10]plumbing!#REF!</definedName>
    <definedName name="pabf150">[10]plumbing!#REF!</definedName>
    <definedName name="pabf4" localSheetId="20">[10]plumbing!#REF!</definedName>
    <definedName name="pabf4" localSheetId="2">[10]plumbing!#REF!</definedName>
    <definedName name="pabf4">[10]plumbing!#REF!</definedName>
    <definedName name="pabf6" localSheetId="20">[10]plumbing!#REF!</definedName>
    <definedName name="pabf6" localSheetId="2">[10]plumbing!#REF!</definedName>
    <definedName name="pabf6">[10]plumbing!#REF!</definedName>
    <definedName name="pabf65" localSheetId="20">#REF!</definedName>
    <definedName name="pabf65" localSheetId="2">#REF!</definedName>
    <definedName name="pabf65" localSheetId="22">#REF!</definedName>
    <definedName name="pabf65">#REF!</definedName>
    <definedName name="pabf80" localSheetId="20">[10]plumbing!#REF!</definedName>
    <definedName name="pabf80" localSheetId="2">[10]plumbing!#REF!</definedName>
    <definedName name="pabf80" localSheetId="22">[10]plumbing!#REF!</definedName>
    <definedName name="pabf80">[10]plumbing!#REF!</definedName>
    <definedName name="pabx">'[129]rab me (by owner) '!#REF!</definedName>
    <definedName name="pagarterali">[56]BAHAN!#REF!</definedName>
    <definedName name="PAGUE">[37]DASHBOARD!$F$38</definedName>
    <definedName name="pakai" localSheetId="22">#REF!</definedName>
    <definedName name="pakai">#REF!</definedName>
    <definedName name="paket" localSheetId="20">#REF!</definedName>
    <definedName name="paket" localSheetId="2">#REF!</definedName>
    <definedName name="paket">#REF!</definedName>
    <definedName name="paket3">'[177]ANAL-1'!$S$49</definedName>
    <definedName name="pakf100" localSheetId="20">[10]plumbing!#REF!</definedName>
    <definedName name="pakf100" localSheetId="2">[10]plumbing!#REF!</definedName>
    <definedName name="pakf100" localSheetId="22">[10]plumbing!#REF!</definedName>
    <definedName name="pakf100">[10]plumbing!#REF!</definedName>
    <definedName name="pakf150" localSheetId="20">[10]plumbing!#REF!</definedName>
    <definedName name="pakf150" localSheetId="2">[10]plumbing!#REF!</definedName>
    <definedName name="pakf150" localSheetId="22">[10]plumbing!#REF!</definedName>
    <definedName name="pakf150">[10]plumbing!#REF!</definedName>
    <definedName name="pakf80" localSheetId="20">[10]plumbing!#REF!</definedName>
    <definedName name="pakf80" localSheetId="2">[10]plumbing!#REF!</definedName>
    <definedName name="pakf80">[10]plumbing!#REF!</definedName>
    <definedName name="paku" localSheetId="22">[87]harsat!$G$25</definedName>
    <definedName name="paku">[88]harsat!$G$25</definedName>
    <definedName name="Paku_sekrup" localSheetId="20">#REF!</definedName>
    <definedName name="Paku_sekrup">#REF!</definedName>
    <definedName name="Paku_seng" localSheetId="20">#REF!</definedName>
    <definedName name="Paku_seng">#REF!</definedName>
    <definedName name="paku25">[74]BAHAN!$J$144</definedName>
    <definedName name="pakuasbes">[56]BAHAN!#REF!</definedName>
    <definedName name="pakub">'[95]Upah ,bahan'!$G$76</definedName>
    <definedName name="pakugybsum">[74]BAHAN!$J$148</definedName>
    <definedName name="pakuseng">[74]BAHAN!$J$141</definedName>
    <definedName name="pakuskrup">[42]BAHAN!#REF!</definedName>
    <definedName name="pakutriplek">[74]BAHAN!$J$149</definedName>
    <definedName name="pakutripleks">'[76]dft-harga'!$G$80</definedName>
    <definedName name="pam" localSheetId="22">[47]HS!#REF!</definedName>
    <definedName name="pam">[47]HS!#REF!</definedName>
    <definedName name="PANC400" localSheetId="22">#REF!</definedName>
    <definedName name="PANC400">#REF!</definedName>
    <definedName name="PANC500">#REF!</definedName>
    <definedName name="pangkat">[103]master!$R$3:$R$21</definedName>
    <definedName name="panilmeranti1dn">[56]BAHAN!#REF!</definedName>
    <definedName name="panilmeranti2dn">[56]BAHAN!#REF!</definedName>
    <definedName name="paniltembusu1dn">[56]BAHAN!#REF!</definedName>
    <definedName name="paniltemsu2dn">[56]BAHAN!#REF!</definedName>
    <definedName name="Pantek">'[178]Kuantitas &amp; Harga'!$H$343</definedName>
    <definedName name="PAPAN" localSheetId="22">[179]Harga!$H$67</definedName>
    <definedName name="PAPAN">[180]Harga!$H$67</definedName>
    <definedName name="papanlistplank">[56]BAHAN!#REF!</definedName>
    <definedName name="papanmeranti">[74]BAHAN!$J$51</definedName>
    <definedName name="papansingap">[56]BAHAN!#REF!</definedName>
    <definedName name="papanukir">[74]BAHAN!$J$59</definedName>
    <definedName name="partisiteakwoodtb">[75]BAHAN!#REF!</definedName>
    <definedName name="partisitimbalbalik">[75]ANALISA!#REF!</definedName>
    <definedName name="Pas12Bt" localSheetId="20">[9]ANalisa!#REF!</definedName>
    <definedName name="Pas12Bt" localSheetId="2">[9]ANalisa!#REF!</definedName>
    <definedName name="Pas12Bt" localSheetId="22">[9]ANalisa!#REF!</definedName>
    <definedName name="Pas12Bt">[9]ANalisa!#REF!</definedName>
    <definedName name="Pas12Bt14" localSheetId="20">[9]ANalisa!#REF!</definedName>
    <definedName name="Pas12Bt14" localSheetId="2">[9]ANalisa!#REF!</definedName>
    <definedName name="Pas12Bt14" localSheetId="22">[9]ANalisa!#REF!</definedName>
    <definedName name="Pas12Bt14">[9]ANalisa!#REF!</definedName>
    <definedName name="PASBATU" localSheetId="22">#REF!</definedName>
    <definedName name="PASBATU">#REF!</definedName>
    <definedName name="pasbkt" localSheetId="22">[87]harsat!$G$64</definedName>
    <definedName name="pasbkt">[88]harsat!$G$64</definedName>
    <definedName name="pasbtx" localSheetId="22">'[54]ANTEK-1'!#REF!</definedName>
    <definedName name="pasbtx">'[54]ANTEK-1'!#REF!</definedName>
    <definedName name="PasCor" localSheetId="22">[157]HSAT!$E$12</definedName>
    <definedName name="PasCor">[157]HSAT!$E$12</definedName>
    <definedName name="pasir">'[66]4-Basic Price'!$F$42</definedName>
    <definedName name="PASIR_BETON">[181]HARGA!$F$41</definedName>
    <definedName name="Pasir_kasar_ayak" localSheetId="20">#REF!</definedName>
    <definedName name="Pasir_kasar_ayak">#REF!</definedName>
    <definedName name="Pasir_Pasang" localSheetId="22">[125]HSBU!$G$10</definedName>
    <definedName name="PASIR_PASANG">[181]HARGA!$F$38</definedName>
    <definedName name="Pasir_pasangan" localSheetId="20">#REF!</definedName>
    <definedName name="Pasir_pasangan">#REF!</definedName>
    <definedName name="Pasir_urug" localSheetId="20">#REF!</definedName>
    <definedName name="Pasir_Urug" localSheetId="22">[125]HSBU!$G$12</definedName>
    <definedName name="Pasir_urug">#REF!</definedName>
    <definedName name="PASIRBETON" localSheetId="22">#REF!</definedName>
    <definedName name="PASIRBETON">#REF!</definedName>
    <definedName name="pasircor" localSheetId="22">[87]harsat!$G$18</definedName>
    <definedName name="pasircor">[88]harsat!$G$18</definedName>
    <definedName name="PASIRHALUS" localSheetId="20">#REF!</definedName>
    <definedName name="PASIRHALUS" localSheetId="2">#REF!</definedName>
    <definedName name="PASIRHALUS" localSheetId="22">#REF!</definedName>
    <definedName name="PASIRHALUS">#REF!</definedName>
    <definedName name="pasirpasang" localSheetId="22">[87]harsat!$G$17</definedName>
    <definedName name="pasirpasang">[88]harsat!$G$17</definedName>
    <definedName name="PASIRTIMBUN" localSheetId="20">#REF!</definedName>
    <definedName name="PASIRTIMBUN" localSheetId="2">#REF!</definedName>
    <definedName name="PASIRTIMBUN" localSheetId="22">#REF!</definedName>
    <definedName name="PASIRTIMBUN">#REF!</definedName>
    <definedName name="pasirur" localSheetId="20">[97]Harsat!#REF!</definedName>
    <definedName name="pasirur" localSheetId="2">[97]Harsat!#REF!</definedName>
    <definedName name="pasirur" localSheetId="22">[98]Harsat!#REF!</definedName>
    <definedName name="pasirur">[97]Harsat!#REF!</definedName>
    <definedName name="pasirurug" localSheetId="22">[87]harsat!$G$16</definedName>
    <definedName name="pasirurug">[88]harsat!$G$16</definedName>
    <definedName name="paspipa75120">'[58]HS-DSR'!$J$129</definedName>
    <definedName name="PASRANGKA" localSheetId="22">#REF!</definedName>
    <definedName name="PASRANGKA">#REF!</definedName>
    <definedName name="PasUrug">[157]HSAT!$E$13</definedName>
    <definedName name="PATOK" localSheetId="22">#REF!</definedName>
    <definedName name="PATOK">#REF!</definedName>
    <definedName name="paver">[47]HS!$I$123</definedName>
    <definedName name="paving" localSheetId="22">#REF!</definedName>
    <definedName name="paving">#REF!</definedName>
    <definedName name="Paving_Blok">[125]HSBU!$G$21</definedName>
    <definedName name="pavingblok">[74]BAHAN!$J$39</definedName>
    <definedName name="pavingblok4cm">[38]HSD!$I$87</definedName>
    <definedName name="pavingbloksiappasang">[75]BAHAN!#REF!</definedName>
    <definedName name="Payment_Date" localSheetId="22">DATE(YEAR('Terbilang versi 1'!Loan_Start),MONTH('Terbilang versi 1'!Loan_Start)+Payment_Number,DAY('Terbilang versi 1'!Loan_Start))</definedName>
    <definedName name="Payment_Date">#N/A</definedName>
    <definedName name="pb">'[58]HS-DSR'!$J$62</definedName>
    <definedName name="pbatu" localSheetId="22">#REF!</definedName>
    <definedName name="pbatu">#REF!</definedName>
    <definedName name="PBI" localSheetId="20">#REF!</definedName>
    <definedName name="PBI" localSheetId="2">#REF!</definedName>
    <definedName name="PBI">#REF!</definedName>
    <definedName name="PBII" localSheetId="20">#REF!</definedName>
    <definedName name="PBII" localSheetId="2">#REF!</definedName>
    <definedName name="PBII">#REF!</definedName>
    <definedName name="pbop">#REF!</definedName>
    <definedName name="pbsf100" localSheetId="20">#REF!</definedName>
    <definedName name="pbsf100" localSheetId="2">#REF!</definedName>
    <definedName name="pbsf100">#REF!</definedName>
    <definedName name="pbsf150" localSheetId="20">#REF!</definedName>
    <definedName name="pbsf150">#REF!</definedName>
    <definedName name="pbsf65" localSheetId="20">#REF!</definedName>
    <definedName name="pbsf65">#REF!</definedName>
    <definedName name="pbsf80" localSheetId="20">#REF!</definedName>
    <definedName name="pbsf80">#REF!</definedName>
    <definedName name="PbtOprator">'[37]Har Sat'!$J$19</definedName>
    <definedName name="pc">'[58]HS-DSR'!$J$34</definedName>
    <definedName name="pcl" localSheetId="22">#REF!</definedName>
    <definedName name="pcl">#REF!</definedName>
    <definedName name="pcpdri">#REF!</definedName>
    <definedName name="pcpfur">#REF!</definedName>
    <definedName name="pcros">[47]HS!$I$66</definedName>
    <definedName name="pctri280">[38]HSD!$I$76</definedName>
    <definedName name="pda">[38]mapdc!$Q$36</definedName>
    <definedName name="PDAtes" localSheetId="22">'[37]Har Sat'!#REF!</definedName>
    <definedName name="PDAtes">'[37]Har Sat'!#REF!</definedName>
    <definedName name="pdh">[47]HS!$I$118</definedName>
    <definedName name="PDP" localSheetId="22">#REF!</definedName>
    <definedName name="PDP">#REF!</definedName>
    <definedName name="pdpth1">#REF!</definedName>
    <definedName name="pdpth2">#REF!</definedName>
    <definedName name="pdpth3">#REF!</definedName>
    <definedName name="PDPTH4">#REF!</definedName>
    <definedName name="PDPTH5">#REF!</definedName>
    <definedName name="PEDESTRIANROLLER" localSheetId="20">#REF!</definedName>
    <definedName name="PEDESTRIANROLLER">#REF!</definedName>
    <definedName name="pek" localSheetId="22">'[155]B&amp;U'!$F$65</definedName>
    <definedName name="pek">'[155]B&amp;U'!$F$65</definedName>
    <definedName name="PEKERJA" localSheetId="2">'[159]Harga Upah &amp; Bahan'!$G$10</definedName>
    <definedName name="PEKERJA" localSheetId="5">'[159]Harga Upah &amp; Bahan'!$G$10</definedName>
    <definedName name="PEKERJA" localSheetId="22">'[160]Harga Upah &amp; Bahan'!$G$10</definedName>
    <definedName name="PEKERJA">'[159]Harga Upah &amp; Bahan'!$G$10</definedName>
    <definedName name="PEKERJAAN__A_C" localSheetId="22">#REF!</definedName>
    <definedName name="PEKERJAAN__A_C">#REF!</definedName>
    <definedName name="PEKERJAAN_CAT">#REF!</definedName>
    <definedName name="PEKERJAAN_CCTV__SOUND_SYSTEM____MATV">#REF!</definedName>
    <definedName name="PEKERJAAN_DINDING_DAN_FINISHING_DINDING">#REF!</definedName>
    <definedName name="PEKERJAAN_FINISHING_LANTAI">#REF!</definedName>
    <definedName name="PEKERJAAN_GONDOLA">#REF!</definedName>
    <definedName name="PEKERJAAN_LIFT_ex_KOREA">#REF!</definedName>
    <definedName name="PEKERJAAN_LISTRIK___GENSET">#REF!</definedName>
    <definedName name="PEKERJAAN_LUAR">#REF!</definedName>
    <definedName name="PEKERJAAN_PLAFOND">#REF!</definedName>
    <definedName name="PEKERJAAN_PLUMBING___SANITARY">#REF!</definedName>
    <definedName name="PEKERJAAN_PONDASI">#REF!</definedName>
    <definedName name="PEKERJAAN_RAILING_DAN_LAIN___LAIN">#REF!</definedName>
    <definedName name="PEKERJAAN_SPRINKLER___FIRE_FIGHTING">#REF!</definedName>
    <definedName name="PEKERJAAN_STRUKTUR_ATAS_DAN_ATAP">#REF!</definedName>
    <definedName name="PEKERJAAN_SUB_STRUKTUR">#REF!</definedName>
    <definedName name="PEKERJAAN_TANAH">#REF!</definedName>
    <definedName name="PEKERJAAN_TELEPON">#REF!</definedName>
    <definedName name="PELASTOMER">#REF!</definedName>
    <definedName name="pembesian">[47]HS!#REF!</definedName>
    <definedName name="Pembongkaran">[182]NP!$L$841:$V$901</definedName>
    <definedName name="PembSopir" localSheetId="2">'[159]Harga Upah &amp; Bahan'!$G$25</definedName>
    <definedName name="PembSopir" localSheetId="5">'[159]Harga Upah &amp; Bahan'!$G$25</definedName>
    <definedName name="PembSopir" localSheetId="22">'[160]Harga Upah &amp; Bahan'!$G$25</definedName>
    <definedName name="PembSopir">'[159]Harga Upah &amp; Bahan'!$G$25</definedName>
    <definedName name="Pen">[59]Data!$B$4</definedName>
    <definedName name="penangkalpetir">[75]BAHAN!#REF!</definedName>
    <definedName name="pendistrianroller" localSheetId="22">'[37]Har Sat'!#REF!</definedName>
    <definedName name="pendistrianroller">'[37]Har Sat'!#REF!</definedName>
    <definedName name="pengalialat" localSheetId="22">#REF!</definedName>
    <definedName name="pengalialat">#REF!</definedName>
    <definedName name="PENJUMLAHAN" localSheetId="22">'Terbilang versi 1'!HAJIME:'Terbilang versi 1'!OWARI</definedName>
    <definedName name="PENJUMLAHAN">#N/A</definedName>
    <definedName name="per" localSheetId="22">[47]HS!#REF!</definedName>
    <definedName name="per">[47]HS!#REF!</definedName>
    <definedName name="perabunggenteng">[74]BAHAN!$J$96</definedName>
    <definedName name="perabunggentengmtbl">[56]BAHAN!#REF!</definedName>
    <definedName name="perabunggtmtpersegi">[56]BAHAN!#REF!</definedName>
    <definedName name="perabungseng">[56]BAHAN!#REF!</definedName>
    <definedName name="perancah">'[69]Harga Dasar'!$F$62</definedName>
    <definedName name="pers">[37]DASHBOARD!$V$12</definedName>
    <definedName name="Persh">[148]Rekap!$F$47</definedName>
    <definedName name="PERSIAPAN" localSheetId="22" hidden="1">{#N/A,#N/A,FALSE,"REK-S-TPL";#N/A,#N/A,FALSE,"REK-TPML";#N/A,#N/A,FALSE,"RAB-TEMPEL"}</definedName>
    <definedName name="persiapan">[89]bau!$J$60</definedName>
    <definedName name="PEXPAN" localSheetId="22">#REF!</definedName>
    <definedName name="PEXPAN">#REF!</definedName>
    <definedName name="pgc" localSheetId="20">#REF!</definedName>
    <definedName name="pgc" localSheetId="2">#REF!</definedName>
    <definedName name="pgc">#REF!</definedName>
    <definedName name="PGIRDER">#REF!</definedName>
    <definedName name="pickup">'[58]HS-DSR'!$J$103</definedName>
    <definedName name="piledriver">'[108]Harga dasar'!$F$253</definedName>
    <definedName name="PILEHAMER" localSheetId="22">'[37]Har Sat'!#REF!</definedName>
    <definedName name="PILEHAMER">'[37]Har Sat'!#REF!</definedName>
    <definedName name="pintualuminiumkaca">[56]BAHAN!#REF!</definedName>
    <definedName name="pintualuminiumkomplit">[75]BAHAN!#REF!</definedName>
    <definedName name="pintualuminiumtype1">[75]BAHAN!#REF!</definedName>
    <definedName name="pintualuminiumtype2">[75]BAHAN!#REF!</definedName>
    <definedName name="pintubesirolling">[74]BAHAN!$J$207</definedName>
    <definedName name="pintufiber">[75]BAHAN!#REF!</definedName>
    <definedName name="pintufibre">[42]BAHAN!$J$80</definedName>
    <definedName name="pintupagar">[56]BAHAN!#REF!</definedName>
    <definedName name="pintupanil">[75]BAHAN!#REF!</definedName>
    <definedName name="pintupanilkaca">[56]BAHAN!#REF!</definedName>
    <definedName name="pintupanillapis">[56]BAHAN!#REF!</definedName>
    <definedName name="pintupanilmeranti">[56]BAHAN!#REF!</definedName>
    <definedName name="pintupaniltembusu">[56]BAHAN!#REF!</definedName>
    <definedName name="pintuplywood">[75]BAHAN!#REF!</definedName>
    <definedName name="pintupnlkaca1dn">[56]BAHAN!#REF!</definedName>
    <definedName name="pintupnlkaca2dn">[56]BAHAN!#REF!</definedName>
    <definedName name="pintutaekwood">[75]BAHAN!#REF!</definedName>
    <definedName name="pintuteakwood">[56]BAHAN!#REF!</definedName>
    <definedName name="pintuviberglass">[56]BAHAN!#REF!</definedName>
    <definedName name="pipa10" localSheetId="22">[47]HS!#REF!</definedName>
    <definedName name="pipa10">[47]HS!#REF!</definedName>
    <definedName name="pipa4">[47]HS!#REF!</definedName>
    <definedName name="pipa40">'[37]Har Sat'!#REF!</definedName>
    <definedName name="PIPA400" localSheetId="22">#REF!</definedName>
    <definedName name="PIPA400">#REF!</definedName>
    <definedName name="pipa50" localSheetId="22">'[37]Har Sat'!#REF!</definedName>
    <definedName name="pipa50">'[37]Har Sat'!#REF!</definedName>
    <definedName name="PIPA500" localSheetId="22">#REF!</definedName>
    <definedName name="PIPA500">#REF!</definedName>
    <definedName name="pipa80" localSheetId="22">'[37]Har Sat'!#REF!</definedName>
    <definedName name="pipa80">'[37]Har Sat'!#REF!</definedName>
    <definedName name="pipabesi12">[56]BAHAN!#REF!</definedName>
    <definedName name="pipabesi34">[74]BAHAN!$J$119</definedName>
    <definedName name="pipabeton12">[56]BAHAN!#REF!</definedName>
    <definedName name="pipabeton1520">[56]BAHAN!#REF!</definedName>
    <definedName name="PIPADRAIN" localSheetId="22">#REF!</definedName>
    <definedName name="PIPADRAIN">#REF!</definedName>
    <definedName name="pipapvc">[56]BAHAN!#REF!</definedName>
    <definedName name="Pjg_Penanganan" localSheetId="22">'[115]anal-drainase,tanah&amp;ps batu'!#REF!</definedName>
    <definedName name="Pjg_Penanganan">'[115]anal-drainase,tanah&amp;ps batu'!#REF!</definedName>
    <definedName name="pk">'[95]Upah ,bahan'!$G$8</definedName>
    <definedName name="pkag" localSheetId="20">#REF!</definedName>
    <definedName name="pkag">#REF!</definedName>
    <definedName name="pkj">'[176]Upah ,bahan'!$G$8</definedName>
    <definedName name="pkjuli" localSheetId="20">#REF!</definedName>
    <definedName name="pkjuli">#REF!</definedName>
    <definedName name="pkppmu" localSheetId="20">#REF!</definedName>
    <definedName name="pkppmu">#REF!</definedName>
    <definedName name="pkrj" localSheetId="22">#REF!</definedName>
    <definedName name="pkrj">#REF!</definedName>
    <definedName name="pkrj_lth">#REF!</definedName>
    <definedName name="pkrj11">[183]HSBU!$G$85</definedName>
    <definedName name="PKU">'[141]HGB DUMAI'!$B$11:$G$59</definedName>
    <definedName name="plafondplywooddt">[75]BAHAN!#REF!</definedName>
    <definedName name="plafondplywoodmotifsp">[75]BAHAN!#REF!</definedName>
    <definedName name="plafondteakwoodsp">[75]BAHAN!#REF!</definedName>
    <definedName name="plamir">[74]BAHAN!$J$219</definedName>
    <definedName name="Plamir_tembok" localSheetId="20">#REF!</definedName>
    <definedName name="Plamir_tembok">#REF!</definedName>
    <definedName name="Plasteran13" localSheetId="20">[9]ANalisa!#REF!</definedName>
    <definedName name="Plasteran13" localSheetId="2">[9]ANalisa!#REF!</definedName>
    <definedName name="Plasteran13" localSheetId="22">[9]ANalisa!#REF!</definedName>
    <definedName name="Plasteran13">[9]ANalisa!#REF!</definedName>
    <definedName name="plastik">'[69]Harga Dasar'!$F$66</definedName>
    <definedName name="plastikget">[56]BAHAN!#REF!</definedName>
    <definedName name="plat">[47]HS!$I$48</definedName>
    <definedName name="plat20mm" localSheetId="22">'[37]Har Sat'!#REF!</definedName>
    <definedName name="plat20mm">'[37]Har Sat'!#REF!</definedName>
    <definedName name="platbaja">[86]sub!$I$37</definedName>
    <definedName name="PLD" localSheetId="22">#REF!</definedName>
    <definedName name="PLD">#REF!</definedName>
    <definedName name="pleks12">'[76]dft-harga'!$G$68</definedName>
    <definedName name="plester" localSheetId="20">#REF!</definedName>
    <definedName name="plester" localSheetId="2">#REF!</definedName>
    <definedName name="plester" localSheetId="22">#REF!</definedName>
    <definedName name="plester">#REF!</definedName>
    <definedName name="plint1020">[56]BAHAN!#REF!</definedName>
    <definedName name="plintkeramik">[74]BAHAN!$J$85</definedName>
    <definedName name="plintkeramik1030">[56]BAHAN!#REF!</definedName>
    <definedName name="plintkeramikartistik1020">[56]BAHAN!#REF!</definedName>
    <definedName name="plintkeramikkmwc">[56]BAHAN!#REF!</definedName>
    <definedName name="plintkeramiktangga">[56]BAHAN!#REF!</definedName>
    <definedName name="plum" localSheetId="22">#REF!</definedName>
    <definedName name="plum">#REF!</definedName>
    <definedName name="Plumbing">[122]MEK!$J$11</definedName>
    <definedName name="ply18mm" localSheetId="22">[47]HS!#REF!</definedName>
    <definedName name="ply18mm">[47]HS!#REF!</definedName>
    <definedName name="PLYWOOD" localSheetId="22">#REF!</definedName>
    <definedName name="PLYWOOD">#REF!</definedName>
    <definedName name="plywood36mm">[74]BAHAN!$J$110</definedName>
    <definedName name="plywood6mm">[56]BAHAN!#REF!</definedName>
    <definedName name="plywood9mm">[56]BAHAN!#REF!</definedName>
    <definedName name="PM" localSheetId="22">#REF!</definedName>
    <definedName name="PM">#REF!</definedName>
    <definedName name="pmat">[38]HSD!$I$35</definedName>
    <definedName name="pmekanik">'[43]Bahan Bangunan'!#REF!</definedName>
    <definedName name="pmkn">'[176]Upah ,bahan'!$G$24</definedName>
    <definedName name="PNWR">'[166]Kuantitas &amp; Harga'!$H$437</definedName>
    <definedName name="PO" localSheetId="22">#REF!</definedName>
    <definedName name="PO">#REF!</definedName>
    <definedName name="pokok">#REF!</definedName>
    <definedName name="pokok2">#REF!</definedName>
    <definedName name="pomp3">#REF!</definedName>
    <definedName name="pompa" localSheetId="20">#REF!</definedName>
    <definedName name="pompa" localSheetId="2">#REF!</definedName>
    <definedName name="pompa">#REF!</definedName>
    <definedName name="pompaair">[75]BAHAN!#REF!</definedName>
    <definedName name="pompasanyo">[75]BAHAN!#REF!</definedName>
    <definedName name="PONTON">'[37]Har Sat'!#REF!</definedName>
    <definedName name="poper">'[175]Upah,Bah&amp;alat'!$H$19</definedName>
    <definedName name="popr">'[176]Upah ,bahan'!$G$16</definedName>
    <definedName name="porselen">[56]BAHAN!#REF!</definedName>
    <definedName name="porselen1111">[56]BAHAN!#REF!</definedName>
    <definedName name="porselen2020">[56]BAHAN!#REF!</definedName>
    <definedName name="POS">[150]DATA!$C$11</definedName>
    <definedName name="potbearing" localSheetId="22">#REF!</definedName>
    <definedName name="potbearing">#REF!</definedName>
    <definedName name="POWERH" localSheetId="20">#REF!</definedName>
    <definedName name="POWERH" localSheetId="2">#REF!</definedName>
    <definedName name="POWERH" localSheetId="22">#REF!</definedName>
    <definedName name="POWERH">#REF!</definedName>
    <definedName name="pp" localSheetId="20">#REF!</definedName>
    <definedName name="pp" localSheetId="22">'[58]HS-DSR'!$J$56</definedName>
    <definedName name="pp">#REF!</definedName>
    <definedName name="PPA" localSheetId="22">#REF!</definedName>
    <definedName name="PPA">#REF!</definedName>
    <definedName name="ppag" localSheetId="20">#REF!</definedName>
    <definedName name="ppag">#REF!</definedName>
    <definedName name="pph">#REF!</definedName>
    <definedName name="ppintuvibermotif">[56]BAHAN!#REF!</definedName>
    <definedName name="ppjuli" localSheetId="20">#REF!</definedName>
    <definedName name="ppjuli">#REF!</definedName>
    <definedName name="ppn" localSheetId="20">#REF!</definedName>
    <definedName name="ppn" localSheetId="22">#REF!</definedName>
    <definedName name="ppn">#REF!</definedName>
    <definedName name="PR" localSheetId="22">[47]HS!#REF!</definedName>
    <definedName name="PR">[47]HS!#REF!</definedName>
    <definedName name="PRAMBU" localSheetId="22">#REF!</definedName>
    <definedName name="PRAMBU">#REF!</definedName>
    <definedName name="prep">#REF!</definedName>
    <definedName name="PRINT_AR01">#REF!</definedName>
    <definedName name="_xlnm.Print_Area" localSheetId="3">'1. Lam Pemb twr'!$A$1:$K$33</definedName>
    <definedName name="_xlnm.Print_Area" localSheetId="14">'10. BA - Kualifikasi'!$A$1:$O$67</definedName>
    <definedName name="_xlnm.Print_Area" localSheetId="12">'11. Und pembuktian'!$A$1:$N$56</definedName>
    <definedName name="_xlnm.Print_Area" localSheetId="13">'12. BA - Pembuktian'!$A$1:$Q$67</definedName>
    <definedName name="_xlnm.Print_Area" localSheetId="7">'12. EVA - BIAYA'!$A$1:$S$35</definedName>
    <definedName name="_xlnm.Print_Area" localSheetId="16">'13. REKAP EVA'!$A$1:$S$41</definedName>
    <definedName name="_xlnm.Print_Area" localSheetId="15">'14. BA - EVA'!$A$1:$P$81</definedName>
    <definedName name="_xlnm.Print_Area" localSheetId="17">'15Penetapan'!$A$1:$M$40</definedName>
    <definedName name="_xlnm.Print_Area" localSheetId="18">'16. pengumuman'!$A$1:$L$45</definedName>
    <definedName name="_xlnm.Print_Area" localSheetId="19">'17. UND-Klari-Nego'!$A$1:$L$48</definedName>
    <definedName name="_xlnm.Print_Area" localSheetId="20">'18. Nego Arit Didi'!$A$1:$P$43</definedName>
    <definedName name="_xlnm.Print_Area" localSheetId="23">'19. BAHP'!$A$1:$O$175</definedName>
    <definedName name="_xlnm.Print_Area" localSheetId="21">'19. BA-Klari-Nego'!$A$1:$P$85</definedName>
    <definedName name="_xlnm.Print_Area" localSheetId="2">'2_BA_Pemb_Twr'!$A$1:$L$49</definedName>
    <definedName name="_xlnm.Print_Area" localSheetId="4">'3. EVA - ADM'!$A$1:$Q$38</definedName>
    <definedName name="_xlnm.Print_Area" localSheetId="5">'4. Lamp. TA'!$A$1:$R$85</definedName>
    <definedName name="_xlnm.Print_Area" localSheetId="6">'5. Teknis'!$A$1:$AD$42</definedName>
    <definedName name="_xlnm.Print_Area" localSheetId="9">'6. Aritmatik Ade P'!$A$1:$R$43</definedName>
    <definedName name="_xlnm.Print_Area" localSheetId="8">'7. Aritmatik'!$A$1:$I$36</definedName>
    <definedName name="_xlnm.Print_Area" localSheetId="10">'8. BA - EVA (AdmTek&amp;biaya)'!$A$1:$O$70</definedName>
    <definedName name="_xlnm.Print_Area" localSheetId="11">'9. Kualifikasi'!$A$1:$S$32</definedName>
    <definedName name="_xlnm.Print_Area" localSheetId="24">'BA. Serah terima Dok'!$A$1:$N$47</definedName>
    <definedName name="_xlnm.Print_Area" localSheetId="0">jadwal!$A$1:$K$30</definedName>
    <definedName name="_xlnm.Print_Area" localSheetId="25">LAmp!$A$1:$K$34</definedName>
    <definedName name="_xlnm.Print_Area" localSheetId="22">'Terbilang versi 1'!$B$3:$M$25</definedName>
    <definedName name="_xlnm.Print_Area" localSheetId="1">UNDANGAN!$A$1:$I$39</definedName>
    <definedName name="_xlnm.Print_Area">#REF!</definedName>
    <definedName name="Print_Area_MI" localSheetId="20">#REF!</definedName>
    <definedName name="Print_Area_MI" localSheetId="2">#REF!</definedName>
    <definedName name="PRINT_AREA_MI" localSheetId="22">#REF!</definedName>
    <definedName name="Print_Area_MI">#REF!</definedName>
    <definedName name="Print_Area_Reset" localSheetId="22">OFFSET('Terbilang versi 1'!Full_Print,0,0,'Terbilang versi 1'!Last_Row)</definedName>
    <definedName name="Print_Area_Reset">#N/A</definedName>
    <definedName name="_xlnm.Print_Titles" localSheetId="6">'5. Teknis'!$18:$28</definedName>
    <definedName name="_xlnm.Print_Titles" localSheetId="22">#REF!</definedName>
    <definedName name="_xlnm.Print_Titles">#REF!</definedName>
    <definedName name="Print_Titles_MI" localSheetId="20">#REF!</definedName>
    <definedName name="Print_Titles_MI" localSheetId="2">#REF!</definedName>
    <definedName name="Print_Titles_MI" localSheetId="22">#REF!</definedName>
    <definedName name="Print_Titles_MI">#REF!</definedName>
    <definedName name="PRINT1" localSheetId="22">#REF!</definedName>
    <definedName name="PRINT1">#REF!</definedName>
    <definedName name="PRINT2">#REF!</definedName>
    <definedName name="PRINT3">#REF!</definedName>
    <definedName name="PRINT4">#REF!</definedName>
    <definedName name="PRO">#REF!</definedName>
    <definedName name="ProdForm" hidden="1">#REF!</definedName>
    <definedName name="Product" hidden="1">#REF!</definedName>
    <definedName name="prov">[38]Data!$B$6</definedName>
    <definedName name="prs" localSheetId="20">#REF!</definedName>
    <definedName name="prs" localSheetId="2">#REF!</definedName>
    <definedName name="prs" localSheetId="22">#REF!</definedName>
    <definedName name="prs">#REF!</definedName>
    <definedName name="prshn">[161]DASH!$D$63</definedName>
    <definedName name="PRUBBER" localSheetId="22">#REF!</definedName>
    <definedName name="PRUBBER">#REF!</definedName>
    <definedName name="Ps" localSheetId="20">#REF!</definedName>
    <definedName name="Ps">#REF!</definedName>
    <definedName name="psbeton">#REF!</definedName>
    <definedName name="pscor">[42]BAHAN!$J$20</definedName>
    <definedName name="psf" localSheetId="22">#REF!</definedName>
    <definedName name="psf">#REF!</definedName>
    <definedName name="psop">'[176]Upah ,bahan'!$G$20</definedName>
    <definedName name="psopir">'[43]Bahan Bangunan'!#REF!</definedName>
    <definedName name="pspasang" localSheetId="22">#REF!</definedName>
    <definedName name="pspasang">#REF!</definedName>
    <definedName name="psr">'[69]Harga Dasar'!$F$40</definedName>
    <definedName name="psrbtn">[48]HARSAT!$I$68</definedName>
    <definedName name="psrpasang">[184]HARSAT!$I$24</definedName>
    <definedName name="PST" localSheetId="20">#REF!</definedName>
    <definedName name="PST">#REF!</definedName>
    <definedName name="pstag" localSheetId="20">#REF!</definedName>
    <definedName name="pstag">#REF!</definedName>
    <definedName name="pstdes" localSheetId="20">#REF!</definedName>
    <definedName name="pstdes">#REF!</definedName>
    <definedName name="pstjuli" localSheetId="20">#REF!</definedName>
    <definedName name="pstjuli">#REF!</definedName>
    <definedName name="pstnov" localSheetId="20">#REF!</definedName>
    <definedName name="pstnov">#REF!</definedName>
    <definedName name="pstokt" localSheetId="20">#REF!</definedName>
    <definedName name="pstokt">#REF!</definedName>
    <definedName name="pstsept" localSheetId="20">#REF!</definedName>
    <definedName name="pstsept">#REF!</definedName>
    <definedName name="psurug" localSheetId="22">#REF!</definedName>
    <definedName name="psurug">#REF!</definedName>
    <definedName name="Pt" localSheetId="20">#REF!</definedName>
    <definedName name="Pt" localSheetId="22">#REF!</definedName>
    <definedName name="Pt">#REF!</definedName>
    <definedName name="PTJW" localSheetId="20">#REF!</definedName>
    <definedName name="PTJW" localSheetId="22">#REF!</definedName>
    <definedName name="PTJW">#REF!</definedName>
    <definedName name="PTNC">'[60]DON GIA'!$G$227</definedName>
    <definedName name="ptr">'[49]4-Basic Price'!$F$108</definedName>
    <definedName name="Ptt">[59]Data!$B$8</definedName>
    <definedName name="PU" localSheetId="22">#REF!</definedName>
    <definedName name="PU">#REF!</definedName>
    <definedName name="PU_R4">[105]Rekap1!$P$10</definedName>
    <definedName name="pulvi" localSheetId="20">#REF!</definedName>
    <definedName name="pulvi" localSheetId="22">#REF!</definedName>
    <definedName name="pulvi">#REF!</definedName>
    <definedName name="PUPS" localSheetId="22">#REF!</definedName>
    <definedName name="PUPS">#REF!</definedName>
    <definedName name="PUPSL1">#REF!</definedName>
    <definedName name="PUPSL2">#REF!</definedName>
    <definedName name="PUPSL3">#REF!</definedName>
    <definedName name="puring">#REF!</definedName>
    <definedName name="PUSAT" localSheetId="20">#REF!</definedName>
    <definedName name="PUSAT">#REF!</definedName>
    <definedName name="pvc1inche">[75]BAHAN!#REF!</definedName>
    <definedName name="pvc1per2">[42]BAHAN!$J$72</definedName>
    <definedName name="pvc3empat">[75]BAHAN!#REF!</definedName>
    <definedName name="pvc3inche">[75]BAHAN!#REF!</definedName>
    <definedName name="pvc3per4">[42]BAHAN!$J$75</definedName>
    <definedName name="pvc4inche">[75]BAHAN!#REF!</definedName>
    <definedName name="pvcf100" localSheetId="22">[11]SAP!#REF!</definedName>
    <definedName name="pvcf100">[11]SAP!#REF!</definedName>
    <definedName name="pvcf150">[11]SAP!#REF!</definedName>
    <definedName name="pvcf200">[11]SAP!#REF!</definedName>
    <definedName name="pvcf65">[11]SAP!#REF!</definedName>
    <definedName name="pvcf80">[11]SAP!#REF!</definedName>
    <definedName name="pvcsetengah">[75]BAHAN!#REF!</definedName>
    <definedName name="Q" localSheetId="20">#REF!</definedName>
    <definedName name="q" localSheetId="22">#REF!</definedName>
    <definedName name="Q">#REF!</definedName>
    <definedName name="Qa" localSheetId="20">#REF!</definedName>
    <definedName name="Qa">#REF!</definedName>
    <definedName name="Qb" localSheetId="20">#REF!</definedName>
    <definedName name="Qb">#REF!</definedName>
    <definedName name="Qc" localSheetId="20">#REF!</definedName>
    <definedName name="Qc">#REF!</definedName>
    <definedName name="qq" localSheetId="22">'[73]HARGA ALAT'!#REF!</definedName>
    <definedName name="qq">'[73]HARGA ALAT'!#REF!</definedName>
    <definedName name="qqq">[185]HARSAT!$I$25</definedName>
    <definedName name="qqqq">[51]datbhn!$I$26</definedName>
    <definedName name="qqqqq">[51]datbhn!$I$65</definedName>
    <definedName name="QRY.3" localSheetId="22" hidden="1">'[186]Agregat Halus &amp; Kasar'!$I$12:$I$20</definedName>
    <definedName name="QRY.3" hidden="1">'[187]Agregat Halus &amp; Kasar'!$I$12:$I$20</definedName>
    <definedName name="Qt" localSheetId="20">#REF!</definedName>
    <definedName name="Qt" localSheetId="22">#REF!</definedName>
    <definedName name="Qt">#REF!</definedName>
    <definedName name="QWEW" localSheetId="22">#REF!</definedName>
    <definedName name="QWEW">#REF!</definedName>
    <definedName name="ra11p">#REF!</definedName>
    <definedName name="ra13p">#REF!</definedName>
    <definedName name="rabat" localSheetId="20">[7]harsat!#REF!</definedName>
    <definedName name="rabat" localSheetId="22">[8]harsat!#REF!</definedName>
    <definedName name="rabat">[7]harsat!#REF!</definedName>
    <definedName name="RABX">'[188]RKP-BOQ'!$M$28</definedName>
    <definedName name="rack1" localSheetId="22">'[60]THPDMoi  (2)'!#REF!</definedName>
    <definedName name="rack1">'[60]THPDMoi  (2)'!#REF!</definedName>
    <definedName name="rack2" localSheetId="22">'[60]THPDMoi  (2)'!#REF!</definedName>
    <definedName name="rack2">'[60]THPDMoi  (2)'!#REF!</definedName>
    <definedName name="rack3">'[60]THPDMoi  (2)'!#REF!</definedName>
    <definedName name="rack4">'[60]THPDMoi  (2)'!#REF!</definedName>
    <definedName name="rail" localSheetId="22">#REF!</definedName>
    <definedName name="rail">#REF!</definedName>
    <definedName name="Rangka_Jendela_Alumunium">[125]HSBU!$G$131</definedName>
    <definedName name="Rangka_Kusen_Aluminium_1_3_4__x_4__powder_coating">[125]HSBU!$G$127</definedName>
    <definedName name="RAP" localSheetId="22">#REF!</definedName>
    <definedName name="RAP">#REF!</definedName>
    <definedName name="rata2" localSheetId="22">'[86]div7-1'!#REF!</definedName>
    <definedName name="rata2">'[86]div7-1'!#REF!</definedName>
    <definedName name="rata3" localSheetId="22">'[86]div7-1'!#REF!</definedName>
    <definedName name="rata3">'[86]div7-1'!#REF!</definedName>
    <definedName name="Rate" localSheetId="22">#REF!</definedName>
    <definedName name="Rate">#REF!</definedName>
    <definedName name="rategiro">#REF!</definedName>
    <definedName name="ratepinjam">#REF!</definedName>
    <definedName name="RCArea" hidden="1">#REF!</definedName>
    <definedName name="rdmb0">#REF!</definedName>
    <definedName name="rdmb0s12">#REF!</definedName>
    <definedName name="REAL">#REF!</definedName>
    <definedName name="REKAP" localSheetId="20">#REF!</definedName>
    <definedName name="REKAP" localSheetId="2">#REF!</definedName>
    <definedName name="REKAP">#REF!</definedName>
    <definedName name="rekap_ars">#REF!</definedName>
    <definedName name="Rekap_Arsitektur">#REF!</definedName>
    <definedName name="REKAPPDP" localSheetId="22">[89]REKAP!$G$38</definedName>
    <definedName name="REKAPPDP">[89]REKAP!$G$38</definedName>
    <definedName name="relpintudorong">[74]BAHAN!$J$167</definedName>
    <definedName name="RESD" localSheetId="3">#N/A</definedName>
    <definedName name="RESD" localSheetId="2">#N/A</definedName>
    <definedName name="RESD" localSheetId="22">'Terbilang versi 1'!RESD</definedName>
    <definedName name="RESD">#N/A</definedName>
    <definedName name="REVISI01" localSheetId="3" hidden="1">{#N/A,#N/A,FALSE,"REK-S-TPL";#N/A,#N/A,FALSE,"REK-TPML";#N/A,#N/A,FALSE,"RAB-TEMPEL"}</definedName>
    <definedName name="REVISI01" localSheetId="2" hidden="1">{#N/A,#N/A,FALSE,"REK-S-TPL";#N/A,#N/A,FALSE,"REK-TPML";#N/A,#N/A,FALSE,"RAB-TEMPEL"}</definedName>
    <definedName name="REVISI01" localSheetId="22" hidden="1">{#N/A,#N/A,FALSE,"REK-S-TPL";#N/A,#N/A,FALSE,"REK-TPML";#N/A,#N/A,FALSE,"RAB-TEMPEL"}</definedName>
    <definedName name="REVISI01" hidden="1">{#N/A,#N/A,FALSE,"REK-S-TPL";#N/A,#N/A,FALSE,"REK-TPML";#N/A,#N/A,FALSE,"RAB-TEMPEL"}</definedName>
    <definedName name="RIBU" localSheetId="20">#REF!</definedName>
    <definedName name="RIBU" localSheetId="22">#REF!</definedName>
    <definedName name="RIBU">#REF!</definedName>
    <definedName name="RINCIANSEWA" localSheetId="20">#REF!</definedName>
    <definedName name="RINCIANSEWA" localSheetId="2">#REF!</definedName>
    <definedName name="RINCIANSEWA">#REF!</definedName>
    <definedName name="RINCIANSEWA2" localSheetId="20">#REF!</definedName>
    <definedName name="RINCIANSEWA2">#REF!</definedName>
    <definedName name="rjtag" localSheetId="20">#REF!</definedName>
    <definedName name="rjtag">#REF!</definedName>
    <definedName name="rjtdes" localSheetId="20">#REF!</definedName>
    <definedName name="rjtdes">#REF!</definedName>
    <definedName name="rjtjul" localSheetId="20">#REF!</definedName>
    <definedName name="rjtjul">#REF!</definedName>
    <definedName name="rjtnov" localSheetId="20">#REF!</definedName>
    <definedName name="rjtnov">#REF!</definedName>
    <definedName name="rjtokt" localSheetId="20">#REF!</definedName>
    <definedName name="rjtokt">#REF!</definedName>
    <definedName name="rjtsep" localSheetId="20">#REF!</definedName>
    <definedName name="rjtsep">#REF!</definedName>
    <definedName name="ROUND">#REF!</definedName>
    <definedName name="ROUND1" localSheetId="22">[5]harsat!$I$10</definedName>
    <definedName name="ROUND1">[6]harsat!$I$10</definedName>
    <definedName name="Rp">#REF!</definedName>
    <definedName name="rs" localSheetId="22">#REF!</definedName>
    <definedName name="rs">#REF!</definedName>
    <definedName name="ruble">#REF!</definedName>
    <definedName name="Rucika_Wavin">#REF!</definedName>
    <definedName name="rukan_a">[189]TOWN!#REF!</definedName>
    <definedName name="rukan_aa">[189]TOWN!#REF!</definedName>
    <definedName name="rukan_b">[189]TOWN!#REF!</definedName>
    <definedName name="rukan_c">[189]TOWN!#REF!</definedName>
    <definedName name="rukan_cc">[189]TOWN!#REF!</definedName>
    <definedName name="rukan_d">[189]TOWN!#REF!</definedName>
    <definedName name="rukan_dd">[189]TOWN!#REF!</definedName>
    <definedName name="rukan_e">[189]TOWN!#REF!</definedName>
    <definedName name="rukan_ee">[189]TOWN!#REF!</definedName>
    <definedName name="Rumput">[125]HSBU!$G$133</definedName>
    <definedName name="RUPA" localSheetId="22">[89]bau!$J$44</definedName>
    <definedName name="RUPA">[89]bau!$J$44</definedName>
    <definedName name="RUTIN" localSheetId="20">#REF!</definedName>
    <definedName name="RUTIN" localSheetId="2">#REF!</definedName>
    <definedName name="RUTIN" localSheetId="22">#REF!</definedName>
    <definedName name="RUTIN">#REF!</definedName>
    <definedName name="s" localSheetId="20">[144]HIDRO!#REF!</definedName>
    <definedName name="s" localSheetId="2">[144]HIDRO!#REF!</definedName>
    <definedName name="s" localSheetId="22">[144]HIDRO!#REF!</definedName>
    <definedName name="s">[144]HIDRO!#REF!</definedName>
    <definedName name="S_DIGIT" localSheetId="20">#REF!</definedName>
    <definedName name="S_DIGIT" localSheetId="22">#REF!</definedName>
    <definedName name="S_DIGIT">#REF!</definedName>
    <definedName name="S_JUTA" localSheetId="20">#REF!</definedName>
    <definedName name="S_JUTA">#REF!</definedName>
    <definedName name="S_MILYAR" localSheetId="20">#REF!</definedName>
    <definedName name="S_MILYAR">#REF!</definedName>
    <definedName name="S_RIBU" localSheetId="20">#REF!</definedName>
    <definedName name="S_RIBU">#REF!</definedName>
    <definedName name="S_SATU" localSheetId="20">#REF!</definedName>
    <definedName name="S_SATU">#REF!</definedName>
    <definedName name="SA" localSheetId="3">#N/A</definedName>
    <definedName name="SA" localSheetId="2">#N/A</definedName>
    <definedName name="SA" localSheetId="22">'Terbilang versi 1'!SA</definedName>
    <definedName name="SA">#N/A</definedName>
    <definedName name="saas" localSheetId="3" hidden="1">{#N/A,#N/A,FALSE,"REK";#N/A,#N/A,FALSE,"Bq-ARS"}</definedName>
    <definedName name="saas" localSheetId="2" hidden="1">{#N/A,#N/A,FALSE,"REK";#N/A,#N/A,FALSE,"Bq-ARS"}</definedName>
    <definedName name="saas" localSheetId="0" hidden="1">{#N/A,#N/A,FALSE,"REK";#N/A,#N/A,FALSE,"Bq-ARS"}</definedName>
    <definedName name="saas" localSheetId="22" hidden="1">{#N/A,#N/A,FALSE,"REK";#N/A,#N/A,FALSE,"Bq-ARS"}</definedName>
    <definedName name="saas" hidden="1">{#N/A,#N/A,FALSE,"REK";#N/A,#N/A,FALSE,"Bq-ARS"}</definedName>
    <definedName name="sabun">[56]BAHAN!#REF!</definedName>
    <definedName name="SAH" localSheetId="20">#REF!</definedName>
    <definedName name="SAH" localSheetId="2">#REF!</definedName>
    <definedName name="SAH" localSheetId="22">#REF!</definedName>
    <definedName name="SAH">#REF!</definedName>
    <definedName name="saklarganda">[56]BAHAN!#REF!</definedName>
    <definedName name="saklartriple">[56]BAHAN!#REF!</definedName>
    <definedName name="saklartunggal">[56]BAHAN!#REF!</definedName>
    <definedName name="sand" localSheetId="22">#REF!</definedName>
    <definedName name="sand">#REF!</definedName>
    <definedName name="SANDARAN">#REF!</definedName>
    <definedName name="sandfill">[38]HSD!$I$25</definedName>
    <definedName name="Sanitasi" localSheetId="22">#REF!</definedName>
    <definedName name="Sanitasi">#REF!</definedName>
    <definedName name="sasdasd">#REF!</definedName>
    <definedName name="satbahan" localSheetId="20">[114]material!#REF!</definedName>
    <definedName name="satbahan" localSheetId="2">[114]material!#REF!</definedName>
    <definedName name="satbahan">[114]material!#REF!</definedName>
    <definedName name="satkeroba">'[190]RAW DATA'!$B$644:$BA$644</definedName>
    <definedName name="satkerp2kp">'[190]RAW DATA'!$B$376:$BA$643</definedName>
    <definedName name="satkerpamsi">'[190]RAW DATA'!$B$645:$BA$752</definedName>
    <definedName name="satkerpisew">'[190]RAW DATA'!$B$195:$BA$228</definedName>
    <definedName name="satkerppip">'[190]RAW DATA'!$B$229:$BA$375</definedName>
    <definedName name="satkerprop">'[190]RAW DATA'!$B$12:$BA$194</definedName>
    <definedName name="SATU" localSheetId="20">#REF!</definedName>
    <definedName name="SATU" localSheetId="22">#REF!</definedName>
    <definedName name="SATU">#REF!</definedName>
    <definedName name="saya">'[107]Material&amp;Alat'!$I$9</definedName>
    <definedName name="SC" localSheetId="22">#REF!</definedName>
    <definedName name="SC">#REF!</definedName>
    <definedName name="sca">'[155]B&amp;U'!$F$49</definedName>
    <definedName name="SCEC">[191]Profil!$C$2</definedName>
    <definedName name="Sced">'[178]Kuantitas &amp; Harga'!$H$116</definedName>
    <definedName name="Scedul">'[178]Kuantitas &amp; Harga'!$H$116</definedName>
    <definedName name="Scedule">'[178]Kuantitas &amp; Harga'!$H$437</definedName>
    <definedName name="Sceedule">'[178]Kuantitas &amp; Harga'!$H$370</definedName>
    <definedName name="SCH">'[192]An Exca'!$H$51</definedName>
    <definedName name="Schd">[193]Rkp!$F$92,[193]Rkp!#REF!,[193]Rkp!$F$54</definedName>
    <definedName name="SD" localSheetId="22">#REF!</definedName>
    <definedName name="SD">#REF!</definedName>
    <definedName name="sd3p" localSheetId="22">'[60]lam-moi'!#REF!</definedName>
    <definedName name="sd3p">'[60]lam-moi'!#REF!</definedName>
    <definedName name="sda" localSheetId="20" hidden="1">#REF!</definedName>
    <definedName name="sda" localSheetId="22" hidden="1">#REF!</definedName>
    <definedName name="sda" hidden="1">#REF!</definedName>
    <definedName name="sdmbhn">[37]DASHBOARD!$V$7</definedName>
    <definedName name="sdmi">[37]DASHBOARD!$V$6</definedName>
    <definedName name="SDMONG" localSheetId="22">#REF!</definedName>
    <definedName name="SDMONG">#REF!</definedName>
    <definedName name="sealent">[125]HSBU!$G$128</definedName>
    <definedName name="sealtape">[74]BAHAN!$J$231</definedName>
    <definedName name="sebut" localSheetId="22">[100]ubah!$BC$4:$BD$1003</definedName>
    <definedName name="sebut">[101]ubah!$BC$4:$BD$1003</definedName>
    <definedName name="SELASAR2">#REF!</definedName>
    <definedName name="selected">#REF!</definedName>
    <definedName name="selembayung">[56]BAHAN!#REF!</definedName>
    <definedName name="Sell" localSheetId="22">#REF!</definedName>
    <definedName name="Sell">#REF!</definedName>
    <definedName name="semen" localSheetId="22">[87]harsat!$G$14</definedName>
    <definedName name="semen">[88]harsat!$G$14</definedName>
    <definedName name="Semen_Batu_Raja_50_kg" localSheetId="20">#REF!</definedName>
    <definedName name="Semen_Batu_Raja_50_kg">#REF!</definedName>
    <definedName name="Semen_Kujang_50_kg" localSheetId="20">#REF!</definedName>
    <definedName name="Semen_Kujang_50_kg">#REF!</definedName>
    <definedName name="Semen_Padang_50_kg" localSheetId="20">#REF!</definedName>
    <definedName name="Semen_Padang_50_kg">#REF!</definedName>
    <definedName name="Semen_Tiga_roda__50_kg" localSheetId="20">#REF!</definedName>
    <definedName name="Semen_Tiga_roda__50_kg">#REF!</definedName>
    <definedName name="semenpadang">[74]BAHAN!$J$37</definedName>
    <definedName name="semenputih">[74]BAHAN!$J$38</definedName>
    <definedName name="semvibro">'[43]Bahan Bangunan'!#REF!</definedName>
    <definedName name="Seng_BJLS_20_gelombang" localSheetId="20">#REF!</definedName>
    <definedName name="Seng_BJLS_20_gelombang">#REF!</definedName>
    <definedName name="Seng_plat_lebar_50_cm__panjang_50_m" localSheetId="20">#REF!</definedName>
    <definedName name="Seng_plat_lebar_50_cm__panjang_50_m">#REF!</definedName>
    <definedName name="senggelkecil">'[76]dft-harga'!$G$98</definedName>
    <definedName name="senggelombang">[74]BAHAN!$J$92</definedName>
    <definedName name="senggelombangwarna">[56]BAHAN!#REF!</definedName>
    <definedName name="sengplataluminium">[56]BAHAN!#REF!</definedName>
    <definedName name="sengplatbjls20">[74]BAHAN!$J$98</definedName>
    <definedName name="serabut" localSheetId="22">'[37]Har Sat'!#REF!</definedName>
    <definedName name="serabut">'[37]Har Sat'!#REF!</definedName>
    <definedName name="SERVER">[194]Cashflow!$A$1:$P$99</definedName>
    <definedName name="SERVER2">[194]Cashflow!$A$1:$P$99</definedName>
    <definedName name="sewa" localSheetId="22">[47]rab!#REF!</definedName>
    <definedName name="sewa">[47]rab!#REF!</definedName>
    <definedName name="sewadt">'[195]An Exca'!#REF!</definedName>
    <definedName name="sewaexc">'[77]Uraian Analalisa alat'!#REF!</definedName>
    <definedName name="sewamolen">'[77]Uraian Analalisa alat'!#REF!</definedName>
    <definedName name="sewapc">'[77]Uraian Analalisa alat'!#REF!</definedName>
    <definedName name="sfvd100" localSheetId="20">#REF!</definedName>
    <definedName name="sfvd100" localSheetId="2">#REF!</definedName>
    <definedName name="sfvd100" localSheetId="22">#REF!</definedName>
    <definedName name="sfvd100">#REF!</definedName>
    <definedName name="sg">#REF!</definedName>
    <definedName name="sgnc">[60]gtrinh!#REF!</definedName>
    <definedName name="sgvl">[60]gtrinh!#REF!</definedName>
    <definedName name="sheet2" localSheetId="3">#N/A</definedName>
    <definedName name="sheet2" localSheetId="2">#N/A</definedName>
    <definedName name="sheet2" localSheetId="22">'Terbilang versi 1'!sheet2</definedName>
    <definedName name="sheet2">#N/A</definedName>
    <definedName name="sheet3" localSheetId="20">[20]!HAJIME:[20]!OWARI</definedName>
    <definedName name="sheet3" localSheetId="22">'Terbilang versi 1'!HAJIME:'Terbilang versi 1'!OWARI</definedName>
    <definedName name="sheet3">[20]!HAJIME:[20]!OWARI</definedName>
    <definedName name="sht" localSheetId="22">'[60]THPDMoi  (2)'!#REF!</definedName>
    <definedName name="sht">'[60]THPDMoi  (2)'!#REF!</definedName>
    <definedName name="sht3p" localSheetId="22">'[60]lam-moi'!#REF!</definedName>
    <definedName name="sht3p">'[60]lam-moi'!#REF!</definedName>
    <definedName name="SIAP" localSheetId="22">#REF!</definedName>
    <definedName name="SIAP">#REF!</definedName>
    <definedName name="siar" localSheetId="22">'[54]ANTEK-1'!#REF!</definedName>
    <definedName name="siar">'[54]ANTEK-1'!#REF!</definedName>
    <definedName name="siku">[47]HS!$I$49</definedName>
    <definedName name="sin" localSheetId="20">[9]Bahan!#REF!</definedName>
    <definedName name="sin" localSheetId="2">[9]Bahan!#REF!</definedName>
    <definedName name="sin" localSheetId="22">[9]Bahan!#REF!</definedName>
    <definedName name="sin">[9]Bahan!#REF!</definedName>
    <definedName name="single" localSheetId="22">#REF!</definedName>
    <definedName name="single">#REF!</definedName>
    <definedName name="SIRTU" localSheetId="20">#REF!</definedName>
    <definedName name="SIRTU" localSheetId="2">#REF!</definedName>
    <definedName name="SIRTU">#REF!</definedName>
    <definedName name="SISA">#REF!</definedName>
    <definedName name="SISAACC80">#REF!</definedName>
    <definedName name="sisadp15">#REF!</definedName>
    <definedName name="SisaPlus">#REF!</definedName>
    <definedName name="SKILL">[72]basic!$J$16</definedName>
    <definedName name="SL_CRD" localSheetId="22">#REF!</definedName>
    <definedName name="SL_CRD">#REF!</definedName>
    <definedName name="SL_CRS">#REF!</definedName>
    <definedName name="SL_CS">#REF!</definedName>
    <definedName name="SL_DD">#REF!</definedName>
    <definedName name="SLH" localSheetId="20">#REF!</definedName>
    <definedName name="SLH" localSheetId="2">#REF!</definedName>
    <definedName name="SLH">#REF!</definedName>
    <definedName name="Sm" localSheetId="20">#REF!</definedName>
    <definedName name="Sm" localSheetId="2">#REF!</definedName>
    <definedName name="Sm">#REF!</definedName>
    <definedName name="SNI">#REF!</definedName>
    <definedName name="snvt">[81]Data!$D$6</definedName>
    <definedName name="SO" localSheetId="22">#REF!</definedName>
    <definedName name="SO">#REF!</definedName>
    <definedName name="soc3p">#REF!</definedName>
    <definedName name="sodaapi">[56]BAHAN!#REF!</definedName>
    <definedName name="sodding" localSheetId="22">#REF!</definedName>
    <definedName name="sodding">#REF!</definedName>
    <definedName name="soil">#REF!</definedName>
    <definedName name="soilem">[38]HSD!$I$30</definedName>
    <definedName name="soket" localSheetId="22">'[37]Har Sat'!#REF!</definedName>
    <definedName name="soket">'[37]Har Sat'!#REF!</definedName>
    <definedName name="Sol">[93]HSD!$K$42</definedName>
    <definedName name="solar">'[95]Upah ,bahan'!$G$93</definedName>
    <definedName name="sop">'[176]Upah ,bahan'!$G$18</definedName>
    <definedName name="Sopir" localSheetId="2">'[159]Harga Upah &amp; Bahan'!$G$24</definedName>
    <definedName name="Sopir" localSheetId="5">'[159]Harga Upah &amp; Bahan'!$G$24</definedName>
    <definedName name="Sopir" localSheetId="22">'[160]Harga Upah &amp; Bahan'!$G$24</definedName>
    <definedName name="Sopir">'[159]Harga Upah &amp; Bahan'!$G$24</definedName>
    <definedName name="sort" localSheetId="20" hidden="1">#REF!</definedName>
    <definedName name="sort" localSheetId="22" hidden="1">#REF!</definedName>
    <definedName name="sort" hidden="1">#REF!</definedName>
    <definedName name="Sound">[122]E_TRONIK!$J$10</definedName>
    <definedName name="spacer">[56]BAHAN!#REF!</definedName>
    <definedName name="span5" localSheetId="22">#REF!</definedName>
    <definedName name="span5">#REF!</definedName>
    <definedName name="SpecialPrice" hidden="1">#REF!</definedName>
    <definedName name="SPEMBA" localSheetId="20">[33]RAB!#REF!</definedName>
    <definedName name="SPEMBA" localSheetId="2">[33]RAB!#REF!</definedName>
    <definedName name="SPEMBA" localSheetId="22">[33]RAB!#REF!</definedName>
    <definedName name="SPEMBA">[33]RAB!#REF!</definedName>
    <definedName name="SPENING" localSheetId="20">[33]RAB!#REF!</definedName>
    <definedName name="SPENING" localSheetId="2">[33]RAB!#REF!</definedName>
    <definedName name="SPENING" localSheetId="22">[33]RAB!#REF!</definedName>
    <definedName name="SPENING">[33]RAB!#REF!</definedName>
    <definedName name="spk1p">'[60]#REF'!#REF!</definedName>
    <definedName name="spk3p">'[60]lam-moi'!#REF!</definedName>
    <definedName name="Spl.IIa" localSheetId="22">[61]ANALISA!$H$124</definedName>
    <definedName name="Spl.IIa">[61]ANALISA!$H$124</definedName>
    <definedName name="Spl.IIb" localSheetId="22">[61]ANALISA!$H$131</definedName>
    <definedName name="Spl.IIb">[61]ANALISA!$H$131</definedName>
    <definedName name="Spl.IIc" localSheetId="22">[61]ANALISA!$H$142</definedName>
    <definedName name="Spl.IIc">[61]ANALISA!$H$142</definedName>
    <definedName name="Spl.IId" localSheetId="22">[61]ANALISA!$H$152</definedName>
    <definedName name="Spl.IId">[61]ANALISA!$H$152</definedName>
    <definedName name="Spl.IIe" localSheetId="22">[61]ANALISA!$H$166</definedName>
    <definedName name="Spl.IIe">[61]ANALISA!$H$166</definedName>
    <definedName name="Spl.IIf" localSheetId="22">[61]ANALISA!$H$177</definedName>
    <definedName name="Spl.IIf">[61]ANALISA!$H$177</definedName>
    <definedName name="Spl.IIg" localSheetId="22">[61]ANALISA!$H$186</definedName>
    <definedName name="Spl.IIg">[61]ANALISA!$H$186</definedName>
    <definedName name="Spl.IXc" localSheetId="22">[61]ANALISA!$H$849</definedName>
    <definedName name="Spl.IXc">[61]ANALISA!$H$849</definedName>
    <definedName name="Spl.Va" localSheetId="22">[61]ANALISA!$H$415</definedName>
    <definedName name="Spl.Va">[61]ANALISA!$H$415</definedName>
    <definedName name="Spl.Vb" localSheetId="22">[61]ANALISA!$H$422</definedName>
    <definedName name="Spl.Vb">[61]ANALISA!$H$422</definedName>
    <definedName name="Spl.Vc" localSheetId="22">[61]ANALISA!$H$450</definedName>
    <definedName name="Spl.Vc">[61]ANALISA!$H$450</definedName>
    <definedName name="Spl.Ve" localSheetId="22">[61]ANALISA!$H$466</definedName>
    <definedName name="Spl.Ve">[61]ANALISA!$H$466</definedName>
    <definedName name="spleet">'[58]HS-DSR'!$J$36</definedName>
    <definedName name="split" localSheetId="22">[87]harsat!$G$19</definedName>
    <definedName name="split">[88]harsat!$G$19</definedName>
    <definedName name="spp" localSheetId="20" hidden="1">#REF!</definedName>
    <definedName name="spp" localSheetId="22" hidden="1">#REF!</definedName>
    <definedName name="spp" hidden="1">#REF!</definedName>
    <definedName name="spp.regatta" localSheetId="3">#N/A</definedName>
    <definedName name="spp.regatta" localSheetId="2">#N/A</definedName>
    <definedName name="spp.regatta" localSheetId="22">'Terbilang versi 1'!spp.regatta</definedName>
    <definedName name="spp.regatta">#N/A</definedName>
    <definedName name="SPR" localSheetId="22">#REF!</definedName>
    <definedName name="SPR">#REF!</definedName>
    <definedName name="SPRAYER" localSheetId="20">#REF!</definedName>
    <definedName name="SPRAYER" localSheetId="2">#REF!</definedName>
    <definedName name="SPRAYER">#REF!</definedName>
    <definedName name="sprt">#REF!</definedName>
    <definedName name="SREHAB" localSheetId="20">[33]RAB!#REF!</definedName>
    <definedName name="SREHAB" localSheetId="2">[33]RAB!#REF!</definedName>
    <definedName name="SREHAB" localSheetId="22">[33]RAB!#REF!</definedName>
    <definedName name="SREHAB">[33]RAB!#REF!</definedName>
    <definedName name="ss">[47]HS!$I$52</definedName>
    <definedName name="SSP" localSheetId="22">[47]HS!#REF!</definedName>
    <definedName name="SSP">[47]HS!#REF!</definedName>
    <definedName name="ssss" localSheetId="22">#REF!</definedName>
    <definedName name="ssss">#REF!</definedName>
    <definedName name="st">#REF!</definedName>
    <definedName name="st3p">'[60]lam-moi'!#REF!</definedName>
    <definedName name="stamper" localSheetId="20">#REF!</definedName>
    <definedName name="stamper" localSheetId="2">#REF!</definedName>
    <definedName name="stamper" localSheetId="22">#REF!</definedName>
    <definedName name="stamper">#REF!</definedName>
    <definedName name="Status" localSheetId="3">#REF!</definedName>
    <definedName name="Status" localSheetId="14">#REF!</definedName>
    <definedName name="Status" localSheetId="20">#REF!</definedName>
    <definedName name="Status" localSheetId="2">#REF!</definedName>
    <definedName name="Status" localSheetId="5">#REF!</definedName>
    <definedName name="Status" localSheetId="8">#REF!</definedName>
    <definedName name="Status" localSheetId="10">#REF!</definedName>
    <definedName name="Status" localSheetId="0">#REF!</definedName>
    <definedName name="Status" localSheetId="22">#REF!</definedName>
    <definedName name="Status">#REF!</definedName>
    <definedName name="STEIGER" localSheetId="20">[196]Analisa!#REF!</definedName>
    <definedName name="STEIGER" localSheetId="2">[196]Analisa!#REF!</definedName>
    <definedName name="STEIGER" localSheetId="22">[196]Analisa!#REF!</definedName>
    <definedName name="STEIGER">[196]Analisa!#REF!</definedName>
    <definedName name="stone" localSheetId="22">#REF!</definedName>
    <definedName name="stone">#REF!</definedName>
    <definedName name="STONE_CRUSHER" localSheetId="22">'[37]Har Sat'!#REF!</definedName>
    <definedName name="STONE_CRUSHER">'[37]Har Sat'!#REF!</definedName>
    <definedName name="STONECRUSHER" localSheetId="20">#REF!</definedName>
    <definedName name="STONECRUSHER" localSheetId="2">#REF!</definedName>
    <definedName name="STONECRUSHER" localSheetId="22">#REF!</definedName>
    <definedName name="STONECRUSHER">#REF!</definedName>
    <definedName name="Stop_kran_biasa" localSheetId="20">#REF!</definedName>
    <definedName name="Stop_kran_biasa">#REF!</definedName>
    <definedName name="stopkran">[56]BAHAN!#REF!</definedName>
    <definedName name="Stot__3___5__cm" localSheetId="20">#REF!</definedName>
    <definedName name="Stot__3___5__cm">#REF!</definedName>
    <definedName name="strand">[47]HS!$I$72</definedName>
    <definedName name="STRUKTUR" localSheetId="20">#REF!</definedName>
    <definedName name="STRUKTUR" localSheetId="2">#REF!</definedName>
    <definedName name="STRUKTUR" localSheetId="22">#REF!</definedName>
    <definedName name="STRUKTUR">#REF!</definedName>
    <definedName name="SUAI">[55]z_PAR_UM!$D$9:$D$10</definedName>
    <definedName name="Sub">[58]MAP!$W$8</definedName>
    <definedName name="subbtn">[38]mapdc!$Q$34</definedName>
    <definedName name="subdit">'[103]tabel input'!$AZ$3:$AZ$19</definedName>
    <definedName name="subdit1">'[103]tabel input'!$AY$3:$AY$19</definedName>
    <definedName name="subj">[38]mapdc!$Q$33</definedName>
    <definedName name="subtl">[38]mapdc!$Q$37</definedName>
    <definedName name="subtnh">[38]mapdc!$Q$35</definedName>
    <definedName name="Subtotal_A" localSheetId="22">[105]ARSITEK!#REF!</definedName>
    <definedName name="Subtotal_A">[105]ARSITEK!#REF!</definedName>
    <definedName name="Subtotal_B.I">[122]ARSITEK!$I$38</definedName>
    <definedName name="Subtotal_B.II">[122]ARSITEK!$I$45</definedName>
    <definedName name="Subtotal_B.III">[122]ARSITEK!$I$81</definedName>
    <definedName name="Subtotal_B.IV">[122]ARSITEK!$I$104</definedName>
    <definedName name="Subtotal_B.V">[122]ARSITEK!$I$109</definedName>
    <definedName name="Subtotal_B.VI">[122]ARSITEK!$I$124</definedName>
    <definedName name="Subtotal_B.VII">[122]ARSITEK!$I$128</definedName>
    <definedName name="Subtotal_B.VIII">[122]ARSITEK!$I$141</definedName>
    <definedName name="Subtotal_C.I" localSheetId="22">[105]ARSITEK!#REF!</definedName>
    <definedName name="Subtotal_C.I">[105]ARSITEK!#REF!</definedName>
    <definedName name="Subtotal_C.II" localSheetId="22">[105]ARSITEK!#REF!</definedName>
    <definedName name="Subtotal_C.II">[105]ARSITEK!#REF!</definedName>
    <definedName name="Supl.Ia" localSheetId="22">[61]ANALISA!$H$11</definedName>
    <definedName name="Supl.Ia">[61]ANALISA!$H$11</definedName>
    <definedName name="Supl.Ib" localSheetId="22">[61]ANALISA!$H$25</definedName>
    <definedName name="Supl.Ib">[61]ANALISA!$H$25</definedName>
    <definedName name="Supl.Ic" localSheetId="22">[61]ANALISA!$H$44</definedName>
    <definedName name="Supl.Ic">[61]ANALISA!$H$44</definedName>
    <definedName name="Supl.Id" localSheetId="22">[61]ANALISA!$H$53</definedName>
    <definedName name="Supl.Id">[61]ANALISA!$H$53</definedName>
    <definedName name="Supl.Vi" localSheetId="22">[61]ANALISA!$H$514</definedName>
    <definedName name="Supl.Vi">[61]ANALISA!$H$514</definedName>
    <definedName name="sw" localSheetId="22">#REF!</definedName>
    <definedName name="sw">#REF!</definedName>
    <definedName name="swing">#REF!</definedName>
    <definedName name="swinly">#REF!</definedName>
    <definedName name="swpclm">[47]HS!$I$67</definedName>
    <definedName name="swr" localSheetId="22">[59]APX2B!#REF!</definedName>
    <definedName name="swr">[59]APX2B!#REF!</definedName>
    <definedName name="T" localSheetId="20">#REF!</definedName>
    <definedName name="T" localSheetId="2">#REF!</definedName>
    <definedName name="t" localSheetId="22">#REF!</definedName>
    <definedName name="T">#REF!</definedName>
    <definedName name="t.bs">#REF!</definedName>
    <definedName name="t.bt">#REF!</definedName>
    <definedName name="t.ct">#REF!</definedName>
    <definedName name="t.ky">#REF!</definedName>
    <definedName name="t101p">#REF!</definedName>
    <definedName name="t103p">#REF!</definedName>
    <definedName name="t105mnc">'[60]thao-go'!#REF!</definedName>
    <definedName name="t10m">'[60]lam-moi'!#REF!</definedName>
    <definedName name="t10nc">'[60]lam-moi'!#REF!</definedName>
    <definedName name="t10nc1p" localSheetId="22">#REF!</definedName>
    <definedName name="t10nc1p">#REF!</definedName>
    <definedName name="t10ncm" localSheetId="22">'[60]lam-moi'!#REF!</definedName>
    <definedName name="t10ncm">'[60]lam-moi'!#REF!</definedName>
    <definedName name="t10vl" localSheetId="22">'[60]lam-moi'!#REF!</definedName>
    <definedName name="t10vl">'[60]lam-moi'!#REF!</definedName>
    <definedName name="t10vl1p" localSheetId="22">#REF!</definedName>
    <definedName name="t10vl1p">#REF!</definedName>
    <definedName name="t121p">#REF!</definedName>
    <definedName name="t123p">#REF!</definedName>
    <definedName name="t12m">'[60]lam-moi'!#REF!</definedName>
    <definedName name="t12mnc">'[60]thao-go'!#REF!</definedName>
    <definedName name="t12nc">'[60]lam-moi'!#REF!</definedName>
    <definedName name="t12nc3p">'[60]CHITIET VL-NC'!$G$38</definedName>
    <definedName name="t12ncm" localSheetId="22">'[60]lam-moi'!#REF!</definedName>
    <definedName name="t12ncm">'[60]lam-moi'!#REF!</definedName>
    <definedName name="t12vl" localSheetId="22">'[60]lam-moi'!#REF!</definedName>
    <definedName name="t12vl">'[60]lam-moi'!#REF!</definedName>
    <definedName name="t12vl3p">'[60]CHITIET VL-NC'!$G$34</definedName>
    <definedName name="t141p" localSheetId="22">#REF!</definedName>
    <definedName name="t141p">#REF!</definedName>
    <definedName name="t143p">#REF!</definedName>
    <definedName name="t14m">'[60]lam-moi'!#REF!</definedName>
    <definedName name="t14mnc">'[60]thao-go'!#REF!</definedName>
    <definedName name="t14nc">'[60]lam-moi'!#REF!</definedName>
    <definedName name="t14nc3p" localSheetId="22">#REF!</definedName>
    <definedName name="t14nc3p">#REF!</definedName>
    <definedName name="t14ncm" localSheetId="22">'[60]lam-moi'!#REF!</definedName>
    <definedName name="t14ncm">'[60]lam-moi'!#REF!</definedName>
    <definedName name="T14vc" localSheetId="22">'[60]CHITIET VL-NC-TT -1p'!#REF!</definedName>
    <definedName name="T14vc">'[60]CHITIET VL-NC-TT -1p'!#REF!</definedName>
    <definedName name="t14vl">'[60]lam-moi'!#REF!</definedName>
    <definedName name="t14vl3p" localSheetId="22">#REF!</definedName>
    <definedName name="t14vl3p">#REF!</definedName>
    <definedName name="T203P" localSheetId="22">[60]VC!#REF!</definedName>
    <definedName name="T203P">[60]VC!#REF!</definedName>
    <definedName name="t20m" localSheetId="22">'[60]lam-moi'!#REF!</definedName>
    <definedName name="t20m">'[60]lam-moi'!#REF!</definedName>
    <definedName name="t20ncm">'[60]lam-moi'!#REF!</definedName>
    <definedName name="t7m">'[60]THPDMoi  (2)'!#REF!</definedName>
    <definedName name="t7nc">'[60]lam-moi'!#REF!</definedName>
    <definedName name="t7vl">'[60]lam-moi'!#REF!</definedName>
    <definedName name="t84mnc">'[60]thao-go'!#REF!</definedName>
    <definedName name="t8m">'[60]THPDMoi  (2)'!#REF!</definedName>
    <definedName name="t8nc">'[60]lam-moi'!#REF!</definedName>
    <definedName name="t8vl">'[60]lam-moi'!#REF!</definedName>
    <definedName name="TA" localSheetId="20">#REF!</definedName>
    <definedName name="TA" localSheetId="2">#REF!</definedName>
    <definedName name="TA" localSheetId="22">#REF!</definedName>
    <definedName name="TA">#REF!</definedName>
    <definedName name="TABEL">'[103]tabel input'!$A$8:$AB$706</definedName>
    <definedName name="TAHUN">[150]DATA!$C$4</definedName>
    <definedName name="talcor">[48]HARSAT!$I$176</definedName>
    <definedName name="tambah" localSheetId="22">#REF!</definedName>
    <definedName name="tambah">#REF!</definedName>
    <definedName name="TAMPER" localSheetId="20">#REF!</definedName>
    <definedName name="TAMPER" localSheetId="2">#REF!</definedName>
    <definedName name="TAMPER">#REF!</definedName>
    <definedName name="TANAH" localSheetId="20">#REF!</definedName>
    <definedName name="TANAH">#REF!</definedName>
    <definedName name="Tanah_Hitam">[125]HSBU!$G$23</definedName>
    <definedName name="TANAH_URUG">[181]HARGA!$F$35</definedName>
    <definedName name="tanahhitam">[56]BAHAN!#REF!</definedName>
    <definedName name="tanahurug">[47]HS!$I$29</definedName>
    <definedName name="tandem" localSheetId="20">#REF!</definedName>
    <definedName name="tandem" localSheetId="22">#REF!</definedName>
    <definedName name="tandem">#REF!</definedName>
    <definedName name="TANDEMROLLER" localSheetId="20">#REF!</definedName>
    <definedName name="TANDEMROLLER" localSheetId="22">#REF!</definedName>
    <definedName name="TANDEMROLLER">#REF!</definedName>
    <definedName name="tangantanganjendela">[42]BAHAN!$J$58</definedName>
    <definedName name="tanggal1" localSheetId="22">'[173]BA PQ-2'!$I$15</definedName>
    <definedName name="tanggal1">'[173]BA PQ-2'!$I$15</definedName>
    <definedName name="TANGKY" localSheetId="20">#REF!</definedName>
    <definedName name="TANGKY" localSheetId="22">#REF!</definedName>
    <definedName name="TANGKY">#REF!</definedName>
    <definedName name="tanjung" localSheetId="22">#REF!</definedName>
    <definedName name="tanjung">#REF!</definedName>
    <definedName name="tanker" localSheetId="20">#REF!</definedName>
    <definedName name="tanker" localSheetId="22">#REF!</definedName>
    <definedName name="tanker">#REF!</definedName>
    <definedName name="tankiair">[42]BAHAN!$J$70</definedName>
    <definedName name="tanrol">[81]HSD!$L$135</definedName>
    <definedName name="tawaran" localSheetId="22">#REF!</definedName>
    <definedName name="tawaran">#REF!</definedName>
    <definedName name="tawg16">#REF!</definedName>
    <definedName name="TBATU" localSheetId="2">'[159]Harga Upah &amp; Bahan'!$G$12</definedName>
    <definedName name="TBATU" localSheetId="5">'[159]Harga Upah &amp; Bahan'!$G$12</definedName>
    <definedName name="TBATU" localSheetId="22">'[160]Harga Upah &amp; Bahan'!$G$12</definedName>
    <definedName name="TBATU">'[159]Harga Upah &amp; Bahan'!$G$12</definedName>
    <definedName name="tbdd1p" localSheetId="22">'[60]lam-moi'!#REF!</definedName>
    <definedName name="tbdd1p">'[60]lam-moi'!#REF!</definedName>
    <definedName name="tbdd3p" localSheetId="22">'[60]lam-moi'!#REF!</definedName>
    <definedName name="tbdd3p">'[60]lam-moi'!#REF!</definedName>
    <definedName name="tbddsdl">'[60]lam-moi'!#REF!</definedName>
    <definedName name="TBESI" localSheetId="2">'[159]Harga Upah &amp; Bahan'!$G$14</definedName>
    <definedName name="TBESI" localSheetId="5">'[159]Harga Upah &amp; Bahan'!$G$14</definedName>
    <definedName name="TBESI" localSheetId="22">'[160]Harga Upah &amp; Bahan'!$G$14</definedName>
    <definedName name="TBESI">'[159]Harga Upah &amp; Bahan'!$G$14</definedName>
    <definedName name="TBI" localSheetId="22">'[60]TH XL'!#REF!</definedName>
    <definedName name="TBI">'[60]TH XL'!#REF!</definedName>
    <definedName name="tbl_ProdInfo" localSheetId="22" hidden="1">#REF!</definedName>
    <definedName name="tbl_ProdInfo" hidden="1">#REF!</definedName>
    <definedName name="TBS" localSheetId="20">#REF!</definedName>
    <definedName name="TBS" localSheetId="2">#REF!</definedName>
    <definedName name="TBS">#REF!</definedName>
    <definedName name="tbtr" localSheetId="22">'[60]TH XL'!#REF!</definedName>
    <definedName name="tbtr">'[60]TH XL'!#REF!</definedName>
    <definedName name="tbtram" localSheetId="22">#REF!</definedName>
    <definedName name="tbtram">#REF!</definedName>
    <definedName name="TC" localSheetId="20">'[143]prog-mgu'!#REF!</definedName>
    <definedName name="TC" localSheetId="2">'[143]prog-mgu'!#REF!</definedName>
    <definedName name="TC" localSheetId="22">'[143]prog-mgu'!#REF!</definedName>
    <definedName name="TC">'[143]prog-mgu'!#REF!</definedName>
    <definedName name="TC_NHANH1" localSheetId="22">#REF!</definedName>
    <definedName name="TC_NHANH1">#REF!</definedName>
    <definedName name="TCAT" localSheetId="2">'[159]Harga Upah &amp; Bahan'!$G$15</definedName>
    <definedName name="TCAT" localSheetId="5">'[159]Harga Upah &amp; Bahan'!$G$15</definedName>
    <definedName name="TCAT" localSheetId="22">'[160]Harga Upah &amp; Bahan'!$G$15</definedName>
    <definedName name="TCAT">'[159]Harga Upah &amp; Bahan'!$G$15</definedName>
    <definedName name="tcxxnc" localSheetId="22">'[60]thao-go'!#REF!</definedName>
    <definedName name="tcxxnc">'[60]thao-go'!#REF!</definedName>
    <definedName name="td" localSheetId="22">'[60]THPDMoi  (2)'!#REF!</definedName>
    <definedName name="td">'[60]THPDMoi  (2)'!#REF!</definedName>
    <definedName name="td10vl">'[60]#REF'!#REF!</definedName>
    <definedName name="td12nc">'[60]#REF'!#REF!</definedName>
    <definedName name="td1cnc">'[60]lam-moi'!#REF!</definedName>
    <definedName name="td1cvl">'[60]lam-moi'!#REF!</definedName>
    <definedName name="td1p" localSheetId="22">#REF!</definedName>
    <definedName name="td1p">#REF!</definedName>
    <definedName name="TD1pnc" localSheetId="22">'[60]CHITIET VL-NC-TT -1p'!#REF!</definedName>
    <definedName name="TD1pnc">'[60]CHITIET VL-NC-TT -1p'!#REF!</definedName>
    <definedName name="TD1pvl" localSheetId="22">'[60]CHITIET VL-NC-TT -1p'!#REF!</definedName>
    <definedName name="TD1pvl">'[60]CHITIET VL-NC-TT -1p'!#REF!</definedName>
    <definedName name="td3p" localSheetId="22">#REF!</definedName>
    <definedName name="td3p">#REF!</definedName>
    <definedName name="TDB" localSheetId="20">#REF!</definedName>
    <definedName name="TDB" localSheetId="2">#REF!</definedName>
    <definedName name="TDB">#REF!</definedName>
    <definedName name="tdc84nc" localSheetId="22">'[60]thao-go'!#REF!</definedName>
    <definedName name="tdc84nc">'[60]thao-go'!#REF!</definedName>
    <definedName name="tdcnc">'[60]thao-go'!#REF!</definedName>
    <definedName name="TDD" localSheetId="20">#REF!</definedName>
    <definedName name="TDD" localSheetId="2">#REF!</definedName>
    <definedName name="TDD" localSheetId="22">#REF!</definedName>
    <definedName name="TDD">#REF!</definedName>
    <definedName name="tdgnc" localSheetId="22">'[60]lam-moi'!#REF!</definedName>
    <definedName name="tdgnc">'[60]lam-moi'!#REF!</definedName>
    <definedName name="tdgvl" localSheetId="22">'[60]lam-moi'!#REF!</definedName>
    <definedName name="tdgvl">'[60]lam-moi'!#REF!</definedName>
    <definedName name="tdhtnc">'[60]lam-moi'!#REF!</definedName>
    <definedName name="tdhtvl">'[60]lam-moi'!#REF!</definedName>
    <definedName name="TDI" localSheetId="20">#REF!</definedName>
    <definedName name="TDI" localSheetId="2">#REF!</definedName>
    <definedName name="TDI" localSheetId="22">#REF!</definedName>
    <definedName name="TDI">#REF!</definedName>
    <definedName name="TDII" localSheetId="20">#REF!</definedName>
    <definedName name="TDII" localSheetId="22">#REF!</definedName>
    <definedName name="TDII">#REF!</definedName>
    <definedName name="TDL" localSheetId="20">#REF!</definedName>
    <definedName name="TDL" localSheetId="22">#REF!</definedName>
    <definedName name="TDL">#REF!</definedName>
    <definedName name="tdnc" localSheetId="22">[60]gtrinh!#REF!</definedName>
    <definedName name="tdnc">[60]gtrinh!#REF!</definedName>
    <definedName name="tdnc1p" localSheetId="22">#REF!</definedName>
    <definedName name="tdnc1p">#REF!</definedName>
    <definedName name="tdnc3p">'[60]CHITIET VL-NC'!$G$28</definedName>
    <definedName name="TDP" localSheetId="20">#REF!</definedName>
    <definedName name="TDP" localSheetId="22">#REF!</definedName>
    <definedName name="TDP">#REF!</definedName>
    <definedName name="tdr">[67]BASIC!$K$87</definedName>
    <definedName name="tdt">[67]DATA!$E$5</definedName>
    <definedName name="tdt1pnc" localSheetId="22">[60]gtrinh!#REF!</definedName>
    <definedName name="tdt1pnc">[60]gtrinh!#REF!</definedName>
    <definedName name="tdt1pvl" localSheetId="22">[60]gtrinh!#REF!</definedName>
    <definedName name="tdt1pvl">[60]gtrinh!#REF!</definedName>
    <definedName name="tdt2cnc">'[60]lam-moi'!#REF!</definedName>
    <definedName name="tdt2cvl">[60]chitiet!#REF!</definedName>
    <definedName name="tdtr2cnc" localSheetId="22">#REF!</definedName>
    <definedName name="tdtr2cnc">#REF!</definedName>
    <definedName name="tdtr2cvl">#REF!</definedName>
    <definedName name="tdtrnc">[60]gtrinh!#REF!</definedName>
    <definedName name="tdtrvl">[60]gtrinh!#REF!</definedName>
    <definedName name="tdvl">[60]gtrinh!#REF!</definedName>
    <definedName name="tdvl1p" localSheetId="22">#REF!</definedName>
    <definedName name="tdvl1p">#REF!</definedName>
    <definedName name="tdvl3p">'[60]CHITIET VL-NC'!$G$23</definedName>
    <definedName name="teakoil">[56]BAHAN!#REF!</definedName>
    <definedName name="Teakwood" localSheetId="20">#REF!</definedName>
    <definedName name="teakwood" localSheetId="22">[74]BAHAN!$J$107</definedName>
    <definedName name="Teakwood">#REF!</definedName>
    <definedName name="teakwoodmenempel">[75]BAHAN!#REF!</definedName>
    <definedName name="Teknisi">'[37]Har Sat'!$J$25</definedName>
    <definedName name="tempatadukancat">[56]BAHAN!#REF!</definedName>
    <definedName name="tempatmasakaspal">[56]BAHAN!#REF!</definedName>
    <definedName name="tempatsabun">[56]BAHAN!#REF!</definedName>
    <definedName name="tenaga" localSheetId="20">#REF!</definedName>
    <definedName name="tenaga" localSheetId="22">#REF!</definedName>
    <definedName name="tenaga">#REF!</definedName>
    <definedName name="tepungpengisinat">[56]BAHAN!#REF!</definedName>
    <definedName name="tepungpengisinatgybsum">[56]BAHAN!#REF!</definedName>
    <definedName name="tepungpengisinatkeramik">[56]BAHAN!#REF!</definedName>
    <definedName name="TERBILANG" localSheetId="20">#REF!</definedName>
    <definedName name="Terbilang" localSheetId="22">[148]Rekap!$C$39</definedName>
    <definedName name="TERBILANG">#REF!</definedName>
    <definedName name="termo">[67]BASIC!$K$58</definedName>
    <definedName name="Tescom">[105]Index!$K$17</definedName>
    <definedName name="TEST" localSheetId="22">#REF!</definedName>
    <definedName name="TEST">#REF!</definedName>
    <definedName name="TG" localSheetId="20">#REF!</definedName>
    <definedName name="TG">#REF!</definedName>
    <definedName name="TGA" localSheetId="20">#REF!</definedName>
    <definedName name="TGA">#REF!</definedName>
    <definedName name="TGK" localSheetId="20">#REF!</definedName>
    <definedName name="TGK">#REF!</definedName>
    <definedName name="tgl">[149]DASHB!$J$74</definedName>
    <definedName name="tglpenawaran">[115]REKAP!$I$29</definedName>
    <definedName name="TGP" localSheetId="22">#REF!</definedName>
    <definedName name="TGP">#REF!</definedName>
    <definedName name="th3x15" localSheetId="22">[60]giathanh1!#REF!</definedName>
    <definedName name="th3x15">[60]giathanh1!#REF!</definedName>
    <definedName name="ThanhXuan110" localSheetId="22">'[197]KH-Q1,Q2,01'!#REF!</definedName>
    <definedName name="ThanhXuan110">'[197]KH-Q1,Q2,01'!#REF!</definedName>
    <definedName name="THGO1pnc" localSheetId="22">#REF!</definedName>
    <definedName name="THGO1pnc">#REF!</definedName>
    <definedName name="thht">#REF!</definedName>
    <definedName name="THKP160">'[60]dongia (2)'!#REF!</definedName>
    <definedName name="thkp3" localSheetId="22">#REF!</definedName>
    <definedName name="thkp3">#REF!</definedName>
    <definedName name="THREE_WHEEL_ROLLER_6" localSheetId="22">'[37]Har Sat'!#REF!</definedName>
    <definedName name="THREE_WHEEL_ROLLER_6">'[37]Har Sat'!#REF!</definedName>
    <definedName name="THREEWHEELROLLER" localSheetId="20">#REF!</definedName>
    <definedName name="THREEWHEELROLLER" localSheetId="22">#REF!</definedName>
    <definedName name="THREEWHEELROLLER">#REF!</definedName>
    <definedName name="thtr15" localSheetId="22">[60]giathanh1!#REF!</definedName>
    <definedName name="thtr15">[60]giathanh1!#REF!</definedName>
    <definedName name="thtt" localSheetId="22">#REF!</definedName>
    <definedName name="thtt">#REF!</definedName>
    <definedName name="tiangpcg" localSheetId="20">[7]harsat!#REF!</definedName>
    <definedName name="tiangpcg" localSheetId="22">[8]harsat!#REF!</definedName>
    <definedName name="tiangpcg">[7]harsat!#REF!</definedName>
    <definedName name="tidf10" localSheetId="22">#REF!</definedName>
    <definedName name="tidf10">#REF!</definedName>
    <definedName name="tidf100">#REF!</definedName>
    <definedName name="tidf350">#REF!</definedName>
    <definedName name="tie1670cm">[38]HSD!$I$56</definedName>
    <definedName name="tie22285cm">[38]HSD!$I$63</definedName>
    <definedName name="Tiepdia">[60]Tiepdia!$A:$IV</definedName>
    <definedName name="timb" localSheetId="22">#REF!</definedName>
    <definedName name="timb">#REF!</definedName>
    <definedName name="timbpilih">#REF!</definedName>
    <definedName name="timbun">'[82]Upah Bahan'!$G$55</definedName>
    <definedName name="timdri" localSheetId="22">#REF!</definedName>
    <definedName name="timdri">#REF!</definedName>
    <definedName name="timfur">#REF!</definedName>
    <definedName name="timkem">'[58]HS-DSR'!$J$130</definedName>
    <definedName name="tire" localSheetId="20">#REF!</definedName>
    <definedName name="tire" localSheetId="2">#REF!</definedName>
    <definedName name="tire" localSheetId="22">#REF!</definedName>
    <definedName name="tire">#REF!</definedName>
    <definedName name="TIREROLLER" localSheetId="20">#REF!</definedName>
    <definedName name="TIREROLLER" localSheetId="2">#REF!</definedName>
    <definedName name="TIREROLLER">#REF!</definedName>
    <definedName name="titiklampu">[56]BAHAN!#REF!</definedName>
    <definedName name="Tk" localSheetId="20">#REF!</definedName>
    <definedName name="Tk" localSheetId="2">#REF!</definedName>
    <definedName name="Tk" localSheetId="22">#REF!</definedName>
    <definedName name="Tk">#REF!</definedName>
    <definedName name="tk.bs">[125]HSBU!$G$141</definedName>
    <definedName name="tk.bt">[125]HSBU!$G$139</definedName>
    <definedName name="tk.c">[125]HSBU!$G$142</definedName>
    <definedName name="tk.ky">[125]HSBU!$G$140</definedName>
    <definedName name="TKAYU" localSheetId="2">'[159]Harga Upah &amp; Bahan'!$G$13</definedName>
    <definedName name="TKAYU" localSheetId="5">'[159]Harga Upah &amp; Bahan'!$G$13</definedName>
    <definedName name="TKAYU" localSheetId="22">'[160]Harga Upah &amp; Bahan'!$G$13</definedName>
    <definedName name="TKAYU">'[159]Harga Upah &amp; Bahan'!$G$13</definedName>
    <definedName name="tkbt">'[198]HS-1'!$I$20</definedName>
    <definedName name="tkg">'[176]Upah ,bahan'!$G$10</definedName>
    <definedName name="tkgli">'[142]HS-1'!$I$26</definedName>
    <definedName name="tki" localSheetId="22">#REF!</definedName>
    <definedName name="tki">#REF!</definedName>
    <definedName name="tkitc10x2x0.6">#REF!</definedName>
    <definedName name="TL">[47]HS!#REF!</definedName>
    <definedName name="tl1x36bimc" localSheetId="22">#REF!</definedName>
    <definedName name="tl1x36bimc">#REF!</definedName>
    <definedName name="TLA" localSheetId="20">#REF!</definedName>
    <definedName name="TLA" localSheetId="2">#REF!</definedName>
    <definedName name="TLA">#REF!</definedName>
    <definedName name="tla2x18iac">#REF!</definedName>
    <definedName name="tla2x18iacbimc">#REF!</definedName>
    <definedName name="TLAC120">#REF!</definedName>
    <definedName name="TLAC35">#REF!</definedName>
    <definedName name="TLAC50">#REF!</definedName>
    <definedName name="TLAC70">#REF!</definedName>
    <definedName name="TLAC95">#REF!</definedName>
    <definedName name="TLB" localSheetId="20">#REF!</definedName>
    <definedName name="TLB" localSheetId="2">#REF!</definedName>
    <definedName name="TLB">#REF!</definedName>
    <definedName name="tlb1x18">#REF!</definedName>
    <definedName name="tlb1x36">#REF!</definedName>
    <definedName name="tlb1x36bimc">#REF!</definedName>
    <definedName name="tlb1x36w">#REF!</definedName>
    <definedName name="tlbk1x36">#REF!</definedName>
    <definedName name="tlbvs2x18">#REF!</definedName>
    <definedName name="tlbvs2x18bimc">#REF!</definedName>
    <definedName name="tlc20bimc">#REF!</definedName>
    <definedName name="tlidf250p">#REF!</definedName>
    <definedName name="Tlp">[122]E_TRONIK!$J$61</definedName>
    <definedName name="tltko2x36" localSheetId="22">#REF!</definedName>
    <definedName name="tltko2x36">#REF!</definedName>
    <definedName name="tltko2x36bimc">#REF!</definedName>
    <definedName name="Tm" localSheetId="20">#REF!</definedName>
    <definedName name="Tm" localSheetId="2">#REF!</definedName>
    <definedName name="Tm">#REF!</definedName>
    <definedName name="tn1pinnc">'[60]thao-go'!#REF!</definedName>
    <definedName name="tn2mhnnc">'[60]thao-go'!#REF!</definedName>
    <definedName name="TNCM">'[60]CHITIET VL-NC-TT-3p'!#REF!</definedName>
    <definedName name="tnhnnc">'[60]thao-go'!#REF!</definedName>
    <definedName name="tnignc">'[60]thao-go'!#REF!</definedName>
    <definedName name="tnin190nc">'[60]thao-go'!#REF!</definedName>
    <definedName name="tnlnc">'[60]thao-go'!#REF!</definedName>
    <definedName name="tnnnc">'[60]thao-go'!#REF!</definedName>
    <definedName name="TO" localSheetId="22">#REF!</definedName>
    <definedName name="TO">#REF!</definedName>
    <definedName name="Total">[148]Rekap!$H$37</definedName>
    <definedName name="TOTAL_DIP_HGL" localSheetId="20">#REF!</definedName>
    <definedName name="TOTAL_DIP_HGL">#REF!</definedName>
    <definedName name="TOTALDIP" localSheetId="20">#REF!</definedName>
    <definedName name="TOTALDIP">#REF!</definedName>
    <definedName name="town_a" localSheetId="22">#REF!</definedName>
    <definedName name="town_a">#REF!</definedName>
    <definedName name="town_b">#REF!</definedName>
    <definedName name="town_c">#REF!</definedName>
    <definedName name="town_d">#REF!</definedName>
    <definedName name="town_e">#REF!</definedName>
    <definedName name="tpb">'[86]anal-mob'!#REF!</definedName>
    <definedName name="tpbesi">'[86]anal-mob'!#REF!</definedName>
    <definedName name="tpipa">[157]HSAT!$E$94</definedName>
    <definedName name="tpm" localSheetId="22">#REF!</definedName>
    <definedName name="tpm">#REF!</definedName>
    <definedName name="tpttgl">[161]DASH!$D$61</definedName>
    <definedName name="tr" localSheetId="22">#REF!</definedName>
    <definedName name="tr">#REF!</definedName>
    <definedName name="TR15HT" localSheetId="22">'[60]TONGKE-HT'!#REF!</definedName>
    <definedName name="TR15HT">'[60]TONGKE-HT'!#REF!</definedName>
    <definedName name="TR16HT" localSheetId="22">'[60]TONGKE-HT'!#REF!</definedName>
    <definedName name="TR16HT">'[60]TONGKE-HT'!#REF!</definedName>
    <definedName name="TR19HT">'[60]TONGKE-HT'!#REF!</definedName>
    <definedName name="tr1x15">[60]giathanh1!#REF!</definedName>
    <definedName name="TR20HT">'[60]TONGKE-HT'!#REF!</definedName>
    <definedName name="tr3x100">'[60]dongia (2)'!#REF!</definedName>
    <definedName name="TRACK_LOADER_75_100">'[37]Har Sat'!#REF!</definedName>
    <definedName name="TRACKLOADER" localSheetId="20">#REF!</definedName>
    <definedName name="TRACKLOADER" localSheetId="2">#REF!</definedName>
    <definedName name="TRACKLOADER" localSheetId="22">#REF!</definedName>
    <definedName name="TRACKLOADER">#REF!</definedName>
    <definedName name="Trafo">#REF!</definedName>
    <definedName name="TRAILER20">[47]HS!#REF!</definedName>
    <definedName name="Trailler">'[108]Harga dasar'!$F$252</definedName>
    <definedName name="tram100" localSheetId="22">'[60]dongia (2)'!#REF!</definedName>
    <definedName name="tram100">'[60]dongia (2)'!#REF!</definedName>
    <definedName name="tram1x25" localSheetId="22">'[60]dongia (2)'!#REF!</definedName>
    <definedName name="tram1x25">'[60]dongia (2)'!#REF!</definedName>
    <definedName name="TRAVOLAS">'[37]Har Sat'!#REF!</definedName>
    <definedName name="tree30" localSheetId="22">#REF!</definedName>
    <definedName name="tree30">#REF!</definedName>
    <definedName name="tree51">#REF!</definedName>
    <definedName name="TRIKARSA" localSheetId="20">#REF!</definedName>
    <definedName name="TRIKARSA" localSheetId="2">#REF!</definedName>
    <definedName name="TRIKARSA">#REF!</definedName>
    <definedName name="trip9">[106]harsat!$M$53</definedName>
    <definedName name="Triplek_Uk.2_2_mm" localSheetId="20">#REF!</definedName>
    <definedName name="Triplek_Uk.2_2_mm">#REF!</definedName>
    <definedName name="Triplek_Uk.3_0_mm" localSheetId="20">#REF!</definedName>
    <definedName name="Triplek_Uk.3_0_mm">#REF!</definedName>
    <definedName name="Triplek_Uk.4_0_mm" localSheetId="20">#REF!</definedName>
    <definedName name="Triplek_Uk.4_0_mm">#REF!</definedName>
    <definedName name="Triplek_Uk.6_0_mm" localSheetId="20">#REF!</definedName>
    <definedName name="Triplek_Uk.6_0_mm">#REF!</definedName>
    <definedName name="triplek15" localSheetId="22">#REF!</definedName>
    <definedName name="triplek15">#REF!</definedName>
    <definedName name="triplek18">#REF!</definedName>
    <definedName name="triplek6">[38]HSD!$I$49</definedName>
    <definedName name="triplek9" localSheetId="22">#REF!</definedName>
    <definedName name="triplek9">#REF!</definedName>
    <definedName name="tripleks4">'[76]dft-harga'!$G$103</definedName>
    <definedName name="TRIX" localSheetId="20">#REF!</definedName>
    <definedName name="TRIX" localSheetId="2">#REF!</definedName>
    <definedName name="TRIX" localSheetId="22">#REF!</definedName>
    <definedName name="TRIX">#REF!</definedName>
    <definedName name="trowel">#REF!</definedName>
    <definedName name="tru10mtc">'[60]t-h HA THE'!#REF!</definedName>
    <definedName name="tru8mtc">'[60]t-h HA THE'!#REF!</definedName>
    <definedName name="truck" localSheetId="20">#REF!</definedName>
    <definedName name="truck" localSheetId="22">#REF!</definedName>
    <definedName name="truck">#REF!</definedName>
    <definedName name="TRUKFLAT" localSheetId="22">#REF!</definedName>
    <definedName name="TRUKFLAT">#REF!</definedName>
    <definedName name="Ts" localSheetId="20">#REF!</definedName>
    <definedName name="Ts">#REF!</definedName>
    <definedName name="TSABLON" localSheetId="2">'[159]Harga Upah &amp; Bahan'!$G$16</definedName>
    <definedName name="TSABLON" localSheetId="5">'[159]Harga Upah &amp; Bahan'!$G$16</definedName>
    <definedName name="TSABLON" localSheetId="22">'[160]Harga Upah &amp; Bahan'!$G$16</definedName>
    <definedName name="TSABLON">'[159]Harga Upah &amp; Bahan'!$G$16</definedName>
    <definedName name="tscb" localSheetId="22">#REF!</definedName>
    <definedName name="tscb">#REF!</definedName>
    <definedName name="tscs3w">#REF!</definedName>
    <definedName name="tscs6w">#REF!</definedName>
    <definedName name="tshs15">#REF!</definedName>
    <definedName name="tshs6w">#REF!</definedName>
    <definedName name="tski">#REF!</definedName>
    <definedName name="tskie">#REF!</definedName>
    <definedName name="tsnya2x1.5">#REF!</definedName>
    <definedName name="tsnyafrc">#REF!</definedName>
    <definedName name="tso">#REF!</definedName>
    <definedName name="tsp">#REF!</definedName>
    <definedName name="Tt" localSheetId="20">#REF!</definedName>
    <definedName name="Tt" localSheetId="2">#REF!</definedName>
    <definedName name="Tt">#REF!</definedName>
    <definedName name="TT_1P">#REF!</definedName>
    <definedName name="TT_3p">#REF!</definedName>
    <definedName name="tt1pnc">'[60]lam-moi'!#REF!</definedName>
    <definedName name="tt1pvl">'[60]lam-moi'!#REF!</definedName>
    <definedName name="tt3pnc">'[60]lam-moi'!#REF!</definedName>
    <definedName name="tt3pvl">'[60]lam-moi'!#REF!</definedName>
    <definedName name="ttd">[149]DASHB!$F$81</definedName>
    <definedName name="TTDD">[60]TDTKP!$E$44+[60]TDTKP!$F$44+[60]TDTKP!$G$44</definedName>
    <definedName name="TTDD3P" localSheetId="22">[60]TDTKP1!#REF!</definedName>
    <definedName name="TTDD3P">[60]TDTKP1!#REF!</definedName>
    <definedName name="TTDDCT3p" localSheetId="22">[60]TDTKP1!#REF!</definedName>
    <definedName name="TTDDCT3p">[60]TDTKP1!#REF!</definedName>
    <definedName name="TTK3p">'[60]TONGKE3p '!$C$295</definedName>
    <definedName name="ttronmk" localSheetId="22">#REF!</definedName>
    <definedName name="ttronmk">#REF!</definedName>
    <definedName name="ttt">[51]datbhn!$I$64</definedName>
    <definedName name="tttt">[185]HARSAT!$I$12</definedName>
    <definedName name="ttttt">[199]MAP!$AC$17</definedName>
    <definedName name="Tu" localSheetId="20">#REF!</definedName>
    <definedName name="Tu" localSheetId="2">#REF!</definedName>
    <definedName name="Tu" localSheetId="22">#REF!</definedName>
    <definedName name="Tu">#REF!</definedName>
    <definedName name="TUG_BOAT" localSheetId="22">'[37]Har Sat'!#REF!</definedName>
    <definedName name="TUG_BOAT">'[37]Har Sat'!#REF!</definedName>
    <definedName name="tuk" localSheetId="22">'[155]B&amp;U'!$F$67</definedName>
    <definedName name="tuk">'[155]B&amp;U'!$F$67</definedName>
    <definedName name="tukang" localSheetId="20">[7]harsat!#REF!</definedName>
    <definedName name="tukang" localSheetId="2">[7]harsat!#REF!</definedName>
    <definedName name="tukang" localSheetId="22">[8]harsat!#REF!</definedName>
    <definedName name="tukang">[7]harsat!#REF!</definedName>
    <definedName name="tv75nc" localSheetId="22">#REF!</definedName>
    <definedName name="tv75nc">#REF!</definedName>
    <definedName name="tv75vl">#REF!</definedName>
    <definedName name="TW" localSheetId="20">#REF!</definedName>
    <definedName name="TW" localSheetId="2">#REF!</definedName>
    <definedName name="TW">#REF!</definedName>
    <definedName name="TWJ" localSheetId="20">#REF!</definedName>
    <definedName name="TWJ" localSheetId="2">#REF!</definedName>
    <definedName name="TWJ">#REF!</definedName>
    <definedName name="TWK" localSheetId="20">#REF!</definedName>
    <definedName name="TWK" localSheetId="2">#REF!</definedName>
    <definedName name="TWK">#REF!</definedName>
    <definedName name="twr">'[43]Bahan Bangunan'!#REF!</definedName>
    <definedName name="tx1pignc">'[60]thao-go'!#REF!</definedName>
    <definedName name="tx1pindnc">'[60]thao-go'!#REF!</definedName>
    <definedName name="tx1pingnc">'[60]thao-go'!#REF!</definedName>
    <definedName name="tx1pintnc">'[60]thao-go'!#REF!</definedName>
    <definedName name="tx1pitnc">'[60]thao-go'!#REF!</definedName>
    <definedName name="tx2mhnnc">'[60]thao-go'!#REF!</definedName>
    <definedName name="tx2mitnc">'[60]thao-go'!#REF!</definedName>
    <definedName name="txhnnc">'[60]thao-go'!#REF!</definedName>
    <definedName name="txig1nc">'[60]thao-go'!#REF!</definedName>
    <definedName name="txin190nc">'[60]thao-go'!#REF!</definedName>
    <definedName name="txinnc">'[60]thao-go'!#REF!</definedName>
    <definedName name="txit1nc">'[60]thao-go'!#REF!</definedName>
    <definedName name="TYPICAL_FLOOR___7_LEVEL" localSheetId="22">#REF!</definedName>
    <definedName name="TYPICAL_FLOOR___7_LEVEL">#REF!</definedName>
    <definedName name="tyred">#REF!</definedName>
    <definedName name="U" localSheetId="20">#REF!</definedName>
    <definedName name="U">#REF!</definedName>
    <definedName name="U.Kepala_Tukang_Kayu">'[83]HSBU ANA'!$D$310</definedName>
    <definedName name="u.ktukang" localSheetId="22">#REF!</definedName>
    <definedName name="u.ktukang">#REF!</definedName>
    <definedName name="U.M_a_n_d_o_r">'[83]HSBU ANA'!$D$321</definedName>
    <definedName name="u.mandor" localSheetId="22">#REF!</definedName>
    <definedName name="u.mandor">#REF!</definedName>
    <definedName name="U.P_e_k_e_r_j_a">'[83]HSBU ANA'!$D$306</definedName>
    <definedName name="u.pekerja" localSheetId="22">#REF!</definedName>
    <definedName name="u.pekerja">#REF!</definedName>
    <definedName name="u.tukang">#REF!</definedName>
    <definedName name="U.Tukang_Kayu">'[83]HSBU ANA'!$D$309</definedName>
    <definedName name="ubesi" localSheetId="22">[87]harsat!$G$63</definedName>
    <definedName name="ubesi">[88]harsat!$G$63</definedName>
    <definedName name="Ubin_abu_abu_20x20_cm" localSheetId="20">#REF!</definedName>
    <definedName name="Ubin_abu_abu_20x20_cm">#REF!</definedName>
    <definedName name="Ubin_wafel__20x20_cm" localSheetId="20">#REF!</definedName>
    <definedName name="Ubin_wafel__20x20_cm">#REF!</definedName>
    <definedName name="ubowplank" localSheetId="22">[87]harsat!$G$58</definedName>
    <definedName name="ubowplank">[88]harsat!$G$58</definedName>
    <definedName name="uh">[47]HS!$I$54</definedName>
    <definedName name="Uharian">[103]master!$S$3:$S$21</definedName>
    <definedName name="UHD" localSheetId="22">[47]HS!#REF!</definedName>
    <definedName name="UHD">[47]HS!#REF!</definedName>
    <definedName name="UKTkBatu">[64]Harsat!$J$122</definedName>
    <definedName name="UKTkBesi">[64]Harsat!$J$123</definedName>
    <definedName name="UKTkKayu">[64]Harsat!$J$124</definedName>
    <definedName name="Ukur" localSheetId="14">[200]HSAT!#REF!</definedName>
    <definedName name="Ukur" localSheetId="13">[200]HSAT!#REF!</definedName>
    <definedName name="Ukur" localSheetId="17">[200]HSAT!#REF!</definedName>
    <definedName name="Ukur" localSheetId="20">[200]HSAT!#REF!</definedName>
    <definedName name="Ukur" localSheetId="2">[200]HSAT!#REF!</definedName>
    <definedName name="Ukur" localSheetId="5">[200]HSAT!#REF!</definedName>
    <definedName name="Ukur" localSheetId="8">[200]HSAT!#REF!</definedName>
    <definedName name="Ukur" localSheetId="10">[200]HSAT!#REF!</definedName>
    <definedName name="Ukur" localSheetId="22">[200]HSAT!#REF!</definedName>
    <definedName name="Ukur">[200]HSAT!#REF!</definedName>
    <definedName name="ulin">[67]BASIC!$K$64</definedName>
    <definedName name="umaluku">[103]master!$U$3:$U$21</definedName>
    <definedName name="UMUM" localSheetId="20">#REF!</definedName>
    <definedName name="UMUM" localSheetId="22">#REF!</definedName>
    <definedName name="UMUM">#REF!</definedName>
    <definedName name="untg">'[119]Data-Masukan'!$D$43</definedName>
    <definedName name="up">'[58]HS-DSR'!$J$128</definedName>
    <definedName name="upabbkt" localSheetId="22">[87]harsat!$G$65</definedName>
    <definedName name="upabbkt">[88]harsat!$G$65</definedName>
    <definedName name="upac" localSheetId="22">#REF!</definedName>
    <definedName name="upac">#REF!</definedName>
    <definedName name="upagar" localSheetId="22">[8]harsat!$G$85</definedName>
    <definedName name="upagar">[7]harsat!$G$85</definedName>
    <definedName name="UPAH" localSheetId="20">#REF!</definedName>
    <definedName name="UPAH" localSheetId="2">#REF!</definedName>
    <definedName name="UPAH" localSheetId="22">#REF!</definedName>
    <definedName name="UPAH">#REF!</definedName>
    <definedName name="UPAH?">'[85]Harsat Upah'!$A$7:$E$35</definedName>
    <definedName name="upapua">[103]master!$T$3:$T$21</definedName>
    <definedName name="upclassa" localSheetId="22">#REF!</definedName>
    <definedName name="upclassa">#REF!</definedName>
    <definedName name="upclassb">#REF!</definedName>
    <definedName name="upcommon">#REF!</definedName>
    <definedName name="upembankment">#REF!</definedName>
    <definedName name="Uph">[58]MAP!$W$7</definedName>
    <definedName name="uphbesi" localSheetId="22">'[54]ANTEK-1'!#REF!</definedName>
    <definedName name="uphbesi">'[54]ANTEK-1'!#REF!</definedName>
    <definedName name="upk225el" localSheetId="22">#REF!</definedName>
    <definedName name="upk225el">#REF!</definedName>
    <definedName name="upk225found">#REF!</definedName>
    <definedName name="upkerb">#REF!</definedName>
    <definedName name="upms">#REF!</definedName>
    <definedName name="uprime">#REF!</definedName>
    <definedName name="upselect">#REF!</definedName>
    <definedName name="upsm">#REF!</definedName>
    <definedName name="upsma">#REF!</definedName>
    <definedName name="upsrs24">#REF!</definedName>
    <definedName name="uptack">#REF!</definedName>
    <definedName name="URAIAN" localSheetId="20">#REF!</definedName>
    <definedName name="URAIAN" localSheetId="2">#REF!</definedName>
    <definedName name="URAIAN">#REF!</definedName>
    <definedName name="URAIAN101" localSheetId="20">'[133]10.4.3'!#REF!</definedName>
    <definedName name="URAIAN101" localSheetId="2">'[133]10.4.3'!#REF!</definedName>
    <definedName name="URAIAN101" localSheetId="22">'[133]10.4.3'!#REF!</definedName>
    <definedName name="URAIAN101">'[133]10.4.3'!#REF!</definedName>
    <definedName name="URAIAN1021" localSheetId="20">'[133]10.4.3'!#REF!</definedName>
    <definedName name="URAIAN1021" localSheetId="2">'[133]10.4.3'!#REF!</definedName>
    <definedName name="URAIAN1021" localSheetId="22">'[133]10.4.3'!#REF!</definedName>
    <definedName name="URAIAN1021">'[133]10.4.3'!#REF!</definedName>
    <definedName name="URAIAN1022" localSheetId="20">'[133]10.4.3'!#REF!</definedName>
    <definedName name="URAIAN1022" localSheetId="2">'[133]10.4.3'!#REF!</definedName>
    <definedName name="URAIAN1022" localSheetId="22">'[133]10.4.3'!#REF!</definedName>
    <definedName name="URAIAN1022">'[133]10.4.3'!#REF!</definedName>
    <definedName name="URAIAN1031" localSheetId="20">'[133]10.4.3'!#REF!</definedName>
    <definedName name="URAIAN1031" localSheetId="2">'[133]10.4.3'!#REF!</definedName>
    <definedName name="URAIAN1031" localSheetId="22">'[133]10.4.3'!#REF!</definedName>
    <definedName name="URAIAN1031">'[133]10.4.3'!#REF!</definedName>
    <definedName name="URAIAN1032" localSheetId="20">'[133]10.4.3'!#REF!</definedName>
    <definedName name="URAIAN1032" localSheetId="22">'[133]10.4.3'!#REF!</definedName>
    <definedName name="URAIAN1032">'[133]10.4.3'!#REF!</definedName>
    <definedName name="URAIAN1041" localSheetId="20">'[133]10.4.3'!#REF!</definedName>
    <definedName name="URAIAN1041" localSheetId="22">'[133]10.4.3'!#REF!</definedName>
    <definedName name="URAIAN1041">'[133]10.4.3'!#REF!</definedName>
    <definedName name="URAIAN1042" localSheetId="20">#REF!</definedName>
    <definedName name="URAIAN1042" localSheetId="2">#REF!</definedName>
    <definedName name="URAIAN1042" localSheetId="22">#REF!</definedName>
    <definedName name="URAIAN1042">#REF!</definedName>
    <definedName name="URAIAN21" localSheetId="20">#REF!</definedName>
    <definedName name="URAIAN21" localSheetId="2">#REF!</definedName>
    <definedName name="URAIAN21">#REF!</definedName>
    <definedName name="URAIAN22E" localSheetId="20">[134]ALS1!#REF!</definedName>
    <definedName name="URAIAN22E" localSheetId="2">[134]ALS1!#REF!</definedName>
    <definedName name="URAIAN22E" localSheetId="22">[134]ALS1!#REF!</definedName>
    <definedName name="URAIAN22E">[134]ALS1!#REF!</definedName>
    <definedName name="URAIAN22L" localSheetId="20">#REF!</definedName>
    <definedName name="URAIAN22L" localSheetId="2">#REF!</definedName>
    <definedName name="URAIAN22L" localSheetId="22">#REF!</definedName>
    <definedName name="URAIAN22L">#REF!</definedName>
    <definedName name="URAIAN231" localSheetId="20">[134]ALS1!#REF!</definedName>
    <definedName name="URAIAN231" localSheetId="2">[134]ALS1!#REF!</definedName>
    <definedName name="URAIAN231" localSheetId="22">[134]ALS1!#REF!</definedName>
    <definedName name="URAIAN231">[134]ALS1!#REF!</definedName>
    <definedName name="URAIAN232" localSheetId="20">[134]ALS1!#REF!</definedName>
    <definedName name="URAIAN232" localSheetId="2">[134]ALS1!#REF!</definedName>
    <definedName name="URAIAN232" localSheetId="22">[134]ALS1!#REF!</definedName>
    <definedName name="URAIAN232">[134]ALS1!#REF!</definedName>
    <definedName name="URAIAN233" localSheetId="20">[134]ALS1!#REF!</definedName>
    <definedName name="URAIAN233" localSheetId="2">[134]ALS1!#REF!</definedName>
    <definedName name="URAIAN233" localSheetId="22">[134]ALS1!#REF!</definedName>
    <definedName name="URAIAN233">[134]ALS1!#REF!</definedName>
    <definedName name="URAIAN234" localSheetId="20">#REF!</definedName>
    <definedName name="URAIAN234" localSheetId="2">#REF!</definedName>
    <definedName name="URAIAN234" localSheetId="22">#REF!</definedName>
    <definedName name="URAIAN234">#REF!</definedName>
    <definedName name="URAIAN234L" localSheetId="20">#REF!</definedName>
    <definedName name="URAIAN234L" localSheetId="2">#REF!</definedName>
    <definedName name="URAIAN234L">#REF!</definedName>
    <definedName name="Uraian235">'[135]3-DIV2'!$A$604:$J$854</definedName>
    <definedName name="Uraian236">'[135]3-DIV2'!$A$855:$J$973</definedName>
    <definedName name="URAIAN241" localSheetId="20">[134]ALS1!#REF!</definedName>
    <definedName name="URAIAN241" localSheetId="2">[134]ALS1!#REF!</definedName>
    <definedName name="URAIAN241" localSheetId="22">[134]ALS1!#REF!</definedName>
    <definedName name="URAIAN241">[134]ALS1!#REF!</definedName>
    <definedName name="URAIAN242" localSheetId="20">[134]ALS1!#REF!</definedName>
    <definedName name="URAIAN242" localSheetId="2">[134]ALS1!#REF!</definedName>
    <definedName name="URAIAN242" localSheetId="22">[134]ALS1!#REF!</definedName>
    <definedName name="URAIAN242">[134]ALS1!#REF!</definedName>
    <definedName name="URAIAN243" localSheetId="20">[134]ALS1!#REF!</definedName>
    <definedName name="URAIAN243" localSheetId="2">[134]ALS1!#REF!</definedName>
    <definedName name="URAIAN243" localSheetId="22">[134]ALS1!#REF!</definedName>
    <definedName name="URAIAN243">[134]ALS1!#REF!</definedName>
    <definedName name="URAIAN311" localSheetId="20">#REF!</definedName>
    <definedName name="URAIAN311" localSheetId="2">#REF!</definedName>
    <definedName name="URAIAN311" localSheetId="22">#REF!</definedName>
    <definedName name="URAIAN311">#REF!</definedName>
    <definedName name="URAIAN312" localSheetId="20">#REF!</definedName>
    <definedName name="URAIAN312" localSheetId="2">#REF!</definedName>
    <definedName name="URAIAN312">#REF!</definedName>
    <definedName name="URAIAN313" localSheetId="20">#REF!</definedName>
    <definedName name="URAIAN313" localSheetId="2">#REF!</definedName>
    <definedName name="URAIAN313">#REF!</definedName>
    <definedName name="URAIAN314" localSheetId="20">#REF!</definedName>
    <definedName name="URAIAN314">#REF!</definedName>
    <definedName name="URAIAN315" localSheetId="20">#REF!</definedName>
    <definedName name="URAIAN315">#REF!</definedName>
    <definedName name="URAIAN316" localSheetId="20">#REF!</definedName>
    <definedName name="URAIAN316">#REF!</definedName>
    <definedName name="Uraian319" localSheetId="22">'[136]3-DIV3'!$A$1886:$J$1946</definedName>
    <definedName name="Uraian319">'[136]3-DIV3'!$A$1886:$J$1946</definedName>
    <definedName name="URAIAN321" localSheetId="20">#REF!</definedName>
    <definedName name="URAIAN321" localSheetId="2">#REF!</definedName>
    <definedName name="URAIAN321" localSheetId="22">#REF!</definedName>
    <definedName name="URAIAN321">#REF!</definedName>
    <definedName name="URAIAN322" localSheetId="20">#REF!</definedName>
    <definedName name="URAIAN322" localSheetId="2">#REF!</definedName>
    <definedName name="URAIAN322">#REF!</definedName>
    <definedName name="URAIAN323" localSheetId="20">#REF!</definedName>
    <definedName name="URAIAN323" localSheetId="2">#REF!</definedName>
    <definedName name="URAIAN323">#REF!</definedName>
    <definedName name="URAIAN323L" localSheetId="20">#REF!</definedName>
    <definedName name="URAIAN323L">#REF!</definedName>
    <definedName name="Uraian324" localSheetId="22">'[136]3-DIV3'!$A$2307:$J$2428</definedName>
    <definedName name="Uraian324">'[136]3-DIV3'!$A$2307:$J$2428</definedName>
    <definedName name="URAIAN33" localSheetId="20">#REF!</definedName>
    <definedName name="URAIAN33" localSheetId="2">#REF!</definedName>
    <definedName name="URAIAN33" localSheetId="22">#REF!</definedName>
    <definedName name="URAIAN33">#REF!</definedName>
    <definedName name="Uraian331">'[136]3-DIV3'!$A$2429:$J$2548</definedName>
    <definedName name="Uraian346">'[136]3-DIV3'!$A$2549:$J$2609</definedName>
    <definedName name="URAIAN421" localSheetId="20">#REF!</definedName>
    <definedName name="URAIAN421" localSheetId="2">#REF!</definedName>
    <definedName name="URAIAN421" localSheetId="22">#REF!</definedName>
    <definedName name="URAIAN421">#REF!</definedName>
    <definedName name="URAIAN422" localSheetId="20">#REF!</definedName>
    <definedName name="URAIAN422" localSheetId="2">#REF!</definedName>
    <definedName name="URAIAN422">#REF!</definedName>
    <definedName name="URAIAN423" localSheetId="20">#REF!</definedName>
    <definedName name="URAIAN423" localSheetId="2">#REF!</definedName>
    <definedName name="URAIAN423">#REF!</definedName>
    <definedName name="URAIAN424" localSheetId="20">#REF!</definedName>
    <definedName name="URAIAN424">#REF!</definedName>
    <definedName name="URAIAN425" localSheetId="20">#REF!</definedName>
    <definedName name="URAIAN425">#REF!</definedName>
    <definedName name="URAIAN426" localSheetId="20">#REF!</definedName>
    <definedName name="URAIAN426">#REF!</definedName>
    <definedName name="URAIAN427" localSheetId="20">#REF!</definedName>
    <definedName name="URAIAN427">#REF!</definedName>
    <definedName name="URAIAN511" localSheetId="20">[134]ALS5!#REF!</definedName>
    <definedName name="URAIAN511" localSheetId="22">[134]ALS5!#REF!</definedName>
    <definedName name="URAIAN511">[134]ALS5!#REF!</definedName>
    <definedName name="URAIAN512" localSheetId="20">#REF!</definedName>
    <definedName name="URAIAN512" localSheetId="2">#REF!</definedName>
    <definedName name="URAIAN512" localSheetId="22">#REF!</definedName>
    <definedName name="URAIAN512">#REF!</definedName>
    <definedName name="URAIAN521" localSheetId="20">#REF!</definedName>
    <definedName name="URAIAN521" localSheetId="2">#REF!</definedName>
    <definedName name="URAIAN521">#REF!</definedName>
    <definedName name="URAIAN522" localSheetId="20">[134]ALS5!#REF!</definedName>
    <definedName name="URAIAN522" localSheetId="2">[134]ALS5!#REF!</definedName>
    <definedName name="URAIAN522" localSheetId="22">[134]ALS5!#REF!</definedName>
    <definedName name="URAIAN522">[134]ALS5!#REF!</definedName>
    <definedName name="URAIAN541" localSheetId="20">[134]ALS5!#REF!</definedName>
    <definedName name="URAIAN541" localSheetId="2">[134]ALS5!#REF!</definedName>
    <definedName name="URAIAN541" localSheetId="22">[134]ALS5!#REF!</definedName>
    <definedName name="URAIAN541">[134]ALS5!#REF!</definedName>
    <definedName name="URAIAN542" localSheetId="20">[134]ALS5!#REF!</definedName>
    <definedName name="URAIAN542" localSheetId="22">[134]ALS5!#REF!</definedName>
    <definedName name="URAIAN542">[134]ALS5!#REF!</definedName>
    <definedName name="URAIAN611" localSheetId="20">[134]ALS3!#REF!</definedName>
    <definedName name="URAIAN611" localSheetId="22">[134]ALS3!#REF!</definedName>
    <definedName name="URAIAN611">[134]ALS3!#REF!</definedName>
    <definedName name="URAIAN612" localSheetId="20">[134]ALS3!#REF!</definedName>
    <definedName name="URAIAN612" localSheetId="22">[134]ALS3!#REF!</definedName>
    <definedName name="URAIAN612">[134]ALS3!#REF!</definedName>
    <definedName name="URAIAN621" localSheetId="20">#REF!</definedName>
    <definedName name="URAIAN621" localSheetId="2">#REF!</definedName>
    <definedName name="URAIAN621" localSheetId="22">#REF!</definedName>
    <definedName name="URAIAN621">#REF!</definedName>
    <definedName name="URAIAN622" localSheetId="20">[134]ALS3!#REF!</definedName>
    <definedName name="URAIAN622" localSheetId="22">[134]ALS3!#REF!</definedName>
    <definedName name="URAIAN622">[134]ALS3!#REF!</definedName>
    <definedName name="URAIAN623" localSheetId="20">[134]ALS3!#REF!</definedName>
    <definedName name="URAIAN623" localSheetId="22">[134]ALS3!#REF!</definedName>
    <definedName name="URAIAN623">[134]ALS3!#REF!</definedName>
    <definedName name="URAIAN624" localSheetId="20">[134]ALS3!#REF!</definedName>
    <definedName name="URAIAN624" localSheetId="22">[134]ALS3!#REF!</definedName>
    <definedName name="URAIAN624">[134]ALS3!#REF!</definedName>
    <definedName name="URAIAN631" localSheetId="20">#REF!</definedName>
    <definedName name="URAIAN631" localSheetId="2">#REF!</definedName>
    <definedName name="URAIAN631" localSheetId="22">#REF!</definedName>
    <definedName name="URAIAN631">#REF!</definedName>
    <definedName name="URAIAN632" localSheetId="20">#REF!</definedName>
    <definedName name="URAIAN632" localSheetId="2">#REF!</definedName>
    <definedName name="URAIAN632">#REF!</definedName>
    <definedName name="URAIAN633" localSheetId="20">[134]ALS3!#REF!</definedName>
    <definedName name="URAIAN633" localSheetId="2">[134]ALS3!#REF!</definedName>
    <definedName name="URAIAN633" localSheetId="22">[134]ALS3!#REF!</definedName>
    <definedName name="URAIAN633">[134]ALS3!#REF!</definedName>
    <definedName name="URAIAN634" localSheetId="20">[134]ALS3!#REF!</definedName>
    <definedName name="URAIAN634" localSheetId="2">[134]ALS3!#REF!</definedName>
    <definedName name="URAIAN634" localSheetId="22">[134]ALS3!#REF!</definedName>
    <definedName name="URAIAN634">[134]ALS3!#REF!</definedName>
    <definedName name="URAIAN635" localSheetId="20">[134]ALS3!#REF!</definedName>
    <definedName name="URAIAN635" localSheetId="22">[134]ALS3!#REF!</definedName>
    <definedName name="URAIAN635">[134]ALS3!#REF!</definedName>
    <definedName name="URAIAN635A" localSheetId="20">[134]ALS3!#REF!</definedName>
    <definedName name="URAIAN635A" localSheetId="22">[134]ALS3!#REF!</definedName>
    <definedName name="URAIAN635A">[134]ALS3!#REF!</definedName>
    <definedName name="URAIAN636" localSheetId="20">#REF!</definedName>
    <definedName name="URAIAN636" localSheetId="2">#REF!</definedName>
    <definedName name="URAIAN636" localSheetId="22">#REF!</definedName>
    <definedName name="URAIAN636">#REF!</definedName>
    <definedName name="URAIAN641L" localSheetId="20">#REF!</definedName>
    <definedName name="URAIAN641L" localSheetId="2">#REF!</definedName>
    <definedName name="URAIAN641L">#REF!</definedName>
    <definedName name="URAIAN642" localSheetId="20">#REF!</definedName>
    <definedName name="URAIAN642" localSheetId="2">#REF!</definedName>
    <definedName name="URAIAN642">#REF!</definedName>
    <definedName name="URAIAN65" localSheetId="20">#REF!</definedName>
    <definedName name="URAIAN65">#REF!</definedName>
    <definedName name="URAIAN651" localSheetId="20">[134]ALS3!#REF!</definedName>
    <definedName name="URAIAN651" localSheetId="22">[134]ALS3!#REF!</definedName>
    <definedName name="URAIAN651">[134]ALS3!#REF!</definedName>
    <definedName name="URAIAN661" localSheetId="20">#REF!</definedName>
    <definedName name="URAIAN661" localSheetId="2">#REF!</definedName>
    <definedName name="URAIAN661" localSheetId="22">#REF!</definedName>
    <definedName name="URAIAN661">#REF!</definedName>
    <definedName name="URAIAN662" localSheetId="20">#REF!</definedName>
    <definedName name="URAIAN662" localSheetId="2">#REF!</definedName>
    <definedName name="URAIAN662">#REF!</definedName>
    <definedName name="URAIAN66PERATA" localSheetId="20">#REF!</definedName>
    <definedName name="URAIAN66PERATA" localSheetId="2">#REF!</definedName>
    <definedName name="URAIAN66PERATA">#REF!</definedName>
    <definedName name="URAIAN66PERMUKAAN" localSheetId="20">#REF!</definedName>
    <definedName name="URAIAN66PERMUKAAN">#REF!</definedName>
    <definedName name="URAIAN7101" localSheetId="20">[134]ALS4!#REF!</definedName>
    <definedName name="URAIAN7101" localSheetId="22">[134]ALS4!#REF!</definedName>
    <definedName name="URAIAN7101">[134]ALS4!#REF!</definedName>
    <definedName name="URAIAN7102" localSheetId="20">[134]ALS4!#REF!</definedName>
    <definedName name="URAIAN7102" localSheetId="22">[134]ALS4!#REF!</definedName>
    <definedName name="URAIAN7102">[134]ALS4!#REF!</definedName>
    <definedName name="URAIAN7103" localSheetId="20">[134]ALS4!#REF!</definedName>
    <definedName name="URAIAN7103" localSheetId="22">[134]ALS4!#REF!</definedName>
    <definedName name="URAIAN7103">[134]ALS4!#REF!</definedName>
    <definedName name="URAIAN711" localSheetId="20">#REF!</definedName>
    <definedName name="URAIAN711" localSheetId="2">#REF!</definedName>
    <definedName name="URAIAN711" localSheetId="22">#REF!</definedName>
    <definedName name="URAIAN711">#REF!</definedName>
    <definedName name="URAIAN712" localSheetId="20">[134]ALS4!#REF!</definedName>
    <definedName name="URAIAN712" localSheetId="22">[134]ALS4!#REF!</definedName>
    <definedName name="URAIAN712">[134]ALS4!#REF!</definedName>
    <definedName name="URAIAN713" localSheetId="20">[134]ALS4!#REF!</definedName>
    <definedName name="URAIAN713" localSheetId="22">[134]ALS4!#REF!</definedName>
    <definedName name="URAIAN713">[134]ALS4!#REF!</definedName>
    <definedName name="URAIAN714" localSheetId="20">#REF!</definedName>
    <definedName name="URAIAN714" localSheetId="2">#REF!</definedName>
    <definedName name="URAIAN714" localSheetId="22">#REF!</definedName>
    <definedName name="URAIAN714">#REF!</definedName>
    <definedName name="URAIAN715" localSheetId="20">#REF!</definedName>
    <definedName name="URAIAN715" localSheetId="2">#REF!</definedName>
    <definedName name="URAIAN715">#REF!</definedName>
    <definedName name="URAIAN716" localSheetId="20">[134]ALS4!#REF!</definedName>
    <definedName name="URAIAN716" localSheetId="2">[134]ALS4!#REF!</definedName>
    <definedName name="URAIAN716" localSheetId="22">[134]ALS4!#REF!</definedName>
    <definedName name="URAIAN716">[134]ALS4!#REF!</definedName>
    <definedName name="URAIAN717" localSheetId="20">#REF!</definedName>
    <definedName name="URAIAN717" localSheetId="2">#REF!</definedName>
    <definedName name="URAIAN717" localSheetId="22">#REF!</definedName>
    <definedName name="URAIAN717">#REF!</definedName>
    <definedName name="URAIAN718" localSheetId="20">[134]ALS4!#REF!</definedName>
    <definedName name="URAIAN718" localSheetId="2">[134]ALS4!#REF!</definedName>
    <definedName name="URAIAN718" localSheetId="22">[134]ALS4!#REF!</definedName>
    <definedName name="URAIAN718">[134]ALS4!#REF!</definedName>
    <definedName name="URAIAN721" localSheetId="20">#REF!</definedName>
    <definedName name="URAIAN721" localSheetId="2">#REF!</definedName>
    <definedName name="URAIAN721" localSheetId="22">#REF!</definedName>
    <definedName name="URAIAN721">#REF!</definedName>
    <definedName name="URAIAN731" localSheetId="20">#REF!</definedName>
    <definedName name="URAIAN731" localSheetId="2">#REF!</definedName>
    <definedName name="URAIAN731" localSheetId="22">#REF!</definedName>
    <definedName name="URAIAN731">#REF!</definedName>
    <definedName name="URAIAN732" localSheetId="20">#REF!</definedName>
    <definedName name="URAIAN732" localSheetId="2">#REF!</definedName>
    <definedName name="URAIAN732" localSheetId="22">#REF!</definedName>
    <definedName name="URAIAN732">#REF!</definedName>
    <definedName name="URAIAN733" localSheetId="20">#REF!</definedName>
    <definedName name="URAIAN733">#REF!</definedName>
    <definedName name="URAIAN734" localSheetId="20">#REF!</definedName>
    <definedName name="URAIAN734">#REF!</definedName>
    <definedName name="URAIAN735" localSheetId="20">#REF!</definedName>
    <definedName name="URAIAN735">#REF!</definedName>
    <definedName name="URAIAN73PL" localSheetId="20">#REF!</definedName>
    <definedName name="URAIAN73PL" localSheetId="22">#REF!</definedName>
    <definedName name="URAIAN73PL">#REF!</definedName>
    <definedName name="URAIAN73UL" localSheetId="20">[134]ALS4!#REF!</definedName>
    <definedName name="URAIAN73UL" localSheetId="22">[134]ALS4!#REF!</definedName>
    <definedName name="URAIAN73UL">[134]ALS4!#REF!</definedName>
    <definedName name="URAIAN744" localSheetId="20">#REF!</definedName>
    <definedName name="URAIAN744" localSheetId="2">#REF!</definedName>
    <definedName name="URAIAN744" localSheetId="22">#REF!</definedName>
    <definedName name="URAIAN744">#REF!</definedName>
    <definedName name="URAIAN745" localSheetId="20">#REF!</definedName>
    <definedName name="URAIAN745" localSheetId="2">#REF!</definedName>
    <definedName name="URAIAN745" localSheetId="22">#REF!</definedName>
    <definedName name="URAIAN745">#REF!</definedName>
    <definedName name="URAIAN751" localSheetId="20">[134]ALS4!#REF!</definedName>
    <definedName name="URAIAN751" localSheetId="2">[134]ALS4!#REF!</definedName>
    <definedName name="URAIAN751" localSheetId="22">[134]ALS4!#REF!</definedName>
    <definedName name="URAIAN751">[134]ALS4!#REF!</definedName>
    <definedName name="URAIAN752" localSheetId="20">[134]ALS4!#REF!</definedName>
    <definedName name="URAIAN752" localSheetId="2">[134]ALS4!#REF!</definedName>
    <definedName name="URAIAN752" localSheetId="22">[134]ALS4!#REF!</definedName>
    <definedName name="URAIAN752">[134]ALS4!#REF!</definedName>
    <definedName name="URAIAN7610" localSheetId="20">#REF!</definedName>
    <definedName name="URAIAN7610" localSheetId="2">#REF!</definedName>
    <definedName name="URAIAN7610" localSheetId="22">#REF!</definedName>
    <definedName name="URAIAN7610">#REF!</definedName>
    <definedName name="URAIAN7611" localSheetId="20">[134]ALS4!#REF!</definedName>
    <definedName name="URAIAN7611" localSheetId="2">[134]ALS4!#REF!</definedName>
    <definedName name="URAIAN7611" localSheetId="22">[134]ALS4!#REF!</definedName>
    <definedName name="URAIAN7611">[134]ALS4!#REF!</definedName>
    <definedName name="URAIAN7612" localSheetId="20">[134]ALS4!#REF!</definedName>
    <definedName name="URAIAN7612" localSheetId="2">[134]ALS4!#REF!</definedName>
    <definedName name="URAIAN7612" localSheetId="22">[134]ALS4!#REF!</definedName>
    <definedName name="URAIAN7612">[134]ALS4!#REF!</definedName>
    <definedName name="URAIAN7612a" localSheetId="20">#REF!</definedName>
    <definedName name="URAIAN7612a" localSheetId="2">#REF!</definedName>
    <definedName name="URAIAN7612a" localSheetId="22">#REF!</definedName>
    <definedName name="URAIAN7612a">#REF!</definedName>
    <definedName name="URAIAN7612b" localSheetId="20">#REF!</definedName>
    <definedName name="URAIAN7612b" localSheetId="2">#REF!</definedName>
    <definedName name="URAIAN7612b" localSheetId="22">#REF!</definedName>
    <definedName name="URAIAN7612b">#REF!</definedName>
    <definedName name="URAIAN7612c" localSheetId="20">#REF!</definedName>
    <definedName name="URAIAN7612c" localSheetId="2">#REF!</definedName>
    <definedName name="URAIAN7612c" localSheetId="22">#REF!</definedName>
    <definedName name="URAIAN7612c">#REF!</definedName>
    <definedName name="URAIAN7613" localSheetId="20">[134]ALS4!#REF!</definedName>
    <definedName name="URAIAN7613" localSheetId="2">[134]ALS4!#REF!</definedName>
    <definedName name="URAIAN7613" localSheetId="22">[134]ALS4!#REF!</definedName>
    <definedName name="URAIAN7613">[134]ALS4!#REF!</definedName>
    <definedName name="URAIAN7613a" localSheetId="20">#REF!</definedName>
    <definedName name="URAIAN7613a" localSheetId="2">#REF!</definedName>
    <definedName name="URAIAN7613a" localSheetId="22">#REF!</definedName>
    <definedName name="URAIAN7613a">#REF!</definedName>
    <definedName name="URAIAN7613b" localSheetId="20">#REF!</definedName>
    <definedName name="URAIAN7613b" localSheetId="2">#REF!</definedName>
    <definedName name="URAIAN7613b" localSheetId="22">#REF!</definedName>
    <definedName name="URAIAN7613b">#REF!</definedName>
    <definedName name="URAIAN7613c" localSheetId="20">#REF!</definedName>
    <definedName name="URAIAN7613c" localSheetId="2">#REF!</definedName>
    <definedName name="URAIAN7613c" localSheetId="22">#REF!</definedName>
    <definedName name="URAIAN7613c">#REF!</definedName>
    <definedName name="URAIAN7614" localSheetId="20">[134]ALS4!#REF!</definedName>
    <definedName name="URAIAN7614" localSheetId="2">[134]ALS4!#REF!</definedName>
    <definedName name="URAIAN7614" localSheetId="22">[134]ALS4!#REF!</definedName>
    <definedName name="URAIAN7614">[134]ALS4!#REF!</definedName>
    <definedName name="URAIAN7614a" localSheetId="20">#REF!</definedName>
    <definedName name="URAIAN7614a" localSheetId="2">#REF!</definedName>
    <definedName name="URAIAN7614a" localSheetId="22">#REF!</definedName>
    <definedName name="URAIAN7614a">#REF!</definedName>
    <definedName name="URAIAN7614b" localSheetId="20">#REF!</definedName>
    <definedName name="URAIAN7614b" localSheetId="2">#REF!</definedName>
    <definedName name="URAIAN7614b" localSheetId="22">#REF!</definedName>
    <definedName name="URAIAN7614b">#REF!</definedName>
    <definedName name="URAIAN7614d" localSheetId="20">#REF!</definedName>
    <definedName name="URAIAN7614d" localSheetId="2">#REF!</definedName>
    <definedName name="URAIAN7614d" localSheetId="22">#REF!</definedName>
    <definedName name="URAIAN7614d">#REF!</definedName>
    <definedName name="URAIAN7614e" localSheetId="20">#REF!</definedName>
    <definedName name="URAIAN7614e" localSheetId="22">#REF!</definedName>
    <definedName name="URAIAN7614e">#REF!</definedName>
    <definedName name="URAIAN7615" localSheetId="20">[134]ALS4!#REF!</definedName>
    <definedName name="URAIAN7615" localSheetId="22">[134]ALS4!#REF!</definedName>
    <definedName name="URAIAN7615">[134]ALS4!#REF!</definedName>
    <definedName name="URAIAN7616" localSheetId="20">[134]ALS4!#REF!</definedName>
    <definedName name="URAIAN7616" localSheetId="22">[134]ALS4!#REF!</definedName>
    <definedName name="URAIAN7616">[134]ALS4!#REF!</definedName>
    <definedName name="URAIAN7617" localSheetId="20">[134]ALS4!#REF!</definedName>
    <definedName name="URAIAN7617" localSheetId="22">[134]ALS4!#REF!</definedName>
    <definedName name="URAIAN7617">[134]ALS4!#REF!</definedName>
    <definedName name="URAIAN7618" localSheetId="20">[134]ALS4!#REF!</definedName>
    <definedName name="URAIAN7618" localSheetId="22">[134]ALS4!#REF!</definedName>
    <definedName name="URAIAN7618">[134]ALS4!#REF!</definedName>
    <definedName name="URAIAN7619" localSheetId="20">[134]ALS4!#REF!</definedName>
    <definedName name="URAIAN7619" localSheetId="22">[134]ALS4!#REF!</definedName>
    <definedName name="URAIAN7619">[134]ALS4!#REF!</definedName>
    <definedName name="URAIAN7620" localSheetId="20">[134]ALS4!#REF!</definedName>
    <definedName name="URAIAN7620" localSheetId="22">[134]ALS4!#REF!</definedName>
    <definedName name="URAIAN7620">[134]ALS4!#REF!</definedName>
    <definedName name="URAIAN7621" localSheetId="20">[134]ALS4!#REF!</definedName>
    <definedName name="URAIAN7621" localSheetId="22">[134]ALS4!#REF!</definedName>
    <definedName name="URAIAN7621">[134]ALS4!#REF!</definedName>
    <definedName name="URAIAN7625" localSheetId="20">[134]ALS4!#REF!</definedName>
    <definedName name="URAIAN7625" localSheetId="22">[134]ALS4!#REF!</definedName>
    <definedName name="URAIAN7625">[134]ALS4!#REF!</definedName>
    <definedName name="URAIAN7626" localSheetId="20">[134]ALS4!#REF!</definedName>
    <definedName name="URAIAN7626" localSheetId="22">[134]ALS4!#REF!</definedName>
    <definedName name="URAIAN7626">[134]ALS4!#REF!</definedName>
    <definedName name="URAIAN767" localSheetId="20">[134]ALS4!#REF!</definedName>
    <definedName name="URAIAN767" localSheetId="22">[134]ALS4!#REF!</definedName>
    <definedName name="URAIAN767">[134]ALS4!#REF!</definedName>
    <definedName name="URAIAN768" localSheetId="20">[134]ALS4!#REF!</definedName>
    <definedName name="URAIAN768" localSheetId="22">[134]ALS4!#REF!</definedName>
    <definedName name="URAIAN768">[134]ALS4!#REF!</definedName>
    <definedName name="URAIAN769" localSheetId="20">[134]ALS4!#REF!</definedName>
    <definedName name="URAIAN769" localSheetId="22">[134]ALS4!#REF!</definedName>
    <definedName name="URAIAN769">[134]ALS4!#REF!</definedName>
    <definedName name="URAIAN76x" localSheetId="20">[134]ALS4!#REF!</definedName>
    <definedName name="URAIAN76x" localSheetId="22">[134]ALS4!#REF!</definedName>
    <definedName name="URAIAN76x">[134]ALS4!#REF!</definedName>
    <definedName name="URAIAN771" localSheetId="20">[134]ALS4!#REF!</definedName>
    <definedName name="URAIAN771" localSheetId="22">[134]ALS4!#REF!</definedName>
    <definedName name="URAIAN771">[134]ALS4!#REF!</definedName>
    <definedName name="URAIAN771a" localSheetId="20">#REF!</definedName>
    <definedName name="URAIAN771a" localSheetId="2">#REF!</definedName>
    <definedName name="URAIAN771a" localSheetId="22">#REF!</definedName>
    <definedName name="URAIAN771a">#REF!</definedName>
    <definedName name="URAIAN771b" localSheetId="20">#REF!</definedName>
    <definedName name="URAIAN771b" localSheetId="2">#REF!</definedName>
    <definedName name="URAIAN771b" localSheetId="22">#REF!</definedName>
    <definedName name="URAIAN771b">#REF!</definedName>
    <definedName name="URAIAN771c" localSheetId="20">#REF!</definedName>
    <definedName name="URAIAN771c" localSheetId="2">#REF!</definedName>
    <definedName name="URAIAN771c" localSheetId="22">#REF!</definedName>
    <definedName name="URAIAN771c">#REF!</definedName>
    <definedName name="URAIAN771d" localSheetId="20">#REF!</definedName>
    <definedName name="URAIAN771d">#REF!</definedName>
    <definedName name="URAIAN772a" localSheetId="20">#REF!</definedName>
    <definedName name="URAIAN772a">#REF!</definedName>
    <definedName name="URAIAN772b" localSheetId="20">#REF!</definedName>
    <definedName name="URAIAN772b">#REF!</definedName>
    <definedName name="URAIAN772c" localSheetId="20">#REF!</definedName>
    <definedName name="URAIAN772c">#REF!</definedName>
    <definedName name="URAIAN772d" localSheetId="20">#REF!</definedName>
    <definedName name="URAIAN772d">#REF!</definedName>
    <definedName name="URAIAN775" localSheetId="20">[134]ALS4!#REF!</definedName>
    <definedName name="URAIAN775" localSheetId="22">[134]ALS4!#REF!</definedName>
    <definedName name="URAIAN775">[134]ALS4!#REF!</definedName>
    <definedName name="URAIAN79" localSheetId="20">[134]ALS4!#REF!</definedName>
    <definedName name="URAIAN79" localSheetId="22">[134]ALS4!#REF!</definedName>
    <definedName name="URAIAN79">[134]ALS4!#REF!</definedName>
    <definedName name="URAIAN79L" localSheetId="20">[134]ALS4!#REF!</definedName>
    <definedName name="URAIAN79L" localSheetId="22">[134]ALS4!#REF!</definedName>
    <definedName name="URAIAN79L">[134]ALS4!#REF!</definedName>
    <definedName name="URAIAN79manual" localSheetId="20">#REF!</definedName>
    <definedName name="URAIAN79manual" localSheetId="2">#REF!</definedName>
    <definedName name="URAIAN79manual" localSheetId="22">#REF!</definedName>
    <definedName name="URAIAN79manual">#REF!</definedName>
    <definedName name="URAIAN79mekanis" localSheetId="20">#REF!</definedName>
    <definedName name="URAIAN79mekanis" localSheetId="2">#REF!</definedName>
    <definedName name="URAIAN79mekanis" localSheetId="22">#REF!</definedName>
    <definedName name="URAIAN79mekanis">#REF!</definedName>
    <definedName name="URAIAN811" localSheetId="20">#REF!</definedName>
    <definedName name="URAIAN811" localSheetId="2">#REF!</definedName>
    <definedName name="URAIAN811" localSheetId="22">#REF!</definedName>
    <definedName name="URAIAN811">#REF!</definedName>
    <definedName name="URAIAN812" localSheetId="20">#REF!</definedName>
    <definedName name="URAIAN812" localSheetId="22">#REF!</definedName>
    <definedName name="URAIAN812">#REF!</definedName>
    <definedName name="URAIAN813" localSheetId="20">#REF!</definedName>
    <definedName name="URAIAN813" localSheetId="22">#REF!</definedName>
    <definedName name="URAIAN813">#REF!</definedName>
    <definedName name="URAIAN814" localSheetId="20">#REF!</definedName>
    <definedName name="URAIAN814" localSheetId="22">#REF!</definedName>
    <definedName name="URAIAN814">#REF!</definedName>
    <definedName name="URAIAN815" localSheetId="20">#REF!</definedName>
    <definedName name="URAIAN815" localSheetId="22">#REF!</definedName>
    <definedName name="URAIAN815">#REF!</definedName>
    <definedName name="URAIAN817" localSheetId="20">#REF!</definedName>
    <definedName name="URAIAN817" localSheetId="22">#REF!</definedName>
    <definedName name="URAIAN817">#REF!</definedName>
    <definedName name="URAIAN818" localSheetId="20">#REF!</definedName>
    <definedName name="URAIAN818" localSheetId="22">#REF!</definedName>
    <definedName name="URAIAN818">#REF!</definedName>
    <definedName name="URAIAN819" localSheetId="20">#REF!</definedName>
    <definedName name="URAIAN819" localSheetId="22">#REF!</definedName>
    <definedName name="URAIAN819">#REF!</definedName>
    <definedName name="URAIAN82" localSheetId="20">#REF!</definedName>
    <definedName name="URAIAN82" localSheetId="22">#REF!</definedName>
    <definedName name="URAIAN82">#REF!</definedName>
    <definedName name="URAIAN83" localSheetId="20">#REF!</definedName>
    <definedName name="URAIAN83" localSheetId="22">#REF!</definedName>
    <definedName name="URAIAN83">#REF!</definedName>
    <definedName name="Uraian841" localSheetId="20">#REF!</definedName>
    <definedName name="Uraian841" localSheetId="22">#REF!</definedName>
    <definedName name="Uraian841">#REF!</definedName>
    <definedName name="Uraian8410" localSheetId="20">#REF!</definedName>
    <definedName name="Uraian8410" localSheetId="22">#REF!</definedName>
    <definedName name="Uraian8410">#REF!</definedName>
    <definedName name="Uraian842" localSheetId="20">#REF!</definedName>
    <definedName name="Uraian842" localSheetId="22">#REF!</definedName>
    <definedName name="Uraian842">#REF!</definedName>
    <definedName name="Uraian844" localSheetId="20">#REF!</definedName>
    <definedName name="Uraian844">#REF!</definedName>
    <definedName name="Uraian845" localSheetId="20">#REF!</definedName>
    <definedName name="Uraian845" localSheetId="22">#REF!</definedName>
    <definedName name="Uraian845">#REF!</definedName>
    <definedName name="Uraian846" localSheetId="20">#REF!</definedName>
    <definedName name="Uraian846" localSheetId="22">#REF!</definedName>
    <definedName name="Uraian846">#REF!</definedName>
    <definedName name="Uraian847" localSheetId="20">#REF!</definedName>
    <definedName name="Uraian847" localSheetId="22">#REF!</definedName>
    <definedName name="Uraian847">#REF!</definedName>
    <definedName name="URAIANGEOTEKSTIL" localSheetId="20">[134]ALS4!#REF!</definedName>
    <definedName name="URAIANGEOTEKSTIL" localSheetId="22">[134]ALS4!#REF!</definedName>
    <definedName name="URAIANGEOTEKSTIL">[134]ALS4!#REF!</definedName>
    <definedName name="URAIANLatasirK" localSheetId="20">#REF!</definedName>
    <definedName name="URAIANLatasirK" localSheetId="2">#REF!</definedName>
    <definedName name="URAIANLatasirK" localSheetId="22">#REF!</definedName>
    <definedName name="URAIANLatasirK">#REF!</definedName>
    <definedName name="URAIANLatasirKL" localSheetId="20">#REF!</definedName>
    <definedName name="URAIANLatasirKL" localSheetId="2">#REF!</definedName>
    <definedName name="URAIANLatasirKL">#REF!</definedName>
    <definedName name="urgpsr">'[54]ANTEK-1'!#REF!</definedName>
    <definedName name="urinoir">[74]BAHAN!$J$135</definedName>
    <definedName name="urug" localSheetId="22">[8]harsat!$G$88</definedName>
    <definedName name="urug">[7]harsat!$G$88</definedName>
    <definedName name="URUGAN" localSheetId="22">#REF!</definedName>
    <definedName name="URUGAN">#REF!</definedName>
    <definedName name="UTAIAN7614c" localSheetId="20">#REF!</definedName>
    <definedName name="UTAIAN7614c" localSheetId="2">#REF!</definedName>
    <definedName name="UTAIAN7614c" localSheetId="22">#REF!</definedName>
    <definedName name="UTAIAN7614c">#REF!</definedName>
    <definedName name="UTAMA" localSheetId="20">#REF!</definedName>
    <definedName name="UTAMA" localSheetId="2">#REF!</definedName>
    <definedName name="UTAMA" localSheetId="22">#REF!</definedName>
    <definedName name="UTAMA">#REF!</definedName>
    <definedName name="UTkBatu">[64]Harsat!$J$125</definedName>
    <definedName name="UTkBesi">[64]Harsat!$J$126</definedName>
    <definedName name="v" localSheetId="20">#REF!</definedName>
    <definedName name="v" localSheetId="2">#REF!</definedName>
    <definedName name="v" localSheetId="22">#REF!</definedName>
    <definedName name="v">#REF!</definedName>
    <definedName name="V_A" localSheetId="22">#REF!</definedName>
    <definedName name="V_A">#REF!</definedName>
    <definedName name="V_B">#REF!</definedName>
    <definedName name="V_C">#REF!</definedName>
    <definedName name="V_D">#REF!</definedName>
    <definedName name="Values_Entered" localSheetId="22">IF('Terbilang versi 1'!Loan_Amount*'Terbilang versi 1'!Interest_Rate*'Terbilang versi 1'!Loan_Years*'Terbilang versi 1'!Loan_Start&gt;0,1,0)</definedName>
    <definedName name="Values_Entered">#N/A</definedName>
    <definedName name="vbr">[67]BASIC!$K$85</definedName>
    <definedName name="vbr_r" localSheetId="22">#REF!</definedName>
    <definedName name="vbr_r">#REF!</definedName>
    <definedName name="VCDD3p" localSheetId="22">'[60]KPVC-BD '!#REF!</definedName>
    <definedName name="VCDD3p">'[60]KPVC-BD '!#REF!</definedName>
    <definedName name="VCHT" localSheetId="22">#REF!</definedName>
    <definedName name="VCHT">#REF!</definedName>
    <definedName name="Vcis">[59]MAP!$Q$24</definedName>
    <definedName name="VCTT" localSheetId="22">#REF!</definedName>
    <definedName name="VCTT">#REF!</definedName>
    <definedName name="VCVBT1">'[60]VCV-BE-TONG'!$G$11</definedName>
    <definedName name="VCVBT2">'[60]VCV-BE-TONG'!$G$17</definedName>
    <definedName name="vd3p" localSheetId="22">#REF!</definedName>
    <definedName name="vd3p">#REF!</definedName>
    <definedName name="ventilasialuminiumj1">[75]BAHAN!#REF!</definedName>
    <definedName name="ventilasialuminiumJ2">[75]BAHAN!#REF!</definedName>
    <definedName name="ventilasialuminiump2">[75]BAHAN!#REF!</definedName>
    <definedName name="ventilasialuminiumv1">[75]BAHAN!#REF!</definedName>
    <definedName name="ventilasikacaaluminiumtypep2">[75]BAHAN!#REF!</definedName>
    <definedName name="vertdrain">[38]HSD!$I$94</definedName>
    <definedName name="VI" localSheetId="22">#REF!</definedName>
    <definedName name="VI">#REF!</definedName>
    <definedName name="vibra">'[49]4-Basic Price'!$F$110</definedName>
    <definedName name="vibrator" localSheetId="20">#REF!</definedName>
    <definedName name="vibrator" localSheetId="22">#REF!</definedName>
    <definedName name="vibrator">#REF!</definedName>
    <definedName name="vibratory">#REF!</definedName>
    <definedName name="vibro" localSheetId="20">#REF!</definedName>
    <definedName name="vibro" localSheetId="22">#REF!</definedName>
    <definedName name="vibro">#REF!</definedName>
    <definedName name="vibroler" localSheetId="20">#REF!</definedName>
    <definedName name="vibroler" localSheetId="22">#REF!</definedName>
    <definedName name="vibroler">#REF!</definedName>
    <definedName name="VIBROROLLER" localSheetId="20">#REF!</definedName>
    <definedName name="VIBROROLLER" localSheetId="22">#REF!</definedName>
    <definedName name="VIBROROLLER">#REF!</definedName>
    <definedName name="VII_L1">#REF!</definedName>
    <definedName name="VII_L2">#REF!</definedName>
    <definedName name="VII_L3">#REF!</definedName>
    <definedName name="VII_LATAP">#REF!</definedName>
    <definedName name="VII_LD">#REF!</definedName>
    <definedName name="Vkos">[59]MAP!$Q$25</definedName>
    <definedName name="vl1p" localSheetId="22">#REF!</definedName>
    <definedName name="vl1p">#REF!</definedName>
    <definedName name="vl3p">#REF!</definedName>
    <definedName name="vldd">'[60]TH XL'!#REF!</definedName>
    <definedName name="vldn400" localSheetId="22">#REF!</definedName>
    <definedName name="vldn400">#REF!</definedName>
    <definedName name="vldn600">#REF!</definedName>
    <definedName name="VLHC">[60]TNHCHINH!$I$38</definedName>
    <definedName name="vltr" localSheetId="22">'[60]TH XL'!#REF!</definedName>
    <definedName name="vltr">'[60]TH XL'!#REF!</definedName>
    <definedName name="vltram" localSheetId="22">#REF!</definedName>
    <definedName name="vltram">#REF!</definedName>
    <definedName name="vntf100" localSheetId="20">[10]plumbing!#REF!</definedName>
    <definedName name="vntf100" localSheetId="22">[10]plumbing!#REF!</definedName>
    <definedName name="vntf100">[10]plumbing!#REF!</definedName>
    <definedName name="vntf80" localSheetId="20">[10]plumbing!#REF!</definedName>
    <definedName name="vntf80" localSheetId="22">[10]plumbing!#REF!</definedName>
    <definedName name="vntf80">[10]plumbing!#REF!</definedName>
    <definedName name="vol">[67]MAPP!$M$19</definedName>
    <definedName name="vr">'[58]HS-DSR'!$J$80</definedName>
    <definedName name="vr3p" localSheetId="22">#REF!</definedName>
    <definedName name="vr3p">#REF!</definedName>
    <definedName name="vt1pbs" localSheetId="22">'[60]lam-moi'!#REF!</definedName>
    <definedName name="vt1pbs">'[60]lam-moi'!#REF!</definedName>
    <definedName name="vtbs" localSheetId="22">'[60]lam-moi'!#REF!</definedName>
    <definedName name="vtbs">'[60]lam-moi'!#REF!</definedName>
    <definedName name="W" localSheetId="20">#REF!</definedName>
    <definedName name="W" localSheetId="2">#REF!</definedName>
    <definedName name="W" localSheetId="22">#REF!</definedName>
    <definedName name="W">#REF!</definedName>
    <definedName name="WA" localSheetId="20">#REF!</definedName>
    <definedName name="WA" localSheetId="2">#REF!</definedName>
    <definedName name="WA" localSheetId="22">#REF!</definedName>
    <definedName name="WA">#REF!</definedName>
    <definedName name="waktu">[94]MAP!$N$13</definedName>
    <definedName name="wapel">[59]MAPDC!$L$13</definedName>
    <definedName name="wastafel">[42]BAHAN!$J$78</definedName>
    <definedName name="wastafeldancermin">[75]BAHAN!#REF!</definedName>
    <definedName name="wastafelekslokalkia">[74]BAHAN!$J$129</definedName>
    <definedName name="water" localSheetId="22">#REF!</definedName>
    <definedName name="water">#REF!</definedName>
    <definedName name="waterdrain">[56]BAHAN!#REF!</definedName>
    <definedName name="waterproofing">[75]BAHAN!#REF!</definedName>
    <definedName name="WATERPUMP" localSheetId="20">#REF!</definedName>
    <definedName name="WATERPUMP" localSheetId="2">#REF!</definedName>
    <definedName name="WATERPUMP" localSheetId="22">#REF!</definedName>
    <definedName name="WATERPUMP">#REF!</definedName>
    <definedName name="watertank">#REF!</definedName>
    <definedName name="WATERTANKER" localSheetId="20">#REF!</definedName>
    <definedName name="WATERTANKER">#REF!</definedName>
    <definedName name="watt">#REF!</definedName>
    <definedName name="WB" localSheetId="20">#REF!</definedName>
    <definedName name="WB">#REF!</definedName>
    <definedName name="WBA" localSheetId="20">[201]ganda!#REF!</definedName>
    <definedName name="WBA">[201]ganda!#REF!</definedName>
    <definedName name="WBC" localSheetId="20">#REF!</definedName>
    <definedName name="WBC" localSheetId="2">#REF!</definedName>
    <definedName name="WBC" localSheetId="22">#REF!</definedName>
    <definedName name="WBC">#REF!</definedName>
    <definedName name="Wc" localSheetId="20">#REF!</definedName>
    <definedName name="Wc" localSheetId="2">#REF!</definedName>
    <definedName name="Wc" localSheetId="22">#REF!</definedName>
    <definedName name="Wc">#REF!</definedName>
    <definedName name="wedus" localSheetId="20" hidden="1">#REF!</definedName>
    <definedName name="wedus" localSheetId="22" hidden="1">#REF!</definedName>
    <definedName name="wedus" hidden="1">#REF!</definedName>
    <definedName name="Welding">'[108]Harga dasar'!$F$255</definedName>
    <definedName name="WHEELLOADER" localSheetId="20">#REF!</definedName>
    <definedName name="WHEELLOADER" localSheetId="2">#REF!</definedName>
    <definedName name="WHEELLOADER" localSheetId="22">#REF!</definedName>
    <definedName name="WHEELLOADER">#REF!</definedName>
    <definedName name="wil">[67]DATA!$E$4</definedName>
    <definedName name="WK" localSheetId="20">#REF!</definedName>
    <definedName name="WK" localSheetId="22">#REF!</definedName>
    <definedName name="WK">#REF!</definedName>
    <definedName name="wkt">[59]Data!$B$15</definedName>
    <definedName name="WL" localSheetId="20">#REF!</definedName>
    <definedName name="WL" localSheetId="22">#REF!</definedName>
    <definedName name="WL">#REF!</definedName>
    <definedName name="wload">'[43]Bahan Bangunan'!#REF!</definedName>
    <definedName name="wloader">'[43]Bahan Bangunan'!#REF!</definedName>
    <definedName name="wls" localSheetId="22">[11]SAP!#REF!</definedName>
    <definedName name="wls">[11]SAP!#REF!</definedName>
    <definedName name="wood">[48]HARSAT!$I$70</definedName>
    <definedName name="wp">'[58]HS-DSR'!$J$96</definedName>
    <definedName name="wpump">[38]HSD!$I$133</definedName>
    <definedName name="wrn.AAA." localSheetId="3" hidden="1">{#N/A,#N/A,FALSE,"REK";#N/A,#N/A,FALSE,"Bq-ARS"}</definedName>
    <definedName name="wrn.AAA." localSheetId="2" hidden="1">{#N/A,#N/A,FALSE,"REK";#N/A,#N/A,FALSE,"Bq-ARS"}</definedName>
    <definedName name="wrn.AAA." localSheetId="0" hidden="1">{#N/A,#N/A,FALSE,"REK";#N/A,#N/A,FALSE,"Bq-ARS"}</definedName>
    <definedName name="wrn.AAA." localSheetId="22" hidden="1">{#N/A,#N/A,FALSE,"REK";#N/A,#N/A,FALSE,"Bq-ARS"}</definedName>
    <definedName name="wrn.AAA." hidden="1">{#N/A,#N/A,FALSE,"REK";#N/A,#N/A,FALSE,"Bq-ARS"}</definedName>
    <definedName name="wrn.chi._.tiÆt." localSheetId="22" hidden="1">{#N/A,#N/A,FALSE,"Chi tiÆt"}</definedName>
    <definedName name="wrn.chi._.tiÆt." hidden="1">{#N/A,#N/A,FALSE,"Chi tiÆt"}</definedName>
    <definedName name="wrn.ENG_SUM_EXP_DIS." localSheetId="3" hidden="1">{#N/A,#N/A,FALSE,"SUM_Prop";#N/A,#N/A,FALSE,"PROCESS-eng";#N/A,#N/A,FALSE,"PROCESS-com";#N/A,#N/A,FALSE,"INST-eng";#N/A,#N/A,FALSE,"INST-com"}</definedName>
    <definedName name="wrn.ENG_SUM_EXP_DIS." localSheetId="2" hidden="1">{#N/A,#N/A,FALSE,"SUM_Prop";#N/A,#N/A,FALSE,"PROCESS-eng";#N/A,#N/A,FALSE,"PROCESS-com";#N/A,#N/A,FALSE,"INST-eng";#N/A,#N/A,FALSE,"INST-com"}</definedName>
    <definedName name="wrn.ENG_SUM_EXP_DIS." localSheetId="22" hidden="1">{#N/A,#N/A,FALSE,"SUM_Prop";#N/A,#N/A,FALSE,"PROCESS-eng";#N/A,#N/A,FALSE,"PROCESS-com";#N/A,#N/A,FALSE,"INST-eng";#N/A,#N/A,FALSE,"INST-com"}</definedName>
    <definedName name="wrn.ENG_SUM_EXP_DIS." hidden="1">{#N/A,#N/A,FALSE,"SUM_Prop";#N/A,#N/A,FALSE,"PROCESS-eng";#N/A,#N/A,FALSE,"PROCESS-com";#N/A,#N/A,FALSE,"INST-eng";#N/A,#N/A,FALSE,"INST-com"}</definedName>
    <definedName name="wrn.rtpl." localSheetId="3" hidden="1">{#N/A,#N/A,FALSE,"REK-S-TPL";#N/A,#N/A,FALSE,"REK-TPML";#N/A,#N/A,FALSE,"RAB-TEMPEL"}</definedName>
    <definedName name="wrn.rtpl." localSheetId="2" hidden="1">{#N/A,#N/A,FALSE,"REK-S-TPL";#N/A,#N/A,FALSE,"REK-TPML";#N/A,#N/A,FALSE,"RAB-TEMPEL"}</definedName>
    <definedName name="wrn.rtpl." localSheetId="0" hidden="1">{#N/A,#N/A,FALSE,"REK-S-TPL";#N/A,#N/A,FALSE,"REK-TPML";#N/A,#N/A,FALSE,"RAB-TEMPEL"}</definedName>
    <definedName name="wrn.rtpl." localSheetId="22" hidden="1">{#N/A,#N/A,FALSE,"REK-S-TPL";#N/A,#N/A,FALSE,"REK-TPML";#N/A,#N/A,FALSE,"RAB-TEMPEL"}</definedName>
    <definedName name="wrn.rtpl." hidden="1">{#N/A,#N/A,FALSE,"REK-S-TPL";#N/A,#N/A,FALSE,"REK-TPML";#N/A,#N/A,FALSE,"RAB-TEMPEL"}</definedName>
    <definedName name="wrn.ry." localSheetId="3" hidden="1">{#N/A,#N/A,FALSE,"REK";#N/A,#N/A,FALSE,"rab"}</definedName>
    <definedName name="wrn.ry." localSheetId="2" hidden="1">{#N/A,#N/A,FALSE,"REK";#N/A,#N/A,FALSE,"rab"}</definedName>
    <definedName name="wrn.ry." localSheetId="0" hidden="1">{#N/A,#N/A,FALSE,"REK";#N/A,#N/A,FALSE,"rab"}</definedName>
    <definedName name="wrn.ry." localSheetId="22" hidden="1">{#N/A,#N/A,FALSE,"REK";#N/A,#N/A,FALSE,"rab"}</definedName>
    <definedName name="wrn.ry." hidden="1">{#N/A,#N/A,FALSE,"REK";#N/A,#N/A,FALSE,"rab"}</definedName>
    <definedName name="WT" localSheetId="20">#REF!</definedName>
    <definedName name="WT" localSheetId="2">#REF!</definedName>
    <definedName name="WT" localSheetId="22">#REF!</definedName>
    <definedName name="WT">#REF!</definedName>
    <definedName name="wtc" localSheetId="22">#REF!</definedName>
    <definedName name="wtc">#REF!</definedName>
    <definedName name="WTR">#REF!</definedName>
    <definedName name="WtRPUMP">'[37]Har Sat'!#REF!</definedName>
    <definedName name="WTRTANK">'[37]Har Sat'!#REF!</definedName>
    <definedName name="wtt">'[58]HS-DSR'!$J$82</definedName>
    <definedName name="ww" localSheetId="22">#REF!</definedName>
    <definedName name="ww">#REF!</definedName>
    <definedName name="www">#REF!</definedName>
    <definedName name="wwww">[51]datbhn!$I$70</definedName>
    <definedName name="X" localSheetId="22">#REF!</definedName>
    <definedName name="X">#REF!</definedName>
    <definedName name="x17dnc" localSheetId="22">[60]chitiet!#REF!</definedName>
    <definedName name="x17dnc">[60]chitiet!#REF!</definedName>
    <definedName name="x17dvl" localSheetId="22">[60]chitiet!#REF!</definedName>
    <definedName name="x17dvl">[60]chitiet!#REF!</definedName>
    <definedName name="x17knc">[60]chitiet!#REF!</definedName>
    <definedName name="x17kvl">[60]chitiet!#REF!</definedName>
    <definedName name="X1pFCOnc">'[60]CHITIET VL-NC-TT -1p'!#REF!</definedName>
    <definedName name="X1pFCOvc">'[60]CHITIET VL-NC-TT -1p'!#REF!</definedName>
    <definedName name="X1pFCOvl">'[60]CHITIET VL-NC-TT -1p'!#REF!</definedName>
    <definedName name="x1pignc">'[60]lam-moi'!#REF!</definedName>
    <definedName name="X1pIGvc">'[60]CHITIET VL-NC-TT -1p'!#REF!</definedName>
    <definedName name="x1pigvl">'[60]lam-moi'!#REF!</definedName>
    <definedName name="x1pind" localSheetId="22">#REF!</definedName>
    <definedName name="x1pind">#REF!</definedName>
    <definedName name="x1pindnc" localSheetId="22">'[60]lam-moi'!#REF!</definedName>
    <definedName name="x1pindnc">'[60]lam-moi'!#REF!</definedName>
    <definedName name="x1pindvl" localSheetId="22">'[60]lam-moi'!#REF!</definedName>
    <definedName name="x1pindvl">'[60]lam-moi'!#REF!</definedName>
    <definedName name="x1ping" localSheetId="22">#REF!</definedName>
    <definedName name="x1ping">#REF!</definedName>
    <definedName name="x1pingnc" localSheetId="22">'[60]lam-moi'!#REF!</definedName>
    <definedName name="x1pingnc">'[60]lam-moi'!#REF!</definedName>
    <definedName name="x1pingvl" localSheetId="22">'[60]lam-moi'!#REF!</definedName>
    <definedName name="x1pingvl">'[60]lam-moi'!#REF!</definedName>
    <definedName name="x1pint" localSheetId="22">#REF!</definedName>
    <definedName name="x1pint">#REF!</definedName>
    <definedName name="x1pintnc" localSheetId="22">'[60]lam-moi'!#REF!</definedName>
    <definedName name="x1pintnc">'[60]lam-moi'!#REF!</definedName>
    <definedName name="X1pINTvc" localSheetId="22">'[60]CHITIET VL-NC-TT -1p'!#REF!</definedName>
    <definedName name="X1pINTvc">'[60]CHITIET VL-NC-TT -1p'!#REF!</definedName>
    <definedName name="x1pintvl">'[60]lam-moi'!#REF!</definedName>
    <definedName name="x1pitnc">'[60]lam-moi'!#REF!</definedName>
    <definedName name="X1pITvc">'[60]CHITIET VL-NC-TT -1p'!#REF!</definedName>
    <definedName name="x1pitvl">'[60]lam-moi'!#REF!</definedName>
    <definedName name="x20knc">[60]chitiet!#REF!</definedName>
    <definedName name="x20kvl">[60]chitiet!#REF!</definedName>
    <definedName name="x22knc">[60]chitiet!#REF!</definedName>
    <definedName name="x22kvl">[60]chitiet!#REF!</definedName>
    <definedName name="x2mig1nc">'[60]lam-moi'!#REF!</definedName>
    <definedName name="x2mig1vl">'[60]lam-moi'!#REF!</definedName>
    <definedName name="x2min1nc">'[60]lam-moi'!#REF!</definedName>
    <definedName name="x2min1vl">'[60]lam-moi'!#REF!</definedName>
    <definedName name="x2mit1vl">'[60]lam-moi'!#REF!</definedName>
    <definedName name="x2mitnc">'[60]lam-moi'!#REF!</definedName>
    <definedName name="XCCT">0.5</definedName>
    <definedName name="xdsnc" localSheetId="22">[60]gtrinh!#REF!</definedName>
    <definedName name="xdsnc">[60]gtrinh!#REF!</definedName>
    <definedName name="xdsvl" localSheetId="22">[60]gtrinh!#REF!</definedName>
    <definedName name="xdsvl">[60]gtrinh!#REF!</definedName>
    <definedName name="xfco" localSheetId="22">#REF!</definedName>
    <definedName name="xfco">#REF!</definedName>
    <definedName name="xfco3p">#REF!</definedName>
    <definedName name="xfconc">'[60]lam-moi'!#REF!</definedName>
    <definedName name="xfconc3p">'[60]CHITIET VL-NC'!$G$94</definedName>
    <definedName name="xfcotnc" localSheetId="22">#REF!</definedName>
    <definedName name="xfcotnc">#REF!</definedName>
    <definedName name="xfcotvl">#REF!</definedName>
    <definedName name="xfcovl">'[60]lam-moi'!#REF!</definedName>
    <definedName name="xfcovl3p">'[60]CHITIET VL-NC'!$G$90</definedName>
    <definedName name="xfnc" localSheetId="22">'[60]lam-moi'!#REF!</definedName>
    <definedName name="xfnc">'[60]lam-moi'!#REF!</definedName>
    <definedName name="xfvl" localSheetId="22">'[60]lam-moi'!#REF!</definedName>
    <definedName name="xfvl">'[60]lam-moi'!#REF!</definedName>
    <definedName name="xhn" localSheetId="22">#REF!</definedName>
    <definedName name="xhn">#REF!</definedName>
    <definedName name="xhnnc" localSheetId="22">'[60]lam-moi'!#REF!</definedName>
    <definedName name="xhnnc">'[60]lam-moi'!#REF!</definedName>
    <definedName name="xhnvl" localSheetId="22">'[60]lam-moi'!#REF!</definedName>
    <definedName name="xhnvl">'[60]lam-moi'!#REF!</definedName>
    <definedName name="xig" localSheetId="22">#REF!</definedName>
    <definedName name="xig">#REF!</definedName>
    <definedName name="xig1">#REF!</definedName>
    <definedName name="xig1nc">'[60]lam-moi'!#REF!</definedName>
    <definedName name="xig1p" localSheetId="22">#REF!</definedName>
    <definedName name="xig1p">#REF!</definedName>
    <definedName name="xig1pnc" localSheetId="22">'[60]lam-moi'!#REF!</definedName>
    <definedName name="xig1pnc">'[60]lam-moi'!#REF!</definedName>
    <definedName name="xig1pvl" localSheetId="22">'[60]lam-moi'!#REF!</definedName>
    <definedName name="xig1pvl">'[60]lam-moi'!#REF!</definedName>
    <definedName name="xig1vl">'[60]lam-moi'!#REF!</definedName>
    <definedName name="xig2nc">'[60]lam-moi'!#REF!</definedName>
    <definedName name="xig2vl">'[60]lam-moi'!#REF!</definedName>
    <definedName name="xig3p" localSheetId="22">#REF!</definedName>
    <definedName name="xig3p">#REF!</definedName>
    <definedName name="xiggnc">'[60]CHITIET VL-NC'!$G$57</definedName>
    <definedName name="xiggvl">'[60]CHITIET VL-NC'!$G$53</definedName>
    <definedName name="xignc" localSheetId="22">'[60]lam-moi'!#REF!</definedName>
    <definedName name="xignc">'[60]lam-moi'!#REF!</definedName>
    <definedName name="xignc3p" localSheetId="22">#REF!</definedName>
    <definedName name="xignc3p">#REF!</definedName>
    <definedName name="xigvl" localSheetId="22">'[60]lam-moi'!#REF!</definedName>
    <definedName name="xigvl">'[60]lam-moi'!#REF!</definedName>
    <definedName name="xigvl3p" localSheetId="22">#REF!</definedName>
    <definedName name="xigvl3p">#REF!</definedName>
    <definedName name="xin">#REF!</definedName>
    <definedName name="xin190">#REF!</definedName>
    <definedName name="xin1903p">#REF!</definedName>
    <definedName name="xin190nc">'[60]lam-moi'!#REF!</definedName>
    <definedName name="xin190nc3p">'[60]CHITIET VL-NC'!$G$76</definedName>
    <definedName name="xin190vl" localSheetId="22">'[60]lam-moi'!#REF!</definedName>
    <definedName name="xin190vl">'[60]lam-moi'!#REF!</definedName>
    <definedName name="xin190vl3p">'[60]CHITIET VL-NC'!$G$72</definedName>
    <definedName name="xin2903p" localSheetId="22">#REF!</definedName>
    <definedName name="xin2903p">#REF!</definedName>
    <definedName name="xin290nc3p">#REF!</definedName>
    <definedName name="xin290vl3p">#REF!</definedName>
    <definedName name="xin3p">#REF!</definedName>
    <definedName name="xin901nc">'[60]lam-moi'!#REF!</definedName>
    <definedName name="xin901vl">'[60]lam-moi'!#REF!</definedName>
    <definedName name="xind" localSheetId="22">#REF!</definedName>
    <definedName name="xind">#REF!</definedName>
    <definedName name="xind1p">#REF!</definedName>
    <definedName name="xind1pnc">'[60]lam-moi'!#REF!</definedName>
    <definedName name="xind1pvl">'[60]lam-moi'!#REF!</definedName>
    <definedName name="xind3p" localSheetId="22">#REF!</definedName>
    <definedName name="xind3p">#REF!</definedName>
    <definedName name="xindnc" localSheetId="22">'[60]lam-moi'!#REF!</definedName>
    <definedName name="xindnc">'[60]lam-moi'!#REF!</definedName>
    <definedName name="xindnc1p" localSheetId="22">#REF!</definedName>
    <definedName name="xindnc1p">#REF!</definedName>
    <definedName name="xindnc3p">'[60]CHITIET VL-NC'!$G$85</definedName>
    <definedName name="xindvl" localSheetId="22">'[60]lam-moi'!#REF!</definedName>
    <definedName name="xindvl">'[60]lam-moi'!#REF!</definedName>
    <definedName name="xindvl1p" localSheetId="22">#REF!</definedName>
    <definedName name="xindvl1p">#REF!</definedName>
    <definedName name="xindvl3p">'[60]CHITIET VL-NC'!$G$80</definedName>
    <definedName name="xing1p" localSheetId="22">#REF!</definedName>
    <definedName name="xing1p">#REF!</definedName>
    <definedName name="xing1pnc" localSheetId="22">'[60]lam-moi'!#REF!</definedName>
    <definedName name="xing1pnc">'[60]lam-moi'!#REF!</definedName>
    <definedName name="xing1pvl" localSheetId="22">'[60]lam-moi'!#REF!</definedName>
    <definedName name="xing1pvl">'[60]lam-moi'!#REF!</definedName>
    <definedName name="xingnc1p" localSheetId="22">#REF!</definedName>
    <definedName name="xingnc1p">#REF!</definedName>
    <definedName name="xingvl1p">#REF!</definedName>
    <definedName name="xinnc">'[60]lam-moi'!#REF!</definedName>
    <definedName name="xinnc3p" localSheetId="22">#REF!</definedName>
    <definedName name="xinnc3p">#REF!</definedName>
    <definedName name="xint1p">#REF!</definedName>
    <definedName name="xinvl">'[60]lam-moi'!#REF!</definedName>
    <definedName name="xinvl3p" localSheetId="22">#REF!</definedName>
    <definedName name="xinvl3p">#REF!</definedName>
    <definedName name="xit">#REF!</definedName>
    <definedName name="xit1">#REF!</definedName>
    <definedName name="xit1nc">'[60]lam-moi'!#REF!</definedName>
    <definedName name="xit1p" localSheetId="22">#REF!</definedName>
    <definedName name="xit1p">#REF!</definedName>
    <definedName name="xit1pnc" localSheetId="22">'[60]lam-moi'!#REF!</definedName>
    <definedName name="xit1pnc">'[60]lam-moi'!#REF!</definedName>
    <definedName name="xit1pvl" localSheetId="22">'[60]lam-moi'!#REF!</definedName>
    <definedName name="xit1pvl">'[60]lam-moi'!#REF!</definedName>
    <definedName name="xit1vl">'[60]lam-moi'!#REF!</definedName>
    <definedName name="xit2nc">'[60]lam-moi'!#REF!</definedName>
    <definedName name="xit2nc3p" localSheetId="22">#REF!</definedName>
    <definedName name="xit2nc3p">#REF!</definedName>
    <definedName name="xit2vl" localSheetId="22">'[60]lam-moi'!#REF!</definedName>
    <definedName name="xit2vl">'[60]lam-moi'!#REF!</definedName>
    <definedName name="xit2vl3p" localSheetId="22">#REF!</definedName>
    <definedName name="xit2vl3p">#REF!</definedName>
    <definedName name="xit3p">#REF!</definedName>
    <definedName name="xitnc">'[60]lam-moi'!#REF!</definedName>
    <definedName name="xitnc3p" localSheetId="22">#REF!</definedName>
    <definedName name="xitnc3p">#REF!</definedName>
    <definedName name="xittnc">'[60]CHITIET VL-NC'!$G$48</definedName>
    <definedName name="xittvl">'[60]CHITIET VL-NC'!$G$44</definedName>
    <definedName name="xitvl" localSheetId="22">'[60]lam-moi'!#REF!</definedName>
    <definedName name="xitvl">'[60]lam-moi'!#REF!</definedName>
    <definedName name="xitvl3p" localSheetId="22">#REF!</definedName>
    <definedName name="xitvl3p">#REF!</definedName>
    <definedName name="xm">[202]gvl!$N$16</definedName>
    <definedName name="xr1nc" localSheetId="22">'[60]lam-moi'!#REF!</definedName>
    <definedName name="xr1nc">'[60]lam-moi'!#REF!</definedName>
    <definedName name="xr1vl" localSheetId="22">'[60]lam-moi'!#REF!</definedName>
    <definedName name="xr1vl">'[60]lam-moi'!#REF!</definedName>
    <definedName name="xtr3pnc">[60]gtrinh!#REF!</definedName>
    <definedName name="xtr3pvl">[60]gtrinh!#REF!</definedName>
    <definedName name="XX" localSheetId="22">#REF!</definedName>
    <definedName name="XX">#REF!</definedName>
    <definedName name="Y" localSheetId="22">[147]DIV.2!#REF!</definedName>
    <definedName name="Y">[147]DIV.2!#REF!</definedName>
    <definedName name="yield" localSheetId="22">#REF!</definedName>
    <definedName name="yield">#REF!</definedName>
    <definedName name="yy">'[108]Harga dasar'!$F$238</definedName>
    <definedName name="yyy">[51]datbhn!$I$63</definedName>
    <definedName name="yyyy" localSheetId="22">[51]datbhn!#REF!</definedName>
    <definedName name="yyyy">[51]datbhn!#REF!</definedName>
    <definedName name="z" localSheetId="22">#REF!</definedName>
    <definedName name="z">#REF!</definedName>
    <definedName name="zekeringkhas">[56]BAHAN!#REF!</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7" i="26" l="1"/>
  <c r="G14" i="38" l="1"/>
  <c r="J14" i="38"/>
  <c r="N14" i="38" s="1"/>
  <c r="F21" i="24" l="1"/>
  <c r="J33" i="23"/>
  <c r="J16" i="34"/>
  <c r="B2" i="25" l="1"/>
  <c r="J39" i="36"/>
  <c r="J13" i="36" l="1"/>
  <c r="G26" i="38" l="1"/>
  <c r="J15" i="27" l="1"/>
  <c r="H21" i="26"/>
  <c r="L4" i="13"/>
  <c r="I27" i="38"/>
  <c r="I28" i="38"/>
  <c r="I29" i="38"/>
  <c r="I26" i="38"/>
  <c r="K26" i="38" s="1"/>
  <c r="P10" i="40" l="1"/>
  <c r="B8" i="23"/>
  <c r="K38" i="33"/>
  <c r="G20" i="26"/>
  <c r="W4" i="1" l="1"/>
  <c r="K21" i="40"/>
  <c r="M21" i="40"/>
  <c r="O21" i="40"/>
  <c r="P21" i="40" l="1"/>
  <c r="J11" i="34"/>
  <c r="C32" i="23" l="1"/>
  <c r="K32" i="23"/>
  <c r="K33" i="23" s="1"/>
  <c r="J14" i="27"/>
  <c r="K14" i="38"/>
  <c r="O14" i="38" s="1"/>
  <c r="O17" i="38" s="1"/>
  <c r="H18" i="26" l="1"/>
  <c r="Y30" i="1" l="1"/>
  <c r="K13" i="33" l="1"/>
  <c r="B8" i="25"/>
  <c r="M21" i="16" l="1"/>
  <c r="D8" i="24" l="1"/>
  <c r="M29" i="38" l="1"/>
  <c r="M27" i="38"/>
  <c r="M26" i="38"/>
  <c r="L27" i="38"/>
  <c r="L26" i="38"/>
  <c r="C14" i="38" l="1"/>
  <c r="N3" i="16"/>
  <c r="L3" i="13"/>
  <c r="D7" i="50" l="1"/>
  <c r="F22" i="24" l="1"/>
  <c r="F32" i="27"/>
  <c r="G32" i="27" s="1"/>
  <c r="F29" i="18" l="1"/>
  <c r="J69" i="27"/>
  <c r="J68" i="27"/>
  <c r="J61" i="27"/>
  <c r="H24" i="37"/>
  <c r="B9" i="18"/>
  <c r="J32" i="34"/>
  <c r="J31" i="34"/>
  <c r="J23" i="34"/>
  <c r="C23" i="34"/>
  <c r="I15" i="34"/>
  <c r="I14" i="34"/>
  <c r="I13" i="34"/>
  <c r="J12" i="34"/>
  <c r="J15" i="34"/>
  <c r="J14" i="34"/>
  <c r="J13" i="34"/>
  <c r="I12" i="34"/>
  <c r="I11" i="34"/>
  <c r="J10" i="34"/>
  <c r="I10" i="34"/>
  <c r="K47" i="33"/>
  <c r="K46" i="33"/>
  <c r="K15" i="33"/>
  <c r="J174" i="23"/>
  <c r="J173" i="23"/>
  <c r="J166" i="23"/>
  <c r="B9" i="23"/>
  <c r="H44" i="25"/>
  <c r="H43" i="25"/>
  <c r="H37" i="25"/>
  <c r="H39" i="24"/>
  <c r="H38" i="24"/>
  <c r="H31" i="24"/>
  <c r="J14" i="18"/>
  <c r="J76" i="18"/>
  <c r="K81" i="18"/>
  <c r="K80" i="18"/>
  <c r="E4" i="6"/>
  <c r="J16" i="27"/>
  <c r="E19" i="17" l="1"/>
  <c r="F19" i="17" s="1"/>
  <c r="G29" i="18"/>
  <c r="E6" i="35"/>
  <c r="M85" i="40"/>
  <c r="L84" i="40"/>
  <c r="L77" i="40"/>
  <c r="G5" i="40" l="1"/>
  <c r="E11" i="37"/>
  <c r="J14" i="36" s="1"/>
  <c r="J47" i="36"/>
  <c r="J46" i="36"/>
  <c r="H32" i="37"/>
  <c r="H31" i="37"/>
  <c r="C19" i="37"/>
  <c r="E8" i="37"/>
  <c r="B12" i="36"/>
  <c r="J19" i="37" l="1"/>
  <c r="J54" i="28" l="1"/>
  <c r="J53" i="28"/>
  <c r="J52" i="28"/>
  <c r="J50" i="28"/>
  <c r="J49" i="28"/>
  <c r="J48" i="28"/>
  <c r="L4" i="17" l="1"/>
  <c r="L3" i="17"/>
  <c r="E7" i="6"/>
  <c r="E8" i="6"/>
  <c r="E7" i="26"/>
  <c r="E5" i="26"/>
  <c r="W2" i="1"/>
  <c r="N2" i="16" s="1"/>
  <c r="V4" i="1"/>
  <c r="V3" i="1"/>
  <c r="V2" i="1"/>
  <c r="E8" i="13"/>
  <c r="E5" i="6" s="1"/>
  <c r="L14" i="31" l="1"/>
  <c r="N72" i="31" s="1"/>
  <c r="L12" i="31"/>
  <c r="J8" i="30"/>
  <c r="E10" i="13" l="1"/>
  <c r="N4" i="16"/>
  <c r="W3" i="1"/>
  <c r="H62" i="23"/>
  <c r="J43" i="23"/>
  <c r="E33" i="23"/>
  <c r="D8" i="30"/>
  <c r="L8" i="24"/>
  <c r="J13" i="18"/>
  <c r="I15" i="22"/>
  <c r="J9" i="20"/>
  <c r="D9" i="20"/>
  <c r="J15" i="28"/>
  <c r="E11" i="17" l="1"/>
  <c r="H19" i="17" s="1"/>
  <c r="P13" i="1"/>
  <c r="K19" i="40"/>
  <c r="M19" i="40"/>
  <c r="O19" i="40"/>
  <c r="K20" i="40"/>
  <c r="M20" i="40"/>
  <c r="O20" i="40"/>
  <c r="J12" i="36"/>
  <c r="H4" i="37"/>
  <c r="H3" i="37"/>
  <c r="B13" i="35"/>
  <c r="B14" i="35" s="1"/>
  <c r="B15" i="35" s="1"/>
  <c r="B16" i="35" s="1"/>
  <c r="B17" i="35" s="1"/>
  <c r="B18" i="35" s="1"/>
  <c r="B19" i="35" s="1"/>
  <c r="B20" i="35" s="1"/>
  <c r="B21" i="35" s="1"/>
  <c r="B22" i="35" s="1"/>
  <c r="B23" i="35" s="1"/>
  <c r="B24" i="35" s="1"/>
  <c r="B25" i="35" s="1"/>
  <c r="B26" i="35" s="1"/>
  <c r="P20" i="40" l="1"/>
  <c r="P19" i="40"/>
  <c r="E28" i="46"/>
  <c r="I28" i="46" s="1"/>
  <c r="M28" i="46" s="1"/>
  <c r="E26" i="46"/>
  <c r="I26" i="46" s="1"/>
  <c r="M26" i="46" s="1"/>
  <c r="E25" i="46"/>
  <c r="I25" i="46" s="1"/>
  <c r="M25" i="46" s="1"/>
  <c r="D28" i="46"/>
  <c r="H28" i="46" s="1"/>
  <c r="D26" i="46"/>
  <c r="H26" i="46" s="1"/>
  <c r="D25" i="46"/>
  <c r="H25" i="46" s="1"/>
  <c r="C13" i="46"/>
  <c r="E13" i="46"/>
  <c r="I13" i="46" s="1"/>
  <c r="M13" i="46" s="1"/>
  <c r="D13" i="46"/>
  <c r="H13" i="46" s="1"/>
  <c r="L13" i="46" s="1"/>
  <c r="B4" i="27"/>
  <c r="B4" i="18" s="1"/>
  <c r="B4" i="30" s="1"/>
  <c r="B4" i="31" s="1"/>
  <c r="B3" i="27"/>
  <c r="B3" i="18" s="1"/>
  <c r="B2" i="30" s="1"/>
  <c r="B3" i="31" s="1"/>
  <c r="B2" i="27"/>
  <c r="B2" i="18" s="1"/>
  <c r="B1" i="30" s="1"/>
  <c r="B2" i="31" s="1"/>
  <c r="N29" i="38"/>
  <c r="J28" i="46" s="1"/>
  <c r="N27" i="38"/>
  <c r="J26" i="46" s="1"/>
  <c r="N26" i="46" s="1"/>
  <c r="N26" i="38"/>
  <c r="J13" i="46"/>
  <c r="N13" i="46" s="1"/>
  <c r="J25" i="46" l="1"/>
  <c r="O26" i="38"/>
  <c r="O31" i="38" s="1"/>
  <c r="B3" i="23"/>
  <c r="B3" i="24" s="1"/>
  <c r="B3" i="25" s="1"/>
  <c r="B3" i="33"/>
  <c r="B4" i="25"/>
  <c r="O13" i="46"/>
  <c r="O16" i="46" s="1"/>
  <c r="L26" i="46"/>
  <c r="K26" i="46"/>
  <c r="K25" i="46"/>
  <c r="L25" i="46"/>
  <c r="K28" i="46"/>
  <c r="L28" i="46"/>
  <c r="B5" i="22"/>
  <c r="B4" i="22"/>
  <c r="B3" i="22"/>
  <c r="B2" i="22"/>
  <c r="M14" i="38"/>
  <c r="L14" i="38"/>
  <c r="F28" i="46"/>
  <c r="N28" i="46" s="1"/>
  <c r="F26" i="46"/>
  <c r="F25" i="46"/>
  <c r="N25" i="46" s="1"/>
  <c r="F13" i="46"/>
  <c r="G28" i="46" l="1"/>
  <c r="G25" i="46"/>
  <c r="G26" i="46"/>
  <c r="O25" i="46"/>
  <c r="O26" i="46"/>
  <c r="G17" i="38"/>
  <c r="O28" i="46"/>
  <c r="B14" i="27"/>
  <c r="H11" i="23"/>
  <c r="J29" i="18"/>
  <c r="H29" i="18"/>
  <c r="J32" i="27"/>
  <c r="C6" i="38"/>
  <c r="M30" i="1"/>
  <c r="K30" i="1"/>
  <c r="I30" i="1"/>
  <c r="G30" i="1"/>
  <c r="E30" i="1"/>
  <c r="B17" i="27"/>
  <c r="C15" i="1"/>
  <c r="C14" i="1"/>
  <c r="C13" i="1"/>
  <c r="C12" i="1"/>
  <c r="C11" i="1"/>
  <c r="C10" i="1"/>
  <c r="P15" i="1"/>
  <c r="E14" i="16" s="1"/>
  <c r="E13" i="16"/>
  <c r="E8" i="26" s="1"/>
  <c r="P12" i="1"/>
  <c r="P11" i="1"/>
  <c r="E10" i="16" s="1"/>
  <c r="P10" i="1"/>
  <c r="E9" i="16" s="1"/>
  <c r="B13" i="18" s="1"/>
  <c r="P9" i="1"/>
  <c r="E8" i="16" s="1"/>
  <c r="E4" i="26" s="1"/>
  <c r="C9" i="1"/>
  <c r="E97" i="23"/>
  <c r="G31" i="38" l="1"/>
  <c r="O30" i="46"/>
  <c r="K30" i="46"/>
  <c r="M4" i="16"/>
  <c r="M3" i="16"/>
  <c r="M2" i="16"/>
  <c r="K13" i="46" l="1"/>
  <c r="K16" i="46" s="1"/>
  <c r="G30" i="46"/>
  <c r="C21" i="13"/>
  <c r="N21" i="13"/>
  <c r="I16" i="34"/>
  <c r="C32" i="34"/>
  <c r="J95" i="47" l="1"/>
  <c r="J94" i="47"/>
  <c r="J93" i="47"/>
  <c r="J92" i="47"/>
  <c r="J91" i="47"/>
  <c r="J90" i="47"/>
  <c r="J89" i="47"/>
  <c r="J88" i="47"/>
  <c r="J87" i="47"/>
  <c r="J85" i="47"/>
  <c r="J84" i="47"/>
  <c r="J83" i="47"/>
  <c r="J82" i="47"/>
  <c r="J81" i="47"/>
  <c r="J80" i="47"/>
  <c r="J79" i="47"/>
  <c r="J78" i="47"/>
  <c r="J76" i="47"/>
  <c r="J75" i="47"/>
  <c r="B75" i="47"/>
  <c r="J71" i="47"/>
  <c r="J70" i="47"/>
  <c r="J69" i="47"/>
  <c r="J68" i="47"/>
  <c r="J67" i="47"/>
  <c r="J66" i="47"/>
  <c r="J65" i="47"/>
  <c r="J64" i="47"/>
  <c r="J63" i="47"/>
  <c r="J61" i="47"/>
  <c r="J60" i="47"/>
  <c r="J59" i="47"/>
  <c r="J58" i="47"/>
  <c r="J57" i="47"/>
  <c r="J56" i="47"/>
  <c r="J55" i="47"/>
  <c r="J54" i="47"/>
  <c r="J52" i="47"/>
  <c r="J51" i="47"/>
  <c r="AB47" i="47"/>
  <c r="J47" i="47"/>
  <c r="AB46" i="47"/>
  <c r="J46" i="47"/>
  <c r="AB45" i="47"/>
  <c r="J45" i="47"/>
  <c r="AB44" i="47"/>
  <c r="J44" i="47"/>
  <c r="AB43" i="47"/>
  <c r="J43" i="47"/>
  <c r="AB42" i="47"/>
  <c r="J42" i="47"/>
  <c r="AB41" i="47"/>
  <c r="J41" i="47"/>
  <c r="AB40" i="47"/>
  <c r="J40" i="47"/>
  <c r="AB39" i="47"/>
  <c r="J39" i="47"/>
  <c r="AB37" i="47"/>
  <c r="J37" i="47"/>
  <c r="AB36" i="47"/>
  <c r="J36" i="47"/>
  <c r="AB35" i="47"/>
  <c r="J35" i="47"/>
  <c r="AB34" i="47"/>
  <c r="J34" i="47"/>
  <c r="AB33" i="47"/>
  <c r="J33" i="47"/>
  <c r="AB32" i="47"/>
  <c r="J32" i="47"/>
  <c r="AB31" i="47"/>
  <c r="J31" i="47"/>
  <c r="AB30" i="47"/>
  <c r="J30" i="47"/>
  <c r="AB28" i="47"/>
  <c r="J28" i="47"/>
  <c r="AB27" i="47"/>
  <c r="Y27" i="47"/>
  <c r="Y40" i="47" s="1"/>
  <c r="U27" i="47"/>
  <c r="U32" i="47" s="1"/>
  <c r="J27" i="47"/>
  <c r="AB24" i="47"/>
  <c r="J24" i="47"/>
  <c r="AB23" i="47"/>
  <c r="J23" i="47"/>
  <c r="AB22" i="47"/>
  <c r="J22" i="47"/>
  <c r="AB21" i="47"/>
  <c r="J21" i="47"/>
  <c r="AB20" i="47"/>
  <c r="J20" i="47"/>
  <c r="AB19" i="47"/>
  <c r="J19" i="47"/>
  <c r="AB18" i="47"/>
  <c r="J18" i="47"/>
  <c r="AB17" i="47"/>
  <c r="J17" i="47"/>
  <c r="AB16" i="47"/>
  <c r="J16" i="47"/>
  <c r="AB14" i="47"/>
  <c r="J14" i="47"/>
  <c r="AB13" i="47"/>
  <c r="J13" i="47"/>
  <c r="AB12" i="47"/>
  <c r="J12" i="47"/>
  <c r="AB11" i="47"/>
  <c r="J11" i="47"/>
  <c r="AB10" i="47"/>
  <c r="J10" i="47"/>
  <c r="AB9" i="47"/>
  <c r="J9" i="47"/>
  <c r="AB8" i="47"/>
  <c r="J8" i="47"/>
  <c r="AB7" i="47"/>
  <c r="J7" i="47"/>
  <c r="AB5" i="47"/>
  <c r="J5" i="47"/>
  <c r="AB4" i="47"/>
  <c r="Y4" i="47"/>
  <c r="Y17" i="47" s="1"/>
  <c r="U4" i="47"/>
  <c r="U8" i="47" s="1"/>
  <c r="J4" i="47"/>
  <c r="U31" i="47" l="1"/>
  <c r="U35" i="47" s="1"/>
  <c r="U36" i="47" s="1"/>
  <c r="U7" i="47"/>
  <c r="U9" i="47"/>
  <c r="V4" i="47"/>
  <c r="V27" i="47"/>
  <c r="U30" i="47"/>
  <c r="U34" i="47" s="1"/>
  <c r="U12" i="47"/>
  <c r="U14" i="47" s="1"/>
  <c r="G75" i="47"/>
  <c r="G88" i="47" s="1"/>
  <c r="C75" i="47"/>
  <c r="U11" i="47"/>
  <c r="V32" i="47" l="1"/>
  <c r="V30" i="47"/>
  <c r="V31" i="47"/>
  <c r="V7" i="47"/>
  <c r="V11" i="47" s="1"/>
  <c r="V8" i="47"/>
  <c r="U37" i="47"/>
  <c r="U13" i="47"/>
  <c r="V9" i="47"/>
  <c r="U17" i="47"/>
  <c r="U40" i="47"/>
  <c r="W27" i="47"/>
  <c r="W4" i="47"/>
  <c r="C79" i="47"/>
  <c r="C78" i="47"/>
  <c r="C80" i="47"/>
  <c r="D75" i="47"/>
  <c r="V12" i="47" l="1"/>
  <c r="V13" i="47" s="1"/>
  <c r="V35" i="47"/>
  <c r="V37" i="47" s="1"/>
  <c r="W9" i="47"/>
  <c r="W7" i="47"/>
  <c r="W8" i="47"/>
  <c r="V17" i="47"/>
  <c r="W30" i="47"/>
  <c r="W31" i="47"/>
  <c r="W32" i="47"/>
  <c r="V14" i="47"/>
  <c r="X27" i="47"/>
  <c r="V34" i="47"/>
  <c r="X4" i="47"/>
  <c r="C82" i="47"/>
  <c r="C83" i="47"/>
  <c r="D80" i="47"/>
  <c r="D78" i="47"/>
  <c r="D82" i="47" s="1"/>
  <c r="D79" i="47"/>
  <c r="E75" i="47"/>
  <c r="V36" i="47" l="1"/>
  <c r="V40" i="47"/>
  <c r="W35" i="47"/>
  <c r="W37" i="47" s="1"/>
  <c r="W34" i="47"/>
  <c r="X8" i="47"/>
  <c r="X9" i="47"/>
  <c r="X7" i="47"/>
  <c r="X11" i="47" s="1"/>
  <c r="X31" i="47"/>
  <c r="X30" i="47"/>
  <c r="X32" i="47"/>
  <c r="W12" i="47"/>
  <c r="W17" i="47" s="1"/>
  <c r="W11" i="47"/>
  <c r="E80" i="47"/>
  <c r="E79" i="47"/>
  <c r="E78" i="47"/>
  <c r="E82" i="47" s="1"/>
  <c r="C85" i="47"/>
  <c r="C84" i="47"/>
  <c r="F75" i="47"/>
  <c r="D83" i="47"/>
  <c r="C88" i="47"/>
  <c r="W40" i="47" l="1"/>
  <c r="W36" i="47"/>
  <c r="X35" i="47"/>
  <c r="X36" i="47" s="1"/>
  <c r="X12" i="47"/>
  <c r="W13" i="47"/>
  <c r="W14" i="47"/>
  <c r="X34" i="47"/>
  <c r="E83" i="47"/>
  <c r="E85" i="47" s="1"/>
  <c r="D84" i="47"/>
  <c r="D85" i="47"/>
  <c r="F79" i="47"/>
  <c r="F80" i="47"/>
  <c r="F78" i="47"/>
  <c r="X37" i="47" l="1"/>
  <c r="X40" i="47" s="1"/>
  <c r="T48" i="47" s="1"/>
  <c r="X14" i="47"/>
  <c r="X13" i="47"/>
  <c r="E84" i="47"/>
  <c r="E88" i="47" s="1"/>
  <c r="D88" i="47"/>
  <c r="F82" i="47"/>
  <c r="F83" i="47"/>
  <c r="X17" i="47" l="1"/>
  <c r="T25" i="47" s="1"/>
  <c r="F85" i="47"/>
  <c r="F84" i="47"/>
  <c r="F88" i="47"/>
  <c r="B96" i="47" s="1"/>
  <c r="H16" i="23" l="1"/>
  <c r="K31" i="46" l="1"/>
  <c r="K32" i="46" s="1"/>
  <c r="G53" i="31" l="1"/>
  <c r="G56" i="31"/>
  <c r="O31" i="46"/>
  <c r="O32" i="46" l="1"/>
  <c r="J44" i="28"/>
  <c r="J43" i="28"/>
  <c r="J42" i="28"/>
  <c r="K18" i="40"/>
  <c r="G30" i="31" l="1"/>
  <c r="G59" i="31"/>
  <c r="X21" i="1"/>
  <c r="W21" i="1"/>
  <c r="V21" i="1"/>
  <c r="U21" i="1"/>
  <c r="P31" i="40"/>
  <c r="M46" i="40" s="1"/>
  <c r="P46" i="40" s="1"/>
  <c r="M18" i="40"/>
  <c r="S51" i="40"/>
  <c r="N52" i="40"/>
  <c r="P41" i="40"/>
  <c r="M51" i="40" s="1"/>
  <c r="P51" i="40" s="1"/>
  <c r="P39" i="40"/>
  <c r="M50" i="40" s="1"/>
  <c r="P37" i="40"/>
  <c r="M49" i="40" s="1"/>
  <c r="P35" i="40"/>
  <c r="M48" i="40" s="1"/>
  <c r="B19" i="40"/>
  <c r="B20" i="40" s="1"/>
  <c r="O18" i="40"/>
  <c r="M44" i="40"/>
  <c r="P44" i="40" s="1"/>
  <c r="P30" i="1" l="1"/>
  <c r="P50" i="40"/>
  <c r="P49" i="40"/>
  <c r="P48" i="40"/>
  <c r="P18" i="40"/>
  <c r="P23" i="40" s="1"/>
  <c r="P24" i="40" s="1"/>
  <c r="P25" i="40" l="1"/>
  <c r="R30" i="1" s="1"/>
  <c r="Z30" i="1" s="1"/>
  <c r="M45" i="40" l="1"/>
  <c r="P45" i="40" s="1"/>
  <c r="P52" i="40" s="1"/>
  <c r="G4" i="40"/>
  <c r="C5" i="46"/>
  <c r="C42" i="46" s="1"/>
  <c r="E9" i="37"/>
  <c r="S52" i="40" l="1"/>
  <c r="AA30" i="1"/>
  <c r="C18" i="26"/>
  <c r="C17" i="26"/>
  <c r="H61" i="23"/>
  <c r="K31" i="38" l="1"/>
  <c r="R31" i="38"/>
  <c r="K17" i="38"/>
  <c r="S31" i="38" l="1"/>
  <c r="S17" i="38"/>
  <c r="B51" i="47"/>
  <c r="C51" i="47" s="1"/>
  <c r="D51" i="47" s="1"/>
  <c r="T31" i="38" l="1"/>
  <c r="S32" i="38"/>
  <c r="T17" i="38"/>
  <c r="G51" i="47"/>
  <c r="G64" i="47" s="1"/>
  <c r="E51" i="47"/>
  <c r="E56" i="47" s="1"/>
  <c r="D56" i="47"/>
  <c r="D55" i="47"/>
  <c r="D54" i="47"/>
  <c r="D58" i="47" s="1"/>
  <c r="C56" i="47"/>
  <c r="C55" i="47"/>
  <c r="C54" i="47"/>
  <c r="Q135" i="23"/>
  <c r="T32" i="38" l="1"/>
  <c r="F33" i="22"/>
  <c r="H20" i="26"/>
  <c r="F25" i="24"/>
  <c r="F51" i="47"/>
  <c r="F55" i="47" s="1"/>
  <c r="E55" i="47"/>
  <c r="E59" i="47" s="1"/>
  <c r="E54" i="47"/>
  <c r="E58" i="47" s="1"/>
  <c r="C58" i="47"/>
  <c r="C59" i="47"/>
  <c r="D59" i="47"/>
  <c r="R22" i="27"/>
  <c r="F34" i="22" l="1"/>
  <c r="F54" i="47"/>
  <c r="F58" i="47" s="1"/>
  <c r="F56" i="47"/>
  <c r="F59" i="47" s="1"/>
  <c r="F61" i="47" s="1"/>
  <c r="E61" i="47"/>
  <c r="E60" i="47"/>
  <c r="D61" i="47"/>
  <c r="D60" i="47"/>
  <c r="C61" i="47"/>
  <c r="C64" i="47" s="1"/>
  <c r="C60" i="47"/>
  <c r="M32" i="27"/>
  <c r="M19" i="17" s="1"/>
  <c r="M29" i="18" s="1"/>
  <c r="F60" i="47" l="1"/>
  <c r="F64" i="47"/>
  <c r="E64" i="47"/>
  <c r="D64" i="47"/>
  <c r="B72" i="47" l="1"/>
  <c r="G60" i="31" s="1"/>
  <c r="H21" i="16" l="1"/>
  <c r="N30" i="1" l="1"/>
  <c r="E3" i="34" l="1"/>
  <c r="E2" i="34"/>
  <c r="C31" i="34"/>
  <c r="J21" i="34"/>
  <c r="E21" i="34"/>
  <c r="E1" i="34"/>
  <c r="B7" i="31" l="1"/>
  <c r="C19" i="25"/>
  <c r="L19" i="17" l="1"/>
  <c r="F32" i="22"/>
  <c r="E21" i="25"/>
  <c r="J157" i="23" s="1"/>
  <c r="E20" i="25"/>
  <c r="B10" i="22"/>
  <c r="E24" i="25"/>
  <c r="J161" i="23" s="1"/>
  <c r="C21" i="25"/>
  <c r="C22" i="25"/>
  <c r="C23" i="25"/>
  <c r="C24" i="25"/>
  <c r="C20" i="25"/>
  <c r="D24" i="25"/>
  <c r="D23" i="25"/>
  <c r="D22" i="25"/>
  <c r="D21" i="25"/>
  <c r="D20" i="25"/>
  <c r="C35" i="22"/>
  <c r="Q18" i="6"/>
  <c r="N29" i="18" s="1"/>
  <c r="E16" i="6"/>
  <c r="C19" i="16"/>
  <c r="G19" i="16" s="1"/>
  <c r="H19" i="16" s="1"/>
  <c r="I19" i="16" s="1"/>
  <c r="J19" i="16" s="1"/>
  <c r="H19" i="13"/>
  <c r="N19" i="13" s="1"/>
  <c r="P19" i="13" s="1"/>
  <c r="F19" i="13"/>
  <c r="L29" i="18" l="1"/>
  <c r="B13" i="30"/>
  <c r="J156" i="23"/>
  <c r="E13" i="17"/>
  <c r="C30" i="1"/>
  <c r="G33" i="28"/>
  <c r="N19" i="17" s="1"/>
  <c r="G31" i="31"/>
  <c r="B18" i="28"/>
  <c r="G27" i="31"/>
  <c r="G26" i="31"/>
  <c r="I52" i="23" s="1"/>
  <c r="B16" i="18"/>
  <c r="E9" i="17" l="1"/>
  <c r="J19" i="17" s="1"/>
  <c r="B11" i="22"/>
  <c r="E7" i="17"/>
  <c r="B8" i="31" s="1"/>
  <c r="B9" i="33" s="1"/>
  <c r="E8" i="17"/>
  <c r="B15" i="22" s="1"/>
  <c r="B15" i="28" s="1"/>
  <c r="B12" i="31" s="1"/>
  <c r="E12" i="17"/>
  <c r="C21" i="16"/>
  <c r="D32" i="27" s="1"/>
  <c r="C18" i="6" s="1"/>
  <c r="K32" i="27"/>
  <c r="B16" i="31"/>
  <c r="B18" i="22" l="1"/>
  <c r="B11" i="28"/>
  <c r="K19" i="17"/>
  <c r="O19" i="17" s="1"/>
  <c r="F70" i="18"/>
  <c r="B17" i="33"/>
  <c r="H12" i="23"/>
  <c r="B13" i="33"/>
  <c r="F23" i="24" l="1"/>
  <c r="E22" i="25" s="1"/>
  <c r="K29" i="18"/>
  <c r="E33" i="28"/>
  <c r="C19" i="17" s="1"/>
  <c r="D29" i="18" s="1"/>
  <c r="B9" i="16"/>
  <c r="O10" i="1"/>
  <c r="B10" i="16"/>
  <c r="O11" i="1"/>
  <c r="O12" i="1"/>
  <c r="B12" i="16"/>
  <c r="O13" i="1"/>
  <c r="B13" i="16"/>
  <c r="O14" i="1"/>
  <c r="B14" i="16"/>
  <c r="O15" i="1"/>
  <c r="O9" i="1"/>
  <c r="B8" i="16"/>
  <c r="G28" i="31" l="1"/>
  <c r="J158" i="23"/>
  <c r="B4" i="6"/>
  <c r="B7" i="17"/>
  <c r="B9" i="6"/>
  <c r="B12" i="17"/>
  <c r="B7" i="6"/>
  <c r="B10" i="17"/>
  <c r="B5" i="6"/>
  <c r="B8" i="17"/>
  <c r="B13" i="17"/>
  <c r="B10" i="6"/>
  <c r="B11" i="17"/>
  <c r="B8" i="6"/>
  <c r="B9" i="17"/>
  <c r="B6" i="6"/>
  <c r="B4" i="47"/>
  <c r="C4" i="47" s="1"/>
  <c r="D4" i="47" s="1"/>
  <c r="F71" i="18"/>
  <c r="H12" i="20"/>
  <c r="F29" i="22"/>
  <c r="M49" i="22" l="1"/>
  <c r="C66" i="22" s="1"/>
  <c r="F24" i="24"/>
  <c r="E23" i="25" s="1"/>
  <c r="G4" i="47"/>
  <c r="G17" i="47" s="1"/>
  <c r="D7" i="47"/>
  <c r="D8" i="47"/>
  <c r="D9" i="47"/>
  <c r="E4" i="47"/>
  <c r="F67" i="18"/>
  <c r="C9" i="47"/>
  <c r="C7" i="47"/>
  <c r="C11" i="47" s="1"/>
  <c r="C8" i="47"/>
  <c r="G29" i="31" l="1"/>
  <c r="J159" i="23"/>
  <c r="J160" i="23" s="1"/>
  <c r="B27" i="47"/>
  <c r="C27" i="47" s="1"/>
  <c r="F20" i="24"/>
  <c r="E19" i="25" s="1"/>
  <c r="D12" i="47"/>
  <c r="D14" i="47" s="1"/>
  <c r="C12" i="47"/>
  <c r="C13" i="47" s="1"/>
  <c r="D11" i="47"/>
  <c r="F4" i="47"/>
  <c r="E8" i="47"/>
  <c r="E7" i="47"/>
  <c r="E9" i="47"/>
  <c r="B12" i="30" l="1"/>
  <c r="J155" i="23"/>
  <c r="G27" i="47"/>
  <c r="G40" i="47" s="1"/>
  <c r="G25" i="31"/>
  <c r="D52" i="23" s="1"/>
  <c r="F76" i="23" s="1"/>
  <c r="F80" i="23" s="1"/>
  <c r="F91" i="23" s="1"/>
  <c r="F95" i="23" s="1"/>
  <c r="F108" i="23" s="1"/>
  <c r="E125" i="23" s="1"/>
  <c r="B83" i="31"/>
  <c r="D13" i="47"/>
  <c r="D17" i="47" s="1"/>
  <c r="C14" i="47"/>
  <c r="C17" i="47"/>
  <c r="F8" i="47"/>
  <c r="F9" i="47"/>
  <c r="F7" i="47"/>
  <c r="C31" i="47"/>
  <c r="C32" i="47"/>
  <c r="C30" i="47"/>
  <c r="E11" i="47"/>
  <c r="E12" i="47"/>
  <c r="D27" i="47"/>
  <c r="F113" i="23" l="1"/>
  <c r="C35" i="47"/>
  <c r="C37" i="47" s="1"/>
  <c r="F12" i="47"/>
  <c r="F17" i="47" s="1"/>
  <c r="E27" i="47"/>
  <c r="F27" i="47" s="1"/>
  <c r="D32" i="47"/>
  <c r="D31" i="47"/>
  <c r="D30" i="47"/>
  <c r="D34" i="47" s="1"/>
  <c r="F11" i="47"/>
  <c r="E14" i="47"/>
  <c r="E13" i="47"/>
  <c r="C34" i="47"/>
  <c r="E127" i="23"/>
  <c r="E138" i="23"/>
  <c r="D35" i="47" l="1"/>
  <c r="D37" i="47" s="1"/>
  <c r="C36" i="47"/>
  <c r="C40" i="47"/>
  <c r="E17" i="47"/>
  <c r="F14" i="47"/>
  <c r="F13" i="47"/>
  <c r="F32" i="47"/>
  <c r="F30" i="47"/>
  <c r="F31" i="47"/>
  <c r="E31" i="47"/>
  <c r="E30" i="47"/>
  <c r="E32" i="47"/>
  <c r="B25" i="47" l="1"/>
  <c r="G54" i="31" s="1"/>
  <c r="D36" i="47"/>
  <c r="D40" i="47" s="1"/>
  <c r="E35" i="47"/>
  <c r="E37" i="47" s="1"/>
  <c r="E34" i="47"/>
  <c r="F34" i="47"/>
  <c r="F35" i="47"/>
  <c r="E36" i="47" l="1"/>
  <c r="E40" i="47" s="1"/>
  <c r="F36" i="47"/>
  <c r="F37" i="47"/>
  <c r="F40" i="47"/>
  <c r="B48" i="47" l="1"/>
  <c r="G57" i="31" s="1"/>
  <c r="G13" i="46" l="1"/>
  <c r="G16" i="46" s="1"/>
  <c r="G31" i="46" s="1"/>
  <c r="G32" i="46" s="1"/>
  <c r="R32" i="46" s="1"/>
  <c r="R17" i="38" l="1"/>
  <c r="R32" i="38" s="1"/>
  <c r="E12" i="16" l="1"/>
  <c r="E11" i="16" s="1"/>
  <c r="N21" i="16" l="1"/>
  <c r="J21" i="16"/>
  <c r="L21" i="16"/>
  <c r="P21" i="16"/>
  <c r="E10" i="17"/>
  <c r="I17" i="22"/>
  <c r="H17" i="23"/>
  <c r="J15" i="18" l="1"/>
  <c r="L15" i="31" s="1"/>
  <c r="G19" i="17"/>
  <c r="K16" i="33" l="1"/>
  <c r="AB30" i="1" l="1"/>
</calcChain>
</file>

<file path=xl/sharedStrings.xml><?xml version="1.0" encoding="utf-8"?>
<sst xmlns="http://schemas.openxmlformats.org/spreadsheetml/2006/main" count="1668" uniqueCount="703">
  <si>
    <t>:</t>
  </si>
  <si>
    <t>2.</t>
  </si>
  <si>
    <t>No</t>
  </si>
  <si>
    <t>Nama Tenaga Ahli</t>
  </si>
  <si>
    <t>A</t>
  </si>
  <si>
    <t>Pemahaman Terhadap KAK</t>
  </si>
  <si>
    <t xml:space="preserve">Hasil Kerja </t>
  </si>
  <si>
    <t xml:space="preserve">Fasilitas Pendukung </t>
  </si>
  <si>
    <t>Gagasan Baru</t>
  </si>
  <si>
    <t>Tingkat Pendidikan</t>
  </si>
  <si>
    <t>Pengalaman Kerja</t>
  </si>
  <si>
    <t>S</t>
  </si>
  <si>
    <t>1.</t>
  </si>
  <si>
    <t>M</t>
  </si>
  <si>
    <t>PEKERJAAN</t>
  </si>
  <si>
    <t>LOKASI</t>
  </si>
  <si>
    <t>HPS</t>
  </si>
  <si>
    <t>APBN</t>
  </si>
  <si>
    <t>Pakta Integritas</t>
  </si>
  <si>
    <t>Hasil Akhir</t>
  </si>
  <si>
    <t>A. Data Administrasi</t>
  </si>
  <si>
    <t>Keterangan</t>
  </si>
  <si>
    <t>TA</t>
  </si>
  <si>
    <t>ADA</t>
  </si>
  <si>
    <t>KURANG</t>
  </si>
  <si>
    <t>TDK ADA</t>
  </si>
  <si>
    <t>lain-lain</t>
  </si>
  <si>
    <t>a</t>
  </si>
  <si>
    <t>total keseluruhan</t>
  </si>
  <si>
    <t>tingkat pendidikan</t>
  </si>
  <si>
    <t>pengalaman kerja</t>
  </si>
  <si>
    <t>TS</t>
  </si>
  <si>
    <t>PENDIDIKAN</t>
  </si>
  <si>
    <t>LINGKUP</t>
  </si>
  <si>
    <t>NILAI</t>
  </si>
  <si>
    <t>B. PENGALAMAN KERJA PROFESIONAL</t>
  </si>
  <si>
    <t>NO</t>
  </si>
  <si>
    <t>PERIODE</t>
  </si>
  <si>
    <t>BULAN</t>
  </si>
  <si>
    <t>JUMLAH</t>
  </si>
  <si>
    <t>DARI</t>
  </si>
  <si>
    <t>SAMPAI</t>
  </si>
  <si>
    <t>PERSYARATAN KAK</t>
  </si>
  <si>
    <t>C. Data Pengalaman dan Kualifikasi</t>
  </si>
  <si>
    <t xml:space="preserve">Surat Pernyataan Kesediaan ditugaskan </t>
  </si>
  <si>
    <t>refrensi</t>
  </si>
  <si>
    <t>tidak bisa</t>
  </si>
  <si>
    <t>3.</t>
  </si>
  <si>
    <t>4.</t>
  </si>
  <si>
    <t>5.</t>
  </si>
  <si>
    <t xml:space="preserve">Kualitas Metodologi </t>
  </si>
  <si>
    <t>A/TA</t>
  </si>
  <si>
    <t>Sertifikat Keahlian Profesi</t>
  </si>
  <si>
    <t>NO.</t>
  </si>
  <si>
    <t>KESIMPULAN AKHIR</t>
  </si>
  <si>
    <t>KETERANGAN</t>
  </si>
  <si>
    <t>SURAT PENAWARAN</t>
  </si>
  <si>
    <t>A / TA</t>
  </si>
  <si>
    <t>MS / TMS</t>
  </si>
  <si>
    <t>1</t>
  </si>
  <si>
    <t>-</t>
  </si>
  <si>
    <t>2</t>
  </si>
  <si>
    <t>3</t>
  </si>
  <si>
    <t>4</t>
  </si>
  <si>
    <t>5</t>
  </si>
  <si>
    <t>6</t>
  </si>
  <si>
    <t>7</t>
  </si>
  <si>
    <t>TMS  : Tidak Memenuhi Syarat</t>
  </si>
  <si>
    <t>MS    : Memenuhi Syarat</t>
  </si>
  <si>
    <t>Keterangan :</t>
  </si>
  <si>
    <t>8.</t>
  </si>
  <si>
    <t>7.</t>
  </si>
  <si>
    <t>6.</t>
  </si>
  <si>
    <t>% HPS</t>
  </si>
  <si>
    <t>No.</t>
  </si>
  <si>
    <t>SATKER</t>
  </si>
  <si>
    <t>Nilai</t>
  </si>
  <si>
    <t>2. EVALUASI TEKNIS</t>
  </si>
  <si>
    <t>Isian Kualifikasi</t>
  </si>
  <si>
    <t>Daftar Rekapitulasi Biaya</t>
  </si>
  <si>
    <t>MS/TMS</t>
  </si>
  <si>
    <t>Rp.</t>
  </si>
  <si>
    <t>MS</t>
  </si>
  <si>
    <t>Dilanjutkan ke tahap Evaluasi Kualifikasi</t>
  </si>
  <si>
    <t>Tidak dievaluasi</t>
  </si>
  <si>
    <t>3. EVALUASI HARGA</t>
  </si>
  <si>
    <t>Tanda Tangan dan Materai Isian Formulir Kualifikasi</t>
  </si>
  <si>
    <t xml:space="preserve">B. Data Keuangan </t>
  </si>
  <si>
    <t>NPWP</t>
  </si>
  <si>
    <t>Ket</t>
  </si>
  <si>
    <t>Keterangan:</t>
  </si>
  <si>
    <t>A : Ada</t>
  </si>
  <si>
    <t>TA : Tidak Ada</t>
  </si>
  <si>
    <t>REKAP HASIL EVALUASI</t>
  </si>
  <si>
    <t>Hasil Evaluasi</t>
  </si>
  <si>
    <t>Harga Penawaran                                  (Rp.)</t>
  </si>
  <si>
    <t>ADM</t>
  </si>
  <si>
    <t>Biaya</t>
  </si>
  <si>
    <t>Kualifikasi</t>
  </si>
  <si>
    <t>Pembuktian Kualifikasi</t>
  </si>
  <si>
    <t>9.</t>
  </si>
  <si>
    <t>10.</t>
  </si>
  <si>
    <t>Hasil Harga Penawaran</t>
  </si>
  <si>
    <t>Tanggal Penawaran</t>
  </si>
  <si>
    <t>BERITA ACARA</t>
  </si>
  <si>
    <t>PEKERJAAN :</t>
  </si>
  <si>
    <t>Tanggal</t>
  </si>
  <si>
    <t>Penelitian Adminstrasi</t>
  </si>
  <si>
    <t>Penelitian Teknis</t>
  </si>
  <si>
    <t>Penelitian Biaya</t>
  </si>
  <si>
    <t>Penelitian Dokumen Kualifikasi</t>
  </si>
  <si>
    <t>Rekap Hasil Evaluasi</t>
  </si>
  <si>
    <t>a.</t>
  </si>
  <si>
    <t>b.</t>
  </si>
  <si>
    <t>c.</t>
  </si>
  <si>
    <t>Yang memenuhi Syarat</t>
  </si>
  <si>
    <t>Tidak memenuhi Syarat</t>
  </si>
  <si>
    <t>Alamat</t>
  </si>
  <si>
    <t>Harga Penawaran Terkoreksi</t>
  </si>
  <si>
    <t>Waktu Pelaksanaan</t>
  </si>
  <si>
    <t>Demikianlah Berita Acara Evaluasi Penawaran ini dibuat untuk dapat dipergunakan sebagai mana mestinya.</t>
  </si>
  <si>
    <t>Harga Penawaran                     (Rp.)</t>
  </si>
  <si>
    <t>MS  : Memenuhi Syarat</t>
  </si>
  <si>
    <t>Nama Konsultan Perorangan</t>
  </si>
  <si>
    <t xml:space="preserve">Harga Penawaran </t>
  </si>
  <si>
    <t>Nomor</t>
  </si>
  <si>
    <t>Lampiran</t>
  </si>
  <si>
    <t>Perihal</t>
  </si>
  <si>
    <t>Undangan Pembuktian Kualifikasi</t>
  </si>
  <si>
    <t>Tempat</t>
  </si>
  <si>
    <t>Berkenaan dengan hal tersebut bersama ini kami mengundang saudara untuk hadir :</t>
  </si>
  <si>
    <t>Hari</t>
  </si>
  <si>
    <t>Waktu</t>
  </si>
  <si>
    <t>(Tidak boleh diwakilkan)</t>
  </si>
  <si>
    <t>di -</t>
  </si>
  <si>
    <t>Dengan Hormat,</t>
  </si>
  <si>
    <t>Demikian kami sampaikan atas kehadiran saudara diucapkan terima kasih.</t>
  </si>
  <si>
    <t>Catatan :</t>
  </si>
  <si>
    <t>Kepada Yth Sdr.</t>
  </si>
  <si>
    <t>Agar membawa materai Rp. 6000,- sebanyak 1 (satu) buah.</t>
  </si>
  <si>
    <t>d.</t>
  </si>
  <si>
    <t>(Dapat / Tidak Dapat) memperlihatkan Asli Surat Pernyataan Kesedian Ditugaskan</t>
  </si>
  <si>
    <t>(Dapat / Tidak Dapat) memperlihatkan Pengalaman Pekerjaan dalam 4 tahun terakhir</t>
  </si>
  <si>
    <t>(Dapat / Tidak Dapat) memperlihatkan Asli NPWP</t>
  </si>
  <si>
    <t>(Dapat / Tidak Dapat) memperlihatkan Asli Ijazah Terakhir</t>
  </si>
  <si>
    <t>(Dapat / Tidak Dapat) memperlihatkan Asli Surat Penawaran.</t>
  </si>
  <si>
    <t>(Dapat / Tidak Dapat) memperlihatkan Asli Jadwal Pelaksanaan</t>
  </si>
  <si>
    <t>Materai</t>
  </si>
  <si>
    <t>Rp. 6000,-</t>
  </si>
  <si>
    <t>(Dapat / Tidak Dapat) memperlihatkan Asli Identitas (KTP/SIM)</t>
  </si>
  <si>
    <t>(Dapat / Tidak Dapat) memperlihatkan Asli Daftar Rekapitukasi Harga Penawaran Biaya</t>
  </si>
  <si>
    <t>Nama Pekerjaan</t>
  </si>
  <si>
    <t>Lokai Pekerjaan</t>
  </si>
  <si>
    <t>Satuan Kerja</t>
  </si>
  <si>
    <t>Sumber Dana</t>
  </si>
  <si>
    <t>Tahun Anggaran</t>
  </si>
  <si>
    <t>Pagu Dana</t>
  </si>
  <si>
    <t>Harga Perkiraan Sendiri</t>
  </si>
  <si>
    <t xml:space="preserve">Jangka Waktu Pelaksanaan </t>
  </si>
  <si>
    <t xml:space="preserve">Metode Pemilihan </t>
  </si>
  <si>
    <t>Pascakualifikasi</t>
  </si>
  <si>
    <t>Metode Penyampaian</t>
  </si>
  <si>
    <t xml:space="preserve">satu sampul </t>
  </si>
  <si>
    <t>Metode Evaluasi</t>
  </si>
  <si>
    <t>Sistem Gugur</t>
  </si>
  <si>
    <t xml:space="preserve">a. </t>
  </si>
  <si>
    <t xml:space="preserve">b. </t>
  </si>
  <si>
    <t>Pemberiaan penjelasan (Aanwijizing)</t>
  </si>
  <si>
    <t>Penyampaian BAPP termasuk Adendum Dokumen Pemilihan (jika ada)</t>
  </si>
  <si>
    <t>Penyampaian /pemasukan Dokumen Penawaran</t>
  </si>
  <si>
    <t>Batas waktu pemasukan dokumen Penawaran</t>
  </si>
  <si>
    <t>Peserta yang memasukkan Dokumen Penawaran</t>
  </si>
  <si>
    <t>Penyedia jasa yang terlambat memasukkan dokumen penawaran</t>
  </si>
  <si>
    <t>0 (nol) perusahaan.</t>
  </si>
  <si>
    <t>Pembukaan Dokumen Penawaran</t>
  </si>
  <si>
    <t>Pembukaan penawaran dilakukan pada :</t>
  </si>
  <si>
    <t>Evaluasi Administrasi</t>
  </si>
  <si>
    <t>1).</t>
  </si>
  <si>
    <t>Penawaran yang dievaluasi</t>
  </si>
  <si>
    <t xml:space="preserve">Jumlah penawaran yang dievaluasi = </t>
  </si>
  <si>
    <t>=</t>
  </si>
  <si>
    <t>Memenuhi Syarat</t>
  </si>
  <si>
    <t>2).</t>
  </si>
  <si>
    <t>3).</t>
  </si>
  <si>
    <t>Penawaran yang memenuhi syarat/lulus</t>
  </si>
  <si>
    <t>Jumlah penawaran yang dinyatakan memenuhi syarat/lulus administrasi</t>
  </si>
  <si>
    <t>Hasil evaluasi administrasi terlampir.</t>
  </si>
  <si>
    <t>Evaluasi Teknis</t>
  </si>
  <si>
    <t xml:space="preserve">Evaluasi teknis dilakukan terhadap peserta yang memenuhi persyaratan administrasi. Unsur-unsur  yang  dievaluasi  sesuai  dengan  yang  ditetapkan  dalam  dokumen pemilihan,  meliputi [persyaratan  teknis  sesuai dengan jenis pengadaannya] 
</t>
  </si>
  <si>
    <t>Hasil evaluasi teknis terlampir.</t>
  </si>
  <si>
    <t>Evaluasi Harga</t>
  </si>
  <si>
    <t>Evaluasi harga dilakukan kepada penawaran yang memenuhi persyaratan administrasi dan persyaratan teknis .</t>
  </si>
  <si>
    <t xml:space="preserve">Jumlah penawaran yang dievaluasi </t>
  </si>
  <si>
    <t>Jumlah penawaran yang dinyatakan memenuhi syarat/lulus harga</t>
  </si>
  <si>
    <t>Hasil evaluasi biaya terlampir.</t>
  </si>
  <si>
    <t>Evaluasi Isian Dokumen Kualifikasi</t>
  </si>
  <si>
    <t>Jumlah penawaran yang dinyatakan memenuhi syarat/lulus , Yaitu :</t>
  </si>
  <si>
    <t>Pembuktian Kualifikasi dan Pembuatan Berita Acara Pembuktian Kualifikasi</t>
  </si>
  <si>
    <t>Pembuktian terhadap peserta yang memenuhi persyaratan kualifikasi dilakukan dengan cara melihat keaslian dokumen atau legalisir dan meminta salinannya.</t>
  </si>
  <si>
    <t>Hasil pembuktian kualifikasi untuk tiap peserta dituangkan dalam Berita Acara Pembuktiaan Kualifikasi (terlampir).</t>
  </si>
  <si>
    <t>1 (Satu) Berkas</t>
  </si>
  <si>
    <t>PENGUMUMAN PEMENANG</t>
  </si>
  <si>
    <t xml:space="preserve">Perihal  </t>
  </si>
  <si>
    <t>Penetapan Pemenang</t>
  </si>
  <si>
    <t>Dengan ini disampaikan kepada peserta seleksi untuk pekerjaan tersebut diatas sebagai pemenang dalam seleksi adalah saudara yang tersebut dibawah ini :</t>
  </si>
  <si>
    <t xml:space="preserve">Harga Penawaran                                      </t>
  </si>
  <si>
    <t xml:space="preserve">Harga Penawaran Terkoreksi                                    </t>
  </si>
  <si>
    <t>KOREKSI ARITMATIK</t>
  </si>
  <si>
    <t>NAMA</t>
  </si>
  <si>
    <t>Harga Terkoreksi</t>
  </si>
  <si>
    <t>RP</t>
  </si>
  <si>
    <t>Uraian</t>
  </si>
  <si>
    <t>Jumlah</t>
  </si>
  <si>
    <t>Harga Terkoreksi                                  (Rp.)</t>
  </si>
  <si>
    <t>8</t>
  </si>
  <si>
    <t>9</t>
  </si>
  <si>
    <t>10</t>
  </si>
  <si>
    <t>11</t>
  </si>
  <si>
    <t>Harga Terkoreksi                     (Rp.)</t>
  </si>
  <si>
    <t>Nilai Akhir</t>
  </si>
  <si>
    <t>`</t>
  </si>
  <si>
    <t>Evaluasi Administrasi, Teknis dan Biaya  secara detail tedapat di lembar lampiran</t>
  </si>
  <si>
    <t>harga Penawaran Terkoreksi</t>
  </si>
  <si>
    <t>14.498.419.2-204.000</t>
  </si>
  <si>
    <t>14.640.568.3-219.000</t>
  </si>
  <si>
    <t>Jl. Firdaus I No. 15 A Tangkerang Labuai Pekanbaru</t>
  </si>
  <si>
    <t>Jl. Selamat Gg. Makmur No. 1 Labuh Baru Pekanbaru</t>
  </si>
  <si>
    <t>15.633.066.4-216.000</t>
  </si>
  <si>
    <t>Jl. Pembangunan No. 55 B Pekanbaru</t>
  </si>
  <si>
    <t>25.202.426.0-652.000</t>
  </si>
  <si>
    <t xml:space="preserve">Jln Kartama Perum Kartama Cluster C 6 Marpoyan Damai Pekanbaru-Riau </t>
  </si>
  <si>
    <t>15.671.715.9-216.000</t>
  </si>
  <si>
    <t>Jln Aur Kuning No. 23 RT.03 RW 03 Simpang Tiga Pekanbaru-Riau</t>
  </si>
  <si>
    <t>78.653.205.1-216.000</t>
  </si>
  <si>
    <t>PEMBUKTIAN KUALIFIKASI</t>
  </si>
  <si>
    <t>Demikianlah Berita Acara Pembuktian Kualifikasi ini dibuat untuk dapat dipergunakan sebagaimana mestinya.</t>
  </si>
  <si>
    <t>Konsultan Perorangan</t>
  </si>
  <si>
    <t xml:space="preserve">HASIL EVALUASI </t>
  </si>
  <si>
    <t>Bobot</t>
  </si>
  <si>
    <t>Jumlah peserta mengambil Dokumen Lelang sebanyak</t>
  </si>
  <si>
    <t>Jumlah peserta memasukkan dokumen penawaran sebanyak</t>
  </si>
  <si>
    <t>Nilai Teknis</t>
  </si>
  <si>
    <t xml:space="preserve">NAMA </t>
  </si>
  <si>
    <t xml:space="preserve">ALAMAT </t>
  </si>
  <si>
    <t>Jalan Raya Batusangkar – Payakumbuh Km.25 No.78 Barulak, Kec. Tanjung Baru, Kab.Tanah Datar, Sumatera Barat (27262)</t>
  </si>
  <si>
    <t xml:space="preserve">Pemenang  </t>
  </si>
  <si>
    <t>Pemenang</t>
  </si>
  <si>
    <t>HASIL EVALUASI KUALIFIKASI</t>
  </si>
  <si>
    <t>Demikianlah Berita Acara Evaluasi Kualifikasi ini dibuat untuk dapat dipergunakan sebagai mana mestinya.</t>
  </si>
  <si>
    <t>Rekap Evaluasi Kualifikasi</t>
  </si>
  <si>
    <t>Evaluasi Kualifikasi</t>
  </si>
  <si>
    <t>Lulus</t>
  </si>
  <si>
    <t>Evaluasi Kualifikasi dan pembuktian Kualifikasi secara detail tedapat di lembar lampiran</t>
  </si>
  <si>
    <t>Evaluasi Administrasi, Teknis , Biaya dan Biaya  secara detail tedapat di lembar lampiran</t>
  </si>
  <si>
    <t>Diundang</t>
  </si>
  <si>
    <t>Tidak diundang</t>
  </si>
  <si>
    <t>EVALUASI KUALIFIKASI</t>
  </si>
  <si>
    <t>(Tidak bisa diwakilkan)</t>
  </si>
  <si>
    <t>Di –</t>
  </si>
  <si>
    <t>Dengan hormat,</t>
  </si>
  <si>
    <t>Hari/Tanggal</t>
  </si>
  <si>
    <t>Pukul</t>
  </si>
  <si>
    <t>Acara</t>
  </si>
  <si>
    <t>Klarifikasi dan Negosiasi</t>
  </si>
  <si>
    <t>Demikianlah undangan ini disampaikan, atas kehadiran Saudara tepat pada waktunya diucapkan terima kasih.</t>
  </si>
  <si>
    <t>BERITA ACARA 
KLARIFIKASI DAN NEGOSIASI</t>
  </si>
  <si>
    <t>LOKASI :</t>
  </si>
  <si>
    <t>I.</t>
  </si>
  <si>
    <t>II.</t>
  </si>
  <si>
    <t>III.</t>
  </si>
  <si>
    <t>Aspek teknis yang diklarifikasi untuk hasil pencapaian hasil kerja yang optimal meliputi :</t>
  </si>
  <si>
    <t>1 Lingkup dan Sasaran jasa konsultansi</t>
  </si>
  <si>
    <t>Dari Hasil klarifikasi aspek teknis, Panitia berkesimpulan bahwa aspek teknis : Memenuhi Syarat / Tidak Memenuhi Syarat</t>
  </si>
  <si>
    <t>Alasan : ………………………………………………………………………………………………………………………………..</t>
  </si>
  <si>
    <t>IV.</t>
  </si>
  <si>
    <t>Aspek Biaya yang perlu diklarifikasi dan di Negosiasi meliputi :</t>
  </si>
  <si>
    <t xml:space="preserve">Volume kegiatan dan jenis pengeluaran </t>
  </si>
  <si>
    <t>Biaya satuan dibandingkan dengan biaya yang berlaku di pasaran</t>
  </si>
  <si>
    <t>Hasil Negosiasi adalah sebagai berikut :</t>
  </si>
  <si>
    <t>Harga Penawaran Semula</t>
  </si>
  <si>
    <t xml:space="preserve"> </t>
  </si>
  <si>
    <t xml:space="preserve">Harga Setelah Negosiasi </t>
  </si>
  <si>
    <t xml:space="preserve">Harga Setelah Negosiasi  </t>
  </si>
  <si>
    <t>Setuju untuk dilaksanakan oleh :</t>
  </si>
  <si>
    <t>Kepada Yth. Sdr;</t>
  </si>
  <si>
    <t>Rabu</t>
  </si>
  <si>
    <t>Rekapitulasi Penawaran Biaya</t>
  </si>
  <si>
    <t>2 Cara Penanganan pekerjaan dan rencana kerja</t>
  </si>
  <si>
    <t>3 Kualifikasi pemenang</t>
  </si>
  <si>
    <t>4 Tata kerja pelaksanaan pekerjaan</t>
  </si>
  <si>
    <t>5 Program alih pengetahuan</t>
  </si>
  <si>
    <t>6 Jadwal pelaksanaan pekerjaan</t>
  </si>
  <si>
    <t>7 Jadwal kerja pemenang</t>
  </si>
  <si>
    <t xml:space="preserve">Evaluasi Dokumen Penawaran </t>
  </si>
  <si>
    <t>Jumlah penawaran yang dinyatakan memenuhi syarat/lulus Teknis</t>
  </si>
  <si>
    <t>Jumlah penawaran yang dinyatakan gugur/tidak lulus, yaitu : =  0 (nol) Penawaran, yaitu Penawaran:</t>
  </si>
  <si>
    <t>PEMENANG</t>
  </si>
  <si>
    <t>Harga Penawaran</t>
  </si>
  <si>
    <t>Harga Negosiasi</t>
  </si>
  <si>
    <t>8 Fasilitas Penunjang</t>
  </si>
  <si>
    <t>Demikianlah Berita Acara Klarifikasi dan Negosiasi ini dibuat  untuk dapat dipergunakan seperlunya.</t>
  </si>
  <si>
    <t xml:space="preserve">Penilaian persyaratan kualifikasi dilakukan terhadap pemenuhan persyaratan kualifikasi, </t>
  </si>
  <si>
    <t>BERITA ACARA 
SERAH TERIMA DOKUMEN</t>
  </si>
  <si>
    <t>Pekerjaan :</t>
  </si>
  <si>
    <t>Kamis</t>
  </si>
  <si>
    <t>Lokasi :</t>
  </si>
  <si>
    <t>1 (satu) Berkas</t>
  </si>
  <si>
    <t>Demikian Berita Acara Serah Terima Dokumen ini dibuat dengan keadaan yang sebenarnya dalam rangkap 2 (dua) untuk dapat dipergunakan sebagaimana mestinya.</t>
  </si>
  <si>
    <t>Yang Menerima,</t>
  </si>
  <si>
    <t xml:space="preserve">LAMPIRAN </t>
  </si>
  <si>
    <t>NOMOR</t>
  </si>
  <si>
    <t>TANGGAL</t>
  </si>
  <si>
    <t xml:space="preserve">C H E C K L I S T   D O K U M E N </t>
  </si>
  <si>
    <t>URAIAN</t>
  </si>
  <si>
    <t>Berita Acara Pembukaan Penawaran</t>
  </si>
  <si>
    <t xml:space="preserve">Pengumuman Pemenang </t>
  </si>
  <si>
    <t xml:space="preserve">Berita Acara Hasil Seleksi </t>
  </si>
  <si>
    <t>Berita Acara Serah Terima Dokumen</t>
  </si>
  <si>
    <t>Satker :</t>
  </si>
  <si>
    <t>Berita Acara Evaluasi</t>
  </si>
  <si>
    <t>Dokumen Pemilihan Pascakualifikasi</t>
  </si>
  <si>
    <t>1 (satu) penawaran, yaitu penawaran</t>
  </si>
  <si>
    <t>Jumlah penawaran yang tidak dievaluasi = 0 (nol) Penawaran, yaitu Penawaran:</t>
  </si>
  <si>
    <t>Pekerjaan</t>
  </si>
  <si>
    <t>Nilai Pagu</t>
  </si>
  <si>
    <t>Nilai HPS</t>
  </si>
  <si>
    <t>URAIAN KEGIATAN</t>
  </si>
  <si>
    <t>PENOMORAN</t>
  </si>
  <si>
    <t>HK</t>
  </si>
  <si>
    <t>KET</t>
  </si>
  <si>
    <t xml:space="preserve"> PEMBERIAN PENJELASAN</t>
  </si>
  <si>
    <t>1 hr</t>
  </si>
  <si>
    <t xml:space="preserve"> PEMASUKAN DOKUMEN PENAWARAN</t>
  </si>
  <si>
    <t xml:space="preserve">BERITA ACARA PEMBUKAAN PENAWARAN </t>
  </si>
  <si>
    <t>Memasukkan dokumen penawaran (Administrasi, Teknis, Harga) sebanyak</t>
  </si>
  <si>
    <t>Yang lengkap sebanyak</t>
  </si>
  <si>
    <t>Yang tidak lengkap sebanyak</t>
  </si>
  <si>
    <t>Berdasarkan hasil pembukaan penawaran tersebut diatas, maka dilanjutkan ke tahap berikutnya.</t>
  </si>
  <si>
    <t>Demikian Berita Acara Pembukaan Penawaran ini dibuat dengan sebenarnya untuk dapat dipergunakan seperlunya.</t>
  </si>
  <si>
    <t xml:space="preserve">Lampiran </t>
  </si>
  <si>
    <t>Pembukaan Administrasi, Teknis dan Biaya</t>
  </si>
  <si>
    <t xml:space="preserve">LAMPIRAN PEMBUKAAN DOKUMEN PENAWARAN </t>
  </si>
  <si>
    <t>=  ADA</t>
  </si>
  <si>
    <t>=  TIDAK ADA</t>
  </si>
  <si>
    <t>TAHAUN ANGGARAN 2015</t>
  </si>
  <si>
    <t>I</t>
  </si>
  <si>
    <t>A.</t>
  </si>
  <si>
    <t>BIAYA LANGSUNG PERSONIL</t>
  </si>
  <si>
    <t>PENAWARAN</t>
  </si>
  <si>
    <t>POSISI</t>
  </si>
  <si>
    <t>TENAGA AHLI</t>
  </si>
  <si>
    <t>TOTAL A</t>
  </si>
  <si>
    <t>B.</t>
  </si>
  <si>
    <t>BIAYA LANGSUNG NON PERSONIL</t>
  </si>
  <si>
    <t>SATUAN</t>
  </si>
  <si>
    <t>TOTAL B</t>
  </si>
  <si>
    <t>Laporan Bulanan</t>
  </si>
  <si>
    <t>Laporan Akhir</t>
  </si>
  <si>
    <t>B</t>
  </si>
  <si>
    <t>TOTAL A + B</t>
  </si>
  <si>
    <t>DIBULATKAN</t>
  </si>
  <si>
    <t>HARGA NEGOSIASI</t>
  </si>
  <si>
    <t>Calon Pemenang</t>
  </si>
  <si>
    <t>Demikian Berita Acara  ini dibuat dengan penuh rasa tanggung jawab untuk dipergunakan  sebagaimana mestinya.</t>
  </si>
  <si>
    <t xml:space="preserve">Provinsi Riau </t>
  </si>
  <si>
    <t>Total Penawaran biaya</t>
  </si>
  <si>
    <t>Rp</t>
  </si>
  <si>
    <t>EVALUASI ADMINISTRASI</t>
  </si>
  <si>
    <t xml:space="preserve"> NAMA TENAGA AHLI</t>
  </si>
  <si>
    <t xml:space="preserve"> POSISI YANG DIUSULKAN</t>
  </si>
  <si>
    <t>A. PENDIDIKAN</t>
  </si>
  <si>
    <t>Persyaratan KAK</t>
  </si>
  <si>
    <t>Penilaian</t>
  </si>
  <si>
    <t>NAMA PROYEK</t>
  </si>
  <si>
    <t>REFERENSI PENGALAMAN KERJA TA</t>
  </si>
  <si>
    <t>Total  Bln =</t>
  </si>
  <si>
    <t>Total Thn =</t>
  </si>
  <si>
    <t>Ketentuan pengalaman kerja pada KAK :</t>
  </si>
  <si>
    <t>C. SERTIKAT KEAHLIAN/ PROFESI</t>
  </si>
  <si>
    <t>SKA Tenaga Ahli Yang di berikan</t>
  </si>
  <si>
    <t>D. SUB UNSUR LAIN-LAIN</t>
  </si>
  <si>
    <t>Ada</t>
  </si>
  <si>
    <t>URAIAN HASIL PENILAIAN TENAGA AHLI</t>
  </si>
  <si>
    <t>BOBOT</t>
  </si>
  <si>
    <t>NILAI X BOBOT</t>
  </si>
  <si>
    <t>PENGALAMAN KERJA PROFESINAL</t>
  </si>
  <si>
    <t>C</t>
  </si>
  <si>
    <t>SERTIFIKAT KEAHLIAN/ PROFESI</t>
  </si>
  <si>
    <t>D</t>
  </si>
  <si>
    <t>SUB UNSUR LAIN-LAIN</t>
  </si>
  <si>
    <t>D1</t>
  </si>
  <si>
    <t>D2</t>
  </si>
  <si>
    <t>NILAI TOTAL</t>
  </si>
  <si>
    <t>C. SERTIFIKAT KEAHLIAN/ PROFESI</t>
  </si>
  <si>
    <t>= Sesuai</t>
  </si>
  <si>
    <t>= 100</t>
  </si>
  <si>
    <t>= Tidak Sesuai</t>
  </si>
  <si>
    <t>= 0</t>
  </si>
  <si>
    <t>Lingkup :</t>
  </si>
  <si>
    <t>= 1</t>
  </si>
  <si>
    <t>Tidak ada</t>
  </si>
  <si>
    <t>= 0,50</t>
  </si>
  <si>
    <t>Posisi :</t>
  </si>
  <si>
    <t>Referensi Kerja :</t>
  </si>
  <si>
    <t>= Ada</t>
  </si>
  <si>
    <t>= Tidak Ada</t>
  </si>
  <si>
    <t>D3</t>
  </si>
  <si>
    <t>D4</t>
  </si>
  <si>
    <t>D1. Penguasaan bahasa asing</t>
  </si>
  <si>
    <t>D2. Penguasaan bahasa setempat</t>
  </si>
  <si>
    <t>D3. penguasaan Bahasa Indonesia bagi konsultan 
asing</t>
  </si>
  <si>
    <t>D4. aspek pengenalan (familiarity) atas tata-cara,
aturan, situasi, dan kondisi (custom) setempat</t>
  </si>
  <si>
    <t>Penguasaan bahasa asing</t>
  </si>
  <si>
    <t>Penguasaan bahasa setempat</t>
  </si>
  <si>
    <t>penguasaan Bahasa Indonesia bagi konsultan 
asing</t>
  </si>
  <si>
    <t>= Menunjang</t>
  </si>
  <si>
    <t>= 50</t>
  </si>
  <si>
    <t>Memiliki</t>
  </si>
  <si>
    <t>Tdk Memiliki</t>
  </si>
  <si>
    <t>Pendekatan dan Metodologi 20%</t>
  </si>
  <si>
    <t>Total Pendekatan dan Metodologi 20%</t>
  </si>
  <si>
    <t>Memiliki=100</t>
  </si>
  <si>
    <t>Tidak Memiliki=0</t>
  </si>
  <si>
    <t>passing grade 70</t>
  </si>
  <si>
    <t xml:space="preserve">KELOMPOK KERJA SATKER PERENCANAAN DAN PENGENDALIAN PROGRAM INFRASTRUKTUR PERMUKIMAN PROVINSI RIAU 
TAHUN ANGGARAN 2016
</t>
  </si>
  <si>
    <t>Tidak Ada</t>
  </si>
  <si>
    <t>Jl. Arifin Ahmad Pekanbaru</t>
  </si>
  <si>
    <t>09:00 WIB  s.d. 14.00 WIB</t>
  </si>
  <si>
    <t>(Dapat / Tidak Dapat) memperlihatkan Asli Usulan Teknis</t>
  </si>
  <si>
    <t>Tidak Lulus (Nilai Teknis Dibawah Pasing Grade</t>
  </si>
  <si>
    <t>Berdasarkan hasil Evaluasi diatas, maka Pokja berkesimpulan untuk mengusulkan konsultan perorangan dibawah ini sebagai calon pemenang Pekerjaan tersebut di atas, sebagai berikut :</t>
  </si>
  <si>
    <t xml:space="preserve">HASIL NEGOSIASI </t>
  </si>
  <si>
    <t>TERBILANG DENGAN RUPIAH</t>
  </si>
  <si>
    <t>TERBILANG ANGKA SAJA</t>
  </si>
  <si>
    <t>MILYAR</t>
  </si>
  <si>
    <t>JUTAAN</t>
  </si>
  <si>
    <t>RIBUAN</t>
  </si>
  <si>
    <t>SEN</t>
  </si>
  <si>
    <t>0</t>
  </si>
  <si>
    <t/>
  </si>
  <si>
    <t>Satu</t>
  </si>
  <si>
    <t>Dua</t>
  </si>
  <si>
    <t>Tiga</t>
  </si>
  <si>
    <t>Empat</t>
  </si>
  <si>
    <t>Lima</t>
  </si>
  <si>
    <t>Enam</t>
  </si>
  <si>
    <t>Tujuh</t>
  </si>
  <si>
    <t>Delapan</t>
  </si>
  <si>
    <t>Sembilan</t>
  </si>
  <si>
    <t>Sepuluh</t>
  </si>
  <si>
    <t>Sebelas</t>
  </si>
  <si>
    <t>Dua Belas</t>
  </si>
  <si>
    <t>Tiga Belas</t>
  </si>
  <si>
    <t>Empat Belas</t>
  </si>
  <si>
    <t>Lima Belas</t>
  </si>
  <si>
    <t>Enam Belas</t>
  </si>
  <si>
    <t>Tujuh Belas</t>
  </si>
  <si>
    <t>Delapan Belas</t>
  </si>
  <si>
    <t>Sembilan Belas</t>
  </si>
  <si>
    <t>Terkoreksi</t>
  </si>
  <si>
    <t>Nego</t>
  </si>
  <si>
    <t>PEMENANG 1</t>
  </si>
  <si>
    <t>PEMENANG 2</t>
  </si>
  <si>
    <t>Dokumen No.</t>
  </si>
  <si>
    <t>Jumlah peserta yang bertanya sebanyak 0 (Nol) orang.</t>
  </si>
  <si>
    <t>Jumlah penawaran yang dinyatakan gugur/tidak lulus = 0 (nol) Penawaran</t>
  </si>
  <si>
    <t>Selasa</t>
  </si>
  <si>
    <t>Tenaga Ahli</t>
  </si>
  <si>
    <t>11.</t>
  </si>
  <si>
    <t xml:space="preserve">KESIMPULAN </t>
  </si>
  <si>
    <t>Berdasarkan hasil Klarifikasi dan Negosiasi Harga maka :</t>
  </si>
  <si>
    <t>(Berita Acara Klarifikasi dan Negosiasi terlampir)</t>
  </si>
  <si>
    <t>Yang Menyerahkan</t>
  </si>
  <si>
    <t>Summary Lelang</t>
  </si>
  <si>
    <t>Satker</t>
  </si>
  <si>
    <t>: 1 (Satu) orang.</t>
  </si>
  <si>
    <t>: 0 (Nol) orang.</t>
  </si>
  <si>
    <t>S U J O K O, ST</t>
  </si>
  <si>
    <t>NIP. 19680323 199703 1 002</t>
  </si>
  <si>
    <t>Biaya Pembuatan Laporan</t>
  </si>
  <si>
    <t>Laporan Koordinasi (Pendampingan &amp; Fasilitasi)</t>
  </si>
  <si>
    <t>1 (Satu) Orang</t>
  </si>
  <si>
    <t>Surat Keterangan Kinerja Baik/Surat Referensi Kerja</t>
  </si>
  <si>
    <t>Berdasarkan Hasil Klarifikasi dan Negosiasi tersebut diatas, Pejabat Pengadaan berkesimpulan bahwa hasil Negosiasi merupakan harga yang bertanggung jawab dan memenuhi syarat, maka Pejabat Pengadaan menetapkan Saudara nama tersebut diatas  ( Memenuhi Syarat / Tidak Memenuhi Syarat) sebagai Pemenang Barang/Jasa Konsultansi Pekerjaan tersebut.</t>
  </si>
  <si>
    <t xml:space="preserve">Nomor     </t>
  </si>
  <si>
    <t>Undangan Klarifikasi dan Negosiasi</t>
  </si>
  <si>
    <t>Konsultan Individual</t>
  </si>
  <si>
    <t>SUJOKO, ST</t>
  </si>
  <si>
    <t>Lokasi</t>
  </si>
  <si>
    <t>Provinsi Riau</t>
  </si>
  <si>
    <t>1. EVALUASI ADMINISTRASI</t>
  </si>
  <si>
    <t xml:space="preserve"> PENUNJUKAN PENYEDIA JASA KONSULTANSI</t>
  </si>
  <si>
    <t xml:space="preserve"> PENANDATANGAN KONTRAK</t>
  </si>
  <si>
    <t>Kepada Saudara yang telah mengikuti pelelangan tersebut atas partisipasinya kami ucapkan terima kasih.</t>
  </si>
  <si>
    <t xml:space="preserve"> APBN </t>
  </si>
  <si>
    <t>Undangan Pengadaan langsung</t>
  </si>
  <si>
    <t>1  (Satu) orang</t>
  </si>
  <si>
    <t>1  (Satu) penawaran, yaitu penawaran</t>
  </si>
  <si>
    <t>= 1 (Satu) Penawaran, yaitu Penawaran:</t>
  </si>
  <si>
    <t>Jumlah penawaran yang dinyatakan gugur/tidak lulus = 0 (Nol) Penawaran, yaitu Penawaran :</t>
  </si>
  <si>
    <t>Unsur - unsur yang dievaluasi yaitu : Total harga penawaran terhadap HPS; Harga satuan timpang; Mata Pembayaran yang harga satuannya nol; Penulisan nilai harga penawaran antara angka dan huruf [Khusus untuk kontrak lumpsum]; Kewajaran harga</t>
  </si>
  <si>
    <t>1 (Satu) penawaran, yaitu penawaran</t>
  </si>
  <si>
    <t>= 1 (Satu) penawaran, yaitu penawaran</t>
  </si>
  <si>
    <t>Jumlah penawaran yang dinyatakan gugur/tidak lulus Kualifikasi : =  0 (Nol) Peserta</t>
  </si>
  <si>
    <t>Berdasarkan hasil evaluasi administrasi, evaluasi teknis dan evaluasi harga dan evaluasi kualifikasi maka Pejabat Pengadaan berkesimpulan dan memutuskan peserta yang memenuhi syarat untuk ditunjukkan sebagai  pemenang seleksi adalah :</t>
  </si>
  <si>
    <t>Penetapan dan Pengumuman</t>
  </si>
  <si>
    <t>Jumat</t>
  </si>
  <si>
    <t>Senin</t>
  </si>
  <si>
    <t>Evaluasi administrasi hanya dilakukan pada hal-hal yang tidak dinilai pada penilaian kualifikasi. Unsur-unsur yang di evaluasi meliputi kelengkapan persyaratan yang diminta dalam dokumen pemilihan; Surat Penawaran.</t>
  </si>
  <si>
    <t>= 1 (Satu) Penawaran, yaitu Penawaran :</t>
  </si>
  <si>
    <t>Jumlah penawaran yang dinyatakan gugur/tidak lulus = 0 (Nol) Penawaran, yaitu Penawaran:</t>
  </si>
  <si>
    <t>Evaluasi dilakukan terhadap calon pemenang cadangan (jika ada). Evaluasi formulir isian kualifikasi dilakukan dengan sistem gugur.</t>
  </si>
  <si>
    <t>Berdasarkan hasil Evaluasi diatas, maka Pejabat Pengadaan berkesimpulan sebagai berikut :</t>
  </si>
  <si>
    <t>Setelah dilakukan Pembuktian Kualifikasi terhadap data kualifikasi maka Pejabat Pengadaan berkesimpulan saudara</t>
  </si>
  <si>
    <t>Tgl</t>
  </si>
  <si>
    <t>23 Januari 2018</t>
  </si>
  <si>
    <t>Satuan</t>
  </si>
  <si>
    <t>Volume</t>
  </si>
  <si>
    <t>Harga Satuan (Rp)</t>
  </si>
  <si>
    <t>Jumlah (Rp)</t>
  </si>
  <si>
    <t>PROGRAM INFRASTRUKTUR PERMUKIMAN</t>
  </si>
  <si>
    <t>Foto Copy Ijazah</t>
  </si>
  <si>
    <t xml:space="preserve">PEJABAT PENGADAAN BARANG/JASA </t>
  </si>
  <si>
    <t xml:space="preserve">PADA SATUAN KERJA PERENCANAAN DAN PENGENDALIAN </t>
  </si>
  <si>
    <t>TAHUN ANGGARAN 2018</t>
  </si>
  <si>
    <t>Pekanbaru,</t>
  </si>
  <si>
    <t>Pejabat Pengadaan Barang/Jasa,</t>
  </si>
  <si>
    <t>(Dapat / Tidak Dapat) memperlihatkan Asli SPT Tahun 2016</t>
  </si>
  <si>
    <t>(Dapat / Tidak Dapat) memasukan dokumen penawaran.</t>
  </si>
  <si>
    <t>Nilai Teknis PS = 65</t>
  </si>
  <si>
    <t>Rabu / 31 Januari 2018</t>
  </si>
  <si>
    <t>09.00 s/d 16.00 WIB</t>
  </si>
  <si>
    <t>Uraian Kegiatan</t>
  </si>
  <si>
    <t>Pagu</t>
  </si>
  <si>
    <t>Penawaran dievaluasi dengan cara memeriksa dan membandingkan Dokumen Penawaran terhadap pemenuhan persyaratan yang diurut mulai dari tahapan penilaian persyaratan administrasi, persyaratan teknis, dan kewajaran biaya., dengan berpedoman pada Peraturan Presiden  Nomor 54 Tahun 2010 dan Peraturan Presiden Nomor 70 Tahun 2012, dan Dokumen Pemilihan serta addendum dokumen. Hasil evaluasi penawaran sebagai berikut :</t>
  </si>
  <si>
    <t>11 (Sebelas) bulan</t>
  </si>
  <si>
    <t xml:space="preserve"> UNDANGAN PENGADAAN LANGSUNG/DOKUMEN PENGADAAN</t>
  </si>
  <si>
    <t xml:space="preserve"> PENETAPAN PENYEDIA JASA</t>
  </si>
  <si>
    <t xml:space="preserve"> PENGUMUMAN PENYEDIA JASA</t>
  </si>
  <si>
    <t xml:space="preserve"> UNDANGAN KLARIFIKASI TEKNIS DAN NEGOSIASI BIAYA</t>
  </si>
  <si>
    <t xml:space="preserve"> BA KLARIFIKASI TEKNIS DAN NEGOSIASI BIAYA</t>
  </si>
  <si>
    <t xml:space="preserve"> EVALUASI PENAWARAN &amp; BA. EVALUASI TEKNIS &amp; BIAYA</t>
  </si>
  <si>
    <t xml:space="preserve"> PEMBUKAAN DOKUMEN PENAWARAN &amp; KOREKSI ARITMATIK</t>
  </si>
  <si>
    <t xml:space="preserve"> EVALUASI KUALIFIKASI &amp; BA HASIL EVALUASI KUALIFIKASI</t>
  </si>
  <si>
    <t xml:space="preserve"> BA HASIL EVALUASI AKHIR</t>
  </si>
  <si>
    <t>Selasa - Kamis</t>
  </si>
  <si>
    <t>Kamis - Senin</t>
  </si>
  <si>
    <t>Senin - Selasa</t>
  </si>
  <si>
    <t>24 Januari 2018</t>
  </si>
  <si>
    <t>DOKUMEN PENAWARAN BIAYA</t>
  </si>
  <si>
    <t>Jangka waktu pelaksanaan pekerjaan</t>
  </si>
  <si>
    <t>Jangka waktu berlakunya surat penawaran (HK)</t>
  </si>
  <si>
    <r>
      <t>MS</t>
    </r>
    <r>
      <rPr>
        <sz val="12"/>
        <color theme="1"/>
        <rFont val="Arial Unicode MS"/>
        <family val="2"/>
      </rPr>
      <t xml:space="preserve">   : Memenuhi Syarat     </t>
    </r>
    <r>
      <rPr>
        <b/>
        <sz val="12"/>
        <rFont val="Arial Unicode MS"/>
        <family val="2"/>
      </rPr>
      <t>TMS</t>
    </r>
    <r>
      <rPr>
        <sz val="12"/>
        <rFont val="Arial Unicode MS"/>
        <family val="2"/>
      </rPr>
      <t xml:space="preserve">   : Tidak Memenuhi Syarat</t>
    </r>
  </si>
  <si>
    <r>
      <t>A</t>
    </r>
    <r>
      <rPr>
        <sz val="12"/>
        <color theme="1"/>
        <rFont val="Arial Unicode MS"/>
        <family val="2"/>
      </rPr>
      <t xml:space="preserve">    : Ada       </t>
    </r>
    <r>
      <rPr>
        <b/>
        <sz val="12"/>
        <rFont val="Arial Unicode MS"/>
        <family val="2"/>
      </rPr>
      <t>TA</t>
    </r>
    <r>
      <rPr>
        <sz val="12"/>
        <color theme="1"/>
        <rFont val="Arial Unicode MS"/>
        <family val="2"/>
      </rPr>
      <t xml:space="preserve">   : Tidak Ada     </t>
    </r>
    <r>
      <rPr>
        <b/>
        <sz val="12"/>
        <rFont val="Arial Unicode MS"/>
        <family val="2"/>
      </rPr>
      <t>MS</t>
    </r>
    <r>
      <rPr>
        <sz val="12"/>
        <color theme="1"/>
        <rFont val="Arial Unicode MS"/>
        <family val="2"/>
      </rPr>
      <t xml:space="preserve">   : Memenuhi Syarat     </t>
    </r>
    <r>
      <rPr>
        <b/>
        <sz val="12"/>
        <rFont val="Arial Unicode MS"/>
        <family val="2"/>
      </rPr>
      <t>TMS</t>
    </r>
    <r>
      <rPr>
        <sz val="12"/>
        <rFont val="Arial Unicode MS"/>
        <family val="2"/>
      </rPr>
      <t xml:space="preserve">   : Tidak Memenuhi Syarat</t>
    </r>
  </si>
  <si>
    <r>
      <t xml:space="preserve">Apabila saudara tidak dapat hadir sesuai dengan jadwal tersebut diatas serta </t>
    </r>
    <r>
      <rPr>
        <b/>
        <sz val="13"/>
        <rFont val="Arial Unicode MS"/>
        <family val="2"/>
      </rPr>
      <t>tidak dapat memperlihatkan data asli sesuai dengan dokumen kualifikasi, maka saudara dinyatakan gugur serta tidak Memenuhi Syarat untuk memasukan dokumen penawaran.</t>
    </r>
  </si>
  <si>
    <t>Setelah dilakukan Penelitian dokumen penawaran (Administrasi, Teknis dan Harga), ternyata :</t>
  </si>
  <si>
    <t>Jumlah peserta yang mendaftar untuk mengikuti pelelangan ini sebanyak</t>
  </si>
  <si>
    <t>Berdasarkan hasil Evaluasi diatas, maka Pejabat Pengadaan Barang/Jasa berkesimpulan sebagai berikut :</t>
  </si>
  <si>
    <r>
      <t xml:space="preserve">Pada hari ini  </t>
    </r>
    <r>
      <rPr>
        <b/>
        <sz val="13"/>
        <rFont val="Arial Unicode MS"/>
        <family val="2"/>
      </rPr>
      <t>Selasa</t>
    </r>
    <r>
      <rPr>
        <sz val="13"/>
        <rFont val="Arial Unicode MS"/>
        <family val="2"/>
      </rPr>
      <t>, tanggal</t>
    </r>
    <r>
      <rPr>
        <b/>
        <sz val="13"/>
        <rFont val="Arial Unicode MS"/>
        <family val="2"/>
      </rPr>
      <t xml:space="preserve">  Dua puluh tiga  </t>
    </r>
    <r>
      <rPr>
        <sz val="13"/>
        <rFont val="Arial Unicode MS"/>
        <family val="2"/>
      </rPr>
      <t xml:space="preserve">bulan  </t>
    </r>
    <r>
      <rPr>
        <b/>
        <sz val="13"/>
        <rFont val="Arial Unicode MS"/>
        <family val="2"/>
      </rPr>
      <t xml:space="preserve">Januari  </t>
    </r>
    <r>
      <rPr>
        <sz val="13"/>
        <rFont val="Arial Unicode MS"/>
        <family val="2"/>
      </rPr>
      <t xml:space="preserve">tahun  </t>
    </r>
    <r>
      <rPr>
        <b/>
        <sz val="13"/>
        <rFont val="Arial Unicode MS"/>
        <family val="2"/>
      </rPr>
      <t>Dua ribu delapan belas,</t>
    </r>
    <r>
      <rPr>
        <sz val="13"/>
        <rFont val="Arial Unicode MS"/>
        <family val="2"/>
      </rPr>
      <t xml:space="preserve"> yang bertanda tangan dibawah ini, Pejabat Pengadaan Barang/Jasa Pada Satker Perencanaan dan Pengendalian Program Infrastruktur Permukiman Tahun Anggaran 2018 yang diangkat sesuai dengan </t>
    </r>
    <r>
      <rPr>
        <b/>
        <sz val="13"/>
        <rFont val="Arial Unicode MS"/>
        <family val="2"/>
      </rPr>
      <t xml:space="preserve">Surat Keputusan Kepala Satker Perencanaan dan Pengendalian Program Infrastruktur Permukiman, </t>
    </r>
    <r>
      <rPr>
        <sz val="13"/>
        <rFont val="Arial Unicode MS"/>
        <family val="2"/>
      </rPr>
      <t>No</t>
    </r>
    <r>
      <rPr>
        <b/>
        <sz val="13"/>
        <rFont val="Arial Unicode MS"/>
        <family val="2"/>
      </rPr>
      <t xml:space="preserve"> : 06/KPTS/Cp/RDL/2018  </t>
    </r>
    <r>
      <rPr>
        <sz val="13"/>
        <rFont val="Arial Unicode MS"/>
        <family val="2"/>
      </rPr>
      <t>tanggal</t>
    </r>
    <r>
      <rPr>
        <b/>
        <sz val="13"/>
        <rFont val="Arial Unicode MS"/>
        <family val="2"/>
      </rPr>
      <t xml:space="preserve">  05 Januari 2018</t>
    </r>
    <r>
      <rPr>
        <sz val="13"/>
        <rFont val="Arial Unicode MS"/>
        <family val="2"/>
      </rPr>
      <t>, telah melaksanakan Evaluasi Kualifikasi terhadap Konsultan Perorangan yang mengikuti pelelangan Pekerjaan tersebut diatas, dengan uraian sebagai berikut :</t>
    </r>
  </si>
  <si>
    <t xml:space="preserve"> 24 Januari 2018</t>
  </si>
  <si>
    <r>
      <t xml:space="preserve">Pada hari ini </t>
    </r>
    <r>
      <rPr>
        <b/>
        <sz val="13"/>
        <rFont val="Arial Unicode MS"/>
        <family val="2"/>
      </rPr>
      <t xml:space="preserve"> Rabu</t>
    </r>
    <r>
      <rPr>
        <sz val="13"/>
        <rFont val="Arial Unicode MS"/>
        <family val="2"/>
      </rPr>
      <t>, tanggal</t>
    </r>
    <r>
      <rPr>
        <b/>
        <sz val="13"/>
        <rFont val="Arial Unicode MS"/>
        <family val="2"/>
      </rPr>
      <t xml:space="preserve">  Dua puluh empat</t>
    </r>
    <r>
      <rPr>
        <sz val="13"/>
        <rFont val="Arial Unicode MS"/>
        <family val="2"/>
      </rPr>
      <t xml:space="preserve">  bulan </t>
    </r>
    <r>
      <rPr>
        <b/>
        <sz val="13"/>
        <rFont val="Arial Unicode MS"/>
        <family val="2"/>
      </rPr>
      <t xml:space="preserve"> Januari  </t>
    </r>
    <r>
      <rPr>
        <sz val="13"/>
        <rFont val="Arial Unicode MS"/>
        <family val="2"/>
      </rPr>
      <t xml:space="preserve">tahun  </t>
    </r>
    <r>
      <rPr>
        <b/>
        <sz val="13"/>
        <rFont val="Arial Unicode MS"/>
        <family val="2"/>
      </rPr>
      <t>Dua ribu delapan belas</t>
    </r>
    <r>
      <rPr>
        <sz val="13"/>
        <rFont val="Arial Unicode MS"/>
        <family val="2"/>
      </rPr>
      <t xml:space="preserve">, yang bertanda tangan dibawah ini, Pejabat Pengadaan Barang/Jasa Pada Satker Perencanaan Dan Pengendalian Program Infrastruktur Permukiman Tahun Anggaran 2018 yang diangkat sesuai dengan </t>
    </r>
    <r>
      <rPr>
        <b/>
        <sz val="13"/>
        <rFont val="Arial Unicode MS"/>
        <family val="2"/>
      </rPr>
      <t xml:space="preserve">Surat Keputusan Kepala Satker Perencanaan Dan Pengendalian Program Infrastruktur Permukiman, </t>
    </r>
    <r>
      <rPr>
        <sz val="13"/>
        <rFont val="Arial Unicode MS"/>
        <family val="2"/>
      </rPr>
      <t xml:space="preserve">No : </t>
    </r>
    <r>
      <rPr>
        <b/>
        <sz val="13"/>
        <rFont val="Arial Unicode MS"/>
        <family val="2"/>
      </rPr>
      <t xml:space="preserve">06/KPTS/Cp/RDL/2018  </t>
    </r>
    <r>
      <rPr>
        <sz val="13"/>
        <rFont val="Arial Unicode MS"/>
        <family val="2"/>
      </rPr>
      <t>tanggal</t>
    </r>
    <r>
      <rPr>
        <b/>
        <sz val="13"/>
        <rFont val="Arial Unicode MS"/>
        <family val="2"/>
      </rPr>
      <t xml:space="preserve"> 05 Januari 2018</t>
    </r>
    <r>
      <rPr>
        <sz val="13"/>
        <rFont val="Arial Unicode MS"/>
        <family val="2"/>
      </rPr>
      <t>, mengambil tempat Ruang PPK Randal Riau Gedung PIP2B Jl. Arifin Ahmad  Pekanbaru, telah melakukan pembuktian kualifikasi kepada peserta :</t>
    </r>
  </si>
  <si>
    <r>
      <t xml:space="preserve">         </t>
    </r>
    <r>
      <rPr>
        <b/>
        <u/>
        <sz val="13"/>
        <rFont val="Arial Unicode MS"/>
        <family val="2"/>
      </rPr>
      <t>Tempat</t>
    </r>
  </si>
  <si>
    <r>
      <t xml:space="preserve">Pada hari ini  </t>
    </r>
    <r>
      <rPr>
        <b/>
        <sz val="13"/>
        <rFont val="Arial Unicode MS"/>
        <family val="2"/>
      </rPr>
      <t>Rabu</t>
    </r>
    <r>
      <rPr>
        <sz val="13"/>
        <rFont val="Arial Unicode MS"/>
        <family val="2"/>
      </rPr>
      <t xml:space="preserve">, tanggal  </t>
    </r>
    <r>
      <rPr>
        <b/>
        <sz val="13"/>
        <rFont val="Arial Unicode MS"/>
        <family val="2"/>
      </rPr>
      <t xml:space="preserve">Tiga puluh satu  </t>
    </r>
    <r>
      <rPr>
        <sz val="13"/>
        <rFont val="Arial Unicode MS"/>
        <family val="2"/>
      </rPr>
      <t xml:space="preserve">bulan  </t>
    </r>
    <r>
      <rPr>
        <b/>
        <sz val="13"/>
        <rFont val="Arial Unicode MS"/>
        <family val="2"/>
      </rPr>
      <t>Januari</t>
    </r>
    <r>
      <rPr>
        <sz val="13"/>
        <rFont val="Arial Unicode MS"/>
        <family val="2"/>
      </rPr>
      <t xml:space="preserve">  tahun  </t>
    </r>
    <r>
      <rPr>
        <b/>
        <sz val="13"/>
        <rFont val="Arial Unicode MS"/>
        <family val="2"/>
      </rPr>
      <t>Dua ribu delapan belas</t>
    </r>
    <r>
      <rPr>
        <sz val="13"/>
        <rFont val="Arial Unicode MS"/>
        <family val="2"/>
      </rPr>
      <t xml:space="preserve">, yang bertanda tangan dibawah ini, Pejabat Pengadaan Pada Satker Perencanaan dan Pengendalian Program Infrastruktur Permukiman Tahun Anggaran 2018 yang diangkat sesuai dengan </t>
    </r>
    <r>
      <rPr>
        <b/>
        <sz val="13"/>
        <rFont val="Arial Unicode MS"/>
        <family val="2"/>
      </rPr>
      <t xml:space="preserve">Surat Keputusan Kepala Satker Perencanaan dan Pengendalian Program Infrastruktur Permukiman, No : 06/KPTS/Cp/RDL/2018  </t>
    </r>
    <r>
      <rPr>
        <sz val="13"/>
        <rFont val="Arial Unicode MS"/>
        <family val="2"/>
      </rPr>
      <t>tanggal</t>
    </r>
    <r>
      <rPr>
        <b/>
        <sz val="13"/>
        <rFont val="Arial Unicode MS"/>
        <family val="2"/>
      </rPr>
      <t xml:space="preserve">  05 Januari 2018</t>
    </r>
    <r>
      <rPr>
        <sz val="13"/>
        <rFont val="Arial Unicode MS"/>
        <family val="2"/>
      </rPr>
      <t>, mengambil tempat Ruang Rapat PPK Randal Riau Gedung PIP2B Jl. Arifin Ahmad  Pekanbaru, telah melakukan Klarifikasi dan Negosiasi terhadap :</t>
    </r>
  </si>
  <si>
    <t>Jumlah penawaran yang dinyatakan memenuhi syarat/lulus Pembuktian kualifikasi 1 (Satu) penawaran, yaitu penawaran</t>
  </si>
  <si>
    <t>Berita Acara Hasil Evaluasi Terlampir</t>
  </si>
  <si>
    <t>Penetapan dan Pengumuman Terlampir</t>
  </si>
  <si>
    <t>Lampiran  :</t>
  </si>
  <si>
    <t>Nomor  :</t>
  </si>
  <si>
    <t>Tanggal  :</t>
  </si>
  <si>
    <t>BA HASIL EVALUASI ADM, TEKNIS &amp; BIAYA</t>
  </si>
  <si>
    <t>SURAT PENAWARAN SESUAI DALAM DOKUMEN PENGADAAN</t>
  </si>
  <si>
    <t>BA HASIL EVALUASI ADM, TEKNIS &amp; BIAYA dan KUALIFIKASI</t>
  </si>
  <si>
    <t>TOTAL PENGALAMAN KURANG DARI 3 TAHUN SEGERA DIPERBAIKI SERTA REFERENSI DARI PENGGUNA JASA</t>
  </si>
  <si>
    <t>SEMUA LAMPIRAN PRAKUALIFIKASI HARUS DILAMPIRKAN</t>
  </si>
  <si>
    <t>72.907.750.3-219.000</t>
  </si>
  <si>
    <t>KONSULTAN INDIVIDUAL PEMANTAUAN DAN EVALUASI</t>
  </si>
  <si>
    <t>0 (Nol) Orang</t>
  </si>
  <si>
    <t>TMS</t>
  </si>
  <si>
    <t>Ruang PPK Randal Riau Gedung PIP2B</t>
  </si>
  <si>
    <t>Ruang PPK Randal Riau Gedung PIP2B Jl. Arifin Achmad Pekanbaru</t>
  </si>
  <si>
    <t>Jl. Setia Budi No. 27, Desa Harapan Duri</t>
  </si>
  <si>
    <t>Jumlah peserta yang mendaftar untuk mengikuti lelang sebanyak</t>
  </si>
  <si>
    <t>Pemantauan dan Evaluasi</t>
  </si>
  <si>
    <r>
      <t xml:space="preserve">Berdasarkan Berita Acara Evaluasi Kualifikasi Nomor : </t>
    </r>
    <r>
      <rPr>
        <b/>
        <sz val="13"/>
        <rFont val="Arial Unicode MS"/>
        <family val="2"/>
      </rPr>
      <t>05.3/BA-EVA-KUA/PJB/KI-TEKNIS/RANDAL/APBN/ I/2018</t>
    </r>
    <r>
      <rPr>
        <sz val="13"/>
        <rFont val="Arial Unicode MS"/>
        <family val="2"/>
      </rPr>
      <t xml:space="preserve">  Tanggal  </t>
    </r>
    <r>
      <rPr>
        <b/>
        <sz val="13"/>
        <rFont val="Arial Unicode MS"/>
        <family val="2"/>
      </rPr>
      <t>23 Januari 2018</t>
    </r>
    <r>
      <rPr>
        <sz val="13"/>
        <rFont val="Arial Unicode MS"/>
        <family val="2"/>
      </rPr>
      <t xml:space="preserve"> untuk pekerjaan </t>
    </r>
    <r>
      <rPr>
        <b/>
        <sz val="13"/>
        <rFont val="Arial Unicode MS"/>
        <family val="2"/>
      </rPr>
      <t>Konsultan Individual Pemantauan dan Evaluasi,</t>
    </r>
    <r>
      <rPr>
        <sz val="13"/>
        <rFont val="Arial Unicode MS"/>
        <family val="2"/>
      </rPr>
      <t xml:space="preserve"> Sumber Dana APBN Tahun Anggaran 2018, maka sesuai dengan Peraturan Presiden No. 54 Tahun 2010, Peraturan Presiden No. 70 Tahun 2012, dokumen pengadaan serta addendum dokumen pengadaan, maka setiap Dokumen Penawaran yang memenuhi persyaratan dokumen lelang dilakukan pembuktian kualifikasi terhadap dokumen penawaran yang saudara sampaikan.</t>
    </r>
  </si>
  <si>
    <r>
      <t xml:space="preserve">Berdasarkan Pengumuman Pemenang Nomor : </t>
    </r>
    <r>
      <rPr>
        <b/>
        <sz val="13"/>
        <rFont val="Arial Unicode MS"/>
        <family val="2"/>
      </rPr>
      <t>10.4/UMUM/PJB/KI-TEKNIS/RANDAL/APBN/I/2018</t>
    </r>
    <r>
      <rPr>
        <sz val="13"/>
        <rFont val="Arial Unicode MS"/>
        <family val="2"/>
      </rPr>
      <t xml:space="preserve">  tanggal  </t>
    </r>
    <r>
      <rPr>
        <b/>
        <sz val="13"/>
        <rFont val="Arial Unicode MS"/>
        <family val="2"/>
      </rPr>
      <t>29 Januari 2018,</t>
    </r>
    <r>
      <rPr>
        <sz val="13"/>
        <rFont val="Arial Unicode MS"/>
        <family val="2"/>
      </rPr>
      <t xml:space="preserve"> </t>
    </r>
    <r>
      <rPr>
        <b/>
        <sz val="13"/>
        <rFont val="Arial Unicode MS"/>
        <family val="2"/>
      </rPr>
      <t>Konsultan Individual Pemantauan dan Evaluasi</t>
    </r>
    <r>
      <rPr>
        <sz val="13"/>
        <rFont val="Arial Unicode MS"/>
        <family val="2"/>
      </rPr>
      <t xml:space="preserve"> dengan sumber Pembiayaan APBN Tahun Anggaran 2018 dengan ini mengundang Saudara untuk dapat hadir pada :</t>
    </r>
  </si>
  <si>
    <t>SPT 2017</t>
  </si>
  <si>
    <t>SKA Muda</t>
  </si>
  <si>
    <t>SKA Madya</t>
  </si>
  <si>
    <t>aspek pengenalan (familiarity) atas tata-cara, aturan, situasi, dan kondisi (custom) setempat</t>
  </si>
  <si>
    <t>1 (satu) berkas</t>
  </si>
  <si>
    <t>Kepada Yth.</t>
  </si>
  <si>
    <t>Di,</t>
  </si>
  <si>
    <t xml:space="preserve">Undangan Penawaran Pengadaan Pekerjaan </t>
  </si>
  <si>
    <t>Demikian undangan ini disampaikan, atas perhatiannya diucapkan terima kasih.</t>
  </si>
  <si>
    <t>TOTAL kualifikasi tenaga ahli 100%</t>
  </si>
  <si>
    <t>Surat Penawaran</t>
  </si>
  <si>
    <t>RAB dan Rekapitulasi Penawaran</t>
  </si>
  <si>
    <t xml:space="preserve">Curriculum Vitae </t>
  </si>
  <si>
    <t>Ijazah dan Transkrip Nilai</t>
  </si>
  <si>
    <t>KTP dan NPWP yang masih berlaku</t>
  </si>
  <si>
    <t>Dokumen Kualifikasi yang telah diisi</t>
  </si>
  <si>
    <t>Serifikat Keahliaan (Jika ada)</t>
  </si>
  <si>
    <t>DOKUMEN PQ</t>
  </si>
  <si>
    <t>Kualifikasi Tenaga Ahli 100%</t>
  </si>
  <si>
    <t xml:space="preserve">EVALUASI ADMINISTRASI DAN TEKNIS </t>
  </si>
  <si>
    <t xml:space="preserve"> BA SERAH TERIMA DOKUMEN</t>
  </si>
  <si>
    <r>
      <t xml:space="preserve">Dengan ini menyerahkan dokumen proses </t>
    </r>
    <r>
      <rPr>
        <b/>
        <sz val="12"/>
        <rFont val="Footlight MT Light"/>
        <family val="1"/>
      </rPr>
      <t>Pelelangan</t>
    </r>
    <r>
      <rPr>
        <sz val="12"/>
        <rFont val="Footlight MT Light"/>
        <family val="1"/>
      </rPr>
      <t xml:space="preserve"> dengan</t>
    </r>
    <r>
      <rPr>
        <b/>
        <sz val="12"/>
        <rFont val="Footlight MT Light"/>
        <family val="1"/>
      </rPr>
      <t xml:space="preserve"> Metode Pemilihan Pengadaan Langsung dengan Pascakualifikasi</t>
    </r>
    <r>
      <rPr>
        <sz val="12"/>
        <rFont val="Footlight MT Light"/>
        <family val="1"/>
      </rPr>
      <t xml:space="preserve"> untuk pekerjaan tersebut kepada Pejabat Pembuat Komitmen yang bersangkutan.</t>
    </r>
  </si>
  <si>
    <t>Berita Acara Hasil Evaluasi Administrasi , Teknis dan Biaya</t>
  </si>
  <si>
    <r>
      <t>ADA /</t>
    </r>
    <r>
      <rPr>
        <strike/>
        <sz val="12"/>
        <rFont val="Footlight MT Light"/>
        <family val="1"/>
      </rPr>
      <t xml:space="preserve"> TIDAK ADA</t>
    </r>
  </si>
  <si>
    <t>Dokumen Penawaran Asli</t>
  </si>
  <si>
    <t>SATUAN KERJA</t>
  </si>
  <si>
    <r>
      <t>S</t>
    </r>
    <r>
      <rPr>
        <sz val="12"/>
        <color theme="1"/>
        <rFont val="Footlight MT Light"/>
        <family val="1"/>
      </rPr>
      <t xml:space="preserve">   : Sesuai     </t>
    </r>
    <r>
      <rPr>
        <b/>
        <sz val="12"/>
        <rFont val="Footlight MT Light"/>
        <family val="1"/>
      </rPr>
      <t>TS</t>
    </r>
    <r>
      <rPr>
        <sz val="12"/>
        <color theme="1"/>
        <rFont val="Footlight MT Light"/>
        <family val="1"/>
      </rPr>
      <t xml:space="preserve">   : Tidak Sesuai     </t>
    </r>
    <r>
      <rPr>
        <b/>
        <sz val="12"/>
        <rFont val="Footlight MT Light"/>
        <family val="1"/>
      </rPr>
      <t>MS</t>
    </r>
    <r>
      <rPr>
        <sz val="12"/>
        <color theme="1"/>
        <rFont val="Footlight MT Light"/>
        <family val="1"/>
      </rPr>
      <t xml:space="preserve">   : Memenuhi Syarat     </t>
    </r>
    <r>
      <rPr>
        <b/>
        <sz val="12"/>
        <rFont val="Footlight MT Light"/>
        <family val="1"/>
      </rPr>
      <t>TMS</t>
    </r>
    <r>
      <rPr>
        <sz val="12"/>
        <rFont val="Footlight MT Light"/>
        <family val="1"/>
      </rPr>
      <t xml:space="preserve">   : Tidak Memenuhi Syarat</t>
    </r>
  </si>
  <si>
    <r>
      <rPr>
        <b/>
        <sz val="12"/>
        <rFont val="Footlight MT Light"/>
        <family val="1"/>
      </rPr>
      <t>A</t>
    </r>
    <r>
      <rPr>
        <sz val="12"/>
        <rFont val="Footlight MT Light"/>
        <family val="1"/>
      </rPr>
      <t xml:space="preserve">  : Ada     </t>
    </r>
    <r>
      <rPr>
        <b/>
        <sz val="12"/>
        <rFont val="Footlight MT Light"/>
        <family val="1"/>
      </rPr>
      <t>TA</t>
    </r>
    <r>
      <rPr>
        <sz val="12"/>
        <rFont val="Footlight MT Light"/>
        <family val="1"/>
      </rPr>
      <t xml:space="preserve">  : Tidak Ada</t>
    </r>
  </si>
  <si>
    <t>NIP. 19720101 200701 1 008</t>
  </si>
  <si>
    <t>B. Data Fasilitas/Peralatan/Perlengkapan yang mendukung</t>
  </si>
  <si>
    <t>C.  Data Pekerjaan yang sedang dilaksanakan</t>
  </si>
  <si>
    <t>PEJABAT PENGADAAN BARANG/JASA PEMERINTAH</t>
  </si>
  <si>
    <t>No : 10/KPTS/BPPW-RIAU/2020 Tanggal 06 Januari 2020</t>
  </si>
  <si>
    <t>KASDIONO, ST</t>
  </si>
  <si>
    <t>Pendidikan S1 memiliki pengalaman sekurang-kurangnya 3 Tahun Kerja</t>
  </si>
  <si>
    <t>MS :</t>
  </si>
  <si>
    <t>TMS :</t>
  </si>
  <si>
    <t>Tidak Memenuhi Syarat</t>
  </si>
  <si>
    <t>= HPS</t>
  </si>
  <si>
    <t>Pengalaman Pekerjaan dalam 3 Tahun Terakhir</t>
  </si>
  <si>
    <t>Untuk melaksanakan pekerjaan tersebut sesuai dengan syarat-syarat yang telah ditentukan dalam dokumen pengadaan beserta addendum dokumen pengadaan, sebagai Pemenang Cadangan dengan syarat-syarat yang sama dengan pemenang Pertama ditetapkan.</t>
  </si>
  <si>
    <t xml:space="preserve">Berita Acara Pembukaan Penawaran  </t>
  </si>
  <si>
    <t>Jumlah penawaran yang tidak dievaluasi = 0 (nol) Penawaran, yaitu Penawaran :</t>
  </si>
  <si>
    <t>Jumlah penawaran yang tidak dievaluasi =  0 (nol) Penawaran, yaitu Penawaran :</t>
  </si>
  <si>
    <t>31 Desember 2018</t>
  </si>
  <si>
    <t xml:space="preserve">  </t>
  </si>
  <si>
    <t>PEJABAT PENGADAAN BARANG/JASA</t>
  </si>
  <si>
    <t>BERITA ACARA HASIL PENGADAAN LANGSUNG TENAGA PENDUKUNG</t>
  </si>
  <si>
    <t>Nama Ttenaga Pendukung</t>
  </si>
  <si>
    <t>Nama Tenaga Pendukung</t>
  </si>
  <si>
    <t>OB</t>
  </si>
  <si>
    <t>BUKU</t>
  </si>
  <si>
    <t>Ijazah Tenaga Pendukung Yang di berikan</t>
  </si>
  <si>
    <t>NILAI PENGALAMAN TENAGA PENDUKUNG</t>
  </si>
  <si>
    <t>NAMA TENAGA PENDUKUNG</t>
  </si>
  <si>
    <t>SATUAN KERJA PELAKSANAAN PRASARANA STRATEGIS RIAU</t>
  </si>
  <si>
    <t>TAHUN ANGGARAN 2025</t>
  </si>
  <si>
    <t>Pelaksanaan Prasarana Strategis Riau</t>
  </si>
  <si>
    <t>Tenaga penyedia perorangan yang mendaftar untuk mengikuti pelelangan ini  sebanyak</t>
  </si>
  <si>
    <t>Satuan Kerja Pelaksanaan Prasarana Strategis Riau</t>
  </si>
  <si>
    <t>LAMPIRAN PENILAIAN KUALIFIKASI TENAGA PENUNJANG</t>
  </si>
  <si>
    <t>TENAGA PENUNJANG PEMANTAUAN DAN EVALUASI</t>
  </si>
  <si>
    <t>SATUAN KERJA PELAKSANAN PRASARANA STRATEGIS RIAU</t>
  </si>
  <si>
    <t>Demikian Penetapan Pemenang Pengadaan Jasa Tenaga Perorangan, sumber Dana APBN Tahun Anggaran 2025 untuk diketahui dan dilaksanakan sebagaimana mestinya.</t>
  </si>
  <si>
    <t>9 Bulan</t>
  </si>
  <si>
    <t>Ruang Satker Ruang Kepala Satker Pelaksanaan Prasarana Strategis Riau Jalan Bakti ruko komplek perumahan Mutiara Asri  Pekanbaru</t>
  </si>
  <si>
    <t xml:space="preserve"> PEMBUATAN BAHP</t>
  </si>
  <si>
    <t>Pemberian penjelasan dilaksanakan pada tanggal 9 April 2025  Bertempat di Ruang Kepala Satker Pelaksanaan Prasarana Strategis Riau Jalan Bakti ruko komplek perumahan Mutiara Asri  Pekanbaru.</t>
  </si>
  <si>
    <t>Penawaran dinyatakan ditutup pada hari  Jumat  Tanggal 9 April 2025</t>
  </si>
  <si>
    <t>Pejabat Pembuat Komitmen</t>
  </si>
  <si>
    <t>NURHIDAYAT NUGROHO, S.ARS</t>
  </si>
  <si>
    <t>NIP. 19901221 201802 1 001</t>
  </si>
  <si>
    <t>JADWAL PENGADAAN LANGSUNG TP SATKER PPSR TA 2025</t>
  </si>
  <si>
    <t>TANGGAL/HARI</t>
  </si>
  <si>
    <t>Pejabat Pengadaan Barang/Jasa Pemerintah
Pada Satuan Kerja Pelaksanaan Prasarana Strategis</t>
  </si>
  <si>
    <t>PADA SATUAN KERJA PELAKSANAAN PRASARANA STRATEGIS RIAU</t>
  </si>
  <si>
    <t>Muhammad Fazlan Nur Ramadhaniel. S.Ds</t>
  </si>
  <si>
    <t>Apabila Saudara berminat agar mengajukan penawaran harga dan ditujukan kepada Pejabat Pengadaan Barang dan Jasa Pada Satuan Kerja Pelaksanaan Prasarana Strategis Riau dengan melampirkan persyaratan permohonan dan lampiran sebagai berikut :</t>
  </si>
  <si>
    <t>S1 Desain Komunikasi Visual</t>
  </si>
  <si>
    <t>01 Januari 2022</t>
  </si>
  <si>
    <t>01 Januari 2023</t>
  </si>
  <si>
    <t>01.01/UND/PBJ/KI-PRC/TL/PPK/PPS-RIAU/IV/2025</t>
  </si>
  <si>
    <t>02.01/BA-AAN/PBJ/KI-PRC/TL/PPK/PPS-RIAU/IV/2025</t>
  </si>
  <si>
    <t>03.01/BUKA-TWR/PBJ/KI-PRC/TL/PPK/PPS-RIAU/IV/2025</t>
  </si>
  <si>
    <t>04.01/BA-EVA-TWR/PBJ/KI-PRC/TL/PPK/PPS-RIAU/IV/2025</t>
  </si>
  <si>
    <t>05.01/BA-EVA-KUA/PJB/KI-PRC/TL/PPK/PPS-RIAU/IV/2025</t>
  </si>
  <si>
    <t>08.01/BA-EVA/PJB/KI-PRC/TL/PPK/PPS-RIAU/IV/2025</t>
  </si>
  <si>
    <t>09.01/TAP/PJB/KI-PRC/TL/PPK/PPS-RIAU/IV/2025</t>
  </si>
  <si>
    <t>10.01/UMUM/PJB/KI-PRC/TL/PPK/PPS-RIAU/IV/2025</t>
  </si>
  <si>
    <t>11.01/UND-KLARI-NEGO/PJB/KI-PRC/TL/PPK/PPS-RIAU/IV/2025</t>
  </si>
  <si>
    <t>12.01/BA-KLARI-NEGO/PJB/KI-PRC/TL/PPK/PPS-RIAU/IV/2025</t>
  </si>
  <si>
    <t>13.01/BAHP/PJB/KI-PRC/TL/PPK/PPS-RIAU/IV/2025</t>
  </si>
  <si>
    <t>14.01/BAHP/PJB/KI-PRC/TL/PPK/PPS-RIAU/IV/2025</t>
  </si>
  <si>
    <t>PB.01/SPPBJ/01/KI-PRC/TL/PPK/PPS-RIAU/IV2025</t>
  </si>
  <si>
    <t>14 April 2025</t>
  </si>
  <si>
    <t>15 April 2025</t>
  </si>
  <si>
    <t>11 April 2025</t>
  </si>
  <si>
    <t>10 April 2025</t>
  </si>
  <si>
    <t xml:space="preserve"> 10 April 2025</t>
  </si>
  <si>
    <t>9 April 2025</t>
  </si>
  <si>
    <t>8 April 2025</t>
  </si>
  <si>
    <t>Pekanbaru, 8 April 2025</t>
  </si>
  <si>
    <t>Dalam rangka memenuhi kebutuhan Satuan Kerja Pelaksanaan Prasarana Strategis Riau, dalam kegiatan Dokumentasi dan Publikasi dengan ini mengundang Saudara untuk mengikuti Pengadaan Konsultan Individual Team Leader Sumber Dana APBN Tahun Anggaran 2025.</t>
  </si>
  <si>
    <t>Konsultan Individual Team Leader</t>
  </si>
  <si>
    <r>
      <t xml:space="preserve">Pada hari ini  </t>
    </r>
    <r>
      <rPr>
        <b/>
        <sz val="12"/>
        <rFont val="Footlight MT Light"/>
        <family val="1"/>
      </rPr>
      <t>Kamis</t>
    </r>
    <r>
      <rPr>
        <sz val="12"/>
        <rFont val="Footlight MT Light"/>
        <family val="1"/>
      </rPr>
      <t xml:space="preserve"> tanggal  </t>
    </r>
    <r>
      <rPr>
        <b/>
        <sz val="12"/>
        <rFont val="Footlight MT Light"/>
        <family val="1"/>
      </rPr>
      <t xml:space="preserve">Sepuluh </t>
    </r>
    <r>
      <rPr>
        <sz val="12"/>
        <rFont val="Footlight MT Light"/>
        <family val="1"/>
      </rPr>
      <t>bulan</t>
    </r>
    <r>
      <rPr>
        <b/>
        <sz val="12"/>
        <rFont val="Footlight MT Light"/>
        <family val="1"/>
      </rPr>
      <t xml:space="preserve"> April </t>
    </r>
    <r>
      <rPr>
        <sz val="12"/>
        <rFont val="Footlight MT Light"/>
        <family val="1"/>
      </rPr>
      <t xml:space="preserve"> tahun  </t>
    </r>
    <r>
      <rPr>
        <b/>
        <sz val="12"/>
        <rFont val="Footlight MT Light"/>
        <family val="1"/>
      </rPr>
      <t>Dua Ribu Dua Puluh Lima</t>
    </r>
    <r>
      <rPr>
        <sz val="12"/>
        <rFont val="Footlight MT Light"/>
        <family val="1"/>
      </rPr>
      <t xml:space="preserve">, Pejabat Pemeriksa Hasil Pekerjaan Pengadaan Barang dan Jasa di Lingkungan Satuan Kerja Pelaksanaan Prasarana Strategis Riau Tahun Anggaran 2025 yang diangkat sesuai dengan </t>
    </r>
    <r>
      <rPr>
        <b/>
        <sz val="12"/>
        <rFont val="Footlight MT Light"/>
        <family val="1"/>
      </rPr>
      <t>Surat Keputusan Kepala Satuan Kerja Pelaksanaan Prasarana Strategis Riau</t>
    </r>
    <r>
      <rPr>
        <sz val="12"/>
        <rFont val="Footlight MT Light"/>
        <family val="1"/>
      </rPr>
      <t xml:space="preserve">, </t>
    </r>
    <r>
      <rPr>
        <b/>
        <sz val="12"/>
        <rFont val="Footlight MT Light"/>
        <family val="1"/>
      </rPr>
      <t>No :</t>
    </r>
    <r>
      <rPr>
        <b/>
        <sz val="12"/>
        <color rgb="FFFF0000"/>
        <rFont val="Footlight MT Light"/>
        <family val="1"/>
      </rPr>
      <t xml:space="preserve"> </t>
    </r>
    <r>
      <rPr>
        <b/>
        <sz val="12"/>
        <color theme="1"/>
        <rFont val="Footlight MT Light"/>
        <family val="1"/>
      </rPr>
      <t>01/KPTS/PBJ/SATKER/PPS-RIAU/2025</t>
    </r>
    <r>
      <rPr>
        <sz val="12"/>
        <color theme="1"/>
        <rFont val="Footlight MT Light"/>
        <family val="1"/>
      </rPr>
      <t xml:space="preserve"> </t>
    </r>
    <r>
      <rPr>
        <sz val="12"/>
        <rFont val="Footlight MT Light"/>
        <family val="1"/>
      </rPr>
      <t xml:space="preserve"> </t>
    </r>
    <r>
      <rPr>
        <b/>
        <sz val="12"/>
        <rFont val="Footlight MT Light"/>
        <family val="1"/>
      </rPr>
      <t>Tanggal</t>
    </r>
    <r>
      <rPr>
        <b/>
        <sz val="12"/>
        <color theme="1"/>
        <rFont val="Footlight MT Light"/>
        <family val="1"/>
      </rPr>
      <t xml:space="preserve"> 27 Maret 2025</t>
    </r>
    <r>
      <rPr>
        <sz val="12"/>
        <color theme="1"/>
        <rFont val="Footlight MT Light"/>
        <family val="1"/>
      </rPr>
      <t>.</t>
    </r>
    <r>
      <rPr>
        <sz val="12"/>
        <rFont val="Footlight MT Light"/>
        <family val="1"/>
      </rPr>
      <t xml:space="preserve">  mengambil tempat Ruang Satuan Kerja Pelaksanaan Prasarana Strategis Riau Jalan Bakti Ruko Komplek Perumahan Mutiara Asri Garden Pekanbaru, telah mengadakan rapat Pembukaan Penawaran pekerjaan tersebut diatas dengan ini menyatakan bahwa :</t>
    </r>
  </si>
  <si>
    <r>
      <t xml:space="preserve">Pada hari ini </t>
    </r>
    <r>
      <rPr>
        <b/>
        <sz val="13"/>
        <rFont val="Footlight MT Light"/>
        <family val="1"/>
      </rPr>
      <t xml:space="preserve"> Kamis </t>
    </r>
    <r>
      <rPr>
        <sz val="13"/>
        <rFont val="Footlight MT Light"/>
        <family val="1"/>
      </rPr>
      <t>tanggal</t>
    </r>
    <r>
      <rPr>
        <b/>
        <sz val="13"/>
        <rFont val="Footlight MT Light"/>
        <family val="1"/>
      </rPr>
      <t xml:space="preserve">  Sepuluh  </t>
    </r>
    <r>
      <rPr>
        <sz val="13"/>
        <rFont val="Footlight MT Light"/>
        <family val="1"/>
      </rPr>
      <t>bulan</t>
    </r>
    <r>
      <rPr>
        <b/>
        <sz val="13"/>
        <rFont val="Footlight MT Light"/>
        <family val="1"/>
      </rPr>
      <t xml:space="preserve">  April </t>
    </r>
    <r>
      <rPr>
        <sz val="13"/>
        <rFont val="Footlight MT Light"/>
        <family val="1"/>
      </rPr>
      <t>tahun</t>
    </r>
    <r>
      <rPr>
        <b/>
        <sz val="13"/>
        <rFont val="Footlight MT Light"/>
        <family val="1"/>
      </rPr>
      <t xml:space="preserve">  Dua Ribu Dua Puluh Lima</t>
    </r>
    <r>
      <rPr>
        <sz val="13"/>
        <rFont val="Footlight MT Light"/>
        <family val="1"/>
      </rPr>
      <t xml:space="preserve">, yang bertanda tangan dibawah ini, Pejabat Pemeriksa Hasil Pekerjaan Pengadaan Barang dan Jasa Di Lingkungan Satuan Kerja Pelaksanaan Prasarana Strategis Riau Tahun Anggaran 2025 yang diangkat sesuai dengan Surat Keputusan Kepala  Satuan Kerja Pelaksanaan Prasarana Strategis Riau, </t>
    </r>
    <r>
      <rPr>
        <sz val="13"/>
        <color theme="1"/>
        <rFont val="Footlight MT Light"/>
        <family val="1"/>
      </rPr>
      <t>No : 01/KPTS/PBJ/SATKER/PPS-RIAU/2025 Tanggal 27 Maret 2025,</t>
    </r>
    <r>
      <rPr>
        <sz val="13"/>
        <rFont val="Footlight MT Light"/>
        <family val="1"/>
      </rPr>
      <t xml:space="preserve"> telah melaksanakan Evaluasi terhadap Tenaga Perorangan yang mengikuti pengadaan Langsung Pekerjaan tersebut diatas, dengan uraian sebagai berikut :</t>
    </r>
  </si>
  <si>
    <t>3 (Tiga) Bulan</t>
  </si>
  <si>
    <t>Pekanbaru, 10 April 2025</t>
  </si>
  <si>
    <r>
      <t>Berdasarkan Berita Acara Hasil Evaluasi  Nomor :</t>
    </r>
    <r>
      <rPr>
        <b/>
        <sz val="12"/>
        <color theme="4"/>
        <rFont val="Footlight MT Light"/>
        <family val="1"/>
      </rPr>
      <t xml:space="preserve"> </t>
    </r>
    <r>
      <rPr>
        <b/>
        <sz val="12"/>
        <rFont val="Footlight MT Light"/>
        <family val="1"/>
      </rPr>
      <t xml:space="preserve">08.01/BA-EVA/PJB/KI-PRC/TL/PPK/PPS-RIAU/IV/2025 </t>
    </r>
    <r>
      <rPr>
        <sz val="12"/>
        <rFont val="Footlight MT Light"/>
        <family val="1"/>
      </rPr>
      <t xml:space="preserve">tanggal </t>
    </r>
    <r>
      <rPr>
        <b/>
        <sz val="12"/>
        <rFont val="Footlight MT Light"/>
        <family val="1"/>
      </rPr>
      <t xml:space="preserve"> 10 April 2025</t>
    </r>
    <r>
      <rPr>
        <b/>
        <sz val="12"/>
        <color theme="4"/>
        <rFont val="Footlight MT Light"/>
        <family val="1"/>
      </rPr>
      <t xml:space="preserve"> </t>
    </r>
    <r>
      <rPr>
        <sz val="12"/>
        <rFont val="Footlight MT Light"/>
        <family val="1"/>
      </rPr>
      <t>beserta dokumen pendukungnya, dengan ini kami tetapkan pemenang Jasa Konsultansi Perorangan Pekerjaan</t>
    </r>
    <r>
      <rPr>
        <b/>
        <sz val="12"/>
        <color theme="4"/>
        <rFont val="Footlight MT Light"/>
        <family val="1"/>
      </rPr>
      <t xml:space="preserve"> </t>
    </r>
    <r>
      <rPr>
        <b/>
        <sz val="12"/>
        <color theme="1"/>
        <rFont val="Footlight MT Light"/>
        <family val="1"/>
      </rPr>
      <t>Konsultan Individual Team Leader</t>
    </r>
    <r>
      <rPr>
        <b/>
        <sz val="12"/>
        <rFont val="Footlight MT Light"/>
        <family val="1"/>
      </rPr>
      <t xml:space="preserve"> </t>
    </r>
    <r>
      <rPr>
        <sz val="12"/>
        <rFont val="Footlight MT Light"/>
        <family val="1"/>
      </rPr>
      <t>Sumber dana APBN Tahun Anggaran 2025, sebagai berikut :</t>
    </r>
  </si>
  <si>
    <r>
      <t xml:space="preserve">Berdasarkan Penetapan Pemenang Nomor : </t>
    </r>
    <r>
      <rPr>
        <b/>
        <sz val="12"/>
        <rFont val="Footlight MT Light"/>
        <family val="1"/>
      </rPr>
      <t>09.01/TAP/PJB/KI-PRC/TL/PPK/PPS-RIAU/IV/2025</t>
    </r>
    <r>
      <rPr>
        <sz val="12"/>
        <rFont val="Footlight MT Light"/>
        <family val="1"/>
      </rPr>
      <t xml:space="preserve">  Tanggal  10 April 2025, Pengadaan Pekerjaan Tenaga Penunjang</t>
    </r>
    <r>
      <rPr>
        <b/>
        <sz val="12"/>
        <rFont val="Footlight MT Light"/>
        <family val="1"/>
      </rPr>
      <t xml:space="preserve"> Konsultan Individual Team Leader</t>
    </r>
    <r>
      <rPr>
        <sz val="12"/>
        <rFont val="Footlight MT Light"/>
        <family val="1"/>
      </rPr>
      <t xml:space="preserve">, Sumber Dana APBN Tahun Anggaran 2025. </t>
    </r>
  </si>
  <si>
    <r>
      <t>Pada hari ini</t>
    </r>
    <r>
      <rPr>
        <b/>
        <sz val="12"/>
        <rFont val="Footlight MT Light"/>
        <family val="1"/>
      </rPr>
      <t xml:space="preserve">  Jum'at</t>
    </r>
    <r>
      <rPr>
        <sz val="12"/>
        <rFont val="Footlight MT Light"/>
        <family val="1"/>
      </rPr>
      <t xml:space="preserve"> tanggal  </t>
    </r>
    <r>
      <rPr>
        <b/>
        <sz val="12"/>
        <rFont val="Footlight MT Light"/>
        <family val="1"/>
      </rPr>
      <t>Sebelas</t>
    </r>
    <r>
      <rPr>
        <sz val="12"/>
        <rFont val="Footlight MT Light"/>
        <family val="1"/>
      </rPr>
      <t xml:space="preserve">  bulan  </t>
    </r>
    <r>
      <rPr>
        <b/>
        <sz val="12"/>
        <rFont val="Footlight MT Light"/>
        <family val="1"/>
      </rPr>
      <t>April</t>
    </r>
    <r>
      <rPr>
        <sz val="12"/>
        <rFont val="Footlight MT Light"/>
        <family val="1"/>
      </rPr>
      <t xml:space="preserve">  tahun</t>
    </r>
    <r>
      <rPr>
        <b/>
        <sz val="12"/>
        <rFont val="Footlight MT Light"/>
        <family val="1"/>
      </rPr>
      <t xml:space="preserve">  Dua ribu dua puluh Lima</t>
    </r>
    <r>
      <rPr>
        <sz val="12"/>
        <rFont val="Footlight MT Light"/>
        <family val="1"/>
      </rPr>
      <t xml:space="preserve">, yang bertanda tangan dibawah ini, Pejabat Pemeriksa Hasil Pekerjaan Pengadaan Barang dan Jasa Di Lingkungan Pelaksanaan Prasarana Strategis Riau Tahun Anggaran 2025 yang diangkat sesuai dengan </t>
    </r>
    <r>
      <rPr>
        <b/>
        <sz val="12"/>
        <rFont val="Footlight MT Light"/>
        <family val="1"/>
      </rPr>
      <t>Surat Keputusan Kepala Satuan Kerja Pelaksanaan Prasarana Permukiman Riau</t>
    </r>
    <r>
      <rPr>
        <sz val="12"/>
        <rFont val="Footlight MT Light"/>
        <family val="1"/>
      </rPr>
      <t xml:space="preserve">,  </t>
    </r>
    <r>
      <rPr>
        <b/>
        <sz val="12"/>
        <rFont val="Footlight MT Light"/>
        <family val="1"/>
      </rPr>
      <t>No :</t>
    </r>
    <r>
      <rPr>
        <b/>
        <sz val="12"/>
        <color rgb="FFFF0000"/>
        <rFont val="Footlight MT Light"/>
        <family val="1"/>
      </rPr>
      <t xml:space="preserve">  </t>
    </r>
    <r>
      <rPr>
        <b/>
        <sz val="12"/>
        <color theme="1"/>
        <rFont val="Footlight MT Light"/>
        <family val="1"/>
      </rPr>
      <t>01/KPTS/PBJ/SATKER/PPS-RIAU/2025  Tanggal 27 Maret 2025,</t>
    </r>
    <r>
      <rPr>
        <b/>
        <sz val="12"/>
        <rFont val="Footlight MT Light"/>
        <family val="1"/>
      </rPr>
      <t xml:space="preserve"> </t>
    </r>
    <r>
      <rPr>
        <sz val="12"/>
        <rFont val="Footlight MT Light"/>
        <family val="1"/>
      </rPr>
      <t xml:space="preserve">telah melaksanakan pemilihan penyedia </t>
    </r>
    <r>
      <rPr>
        <b/>
        <sz val="12"/>
        <rFont val="Footlight MT Light"/>
        <family val="1"/>
      </rPr>
      <t xml:space="preserve">Tenaga Penunjang </t>
    </r>
    <r>
      <rPr>
        <sz val="12"/>
        <rFont val="Footlight MT Light"/>
        <family val="1"/>
      </rPr>
      <t xml:space="preserve">dengan </t>
    </r>
    <r>
      <rPr>
        <b/>
        <sz val="12"/>
        <rFont val="Footlight MT Light"/>
        <family val="1"/>
      </rPr>
      <t>Pengadaan Langsung dengan pascakualifikasi</t>
    </r>
    <r>
      <rPr>
        <sz val="12"/>
        <rFont val="Footlight MT Light"/>
        <family val="1"/>
      </rPr>
      <t xml:space="preserve">, </t>
    </r>
    <r>
      <rPr>
        <b/>
        <sz val="12"/>
        <rFont val="Footlight MT Light"/>
        <family val="1"/>
      </rPr>
      <t>metode penyampaian satu file</t>
    </r>
    <r>
      <rPr>
        <sz val="12"/>
        <rFont val="Footlight MT Light"/>
        <family val="1"/>
      </rPr>
      <t xml:space="preserve">, </t>
    </r>
    <r>
      <rPr>
        <b/>
        <sz val="12"/>
        <rFont val="Footlight MT Light"/>
        <family val="1"/>
      </rPr>
      <t xml:space="preserve">metode evaluasi Sistem Gugur </t>
    </r>
    <r>
      <rPr>
        <sz val="12"/>
        <rFont val="Footlight MT Light"/>
        <family val="1"/>
      </rPr>
      <t>dengan hasil sebagai berikut :</t>
    </r>
  </si>
  <si>
    <t>Kamis Tanggal  10 April 2025, Jam 08.00 Wib</t>
  </si>
  <si>
    <r>
      <t>Pada hari ini</t>
    </r>
    <r>
      <rPr>
        <b/>
        <sz val="12"/>
        <color theme="1"/>
        <rFont val="Footlight MT Light"/>
        <family val="1"/>
      </rPr>
      <t xml:space="preserve">  Senin</t>
    </r>
    <r>
      <rPr>
        <sz val="12"/>
        <color theme="1"/>
        <rFont val="Footlight MT Light"/>
        <family val="1"/>
      </rPr>
      <t xml:space="preserve"> tanggal </t>
    </r>
    <r>
      <rPr>
        <b/>
        <sz val="12"/>
        <color theme="1"/>
        <rFont val="Footlight MT Light"/>
        <family val="1"/>
      </rPr>
      <t xml:space="preserve"> Empat Belas</t>
    </r>
    <r>
      <rPr>
        <sz val="12"/>
        <color theme="1"/>
        <rFont val="Footlight MT Light"/>
        <family val="1"/>
      </rPr>
      <t xml:space="preserve">  bulan</t>
    </r>
    <r>
      <rPr>
        <b/>
        <sz val="12"/>
        <color theme="1"/>
        <rFont val="Footlight MT Light"/>
        <family val="1"/>
      </rPr>
      <t xml:space="preserve"> April </t>
    </r>
    <r>
      <rPr>
        <sz val="12"/>
        <color theme="1"/>
        <rFont val="Footlight MT Light"/>
        <family val="1"/>
      </rPr>
      <t xml:space="preserve">tahun </t>
    </r>
    <r>
      <rPr>
        <b/>
        <sz val="12"/>
        <color theme="1"/>
        <rFont val="Footlight MT Light"/>
        <family val="1"/>
      </rPr>
      <t>Dua ribu dua puluh Lima</t>
    </r>
    <r>
      <rPr>
        <sz val="12"/>
        <color theme="1"/>
        <rFont val="Footlight MT Light"/>
        <family val="1"/>
      </rPr>
      <t xml:space="preserve">, yang bertanda tangan dibawah ini, Pejabat Pemeriksa Hasil Pekerjaan Pengadaan Barang dan Jasa di Lingkungan Satuan Kerja Pelaksanaan Prasarana Strategis Riau Tahun Anggaran 2025 yang diangkat sesuai dengan </t>
    </r>
    <r>
      <rPr>
        <b/>
        <sz val="12"/>
        <color theme="1"/>
        <rFont val="Footlight MT Light"/>
        <family val="1"/>
      </rPr>
      <t xml:space="preserve">Surat Keputusan Kepala Satuan Kerja Pelaksanaan Prasarana Strategis Riau, No : 01/KPTS/PBJ/SATKER/PPS-RIAU/2025 Tanggal 27 Maret 2025, </t>
    </r>
    <r>
      <rPr>
        <sz val="12"/>
        <color indexed="8"/>
        <rFont val="Footlight MT Light"/>
        <family val="1"/>
      </rPr>
      <t xml:space="preserve">telah menyelesaikan proses pelelangan Tenaga Penunjang sesuai dengan Perpres 54 Tahun 2010 dan Pepres 70  Tahun 2012 tentang Pengadaan Barang/Jasa Pemerintah untuk Pekerjaan tersebut diatas. </t>
    </r>
  </si>
  <si>
    <t>HK.02.03/SPK/KI-PRC.01/TL/04/2025</t>
  </si>
  <si>
    <t>Ade Putra. ST.</t>
  </si>
  <si>
    <t>75.198.282.8-212.000</t>
  </si>
  <si>
    <t>Jl. Berdikari Perum. Puri Alam Permai Blok A-6 Tenayan Raya Pekanbaru</t>
  </si>
  <si>
    <r>
      <t xml:space="preserve">Pada hari ini </t>
    </r>
    <r>
      <rPr>
        <b/>
        <sz val="12"/>
        <rFont val="Footlight MT Light"/>
        <family val="1"/>
      </rPr>
      <t xml:space="preserve"> Kamis </t>
    </r>
    <r>
      <rPr>
        <sz val="12"/>
        <rFont val="Footlight MT Light"/>
        <family val="1"/>
      </rPr>
      <t xml:space="preserve">tanggal </t>
    </r>
    <r>
      <rPr>
        <b/>
        <sz val="12"/>
        <rFont val="Footlight MT Light"/>
        <family val="1"/>
      </rPr>
      <t xml:space="preserve"> Sepuluh  </t>
    </r>
    <r>
      <rPr>
        <sz val="12"/>
        <rFont val="Footlight MT Light"/>
        <family val="1"/>
      </rPr>
      <t>bulan</t>
    </r>
    <r>
      <rPr>
        <b/>
        <sz val="12"/>
        <rFont val="Footlight MT Light"/>
        <family val="1"/>
      </rPr>
      <t xml:space="preserve">  April </t>
    </r>
    <r>
      <rPr>
        <sz val="12"/>
        <rFont val="Footlight MT Light"/>
        <family val="1"/>
      </rPr>
      <t>tahun</t>
    </r>
    <r>
      <rPr>
        <b/>
        <sz val="12"/>
        <rFont val="Footlight MT Light"/>
        <family val="1"/>
      </rPr>
      <t xml:space="preserve">  Dua Ribu Dua Puluh Lima,</t>
    </r>
    <r>
      <rPr>
        <sz val="12"/>
        <rFont val="Footlight MT Light"/>
        <family val="1"/>
      </rPr>
      <t xml:space="preserve"> yang bertanda tangan dibawah ini, Pejabat Pengadaan Barang/Jasa Pemerintah di Lingkungan Satuan Kerja Pelaksanaan Prasarana Strategis Riau yang diangkat sesuai dengan </t>
    </r>
    <r>
      <rPr>
        <b/>
        <sz val="12"/>
        <rFont val="Footlight MT Light"/>
        <family val="1"/>
      </rPr>
      <t xml:space="preserve">Surat Keputusan Kepala Satuan Kerja Pelaksanaan Prasarana Strategis Riau, </t>
    </r>
    <r>
      <rPr>
        <b/>
        <sz val="12"/>
        <color theme="1"/>
        <rFont val="Footlight MT Light"/>
        <family val="1"/>
      </rPr>
      <t>No :   01/KPTS/PBJ/SATKER/PPS-RIAU/2025  Tanggal 27 Maret 2025</t>
    </r>
    <r>
      <rPr>
        <sz val="12"/>
        <rFont val="Footlight MT Light"/>
        <family val="1"/>
      </rPr>
      <t>, telah melaksanakan Evaluasi Administrasi dan Teknis terhadap Tenaga Penunjang yang mengikuti pelelangan Pekerjaan tersebut diatas, dengan uraian sebagai berikut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</si>
</sst>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7">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 #,##0_);_(* \(#,##0\);_(* &quot;-&quot;_);_(@_)"/>
    <numFmt numFmtId="165" formatCode="_(* #,##0.00_);_(* \(#,##0.00\);_(* &quot;-&quot;??_);_(@_)"/>
    <numFmt numFmtId="166" formatCode="&quot;$&quot;#,##0_);[Red]\(&quot;$&quot;#,##0\)"/>
    <numFmt numFmtId="167" formatCode="&quot;$&quot;#,##0.00_);[Red]\(&quot;$&quot;#,##0.00\)"/>
    <numFmt numFmtId="168" formatCode="_(&quot;$&quot;* #,##0_);_(&quot;$&quot;* \(#,##0\);_(&quot;$&quot;* &quot;-&quot;_);_(@_)"/>
    <numFmt numFmtId="169" formatCode="_(&quot;$&quot;* #,##0.00_);_(&quot;$&quot;* \(#,##0.00\);_(&quot;$&quot;* &quot;-&quot;??_);_(@_)"/>
    <numFmt numFmtId="170" formatCode="&quot;Rp&quot;#,##0_);\(&quot;Rp&quot;#,##0\)"/>
    <numFmt numFmtId="171" formatCode="&quot;Rp&quot;#,##0.00_);\(&quot;Rp&quot;#,##0.00\)"/>
    <numFmt numFmtId="172" formatCode="_(&quot;Rp&quot;* #,##0_);_(&quot;Rp&quot;* \(#,##0\);_(&quot;Rp&quot;* &quot;-&quot;_);_(@_)"/>
    <numFmt numFmtId="173" formatCode="_(&quot;Rp&quot;* #,##0.00_);_(&quot;Rp&quot;* \(#,##0.00\);_(&quot;Rp&quot;* &quot;-&quot;??_);_(@_)"/>
    <numFmt numFmtId="174" formatCode="&quot;Rp&quot;#,##0"/>
    <numFmt numFmtId="175" formatCode="_(&quot;Rp. &quot;* #,##0.00_);_(&quot;Rp. &quot;* \(#,##0.00\);_(&quot;Rp. &quot;* &quot;-&quot;??_);_(@_)"/>
    <numFmt numFmtId="176" formatCode="_([$Rp-421]* #,##0.00_);_([$Rp-421]* \(#,##0.00\);_([$Rp-421]* &quot;-&quot;??_);_(@_)"/>
    <numFmt numFmtId="177" formatCode="_(* #,##0.00_);_(* \(#,##0.00\);_(* &quot;-&quot;_);_(@_)"/>
    <numFmt numFmtId="178" formatCode="_(&quot;Rp&quot;* #,##0.00_);_(&quot;Rp&quot;* \(#,##0.00\);_(&quot;Rp&quot;* &quot;-&quot;_);_(@_)"/>
    <numFmt numFmtId="179" formatCode="[$-421]dd\ mmmm\ yyyy;@"/>
    <numFmt numFmtId="180" formatCode="_(* #,##0_);_(* \(#,##0\);_(* &quot;-&quot;??_);_(@_)"/>
    <numFmt numFmtId="181" formatCode="_([$Rp-421]* #,##0_);_([$Rp-421]* \(#,##0\);_([$Rp-421]* &quot;-&quot;??_);_(@_)"/>
    <numFmt numFmtId="182" formatCode="_([$Rp-421]* #,##0_);_([$Rp-421]* \(#,##0\);_([$Rp-421]* &quot;-&quot;_);_(@_)"/>
    <numFmt numFmtId="183" formatCode="0.00_)"/>
    <numFmt numFmtId="184" formatCode="_(* #,##0.0_);_(* \(#,##0.0\);_(* &quot;-&quot;_);_(@_)"/>
    <numFmt numFmtId="185" formatCode="_([$Rp-421]* #,##0.00_);_([$Rp-421]* \(#,##0.00\);_([$Rp-421]* &quot;-&quot;_);_(@_)"/>
    <numFmt numFmtId="186" formatCode="#,##0;\-#,##0;&quot;-&quot;"/>
    <numFmt numFmtId="187" formatCode="&quot;£&quot;#,##0;[Red]\-&quot;£&quot;#,##0"/>
    <numFmt numFmtId="188" formatCode="&quot;£&quot;#,##0.00;[Red]\-&quot;£&quot;#,##0.00"/>
    <numFmt numFmtId="189" formatCode="_(&quot;Rp&quot;* #,##0_);_(&quot;Rp&quot;* \(#,##0\);_(&quot;Rp&quot;* &quot;-&quot;??_);_(@_)"/>
    <numFmt numFmtId="190" formatCode="&quot;Rp&quot;\ #,##0.00"/>
    <numFmt numFmtId="191" formatCode="#."/>
    <numFmt numFmtId="192" formatCode="#,##0.00\ _$;\-#,##0.00\ _$"/>
    <numFmt numFmtId="193" formatCode="#,##0.00\ &quot;Pts&quot;;[Red]\-#,##0.00\ &quot;Pts&quot;"/>
    <numFmt numFmtId="194" formatCode="_-* #,##0\ _P_t_s_-;\-* #,##0\ _P_t_s_-;_-* &quot;-&quot;\ _P_t_s_-;_-@_-"/>
    <numFmt numFmtId="195" formatCode="_-* #,##0\ &quot;Pts&quot;_-;\-* #,##0\ &quot;Pts&quot;_-;_-* &quot;-&quot;\ &quot;Pts&quot;_-;_-@_-"/>
    <numFmt numFmtId="196" formatCode="_-* #,##0.00\ &quot;Pts&quot;_-;\-* #,##0.00\ &quot;Pts&quot;_-;_-* &quot;-&quot;??\ &quot;Pts&quot;_-;_-@_-"/>
    <numFmt numFmtId="197" formatCode="_(* #,##0.0000_);_(* \(#,##0.0000\);_(* \-??_);_(@_)"/>
    <numFmt numFmtId="198" formatCode="#,##0.00_);\(#,##0.0\)"/>
    <numFmt numFmtId="199" formatCode="#,##0\ &quot;FB&quot;;\-#,##0\ &quot;FB&quot;"/>
    <numFmt numFmtId="200" formatCode="_(* #,##0.0000000000_);_(* \(#,##0.0000000000\);_(* &quot;-&quot;??_);_(@_)"/>
    <numFmt numFmtId="201" formatCode="m/d"/>
    <numFmt numFmtId="202" formatCode="mmm\-d\-yyyy"/>
    <numFmt numFmtId="203" formatCode="#,##0_);[Red]\(#,##0\);;@"/>
    <numFmt numFmtId="204" formatCode="_(* #,##0_);_(* &quot;\&quot;&quot;\&quot;&quot;\&quot;\(#,##0&quot;\&quot;&quot;\&quot;&quot;\&quot;\);_(* &quot;-&quot;_);_(@_)"/>
    <numFmt numFmtId="205" formatCode="_(* #,##0.00_);_(* &quot;\&quot;&quot;\&quot;&quot;\&quot;\(#,##0.00&quot;\&quot;&quot;\&quot;&quot;\&quot;\);_(* &quot;-&quot;??_);_(@_)"/>
    <numFmt numFmtId="206" formatCode="_([$€-2]* #,##0.00_);_([$€-2]* \(#,##0.00\);_([$€-2]* &quot;-&quot;??_)"/>
    <numFmt numFmtId="207" formatCode="#.00"/>
    <numFmt numFmtId="208" formatCode="###0_);\(###0\)"/>
    <numFmt numFmtId="209" formatCode="0.000%"/>
    <numFmt numFmtId="210" formatCode="0.0%;[Red]\(0.0%\)"/>
    <numFmt numFmtId="211" formatCode="#,##0.0_);[Red]\(#,##0.0\)"/>
    <numFmt numFmtId="212" formatCode="_ * #,##0_ ;_ * \-#,##0_ ;_ * &quot;-&quot;_ ;_ @_ "/>
    <numFmt numFmtId="213" formatCode="_ * #,##0.00_ ;_ * \-#,##0.00_ ;_ * &quot;-&quot;??_ ;_ @_ "/>
    <numFmt numFmtId="214" formatCode="#,##0.0_);[Red]\(#,##0.0\);&quot;N/A &quot;"/>
    <numFmt numFmtId="215" formatCode="#,##0.000_);[Red]\(#,##0.000\)"/>
    <numFmt numFmtId="216" formatCode="#,##0.0_)\ \ ;[Red]\(#,##0.0\)\ \ "/>
    <numFmt numFmtId="217" formatCode="_(&quot;$&quot;* #,##0.000_);_(&quot;$&quot;* \(#,##0.000\);_(&quot;$&quot;* &quot;-&quot;??_);_(@_)"/>
    <numFmt numFmtId="218" formatCode="0.0000000%"/>
    <numFmt numFmtId="219" formatCode="0%;[Red]\(0%\)"/>
    <numFmt numFmtId="220" formatCode="0.0000000000"/>
    <numFmt numFmtId="221" formatCode="mm/dd/yy"/>
    <numFmt numFmtId="222" formatCode="#,##0.0000"/>
    <numFmt numFmtId="223" formatCode="_(&quot;$&quot;* #,##0_);_(&quot;$&quot;* &quot;\&quot;&quot;\&quot;&quot;\&quot;\(#,##0&quot;\&quot;&quot;\&quot;&quot;\&quot;\);_(&quot;$&quot;* &quot;-&quot;_);_(@_)"/>
    <numFmt numFmtId="224" formatCode="_(&quot;$&quot;* #,##0.00_);_(&quot;$&quot;* &quot;\&quot;&quot;\&quot;&quot;\&quot;\(#,##0.00&quot;\&quot;&quot;\&quot;&quot;\&quot;\);_(&quot;$&quot;* &quot;-&quot;??_);_(@_)"/>
    <numFmt numFmtId="225" formatCode="&quot;\&quot;#,##0;[Red]&quot;\&quot;&quot;\&quot;\-#,##0"/>
    <numFmt numFmtId="226" formatCode="&quot;\&quot;#,##0.00;[Red]&quot;\&quot;&quot;\&quot;&quot;\&quot;&quot;\&quot;&quot;\&quot;&quot;\&quot;\-#,##0.00"/>
    <numFmt numFmtId="227" formatCode="&quot;\&quot;#,##0.00;[Red]&quot;\&quot;\-#,##0.00"/>
    <numFmt numFmtId="228" formatCode="&quot;\&quot;#,##0;[Red]&quot;\&quot;\-#,##0"/>
    <numFmt numFmtId="229" formatCode="[$-F800]dddd\,\ mmmm\ dd\,\ yyyy"/>
    <numFmt numFmtId="230" formatCode="&quot;Rp&quot;\ #,###.00"/>
    <numFmt numFmtId="231" formatCode="#,##0.00;[Red]#,##0.00"/>
    <numFmt numFmtId="232" formatCode="[$-409]dd\-mmm\-yy;@"/>
    <numFmt numFmtId="233" formatCode="#,##0;[Red]#,##0"/>
    <numFmt numFmtId="234" formatCode="#,###\ &quot;Tahun&quot;"/>
    <numFmt numFmtId="235" formatCode="##,##0.00\ &quot;Bln&quot;"/>
    <numFmt numFmtId="236" formatCode="##,##0.00\ &quot;Thn&quot;"/>
    <numFmt numFmtId="237" formatCode="_(* #,##0.000_);_(* \(#,##0.000\);_(* &quot;-&quot;??_);_(@_)"/>
    <numFmt numFmtId="238" formatCode="0.0%;\(0.0%\)"/>
    <numFmt numFmtId="239" formatCode="_(* #,##0.0000_);_(* \(#,##0.0000\);_(* &quot;-&quot;????_);_(@_)"/>
    <numFmt numFmtId="240" formatCode="#,##0.0_ ;\-#,##0.0\ "/>
    <numFmt numFmtId="241" formatCode="_ * #,##0_ ;_ * \-#,##0_ ;_ * &quot;-&quot;??_ ;_ @_ "/>
    <numFmt numFmtId="242" formatCode="#,##0.00\ "/>
    <numFmt numFmtId="243" formatCode="0\ \ \ \ "/>
    <numFmt numFmtId="244" formatCode="#,##0.00\ \ \ "/>
    <numFmt numFmtId="245" formatCode="_-[$Rp-421]* #,##0.00_-;\-[$Rp-421]* #,##0.00_-;_-[$Rp-421]* &quot;-&quot;??_-;_-@_-"/>
    <numFmt numFmtId="246" formatCode="_-[$Rp-421]* #,##0_-;\-[$Rp-421]* #,##0_-;_-[$Rp-421]* &quot;-&quot;??_-;_-@_-"/>
  </numFmts>
  <fonts count="243">
    <font>
      <sz val="11"/>
      <color theme="1"/>
      <name val="Calibri"/>
      <family val="2"/>
      <scheme val="minor"/>
    </font>
    <font>
      <sz val="11"/>
      <color theme="1"/>
      <name val="Calibri"/>
      <family val="2"/>
      <charset val="1"/>
      <scheme val="minor"/>
    </font>
    <font>
      <sz val="11"/>
      <color theme="1"/>
      <name val="Calibri"/>
      <family val="2"/>
      <charset val="1"/>
      <scheme val="minor"/>
    </font>
    <font>
      <sz val="10"/>
      <name val="Arial Narrow"/>
      <family val="2"/>
    </font>
    <font>
      <sz val="11"/>
      <color theme="1"/>
      <name val="Calibri"/>
      <family val="2"/>
      <scheme val="minor"/>
    </font>
    <font>
      <sz val="11"/>
      <color theme="1"/>
      <name val="Calibri"/>
      <family val="2"/>
      <charset val="1"/>
      <scheme val="minor"/>
    </font>
    <font>
      <sz val="12"/>
      <color theme="1"/>
      <name val="Cambria"/>
      <family val="1"/>
      <scheme val="major"/>
    </font>
    <font>
      <sz val="8"/>
      <color theme="1"/>
      <name val="Calibri"/>
      <family val="2"/>
      <charset val="1"/>
      <scheme val="minor"/>
    </font>
    <font>
      <sz val="11"/>
      <color theme="1"/>
      <name val="Arial"/>
      <family val="2"/>
    </font>
    <font>
      <b/>
      <sz val="12"/>
      <color theme="1"/>
      <name val="Arial"/>
      <family val="2"/>
    </font>
    <font>
      <sz val="10"/>
      <color theme="1"/>
      <name val="Arial"/>
      <family val="2"/>
    </font>
    <font>
      <sz val="10"/>
      <name val="Arial"/>
      <family val="2"/>
    </font>
    <font>
      <sz val="11"/>
      <name val="Arial"/>
      <family val="2"/>
    </font>
    <font>
      <b/>
      <sz val="12"/>
      <name val="Tahoma"/>
      <family val="2"/>
    </font>
    <font>
      <sz val="12"/>
      <name val="Tahoma"/>
      <family val="2"/>
    </font>
    <font>
      <b/>
      <u/>
      <sz val="12"/>
      <name val="Tahoma"/>
      <family val="2"/>
    </font>
    <font>
      <b/>
      <sz val="16"/>
      <name val="Tahoma"/>
      <family val="2"/>
    </font>
    <font>
      <sz val="10"/>
      <name val="Arial"/>
      <family val="2"/>
    </font>
    <font>
      <b/>
      <sz val="10"/>
      <name val="Arial"/>
      <family val="2"/>
    </font>
    <font>
      <sz val="12"/>
      <name val="Century"/>
      <family val="1"/>
    </font>
    <font>
      <sz val="12"/>
      <name val="Arial"/>
      <family val="2"/>
    </font>
    <font>
      <b/>
      <sz val="11"/>
      <name val="Arial"/>
      <family val="2"/>
    </font>
    <font>
      <b/>
      <u/>
      <sz val="11"/>
      <name val="Arial"/>
      <family val="2"/>
    </font>
    <font>
      <b/>
      <sz val="12"/>
      <name val="Arial"/>
      <family val="2"/>
    </font>
    <font>
      <b/>
      <u/>
      <sz val="12"/>
      <name val="Arial"/>
      <family val="2"/>
    </font>
    <font>
      <sz val="10"/>
      <name val="Century"/>
      <family val="1"/>
    </font>
    <font>
      <sz val="12"/>
      <color theme="1"/>
      <name val="Arial"/>
      <family val="2"/>
    </font>
    <font>
      <b/>
      <sz val="14"/>
      <name val="Arial"/>
      <family val="2"/>
    </font>
    <font>
      <sz val="14"/>
      <name val="Arial"/>
      <family val="2"/>
    </font>
    <font>
      <sz val="18"/>
      <name val="Arial"/>
      <family val="2"/>
    </font>
    <font>
      <sz val="13"/>
      <name val="Arial"/>
      <family val="2"/>
    </font>
    <font>
      <b/>
      <sz val="14"/>
      <name val="Tahoma"/>
      <family val="2"/>
    </font>
    <font>
      <b/>
      <i/>
      <sz val="16"/>
      <name val="Helv"/>
    </font>
    <font>
      <sz val="10"/>
      <name val="AvantGarde Bk BT"/>
      <family val="2"/>
    </font>
    <font>
      <b/>
      <sz val="16"/>
      <name val="Arial"/>
      <family val="2"/>
    </font>
    <font>
      <sz val="16"/>
      <name val="Arial"/>
      <family val="2"/>
    </font>
    <font>
      <sz val="14"/>
      <name val="Times New Roman"/>
      <family val="1"/>
    </font>
    <font>
      <b/>
      <sz val="13"/>
      <color theme="1"/>
      <name val="Arial"/>
      <family val="2"/>
    </font>
    <font>
      <u/>
      <sz val="10"/>
      <color indexed="12"/>
      <name val="Arial"/>
      <family val="2"/>
    </font>
    <font>
      <i/>
      <sz val="12"/>
      <color theme="1"/>
      <name val="Arial"/>
      <family val="2"/>
    </font>
    <font>
      <sz val="12"/>
      <color rgb="FFFF0000"/>
      <name val="Arial"/>
      <family val="2"/>
    </font>
    <font>
      <sz val="12"/>
      <color theme="1"/>
      <name val="Arial Narrow"/>
      <family val="2"/>
    </font>
    <font>
      <sz val="12"/>
      <color theme="1"/>
      <name val="Footlight MT Light"/>
      <family val="1"/>
    </font>
    <font>
      <sz val="10"/>
      <color theme="1"/>
      <name val="Times New Roman"/>
      <family val="1"/>
    </font>
    <font>
      <sz val="11"/>
      <color theme="1"/>
      <name val="Footlight MT Light"/>
      <family val="1"/>
    </font>
    <font>
      <sz val="10"/>
      <color theme="1"/>
      <name val="Calibri"/>
      <family val="2"/>
      <scheme val="minor"/>
    </font>
    <font>
      <sz val="14"/>
      <name val="Tahoma"/>
      <family val="2"/>
    </font>
    <font>
      <sz val="10"/>
      <color indexed="8"/>
      <name val="Arial"/>
      <family val="2"/>
    </font>
    <font>
      <sz val="12"/>
      <name val="Helv"/>
    </font>
    <font>
      <sz val="10"/>
      <name val="MS Sans Serif"/>
      <family val="2"/>
    </font>
    <font>
      <b/>
      <sz val="11"/>
      <name val="Tahoma"/>
      <family val="2"/>
    </font>
    <font>
      <sz val="10"/>
      <name val="Tahoma"/>
      <family val="2"/>
    </font>
    <font>
      <b/>
      <sz val="10"/>
      <color theme="1"/>
      <name val="Tahoma"/>
      <family val="2"/>
    </font>
    <font>
      <sz val="10"/>
      <name val="Trebuchet MS"/>
      <family val="2"/>
    </font>
    <font>
      <sz val="12"/>
      <color theme="1"/>
      <name val="Tahoma"/>
      <family val="2"/>
    </font>
    <font>
      <sz val="10"/>
      <color theme="1"/>
      <name val="Tahoma"/>
      <family val="2"/>
    </font>
    <font>
      <sz val="6"/>
      <name val="Tahoma"/>
      <family val="2"/>
    </font>
    <font>
      <b/>
      <u/>
      <sz val="10"/>
      <color theme="1"/>
      <name val="Tahoma"/>
      <family val="2"/>
    </font>
    <font>
      <sz val="11"/>
      <name val="Tahoma"/>
      <family val="2"/>
    </font>
    <font>
      <b/>
      <u/>
      <sz val="11"/>
      <name val="Tahoma"/>
      <family val="2"/>
    </font>
    <font>
      <sz val="11"/>
      <color theme="1"/>
      <name val="Tahoma"/>
      <family val="2"/>
    </font>
    <font>
      <b/>
      <u/>
      <sz val="11"/>
      <color theme="1"/>
      <name val="Tahoma"/>
      <family val="2"/>
    </font>
    <font>
      <sz val="10"/>
      <color indexed="8"/>
      <name val="MS Sans Serif"/>
      <family val="2"/>
    </font>
    <font>
      <sz val="1"/>
      <color indexed="8"/>
      <name val="Courier"/>
      <family val="3"/>
    </font>
    <font>
      <sz val="14"/>
      <name val="‚l‚r –¾’©"/>
      <family val="1"/>
      <charset val="128"/>
    </font>
    <font>
      <sz val="10"/>
      <name val="Helv"/>
      <family val="2"/>
    </font>
    <font>
      <sz val="1"/>
      <color indexed="16"/>
      <name val="Courier"/>
      <family val="3"/>
    </font>
    <font>
      <sz val="14"/>
      <name val="–¾’©"/>
      <charset val="128"/>
    </font>
    <font>
      <sz val="12"/>
      <name val="Times New Roman"/>
      <family val="1"/>
    </font>
    <font>
      <sz val="12"/>
      <name val="¹ÙÅÁÃ¼"/>
      <charset val="129"/>
    </font>
    <font>
      <sz val="11"/>
      <color indexed="8"/>
      <name val="Calibri"/>
      <family val="2"/>
    </font>
    <font>
      <sz val="11"/>
      <color indexed="8"/>
      <name val="Calibri"/>
      <family val="2"/>
      <charset val="1"/>
    </font>
    <font>
      <sz val="11"/>
      <color indexed="9"/>
      <name val="Calibri"/>
      <family val="2"/>
    </font>
    <font>
      <sz val="11"/>
      <color indexed="9"/>
      <name val="Calibri"/>
      <family val="2"/>
      <charset val="1"/>
    </font>
    <font>
      <b/>
      <u/>
      <sz val="18"/>
      <color indexed="9"/>
      <name val="Tahoma"/>
      <family val="2"/>
    </font>
    <font>
      <sz val="8"/>
      <name val="Times New Roman"/>
      <family val="1"/>
    </font>
    <font>
      <sz val="11"/>
      <color indexed="20"/>
      <name val="Calibri"/>
      <family val="2"/>
    </font>
    <font>
      <sz val="11"/>
      <color indexed="20"/>
      <name val="Calibri"/>
      <family val="2"/>
      <charset val="1"/>
    </font>
    <font>
      <sz val="12"/>
      <name val="Tms Rmn"/>
    </font>
    <font>
      <b/>
      <sz val="12"/>
      <name val="Times New Roman"/>
      <family val="1"/>
    </font>
    <font>
      <b/>
      <sz val="10"/>
      <name val="Times New Roman"/>
      <family val="1"/>
    </font>
    <font>
      <sz val="12"/>
      <name val="Arial Narrow"/>
      <family val="2"/>
    </font>
    <font>
      <b/>
      <sz val="11"/>
      <color indexed="52"/>
      <name val="Calibri"/>
      <family val="2"/>
    </font>
    <font>
      <b/>
      <sz val="11"/>
      <color indexed="52"/>
      <name val="Calibri"/>
      <family val="2"/>
      <charset val="1"/>
    </font>
    <font>
      <b/>
      <sz val="11"/>
      <color indexed="9"/>
      <name val="Calibri"/>
      <family val="2"/>
    </font>
    <font>
      <b/>
      <sz val="11"/>
      <color indexed="9"/>
      <name val="Calibri"/>
      <family val="2"/>
      <charset val="1"/>
    </font>
    <font>
      <sz val="10"/>
      <name val="Verdana"/>
      <family val="2"/>
    </font>
    <font>
      <sz val="8"/>
      <color indexed="8"/>
      <name val="Arial"/>
      <family val="2"/>
    </font>
    <font>
      <sz val="10"/>
      <name val="MS Serif"/>
      <family val="1"/>
    </font>
    <font>
      <sz val="12"/>
      <name val="Helv"/>
      <family val="2"/>
    </font>
    <font>
      <b/>
      <sz val="8"/>
      <name val="Arial"/>
      <family val="2"/>
    </font>
    <font>
      <sz val="8"/>
      <color indexed="12"/>
      <name val="Arial"/>
      <family val="2"/>
    </font>
    <font>
      <sz val="10"/>
      <name val="Century Gothic"/>
      <family val="2"/>
    </font>
    <font>
      <b/>
      <sz val="10"/>
      <color indexed="8"/>
      <name val="Arial"/>
      <family val="2"/>
    </font>
    <font>
      <sz val="10"/>
      <color indexed="16"/>
      <name val="MS Serif"/>
      <family val="1"/>
    </font>
    <font>
      <i/>
      <sz val="11"/>
      <color indexed="23"/>
      <name val="Calibri"/>
      <family val="2"/>
    </font>
    <font>
      <i/>
      <sz val="11"/>
      <color indexed="23"/>
      <name val="Calibri"/>
      <family val="2"/>
      <charset val="1"/>
    </font>
    <font>
      <sz val="11"/>
      <color indexed="17"/>
      <name val="Calibri"/>
      <family val="2"/>
    </font>
    <font>
      <sz val="11"/>
      <color indexed="17"/>
      <name val="Calibri"/>
      <family val="2"/>
      <charset val="1"/>
    </font>
    <font>
      <sz val="8"/>
      <name val="Arial"/>
      <family val="2"/>
    </font>
    <font>
      <b/>
      <sz val="12"/>
      <name val="Helv"/>
    </font>
    <font>
      <b/>
      <sz val="15"/>
      <color indexed="56"/>
      <name val="Calibri"/>
      <family val="2"/>
    </font>
    <font>
      <b/>
      <sz val="15"/>
      <color indexed="56"/>
      <name val="Calibri"/>
      <family val="2"/>
      <charset val="1"/>
    </font>
    <font>
      <b/>
      <sz val="13"/>
      <color indexed="56"/>
      <name val="Calibri"/>
      <family val="2"/>
    </font>
    <font>
      <b/>
      <sz val="13"/>
      <color indexed="56"/>
      <name val="Calibri"/>
      <family val="2"/>
      <charset val="1"/>
    </font>
    <font>
      <b/>
      <sz val="11"/>
      <color indexed="56"/>
      <name val="Calibri"/>
      <family val="2"/>
    </font>
    <font>
      <b/>
      <sz val="11"/>
      <color indexed="56"/>
      <name val="Calibri"/>
      <family val="2"/>
      <charset val="1"/>
    </font>
    <font>
      <b/>
      <sz val="1"/>
      <color indexed="8"/>
      <name val="Courier"/>
      <family val="3"/>
    </font>
    <font>
      <b/>
      <sz val="8"/>
      <name val="MS Sans Serif"/>
      <family val="2"/>
    </font>
    <font>
      <u/>
      <sz val="10"/>
      <color theme="10"/>
      <name val="Arial"/>
      <family val="2"/>
    </font>
    <font>
      <sz val="11"/>
      <color indexed="62"/>
      <name val="Calibri"/>
      <family val="2"/>
    </font>
    <font>
      <sz val="11"/>
      <color indexed="62"/>
      <name val="Calibri"/>
      <family val="2"/>
      <charset val="1"/>
    </font>
    <font>
      <sz val="8"/>
      <color indexed="39"/>
      <name val="Arial"/>
      <family val="2"/>
    </font>
    <font>
      <sz val="12"/>
      <name val="Book Antiqua"/>
      <family val="1"/>
    </font>
    <font>
      <b/>
      <sz val="14"/>
      <name val="Helv"/>
      <family val="2"/>
    </font>
    <font>
      <sz val="11"/>
      <color indexed="52"/>
      <name val="Calibri"/>
      <family val="2"/>
    </font>
    <font>
      <sz val="11"/>
      <color indexed="52"/>
      <name val="Calibri"/>
      <family val="2"/>
      <charset val="1"/>
    </font>
    <font>
      <sz val="9"/>
      <name val="Arial"/>
      <family val="2"/>
    </font>
    <font>
      <sz val="11"/>
      <color indexed="60"/>
      <name val="Calibri"/>
      <family val="2"/>
    </font>
    <font>
      <sz val="11"/>
      <color indexed="60"/>
      <name val="Calibri"/>
      <family val="2"/>
      <charset val="1"/>
    </font>
    <font>
      <sz val="7"/>
      <name val="Small Fonts"/>
      <family val="2"/>
    </font>
    <font>
      <sz val="10"/>
      <name val="Helv"/>
    </font>
    <font>
      <sz val="10"/>
      <name val="Times New Roman"/>
      <family val="1"/>
    </font>
    <font>
      <sz val="9"/>
      <name val="Arial Narrow"/>
      <family val="2"/>
    </font>
    <font>
      <b/>
      <sz val="11"/>
      <color indexed="63"/>
      <name val="Calibri"/>
      <family val="2"/>
    </font>
    <font>
      <b/>
      <sz val="11"/>
      <color indexed="63"/>
      <name val="Calibri"/>
      <family val="2"/>
      <charset val="1"/>
    </font>
    <font>
      <b/>
      <sz val="10"/>
      <color indexed="8"/>
      <name val="Univers"/>
    </font>
    <font>
      <sz val="8"/>
      <color indexed="10"/>
      <name val="Arial"/>
      <family val="2"/>
    </font>
    <font>
      <sz val="8"/>
      <name val="Wingdings"/>
      <charset val="2"/>
    </font>
    <font>
      <sz val="8"/>
      <name val="Helv"/>
    </font>
    <font>
      <b/>
      <sz val="18"/>
      <color indexed="8"/>
      <name val="Cambria"/>
      <family val="1"/>
    </font>
    <font>
      <sz val="8"/>
      <name val="MS Sans Serif"/>
      <family val="2"/>
    </font>
    <font>
      <b/>
      <sz val="8"/>
      <color indexed="8"/>
      <name val="Helv"/>
    </font>
    <font>
      <sz val="24"/>
      <color indexed="13"/>
      <name val="Helv"/>
      <family val="2"/>
    </font>
    <font>
      <b/>
      <sz val="18"/>
      <color indexed="56"/>
      <name val="Cambria"/>
      <family val="2"/>
    </font>
    <font>
      <b/>
      <sz val="18"/>
      <color indexed="56"/>
      <name val="Cambria"/>
      <family val="2"/>
      <charset val="1"/>
    </font>
    <font>
      <b/>
      <sz val="11"/>
      <color indexed="8"/>
      <name val="Calibri"/>
      <family val="2"/>
    </font>
    <font>
      <b/>
      <sz val="11"/>
      <color indexed="8"/>
      <name val="Calibri"/>
      <family val="2"/>
      <charset val="1"/>
    </font>
    <font>
      <sz val="12"/>
      <color indexed="10"/>
      <name val="Arial Narrow"/>
      <family val="2"/>
    </font>
    <font>
      <sz val="10"/>
      <name val="Courier"/>
      <family val="3"/>
    </font>
    <font>
      <sz val="11"/>
      <color indexed="10"/>
      <name val="Calibri"/>
      <family val="2"/>
    </font>
    <font>
      <sz val="11"/>
      <color indexed="10"/>
      <name val="Calibri"/>
      <family val="2"/>
      <charset val="1"/>
    </font>
    <font>
      <sz val="8"/>
      <color indexed="9"/>
      <name val="Arial"/>
      <family val="2"/>
    </font>
    <font>
      <sz val="12"/>
      <name val="新細明體"/>
      <family val="1"/>
      <charset val="136"/>
    </font>
    <font>
      <sz val="14"/>
      <name val="뼻뮝"/>
      <family val="3"/>
    </font>
    <font>
      <sz val="12"/>
      <name val="뼻뮝"/>
      <family val="3"/>
    </font>
    <font>
      <sz val="12"/>
      <name val="바탕체"/>
      <family val="3"/>
    </font>
    <font>
      <sz val="10"/>
      <name val="굴림체"/>
      <family val="3"/>
    </font>
    <font>
      <sz val="14"/>
      <name val="ＭＳ 明朝"/>
      <family val="1"/>
      <charset val="128"/>
    </font>
    <font>
      <sz val="11"/>
      <name val="ＭＳ Ｐゴシック"/>
      <family val="3"/>
      <charset val="128"/>
    </font>
    <font>
      <sz val="11"/>
      <color indexed="8"/>
      <name val="Tahoma"/>
      <family val="2"/>
    </font>
    <font>
      <sz val="13"/>
      <name val="Tahoma"/>
      <family val="2"/>
    </font>
    <font>
      <u/>
      <sz val="9"/>
      <name val="Arial"/>
      <family val="2"/>
    </font>
    <font>
      <b/>
      <sz val="12"/>
      <color theme="4"/>
      <name val="Arial"/>
      <family val="2"/>
    </font>
    <font>
      <b/>
      <sz val="12"/>
      <color theme="1"/>
      <name val="Tahoma"/>
      <family val="2"/>
    </font>
    <font>
      <b/>
      <sz val="18"/>
      <name val="Trebuchet MS"/>
      <family val="2"/>
    </font>
    <font>
      <b/>
      <sz val="11"/>
      <name val="Trebuchet MS"/>
      <family val="2"/>
    </font>
    <font>
      <sz val="11"/>
      <name val="Trebuchet MS"/>
      <family val="2"/>
    </font>
    <font>
      <b/>
      <sz val="10"/>
      <name val="Trebuchet MS"/>
      <family val="2"/>
    </font>
    <font>
      <sz val="12"/>
      <name val="Trebuchet MS"/>
      <family val="2"/>
    </font>
    <font>
      <sz val="14"/>
      <color theme="1"/>
      <name val="Calibri"/>
      <family val="2"/>
      <scheme val="minor"/>
    </font>
    <font>
      <b/>
      <u/>
      <sz val="14"/>
      <color theme="1"/>
      <name val="Calibri"/>
      <family val="2"/>
      <scheme val="minor"/>
    </font>
    <font>
      <sz val="9"/>
      <name val="Trebuchet MS"/>
      <family val="2"/>
    </font>
    <font>
      <b/>
      <u/>
      <sz val="12"/>
      <color theme="1"/>
      <name val="Tahoma"/>
      <family val="2"/>
    </font>
    <font>
      <b/>
      <sz val="9"/>
      <name val="Trebuchet MS"/>
      <family val="2"/>
    </font>
    <font>
      <b/>
      <sz val="9"/>
      <color indexed="12"/>
      <name val="Trebuchet MS"/>
      <family val="2"/>
    </font>
    <font>
      <sz val="11"/>
      <color indexed="8"/>
      <name val="Trebuchet MS"/>
      <family val="2"/>
    </font>
    <font>
      <sz val="9"/>
      <color indexed="10"/>
      <name val="Trebuchet MS"/>
      <family val="2"/>
    </font>
    <font>
      <b/>
      <sz val="9"/>
      <color indexed="10"/>
      <name val="Trebuchet MS"/>
      <family val="2"/>
    </font>
    <font>
      <sz val="11"/>
      <color indexed="10"/>
      <name val="Trebuchet MS"/>
      <family val="2"/>
    </font>
    <font>
      <sz val="14"/>
      <name val="??"/>
      <family val="2"/>
      <charset val="129"/>
    </font>
    <font>
      <sz val="12"/>
      <name val="????"/>
      <family val="2"/>
      <charset val="136"/>
    </font>
    <font>
      <sz val="12"/>
      <name val="???"/>
      <family val="3"/>
    </font>
    <font>
      <sz val="10"/>
      <name val="???"/>
      <family val="2"/>
      <charset val="129"/>
    </font>
    <font>
      <sz val="12"/>
      <name val="¹UAAA¼"/>
      <family val="2"/>
      <charset val="129"/>
    </font>
    <font>
      <b/>
      <sz val="10"/>
      <name val="MS Sans Serif"/>
      <family val="2"/>
    </font>
    <font>
      <sz val="8"/>
      <name val="AvantGarde Bk BT"/>
      <family val="2"/>
    </font>
    <font>
      <sz val="11"/>
      <name val="Times New Roman"/>
      <family val="1"/>
    </font>
    <font>
      <sz val="10"/>
      <name val="VNI-Univer"/>
      <family val="1"/>
    </font>
    <font>
      <sz val="10"/>
      <name val="VNI-Helve-Condense"/>
      <family val="1"/>
    </font>
    <font>
      <b/>
      <sz val="11"/>
      <color theme="1"/>
      <name val="Trebuchet MS"/>
      <family val="2"/>
    </font>
    <font>
      <b/>
      <sz val="12"/>
      <name val="Arial Unicode MS"/>
      <family val="2"/>
    </font>
    <font>
      <sz val="12"/>
      <name val="Arial Unicode MS"/>
      <family val="2"/>
    </font>
    <font>
      <b/>
      <u/>
      <sz val="12"/>
      <name val="Arial Unicode MS"/>
      <family val="2"/>
    </font>
    <font>
      <sz val="10"/>
      <name val="Arial Unicode MS"/>
      <family val="2"/>
    </font>
    <font>
      <sz val="13"/>
      <color theme="1"/>
      <name val="Arial Unicode MS"/>
      <family val="2"/>
    </font>
    <font>
      <b/>
      <sz val="13"/>
      <color theme="1"/>
      <name val="Arial Unicode MS"/>
      <family val="2"/>
    </font>
    <font>
      <sz val="11"/>
      <color theme="1"/>
      <name val="Arial Unicode MS"/>
      <family val="2"/>
    </font>
    <font>
      <sz val="12"/>
      <color theme="1"/>
      <name val="Arial Unicode MS"/>
      <family val="2"/>
    </font>
    <font>
      <sz val="13"/>
      <name val="Arial Unicode MS"/>
      <family val="2"/>
    </font>
    <font>
      <b/>
      <sz val="13"/>
      <name val="Arial Unicode MS"/>
      <family val="2"/>
    </font>
    <font>
      <u/>
      <sz val="12"/>
      <name val="Arial Unicode MS"/>
      <family val="2"/>
    </font>
    <font>
      <sz val="12"/>
      <color indexed="10"/>
      <name val="Arial Unicode MS"/>
      <family val="2"/>
    </font>
    <font>
      <b/>
      <sz val="12"/>
      <color theme="1"/>
      <name val="Arial Unicode MS"/>
      <family val="2"/>
    </font>
    <font>
      <b/>
      <u/>
      <sz val="12"/>
      <color theme="1"/>
      <name val="Arial Unicode MS"/>
      <family val="2"/>
    </font>
    <font>
      <sz val="11"/>
      <name val="Arial Unicode MS"/>
      <family val="2"/>
    </font>
    <font>
      <b/>
      <sz val="11"/>
      <name val="Arial Unicode MS"/>
      <family val="2"/>
    </font>
    <font>
      <b/>
      <sz val="10"/>
      <name val="Arial Unicode MS"/>
      <family val="2"/>
    </font>
    <font>
      <b/>
      <sz val="11"/>
      <color theme="1"/>
      <name val="Arial Unicode MS"/>
      <family val="2"/>
    </font>
    <font>
      <b/>
      <sz val="14"/>
      <name val="Arial Unicode MS"/>
      <family val="2"/>
    </font>
    <font>
      <b/>
      <i/>
      <sz val="12"/>
      <name val="Arial Unicode MS"/>
      <family val="2"/>
    </font>
    <font>
      <sz val="14"/>
      <name val="Arial Unicode MS"/>
      <family val="2"/>
    </font>
    <font>
      <b/>
      <sz val="14"/>
      <color theme="1"/>
      <name val="Arial Unicode MS"/>
      <family val="2"/>
    </font>
    <font>
      <b/>
      <u/>
      <sz val="13"/>
      <name val="Arial Unicode MS"/>
      <family val="2"/>
    </font>
    <font>
      <b/>
      <i/>
      <sz val="13"/>
      <name val="Arial Unicode MS"/>
      <family val="2"/>
    </font>
    <font>
      <sz val="10"/>
      <color rgb="FFFF0000"/>
      <name val="Arial"/>
      <family val="2"/>
    </font>
    <font>
      <b/>
      <sz val="10"/>
      <color rgb="FF002060"/>
      <name val="Trebuchet MS"/>
      <family val="2"/>
    </font>
    <font>
      <b/>
      <sz val="11"/>
      <color rgb="FF002060"/>
      <name val="Calibri"/>
      <family val="2"/>
      <scheme val="minor"/>
    </font>
    <font>
      <b/>
      <sz val="10"/>
      <color rgb="FF002060"/>
      <name val="Times New Roman"/>
      <family val="1"/>
    </font>
    <font>
      <sz val="13"/>
      <color theme="1"/>
      <name val="Tahoma"/>
      <family val="2"/>
    </font>
    <font>
      <b/>
      <u/>
      <sz val="13"/>
      <color theme="1"/>
      <name val="Arial Unicode MS"/>
      <family val="2"/>
    </font>
    <font>
      <sz val="10"/>
      <color rgb="FFFF0000"/>
      <name val="Trebuchet MS"/>
      <family val="2"/>
    </font>
    <font>
      <sz val="11"/>
      <color rgb="FFFF0000"/>
      <name val="Trebuchet MS"/>
      <family val="2"/>
    </font>
    <font>
      <sz val="11"/>
      <name val="Arial Narrow"/>
      <family val="2"/>
    </font>
    <font>
      <b/>
      <sz val="12"/>
      <name val="Arial Narrow"/>
      <family val="2"/>
    </font>
    <font>
      <sz val="12"/>
      <name val="Footlight MT Light"/>
      <family val="1"/>
    </font>
    <font>
      <b/>
      <sz val="12"/>
      <name val="Footlight MT Light"/>
      <family val="1"/>
    </font>
    <font>
      <u/>
      <sz val="12"/>
      <name val="Footlight MT Light"/>
      <family val="1"/>
    </font>
    <font>
      <b/>
      <u/>
      <sz val="12"/>
      <name val="Footlight MT Light"/>
      <family val="1"/>
    </font>
    <font>
      <sz val="10"/>
      <name val="Footlight MT Light"/>
      <family val="1"/>
    </font>
    <font>
      <b/>
      <sz val="16"/>
      <name val="Footlight MT Light"/>
      <family val="1"/>
    </font>
    <font>
      <b/>
      <sz val="14"/>
      <name val="Footlight MT Light"/>
      <family val="1"/>
    </font>
    <font>
      <b/>
      <sz val="13"/>
      <name val="Footlight MT Light"/>
      <family val="1"/>
    </font>
    <font>
      <sz val="13"/>
      <name val="Footlight MT Light"/>
      <family val="1"/>
    </font>
    <font>
      <b/>
      <sz val="12"/>
      <color theme="1"/>
      <name val="Footlight MT Light"/>
      <family val="1"/>
    </font>
    <font>
      <b/>
      <u/>
      <sz val="14"/>
      <name val="Footlight MT Light"/>
      <family val="1"/>
    </font>
    <font>
      <sz val="13"/>
      <color theme="1"/>
      <name val="Footlight MT Light"/>
      <family val="1"/>
    </font>
    <font>
      <i/>
      <sz val="12"/>
      <name val="Footlight MT Light"/>
      <family val="1"/>
    </font>
    <font>
      <sz val="12"/>
      <color rgb="FFFF0000"/>
      <name val="Footlight MT Light"/>
      <family val="1"/>
    </font>
    <font>
      <b/>
      <sz val="11"/>
      <name val="Footlight MT Light"/>
      <family val="1"/>
    </font>
    <font>
      <sz val="11"/>
      <name val="Footlight MT Light"/>
      <family val="1"/>
    </font>
    <font>
      <b/>
      <u/>
      <sz val="11"/>
      <name val="Footlight MT Light"/>
      <family val="1"/>
    </font>
    <font>
      <strike/>
      <sz val="12"/>
      <name val="Footlight MT Light"/>
      <family val="1"/>
    </font>
    <font>
      <sz val="12"/>
      <color indexed="8"/>
      <name val="Footlight MT Light"/>
      <family val="1"/>
    </font>
    <font>
      <b/>
      <sz val="14"/>
      <color theme="1"/>
      <name val="Footlight MT Light"/>
      <family val="1"/>
    </font>
    <font>
      <b/>
      <sz val="16"/>
      <color theme="1"/>
      <name val="Footlight MT Light"/>
      <family val="1"/>
    </font>
    <font>
      <b/>
      <sz val="12"/>
      <color theme="4"/>
      <name val="Footlight MT Light"/>
      <family val="1"/>
    </font>
    <font>
      <sz val="14"/>
      <color theme="1"/>
      <name val="Footlight MT Light"/>
      <family val="1"/>
    </font>
    <font>
      <sz val="12"/>
      <color indexed="10"/>
      <name val="Footlight MT Light"/>
      <family val="1"/>
    </font>
    <font>
      <sz val="16"/>
      <name val="Footlight MT Light"/>
      <family val="1"/>
    </font>
    <font>
      <b/>
      <u/>
      <sz val="12"/>
      <color theme="1"/>
      <name val="Footlight MT Light"/>
      <family val="1"/>
    </font>
    <font>
      <sz val="8"/>
      <name val="Calibri"/>
      <family val="2"/>
      <scheme val="minor"/>
    </font>
    <font>
      <b/>
      <sz val="12"/>
      <color rgb="FFFF0000"/>
      <name val="Footlight MT Light"/>
      <family val="1"/>
    </font>
  </fonts>
  <fills count="5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2"/>
        <bgColor indexed="64"/>
      </patternFill>
    </fill>
    <fill>
      <patternFill patternType="solid">
        <fgColor indexed="12"/>
        <bgColor indexed="39"/>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lightUp">
        <fgColor indexed="9"/>
        <bgColor indexed="27"/>
      </patternFill>
    </fill>
    <fill>
      <patternFill patternType="lightUp">
        <fgColor indexed="9"/>
        <bgColor indexed="26"/>
      </patternFill>
    </fill>
    <fill>
      <patternFill patternType="gray125">
        <fgColor indexed="8"/>
      </patternFill>
    </fill>
    <fill>
      <patternFill patternType="solid">
        <fgColor indexed="13"/>
      </patternFill>
    </fill>
    <fill>
      <patternFill patternType="solid">
        <fgColor indexed="43"/>
      </patternFill>
    </fill>
    <fill>
      <patternFill patternType="solid">
        <fgColor indexed="26"/>
      </patternFill>
    </fill>
    <fill>
      <patternFill patternType="solid">
        <fgColor indexed="9"/>
        <bgColor indexed="9"/>
      </patternFill>
    </fill>
    <fill>
      <patternFill patternType="darkVertical"/>
    </fill>
    <fill>
      <patternFill patternType="solid">
        <fgColor indexed="42"/>
        <bgColor indexed="64"/>
      </patternFill>
    </fill>
    <fill>
      <patternFill patternType="solid">
        <fgColor indexed="11"/>
        <bgColor indexed="64"/>
      </patternFill>
    </fill>
    <fill>
      <patternFill patternType="solid">
        <fgColor indexed="12"/>
      </patternFill>
    </fill>
    <fill>
      <patternFill patternType="solid">
        <fgColor indexed="9"/>
      </patternFill>
    </fill>
    <fill>
      <patternFill patternType="solid">
        <fgColor indexed="9"/>
        <bgColor indexed="64"/>
      </patternFill>
    </fill>
    <fill>
      <patternFill patternType="solid">
        <fgColor theme="6" tint="0.79998168889431442"/>
        <bgColor indexed="64"/>
      </patternFill>
    </fill>
    <fill>
      <patternFill patternType="solid">
        <fgColor rgb="FFC00000"/>
        <bgColor indexed="64"/>
      </patternFill>
    </fill>
    <fill>
      <patternFill patternType="solid">
        <fgColor indexed="13"/>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gradientFill degree="90">
        <stop position="0">
          <color theme="0"/>
        </stop>
        <stop position="1">
          <color theme="0"/>
        </stop>
      </gradientFill>
    </fill>
  </fills>
  <borders count="1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bottom style="double">
        <color indexed="64"/>
      </bottom>
      <diagonal/>
    </border>
    <border>
      <left style="hair">
        <color indexed="64"/>
      </left>
      <right style="hair">
        <color indexed="64"/>
      </right>
      <top style="hair">
        <color indexed="64"/>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ck">
        <color indexed="64"/>
      </left>
      <right/>
      <top/>
      <bottom style="thick">
        <color indexed="64"/>
      </bottom>
      <diagonal/>
    </border>
    <border>
      <left style="thin">
        <color indexed="8"/>
      </left>
      <right/>
      <top/>
      <bottom style="thin">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64"/>
      </left>
      <right style="thin">
        <color indexed="64"/>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style="thin">
        <color indexed="8"/>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bottom style="hair">
        <color indexed="64"/>
      </bottom>
      <diagonal/>
    </border>
  </borders>
  <cellStyleXfs count="2851">
    <xf numFmtId="0" fontId="0" fillId="0" borderId="0"/>
    <xf numFmtId="164" fontId="5" fillId="0" borderId="0" applyFont="0" applyFill="0" applyBorder="0" applyAlignment="0" applyProtection="0"/>
    <xf numFmtId="0" fontId="5" fillId="0" borderId="0"/>
    <xf numFmtId="165" fontId="4" fillId="0" borderId="0" applyFont="0" applyFill="0" applyBorder="0" applyAlignment="0" applyProtection="0"/>
    <xf numFmtId="0" fontId="11" fillId="0" borderId="0"/>
    <xf numFmtId="0" fontId="17" fillId="0" borderId="0"/>
    <xf numFmtId="164" fontId="17" fillId="0" borderId="0" applyFont="0" applyFill="0" applyBorder="0" applyAlignment="0" applyProtection="0"/>
    <xf numFmtId="164"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164" fontId="11" fillId="0" borderId="0" applyFont="0" applyFill="0" applyBorder="0" applyAlignment="0" applyProtection="0"/>
    <xf numFmtId="0" fontId="4" fillId="0" borderId="0"/>
    <xf numFmtId="165" fontId="11" fillId="0" borderId="0" applyFont="0" applyFill="0" applyBorder="0" applyAlignment="0" applyProtection="0"/>
    <xf numFmtId="183" fontId="32" fillId="0" borderId="0"/>
    <xf numFmtId="49" fontId="33" fillId="0" borderId="60" applyFont="0">
      <alignment vertical="center"/>
    </xf>
    <xf numFmtId="2" fontId="33" fillId="0" borderId="60" applyFont="0">
      <alignment horizontal="center" vertical="center"/>
    </xf>
    <xf numFmtId="0" fontId="38" fillId="0" borderId="0" applyNumberFormat="0" applyFill="0" applyBorder="0" applyAlignment="0" applyProtection="0">
      <alignment vertical="top"/>
      <protection locked="0"/>
    </xf>
    <xf numFmtId="186" fontId="47" fillId="0" borderId="0" applyFill="0" applyBorder="0" applyAlignment="0"/>
    <xf numFmtId="164"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1" fillId="0" borderId="0" applyFont="0" applyFill="0" applyBorder="0" applyAlignment="0" applyProtection="0"/>
    <xf numFmtId="0" fontId="23" fillId="0" borderId="28" applyNumberFormat="0" applyAlignment="0" applyProtection="0">
      <alignment horizontal="left" vertical="center"/>
    </xf>
    <xf numFmtId="0" fontId="23" fillId="0" borderId="12">
      <alignment horizontal="left" vertical="center"/>
    </xf>
    <xf numFmtId="0" fontId="11" fillId="0" borderId="0"/>
    <xf numFmtId="0" fontId="11" fillId="0" borderId="0"/>
    <xf numFmtId="0" fontId="11" fillId="0" borderId="0"/>
    <xf numFmtId="0" fontId="4" fillId="0" borderId="0"/>
    <xf numFmtId="0" fontId="11" fillId="0" borderId="0"/>
    <xf numFmtId="0" fontId="4" fillId="0" borderId="0"/>
    <xf numFmtId="0" fontId="4" fillId="0" borderId="0"/>
    <xf numFmtId="0" fontId="4" fillId="0" borderId="0"/>
    <xf numFmtId="0" fontId="11" fillId="0" borderId="0"/>
    <xf numFmtId="0" fontId="11" fillId="0" borderId="0"/>
    <xf numFmtId="0" fontId="49" fillId="0" borderId="0" applyNumberFormat="0" applyFont="0" applyFill="0" applyBorder="0" applyAlignment="0" applyProtection="0">
      <alignment horizontal="left"/>
    </xf>
    <xf numFmtId="15" fontId="49" fillId="0" borderId="0" applyFont="0" applyFill="0" applyBorder="0" applyAlignment="0" applyProtection="0"/>
    <xf numFmtId="38" fontId="49" fillId="0" borderId="0" applyFont="0" applyFill="0" applyBorder="0" applyAlignment="0" applyProtection="0"/>
    <xf numFmtId="40" fontId="49" fillId="0" borderId="0" applyFont="0" applyFill="0" applyBorder="0" applyAlignment="0" applyProtection="0"/>
    <xf numFmtId="187" fontId="49" fillId="0" borderId="0" applyFont="0" applyFill="0" applyBorder="0" applyAlignment="0" applyProtection="0"/>
    <xf numFmtId="188" fontId="49" fillId="0" borderId="0" applyFont="0" applyFill="0" applyBorder="0" applyAlignment="0" applyProtection="0"/>
    <xf numFmtId="164" fontId="4" fillId="0" borderId="0" applyFont="0" applyFill="0" applyBorder="0" applyAlignment="0" applyProtection="0"/>
    <xf numFmtId="0" fontId="11" fillId="0" borderId="0"/>
    <xf numFmtId="0" fontId="2" fillId="0" borderId="0"/>
    <xf numFmtId="0" fontId="62" fillId="0" borderId="0"/>
    <xf numFmtId="191" fontId="63" fillId="0" borderId="0">
      <protection locked="0"/>
    </xf>
    <xf numFmtId="0" fontId="64" fillId="0" borderId="0"/>
    <xf numFmtId="0" fontId="63" fillId="0" borderId="0">
      <protection locked="0"/>
    </xf>
    <xf numFmtId="0" fontId="63" fillId="0" borderId="0">
      <protection locked="0"/>
    </xf>
    <xf numFmtId="191" fontId="63" fillId="0" borderId="0">
      <protection locked="0"/>
    </xf>
    <xf numFmtId="0" fontId="63" fillId="0" borderId="0">
      <protection locked="0"/>
    </xf>
    <xf numFmtId="191" fontId="63" fillId="0" borderId="0">
      <protection locked="0"/>
    </xf>
    <xf numFmtId="191" fontId="63" fillId="0" borderId="0">
      <protection locked="0"/>
    </xf>
    <xf numFmtId="0" fontId="64" fillId="0" borderId="0"/>
    <xf numFmtId="0" fontId="63" fillId="0" borderId="0">
      <protection locked="0"/>
    </xf>
    <xf numFmtId="0" fontId="63" fillId="0" borderId="0">
      <protection locked="0"/>
    </xf>
    <xf numFmtId="0" fontId="64" fillId="0" borderId="0"/>
    <xf numFmtId="0" fontId="63" fillId="0" borderId="0">
      <protection locked="0"/>
    </xf>
    <xf numFmtId="0" fontId="64" fillId="0" borderId="0"/>
    <xf numFmtId="191" fontId="63" fillId="0" borderId="0">
      <protection locked="0"/>
    </xf>
    <xf numFmtId="191" fontId="63" fillId="0" borderId="0">
      <protection locked="0"/>
    </xf>
    <xf numFmtId="0" fontId="65" fillId="0" borderId="0"/>
    <xf numFmtId="0" fontId="64" fillId="0" borderId="0"/>
    <xf numFmtId="191" fontId="63" fillId="0" borderId="0">
      <protection locked="0"/>
    </xf>
    <xf numFmtId="191" fontId="63" fillId="0" borderId="0">
      <protection locked="0"/>
    </xf>
    <xf numFmtId="0" fontId="63" fillId="0" borderId="0">
      <protection locked="0"/>
    </xf>
    <xf numFmtId="0" fontId="63" fillId="0" borderId="0">
      <protection locked="0"/>
    </xf>
    <xf numFmtId="191" fontId="63" fillId="0" borderId="0">
      <protection locked="0"/>
    </xf>
    <xf numFmtId="0" fontId="63" fillId="0" borderId="0">
      <protection locked="0"/>
    </xf>
    <xf numFmtId="0" fontId="63" fillId="0" borderId="0">
      <protection locked="0"/>
    </xf>
    <xf numFmtId="0" fontId="64" fillId="0" borderId="0"/>
    <xf numFmtId="191" fontId="63" fillId="0" borderId="0">
      <protection locked="0"/>
    </xf>
    <xf numFmtId="0" fontId="65" fillId="0" borderId="0"/>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4" fillId="0" borderId="0"/>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191" fontId="63" fillId="0" borderId="0">
      <protection locked="0"/>
    </xf>
    <xf numFmtId="191" fontId="63" fillId="0" borderId="0">
      <protection locked="0"/>
    </xf>
    <xf numFmtId="191" fontId="63"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191" fontId="63" fillId="0" borderId="0">
      <protection locked="0"/>
    </xf>
    <xf numFmtId="191"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191" fontId="63" fillId="0" borderId="0">
      <protection locked="0"/>
    </xf>
    <xf numFmtId="191" fontId="63" fillId="0" borderId="0">
      <protection locked="0"/>
    </xf>
    <xf numFmtId="191" fontId="63" fillId="0" borderId="0">
      <protection locked="0"/>
    </xf>
    <xf numFmtId="191" fontId="66" fillId="0" borderId="0">
      <protection locked="0"/>
    </xf>
    <xf numFmtId="191" fontId="66" fillId="0" borderId="0">
      <protection locked="0"/>
    </xf>
    <xf numFmtId="191" fontId="66"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43" fontId="11" fillId="0" borderId="0">
      <protection locked="0"/>
    </xf>
    <xf numFmtId="191" fontId="66" fillId="0" borderId="0">
      <protection locked="0"/>
    </xf>
    <xf numFmtId="191" fontId="66" fillId="0" borderId="0">
      <protection locked="0"/>
    </xf>
    <xf numFmtId="191" fontId="66" fillId="0" borderId="0">
      <protection locked="0"/>
    </xf>
    <xf numFmtId="191" fontId="66" fillId="0" borderId="0">
      <protection locked="0"/>
    </xf>
    <xf numFmtId="191" fontId="66" fillId="0" borderId="0">
      <protection locked="0"/>
    </xf>
    <xf numFmtId="1" fontId="67" fillId="0" borderId="0"/>
    <xf numFmtId="0" fontId="11" fillId="0" borderId="0"/>
    <xf numFmtId="1" fontId="67" fillId="0" borderId="0"/>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8" fillId="0" borderId="0"/>
    <xf numFmtId="9" fontId="69" fillId="0" borderId="0" applyFont="0" applyFill="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1"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1" fillId="7" borderId="0" applyNumberFormat="0" applyBorder="0" applyAlignment="0" applyProtection="0"/>
    <xf numFmtId="0" fontId="71" fillId="7" borderId="0" applyNumberFormat="0" applyBorder="0" applyAlignment="0" applyProtection="0"/>
    <xf numFmtId="0" fontId="71"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7"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1"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8"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1" fillId="9" borderId="0" applyNumberFormat="0" applyBorder="0" applyAlignment="0" applyProtection="0"/>
    <xf numFmtId="0" fontId="71" fillId="9" borderId="0" applyNumberFormat="0" applyBorder="0" applyAlignment="0" applyProtection="0"/>
    <xf numFmtId="0" fontId="71"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1"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0"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1" fillId="11" borderId="0" applyNumberFormat="0" applyBorder="0" applyAlignment="0" applyProtection="0"/>
    <xf numFmtId="0" fontId="71" fillId="11" borderId="0" applyNumberFormat="0" applyBorder="0" applyAlignment="0" applyProtection="0"/>
    <xf numFmtId="0" fontId="71"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1"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1" fillId="12" borderId="0" applyNumberFormat="0" applyBorder="0" applyAlignment="0" applyProtection="0"/>
    <xf numFmtId="0" fontId="71" fillId="12" borderId="0" applyNumberFormat="0" applyBorder="0" applyAlignment="0" applyProtection="0"/>
    <xf numFmtId="0" fontId="71"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1" fillId="13" borderId="0" applyNumberFormat="0" applyBorder="0" applyAlignment="0" applyProtection="0"/>
    <xf numFmtId="0" fontId="71" fillId="13" borderId="0" applyNumberFormat="0" applyBorder="0" applyAlignment="0" applyProtection="0"/>
    <xf numFmtId="0" fontId="71"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3"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1" fillId="14" borderId="0" applyNumberFormat="0" applyBorder="0" applyAlignment="0" applyProtection="0"/>
    <xf numFmtId="0" fontId="71" fillId="14" borderId="0" applyNumberFormat="0" applyBorder="0" applyAlignment="0" applyProtection="0"/>
    <xf numFmtId="0" fontId="71"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14"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1" fillId="9" borderId="0" applyNumberFormat="0" applyBorder="0" applyAlignment="0" applyProtection="0"/>
    <xf numFmtId="0" fontId="71" fillId="9" borderId="0" applyNumberFormat="0" applyBorder="0" applyAlignment="0" applyProtection="0"/>
    <xf numFmtId="0" fontId="71"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9"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1" fillId="12" borderId="0" applyNumberFormat="0" applyBorder="0" applyAlignment="0" applyProtection="0"/>
    <xf numFmtId="0" fontId="71" fillId="12" borderId="0" applyNumberFormat="0" applyBorder="0" applyAlignment="0" applyProtection="0"/>
    <xf numFmtId="0" fontId="71"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2"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1" fillId="15" borderId="0" applyNumberFormat="0" applyBorder="0" applyAlignment="0" applyProtection="0"/>
    <xf numFmtId="0" fontId="71" fillId="15" borderId="0" applyNumberFormat="0" applyBorder="0" applyAlignment="0" applyProtection="0"/>
    <xf numFmtId="0" fontId="71"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0" fillId="15"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6"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3" fillId="13" borderId="0" applyNumberFormat="0" applyBorder="0" applyAlignment="0" applyProtection="0"/>
    <xf numFmtId="0" fontId="73" fillId="13" borderId="0" applyNumberFormat="0" applyBorder="0" applyAlignment="0" applyProtection="0"/>
    <xf numFmtId="0" fontId="73"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3"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4"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2" fillId="19" borderId="0" applyNumberFormat="0" applyBorder="0" applyAlignment="0" applyProtection="0"/>
    <xf numFmtId="0" fontId="74" fillId="20" borderId="0" applyNumberFormat="0" applyBorder="0" applyAlignment="0">
      <alignment horizontal="center"/>
    </xf>
    <xf numFmtId="0" fontId="74" fillId="20" borderId="0" applyNumberFormat="0" applyBorder="0" applyAlignment="0">
      <alignment horizontal="center"/>
    </xf>
    <xf numFmtId="0" fontId="74" fillId="21" borderId="0" applyNumberFormat="0" applyBorder="0" applyAlignment="0"/>
    <xf numFmtId="0" fontId="74" fillId="20" borderId="0" applyNumberFormat="0" applyBorder="0" applyAlignment="0">
      <alignment horizontal="center"/>
    </xf>
    <xf numFmtId="0" fontId="74" fillId="20" borderId="0" applyNumberFormat="0" applyBorder="0" applyAlignment="0">
      <alignment horizontal="center"/>
    </xf>
    <xf numFmtId="0" fontId="74" fillId="21" borderId="0" applyNumberFormat="0" applyBorder="0" applyAlignment="0"/>
    <xf numFmtId="0" fontId="74" fillId="21" borderId="0" applyNumberFormat="0" applyBorder="0" applyAlignment="0"/>
    <xf numFmtId="192" fontId="74" fillId="21" borderId="0" applyAlignment="0"/>
    <xf numFmtId="0" fontId="74" fillId="21" borderId="0" applyNumberFormat="0" applyBorder="0" applyAlignment="0"/>
    <xf numFmtId="0" fontId="74" fillId="20" borderId="0" applyNumberFormat="0" applyBorder="0" applyAlignment="0">
      <alignment horizontal="center"/>
    </xf>
    <xf numFmtId="192" fontId="74" fillId="21" borderId="0" applyAlignment="0"/>
    <xf numFmtId="0" fontId="74" fillId="21" borderId="0" applyNumberFormat="0" applyBorder="0" applyAlignment="0"/>
    <xf numFmtId="0" fontId="74" fillId="20" borderId="0" applyNumberFormat="0" applyBorder="0" applyAlignment="0">
      <alignment horizontal="center"/>
    </xf>
    <xf numFmtId="0" fontId="74" fillId="20" borderId="0" applyNumberFormat="0" applyBorder="0" applyAlignment="0">
      <alignment horizontal="center"/>
    </xf>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3" fillId="23"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2" fillId="24"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3" fillId="27"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3" fillId="28" borderId="0" applyNumberFormat="0" applyBorder="0" applyAlignment="0" applyProtection="0"/>
    <xf numFmtId="0" fontId="73" fillId="28" borderId="0" applyNumberFormat="0" applyBorder="0" applyAlignment="0" applyProtection="0"/>
    <xf numFmtId="0" fontId="73"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2" fillId="28"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1" fillId="29" borderId="0" applyNumberFormat="0" applyBorder="0" applyAlignment="0" applyProtection="0"/>
    <xf numFmtId="0" fontId="73" fillId="26"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2" fillId="30"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1" fillId="26" borderId="0" applyNumberFormat="0" applyBorder="0" applyAlignment="0" applyProtection="0"/>
    <xf numFmtId="0" fontId="73" fillId="26"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2" fillId="17"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31"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1" fillId="22" borderId="0" applyNumberFormat="0" applyBorder="0" applyAlignment="0" applyProtection="0"/>
    <xf numFmtId="0" fontId="73" fillId="23"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2" fillId="18"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25"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1" fillId="32" borderId="0" applyNumberFormat="0" applyBorder="0" applyAlignment="0" applyProtection="0"/>
    <xf numFmtId="0" fontId="73" fillId="32"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3" fillId="33" borderId="0" applyNumberFormat="0" applyBorder="0" applyAlignment="0" applyProtection="0"/>
    <xf numFmtId="0" fontId="73" fillId="33" borderId="0" applyNumberFormat="0" applyBorder="0" applyAlignment="0" applyProtection="0"/>
    <xf numFmtId="0" fontId="73"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0" fontId="72" fillId="33" borderId="0" applyNumberFormat="0" applyBorder="0" applyAlignment="0" applyProtection="0"/>
    <xf numFmtId="193" fontId="68" fillId="0" borderId="0" applyFont="0" applyFill="0" applyBorder="0" applyAlignment="0" applyProtection="0"/>
    <xf numFmtId="194" fontId="68" fillId="0" borderId="0" applyFont="0" applyFill="0" applyBorder="0" applyAlignment="0" applyProtection="0"/>
    <xf numFmtId="0" fontId="75" fillId="0" borderId="0">
      <alignment horizontal="center" wrapText="1"/>
      <protection locked="0"/>
    </xf>
    <xf numFmtId="0" fontId="11" fillId="0" borderId="0" applyFill="0" applyBorder="0">
      <alignment vertical="center"/>
    </xf>
    <xf numFmtId="195" fontId="68" fillId="0" borderId="0" applyFont="0" applyFill="0" applyBorder="0" applyAlignment="0" applyProtection="0"/>
    <xf numFmtId="196" fontId="68" fillId="0" borderId="0" applyFont="0" applyFill="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7"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6" fillId="7" borderId="0" applyNumberFormat="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80" fillId="0" borderId="1" applyNumberFormat="0" applyBorder="0">
      <alignment horizontal="center"/>
    </xf>
    <xf numFmtId="0" fontId="79" fillId="0" borderId="0" applyNumberFormat="0" applyFill="0" applyBorder="0" applyAlignment="0" applyProtection="0"/>
    <xf numFmtId="0" fontId="80" fillId="0" borderId="0" applyNumberFormat="0" applyFill="0" applyBorder="0" applyAlignment="0" applyProtection="0"/>
    <xf numFmtId="0" fontId="49" fillId="0" borderId="86" applyNumberFormat="0" applyFill="0" applyAlignment="0" applyProtection="0">
      <alignment horizontal="center"/>
    </xf>
    <xf numFmtId="39" fontId="81" fillId="0" borderId="87"/>
    <xf numFmtId="39" fontId="81" fillId="0" borderId="87"/>
    <xf numFmtId="0" fontId="69" fillId="0" borderId="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3" fillId="34" borderId="88" applyNumberFormat="0" applyAlignment="0" applyProtection="0"/>
    <xf numFmtId="0" fontId="83" fillId="34" borderId="88" applyNumberFormat="0" applyAlignment="0" applyProtection="0"/>
    <xf numFmtId="0" fontId="83"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2" fillId="34" borderId="88"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5" fillId="35" borderId="89" applyNumberFormat="0" applyAlignment="0" applyProtection="0"/>
    <xf numFmtId="0" fontId="85" fillId="35" borderId="89" applyNumberFormat="0" applyAlignment="0" applyProtection="0"/>
    <xf numFmtId="0" fontId="85"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0" fontId="84" fillId="35" borderId="89" applyNumberFormat="0" applyAlignment="0" applyProtection="0"/>
    <xf numFmtId="37" fontId="78" fillId="0" borderId="0"/>
    <xf numFmtId="37" fontId="78" fillId="0" borderId="0"/>
    <xf numFmtId="37" fontId="78" fillId="0" borderId="0"/>
    <xf numFmtId="37" fontId="78" fillId="0" borderId="0"/>
    <xf numFmtId="37" fontId="78" fillId="0" borderId="0"/>
    <xf numFmtId="37" fontId="78" fillId="0" borderId="0"/>
    <xf numFmtId="37" fontId="78" fillId="0" borderId="0"/>
    <xf numFmtId="37" fontId="78" fillId="0" borderId="0"/>
    <xf numFmtId="164" fontId="2" fillId="0" borderId="0" applyFont="0" applyFill="0" applyBorder="0" applyAlignment="0" applyProtection="0"/>
    <xf numFmtId="164" fontId="2" fillId="0" borderId="0" applyFont="0" applyFill="0" applyBorder="0" applyAlignment="0" applyProtection="0"/>
    <xf numFmtId="164" fontId="1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47" fillId="0" borderId="0" applyFont="0" applyFill="0" applyBorder="0" applyAlignment="0" applyProtection="0">
      <alignment vertical="top"/>
    </xf>
    <xf numFmtId="164" fontId="11" fillId="0" borderId="0" applyFont="0" applyFill="0" applyBorder="0" applyAlignment="0" applyProtection="0"/>
    <xf numFmtId="171" fontId="70"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51" fillId="0" borderId="0" applyFont="0" applyFill="0" applyBorder="0" applyAlignment="0" applyProtection="0"/>
    <xf numFmtId="164" fontId="11" fillId="0" borderId="0" applyFont="0" applyFill="0" applyBorder="0" applyAlignment="0" applyProtection="0"/>
    <xf numFmtId="164" fontId="7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1" fillId="0" borderId="0" applyFont="0" applyFill="0" applyBorder="0" applyAlignment="0" applyProtection="0"/>
    <xf numFmtId="164" fontId="71" fillId="0" borderId="0" applyFont="0" applyFill="0" applyBorder="0" applyAlignment="0" applyProtection="0"/>
    <xf numFmtId="164" fontId="86" fillId="0" borderId="0" applyFont="0" applyFill="0" applyBorder="0" applyAlignment="0" applyProtection="0"/>
    <xf numFmtId="194" fontId="11" fillId="0" borderId="0" applyFill="0" applyBorder="0" applyAlignment="0" applyProtection="0"/>
    <xf numFmtId="164" fontId="87" fillId="0" borderId="3" applyBorder="0" applyAlignment="0"/>
    <xf numFmtId="164" fontId="11" fillId="0" borderId="0"/>
    <xf numFmtId="177" fontId="11" fillId="0" borderId="0" applyFont="0" applyFill="0" applyBorder="0" applyAlignment="0" applyProtection="0"/>
    <xf numFmtId="170" fontId="70" fillId="0" borderId="0" applyFont="0" applyFill="0" applyBorder="0" applyAlignment="0" applyProtection="0"/>
    <xf numFmtId="170" fontId="70" fillId="0" borderId="0" applyFont="0" applyFill="0" applyBorder="0" applyAlignment="0" applyProtection="0"/>
    <xf numFmtId="195" fontId="11" fillId="0" borderId="0" applyFill="0" applyBorder="0" applyAlignment="0" applyProtection="0"/>
    <xf numFmtId="195" fontId="11" fillId="0" borderId="0" applyFill="0" applyBorder="0" applyAlignment="0" applyProtection="0"/>
    <xf numFmtId="165" fontId="7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97" fontId="11" fillId="0" borderId="0" applyFill="0" applyBorder="0" applyAlignment="0" applyProtection="0"/>
    <xf numFmtId="165" fontId="11" fillId="0" borderId="0" applyFont="0" applyFill="0" applyBorder="0" applyAlignment="0" applyProtection="0"/>
    <xf numFmtId="165" fontId="70" fillId="0" borderId="0" applyFont="0" applyFill="0" applyBorder="0" applyAlignment="0" applyProtection="0"/>
    <xf numFmtId="165" fontId="11" fillId="0" borderId="0" applyFont="0" applyFill="0" applyBorder="0" applyAlignment="0" applyProtection="0"/>
    <xf numFmtId="165" fontId="70" fillId="0" borderId="0" applyFont="0" applyFill="0" applyBorder="0" applyAlignment="0" applyProtection="0"/>
    <xf numFmtId="165" fontId="70"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7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98" fontId="11" fillId="0" borderId="0">
      <protection locked="0"/>
    </xf>
    <xf numFmtId="0" fontId="88" fillId="0" borderId="0" applyNumberFormat="0" applyAlignment="0">
      <alignment horizontal="left"/>
    </xf>
    <xf numFmtId="172" fontId="11" fillId="0" borderId="0" applyFont="0" applyFill="0" applyBorder="0" applyAlignment="0" applyProtection="0"/>
    <xf numFmtId="172" fontId="71" fillId="0" borderId="0" applyFont="0" applyFill="0" applyBorder="0" applyAlignment="0" applyProtection="0"/>
    <xf numFmtId="172" fontId="71" fillId="0" borderId="0" applyFont="0" applyFill="0" applyBorder="0" applyAlignment="0" applyProtection="0"/>
    <xf numFmtId="199" fontId="11" fillId="0" borderId="0" applyFont="0" applyFill="0" applyBorder="0" applyAlignment="0"/>
    <xf numFmtId="167" fontId="11" fillId="0" borderId="0" applyFont="0" applyFill="0" applyBorder="0" applyAlignment="0"/>
    <xf numFmtId="200" fontId="11" fillId="0" borderId="0">
      <protection locked="0"/>
    </xf>
    <xf numFmtId="0" fontId="89" fillId="0" borderId="0"/>
    <xf numFmtId="0" fontId="89" fillId="0" borderId="90"/>
    <xf numFmtId="201" fontId="11" fillId="0" borderId="0"/>
    <xf numFmtId="15" fontId="90" fillId="0" borderId="0" applyFill="0" applyBorder="0" applyAlignment="0"/>
    <xf numFmtId="202" fontId="11" fillId="36" borderId="0" applyFont="0" applyFill="0" applyBorder="0" applyAlignment="0" applyProtection="0"/>
    <xf numFmtId="202" fontId="91" fillId="36" borderId="2" applyFont="0" applyFill="0" applyBorder="0" applyAlignment="0" applyProtection="0"/>
    <xf numFmtId="17" fontId="90" fillId="0" borderId="0" applyFill="0" applyBorder="0">
      <alignment horizontal="right"/>
    </xf>
    <xf numFmtId="201" fontId="11" fillId="0" borderId="0"/>
    <xf numFmtId="0" fontId="11" fillId="0" borderId="0" applyNumberFormat="0">
      <alignment horizontal="centerContinuous"/>
    </xf>
    <xf numFmtId="203" fontId="92" fillId="0" borderId="0" applyFont="0" applyFill="0" applyBorder="0">
      <alignment horizontal="left" vertical="top" wrapText="1"/>
      <protection locked="0"/>
    </xf>
    <xf numFmtId="204" fontId="11" fillId="0" borderId="0" applyFont="0" applyFill="0" applyBorder="0" applyAlignment="0" applyProtection="0"/>
    <xf numFmtId="205" fontId="11" fillId="0" borderId="0" applyFont="0" applyFill="0" applyBorder="0" applyAlignment="0" applyProtection="0"/>
    <xf numFmtId="0" fontId="11" fillId="0" borderId="0">
      <alignment vertical="center"/>
    </xf>
    <xf numFmtId="0" fontId="93" fillId="37" borderId="0" applyNumberFormat="0" applyBorder="0" applyAlignment="0" applyProtection="0"/>
    <xf numFmtId="0" fontId="93" fillId="38" borderId="0" applyNumberFormat="0" applyBorder="0" applyAlignment="0" applyProtection="0"/>
    <xf numFmtId="0" fontId="93" fillId="38" borderId="0" applyNumberFormat="0" applyBorder="0" applyAlignment="0" applyProtection="0"/>
    <xf numFmtId="0" fontId="94" fillId="0" borderId="0" applyNumberFormat="0" applyAlignment="0">
      <alignment horizontal="left"/>
    </xf>
    <xf numFmtId="206" fontId="11" fillId="0" borderId="0" applyFon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0" fontId="63" fillId="0" borderId="0">
      <protection locked="0"/>
    </xf>
    <xf numFmtId="207" fontId="63" fillId="0" borderId="0">
      <protection locked="0"/>
    </xf>
    <xf numFmtId="208" fontId="11" fillId="36" borderId="0" applyFont="0" applyFill="0" applyBorder="0" applyAlignment="0"/>
    <xf numFmtId="207" fontId="63" fillId="0" borderId="0">
      <protection locked="0"/>
    </xf>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8" fillId="8" borderId="0" applyNumberFormat="0" applyBorder="0" applyAlignment="0" applyProtection="0"/>
    <xf numFmtId="0" fontId="98" fillId="8" borderId="0" applyNumberFormat="0" applyBorder="0" applyAlignment="0" applyProtection="0"/>
    <xf numFmtId="0" fontId="98"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0" fontId="97" fillId="8" borderId="0" applyNumberFormat="0" applyBorder="0" applyAlignment="0" applyProtection="0"/>
    <xf numFmtId="38" fontId="99" fillId="3" borderId="0" applyNumberFormat="0" applyBorder="0" applyAlignment="0" applyProtection="0"/>
    <xf numFmtId="38" fontId="99" fillId="3" borderId="0" applyNumberFormat="0" applyBorder="0" applyAlignment="0" applyProtection="0"/>
    <xf numFmtId="38" fontId="99" fillId="3" borderId="0" applyNumberFormat="0" applyBorder="0" applyAlignment="0" applyProtection="0"/>
    <xf numFmtId="38" fontId="99" fillId="3" borderId="0" applyNumberFormat="0" applyBorder="0" applyAlignment="0" applyProtection="0"/>
    <xf numFmtId="38" fontId="99" fillId="3" borderId="0" applyNumberFormat="0" applyBorder="0" applyAlignment="0" applyProtection="0"/>
    <xf numFmtId="38" fontId="99" fillId="3" borderId="0" applyNumberFormat="0" applyBorder="0" applyAlignment="0" applyProtection="0"/>
    <xf numFmtId="209" fontId="11" fillId="0" borderId="14" applyFont="0" applyFill="0" applyBorder="0" applyAlignment="0"/>
    <xf numFmtId="0" fontId="100" fillId="39" borderId="91"/>
    <xf numFmtId="0" fontId="18" fillId="3" borderId="92">
      <alignment vertical="top" wrapText="1"/>
    </xf>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2" fillId="0" borderId="93" applyNumberFormat="0" applyFill="0" applyAlignment="0" applyProtection="0"/>
    <xf numFmtId="0" fontId="102" fillId="0" borderId="93" applyNumberFormat="0" applyFill="0" applyAlignment="0" applyProtection="0"/>
    <xf numFmtId="0" fontId="102"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1" fillId="0" borderId="93"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4" fillId="0" borderId="94" applyNumberFormat="0" applyFill="0" applyAlignment="0" applyProtection="0"/>
    <xf numFmtId="0" fontId="104" fillId="0" borderId="94" applyNumberFormat="0" applyFill="0" applyAlignment="0" applyProtection="0"/>
    <xf numFmtId="0" fontId="104"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3" fillId="0" borderId="94"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6" fillId="0" borderId="95" applyNumberFormat="0" applyFill="0" applyAlignment="0" applyProtection="0"/>
    <xf numFmtId="0" fontId="106" fillId="0" borderId="95" applyNumberFormat="0" applyFill="0" applyAlignment="0" applyProtection="0"/>
    <xf numFmtId="0" fontId="106"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95" applyNumberFormat="0" applyFill="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191" fontId="107" fillId="0" borderId="0">
      <protection locked="0"/>
    </xf>
    <xf numFmtId="191" fontId="107" fillId="0" borderId="0">
      <protection locked="0"/>
    </xf>
    <xf numFmtId="0" fontId="108" fillId="0" borderId="47">
      <alignment horizontal="center"/>
    </xf>
    <xf numFmtId="0" fontId="108" fillId="0" borderId="0">
      <alignment horizontal="center"/>
    </xf>
    <xf numFmtId="0" fontId="109" fillId="0" borderId="0" applyNumberFormat="0" applyFill="0" applyBorder="0" applyAlignment="0" applyProtection="0">
      <alignment vertical="top"/>
      <protection locked="0"/>
    </xf>
    <xf numFmtId="10" fontId="99" fillId="36" borderId="4" applyNumberFormat="0" applyBorder="0" applyAlignment="0" applyProtection="0"/>
    <xf numFmtId="10" fontId="99" fillId="36" borderId="4" applyNumberFormat="0" applyBorder="0" applyAlignment="0" applyProtection="0"/>
    <xf numFmtId="10" fontId="99" fillId="36" borderId="4" applyNumberFormat="0" applyBorder="0" applyAlignment="0" applyProtection="0"/>
    <xf numFmtId="10" fontId="99" fillId="36" borderId="4" applyNumberFormat="0" applyBorder="0" applyAlignment="0" applyProtection="0"/>
    <xf numFmtId="10" fontId="99" fillId="36" borderId="4" applyNumberFormat="0" applyBorder="0" applyAlignment="0" applyProtection="0"/>
    <xf numFmtId="10" fontId="99" fillId="36" borderId="4" applyNumberFormat="0" applyBorder="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1" fillId="11" borderId="88" applyNumberFormat="0" applyAlignment="0" applyProtection="0"/>
    <xf numFmtId="0" fontId="111" fillId="11" borderId="88" applyNumberFormat="0" applyAlignment="0" applyProtection="0"/>
    <xf numFmtId="0" fontId="111"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0" fontId="110" fillId="11" borderId="88" applyNumberFormat="0" applyAlignment="0" applyProtection="0"/>
    <xf numFmtId="167" fontId="99" fillId="36" borderId="0" applyFont="0" applyBorder="0" applyAlignment="0" applyProtection="0">
      <protection locked="0"/>
    </xf>
    <xf numFmtId="15" fontId="99" fillId="36" borderId="0" applyFont="0" applyBorder="0" applyAlignment="0" applyProtection="0">
      <protection locked="0"/>
    </xf>
    <xf numFmtId="208" fontId="99" fillId="36" borderId="0" applyFont="0" applyBorder="0" applyAlignment="0">
      <protection locked="0"/>
    </xf>
    <xf numFmtId="38" fontId="99" fillId="36" borderId="0">
      <protection locked="0"/>
    </xf>
    <xf numFmtId="210" fontId="99" fillId="36" borderId="0" applyFont="0" applyBorder="0" applyAlignment="0">
      <protection locked="0"/>
    </xf>
    <xf numFmtId="10" fontId="99" fillId="36" borderId="0">
      <protection locked="0"/>
    </xf>
    <xf numFmtId="211" fontId="112" fillId="36" borderId="0" applyNumberFormat="0" applyBorder="0" applyAlignment="0">
      <protection locked="0"/>
    </xf>
    <xf numFmtId="0" fontId="113" fillId="0" borderId="3" applyNumberFormat="0" applyFont="0" applyFill="0" applyBorder="0" applyAlignment="0" applyProtection="0">
      <protection locked="0" hidden="1"/>
    </xf>
    <xf numFmtId="0" fontId="114" fillId="40" borderId="9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6" fillId="0" borderId="96" applyNumberFormat="0" applyFill="0" applyAlignment="0" applyProtection="0"/>
    <xf numFmtId="0" fontId="116" fillId="0" borderId="96" applyNumberFormat="0" applyFill="0" applyAlignment="0" applyProtection="0"/>
    <xf numFmtId="0" fontId="116"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5" fillId="0" borderId="96" applyNumberFormat="0" applyFill="0" applyAlignment="0" applyProtection="0"/>
    <xf numFmtId="0" fontId="117" fillId="0" borderId="14">
      <alignment horizontal="center"/>
    </xf>
    <xf numFmtId="0" fontId="117" fillId="0" borderId="97">
      <alignment horizontal="center"/>
    </xf>
    <xf numFmtId="0" fontId="117" fillId="0" borderId="97">
      <alignment horizontal="center"/>
    </xf>
    <xf numFmtId="0" fontId="117" fillId="0" borderId="97">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97">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7" fillId="0" borderId="14">
      <alignment horizontal="center"/>
    </xf>
    <xf numFmtId="0" fontId="113" fillId="0" borderId="0"/>
    <xf numFmtId="212" fontId="11" fillId="0" borderId="0" applyFont="0" applyFill="0" applyBorder="0" applyAlignment="0" applyProtection="0"/>
    <xf numFmtId="213" fontId="11" fillId="0" borderId="0" applyFont="0" applyFill="0" applyBorder="0" applyAlignment="0" applyProtection="0"/>
    <xf numFmtId="38" fontId="49" fillId="0" borderId="0" applyFont="0" applyFill="0" applyBorder="0" applyAlignment="0" applyProtection="0"/>
    <xf numFmtId="40" fontId="49" fillId="0" borderId="0" applyFont="0" applyFill="0" applyBorder="0" applyAlignment="0" applyProtection="0"/>
    <xf numFmtId="168" fontId="11" fillId="0" borderId="0" applyFont="0" applyFill="0" applyBorder="0" applyAlignment="0" applyProtection="0"/>
    <xf numFmtId="169" fontId="11" fillId="0" borderId="0" applyFont="0" applyFill="0" applyBorder="0" applyAlignment="0" applyProtection="0"/>
    <xf numFmtId="166" fontId="49" fillId="0" borderId="0" applyFont="0" applyFill="0" applyBorder="0" applyAlignment="0" applyProtection="0"/>
    <xf numFmtId="167" fontId="49" fillId="0" borderId="0" applyFont="0" applyFill="0" applyBorder="0" applyAlignment="0" applyProtection="0"/>
    <xf numFmtId="214" fontId="99" fillId="3" borderId="0" applyFont="0" applyBorder="0" applyAlignment="0" applyProtection="0">
      <alignment horizontal="right"/>
      <protection hidden="1"/>
    </xf>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9" fillId="41" borderId="0" applyNumberFormat="0" applyBorder="0" applyAlignment="0" applyProtection="0"/>
    <xf numFmtId="0" fontId="119" fillId="41" borderId="0" applyNumberFormat="0" applyBorder="0" applyAlignment="0" applyProtection="0"/>
    <xf numFmtId="0" fontId="119"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0" fontId="118" fillId="41" borderId="0" applyNumberFormat="0" applyBorder="0" applyAlignment="0" applyProtection="0"/>
    <xf numFmtId="37" fontId="120" fillId="0" borderId="0"/>
    <xf numFmtId="37" fontId="120" fillId="0" borderId="0"/>
    <xf numFmtId="0" fontId="121" fillId="0" borderId="0"/>
    <xf numFmtId="0" fontId="121" fillId="0" borderId="0"/>
    <xf numFmtId="0" fontId="121" fillId="0" borderId="0"/>
    <xf numFmtId="0" fontId="121" fillId="0" borderId="0"/>
    <xf numFmtId="0" fontId="121" fillId="0" borderId="0"/>
    <xf numFmtId="0" fontId="121" fillId="0" borderId="0"/>
    <xf numFmtId="0" fontId="121" fillId="0" borderId="0"/>
    <xf numFmtId="38" fontId="99" fillId="0" borderId="0" applyFont="0" applyFill="0" applyBorder="0" applyAlignment="0"/>
    <xf numFmtId="211" fontId="11" fillId="0" borderId="0" applyFont="0" applyFill="0" applyBorder="0" applyAlignment="0"/>
    <xf numFmtId="40" fontId="99" fillId="0" borderId="0" applyFont="0" applyFill="0" applyBorder="0" applyAlignment="0"/>
    <xf numFmtId="215" fontId="99" fillId="0" borderId="0" applyFont="0" applyFill="0" applyBorder="0" applyAlignment="0"/>
    <xf numFmtId="0" fontId="122" fillId="0" borderId="0" applyNumberFormat="0" applyAlignment="0">
      <alignment horizont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11" fillId="0" borderId="0"/>
    <xf numFmtId="0" fontId="11" fillId="0" borderId="0"/>
    <xf numFmtId="0" fontId="11" fillId="0" borderId="0"/>
    <xf numFmtId="0" fontId="11" fillId="0" borderId="0"/>
    <xf numFmtId="0" fontId="2" fillId="0" borderId="0"/>
    <xf numFmtId="0" fontId="11" fillId="0" borderId="0"/>
    <xf numFmtId="0" fontId="4" fillId="0" borderId="0"/>
    <xf numFmtId="0" fontId="5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70" fillId="0" borderId="0"/>
    <xf numFmtId="0" fontId="70" fillId="0" borderId="0"/>
    <xf numFmtId="0" fontId="70" fillId="0" borderId="0"/>
    <xf numFmtId="0" fontId="70" fillId="0" borderId="0"/>
    <xf numFmtId="0" fontId="70" fillId="0" borderId="0"/>
    <xf numFmtId="0" fontId="4" fillId="0" borderId="0"/>
    <xf numFmtId="0" fontId="4" fillId="0" borderId="0"/>
    <xf numFmtId="0" fontId="70" fillId="0" borderId="0"/>
    <xf numFmtId="0" fontId="4" fillId="0" borderId="0"/>
    <xf numFmtId="0" fontId="4" fillId="0" borderId="0"/>
    <xf numFmtId="0" fontId="4"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1" fillId="0" borderId="0"/>
    <xf numFmtId="0" fontId="11" fillId="0" borderId="0"/>
    <xf numFmtId="0" fontId="11" fillId="0" borderId="0"/>
    <xf numFmtId="0" fontId="11"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 fillId="0" borderId="0"/>
    <xf numFmtId="0" fontId="11" fillId="0" borderId="0"/>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1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2" fillId="0" borderId="0"/>
    <xf numFmtId="0" fontId="71" fillId="0" borderId="0"/>
    <xf numFmtId="0" fontId="71" fillId="0" borderId="0"/>
    <xf numFmtId="0" fontId="71" fillId="0" borderId="0"/>
    <xf numFmtId="0" fontId="7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1" fillId="0" borderId="0"/>
    <xf numFmtId="0" fontId="2" fillId="0" borderId="0"/>
    <xf numFmtId="0" fontId="2" fillId="0" borderId="0"/>
    <xf numFmtId="0" fontId="2" fillId="0" borderId="0"/>
    <xf numFmtId="0" fontId="71" fillId="0" borderId="0"/>
    <xf numFmtId="0" fontId="71" fillId="0" borderId="0"/>
    <xf numFmtId="0" fontId="71" fillId="0" borderId="0"/>
    <xf numFmtId="0" fontId="71" fillId="0" borderId="0"/>
    <xf numFmtId="0" fontId="71"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 fillId="0" borderId="0"/>
    <xf numFmtId="0" fontId="2"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0" fontId="4" fillId="0" borderId="0"/>
    <xf numFmtId="0" fontId="4" fillId="0" borderId="0"/>
    <xf numFmtId="0" fontId="70" fillId="0" borderId="0"/>
    <xf numFmtId="211" fontId="90" fillId="0" borderId="0" applyNumberFormat="0" applyFill="0" applyBorder="0" applyAlignment="0" applyProtection="0"/>
    <xf numFmtId="216" fontId="99" fillId="0" borderId="0" applyFont="0" applyFill="0" applyBorder="0" applyAlignment="0" applyProtection="0"/>
    <xf numFmtId="0" fontId="11" fillId="0" borderId="0"/>
    <xf numFmtId="4" fontId="123" fillId="0" borderId="0"/>
    <xf numFmtId="0" fontId="122" fillId="0" borderId="3" applyAlignment="0" applyProtection="0">
      <alignment horizontal="center"/>
    </xf>
    <xf numFmtId="0" fontId="80" fillId="0" borderId="0" applyFill="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11" fillId="42" borderId="98" applyNumberFormat="0" applyFont="0" applyAlignment="0" applyProtection="0"/>
    <xf numFmtId="0" fontId="11" fillId="42" borderId="98" applyNumberFormat="0" applyFont="0" applyAlignment="0" applyProtection="0"/>
    <xf numFmtId="0" fontId="11"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0" fontId="70" fillId="42" borderId="98" applyNumberFormat="0" applyFont="0" applyAlignment="0" applyProtection="0"/>
    <xf numFmtId="217"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5" fillId="34" borderId="99" applyNumberFormat="0" applyAlignment="0" applyProtection="0"/>
    <xf numFmtId="0" fontId="125" fillId="34" borderId="99" applyNumberFormat="0" applyAlignment="0" applyProtection="0"/>
    <xf numFmtId="0" fontId="125"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0" fontId="124" fillId="34" borderId="99" applyNumberFormat="0" applyAlignment="0" applyProtection="0"/>
    <xf numFmtId="218" fontId="11" fillId="0" borderId="0"/>
    <xf numFmtId="14" fontId="75" fillId="0" borderId="0">
      <alignment horizontal="center" wrapText="1"/>
      <protection locked="0"/>
    </xf>
    <xf numFmtId="219" fontId="11" fillId="0" borderId="0" applyFont="0" applyFill="0" applyBorder="0" applyAlignment="0"/>
    <xf numFmtId="210" fontId="99" fillId="0" borderId="0" applyFont="0" applyFill="0" applyBorder="0" applyAlignment="0"/>
    <xf numFmtId="10" fontId="11" fillId="0" borderId="0" applyFont="0" applyFill="0" applyBorder="0" applyAlignment="0" applyProtection="0"/>
    <xf numFmtId="10" fontId="11"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1" fillId="0" borderId="0" applyFont="0" applyFill="0" applyBorder="0" applyAlignment="0" applyProtection="0"/>
    <xf numFmtId="9" fontId="11" fillId="0" borderId="0" applyFill="0" applyBorder="0" applyAlignment="0" applyProtection="0"/>
    <xf numFmtId="9" fontId="49" fillId="0" borderId="27" applyNumberFormat="0" applyBorder="0"/>
    <xf numFmtId="220" fontId="11" fillId="0" borderId="0" applyFont="0" applyFill="0" applyBorder="0" applyAlignment="0" applyProtection="0"/>
    <xf numFmtId="39" fontId="126" fillId="43" borderId="90"/>
    <xf numFmtId="3" fontId="20" fillId="0" borderId="3">
      <alignment horizontal="right"/>
    </xf>
    <xf numFmtId="211" fontId="127" fillId="0" borderId="0" applyNumberFormat="0" applyFill="0" applyBorder="0" applyAlignment="0" applyProtection="0">
      <alignment horizontal="left"/>
    </xf>
    <xf numFmtId="0" fontId="128" fillId="44" borderId="0" applyNumberFormat="0" applyFont="0" applyBorder="0" applyAlignment="0">
      <alignment horizontal="center"/>
    </xf>
    <xf numFmtId="0" fontId="89" fillId="0" borderId="0"/>
    <xf numFmtId="221" fontId="129" fillId="0" borderId="0" applyNumberFormat="0" applyFill="0" applyBorder="0" applyAlignment="0" applyProtection="0">
      <alignment horizontal="left"/>
    </xf>
    <xf numFmtId="49" fontId="20" fillId="0" borderId="0" applyBorder="0" applyAlignment="0"/>
    <xf numFmtId="10" fontId="11" fillId="0" borderId="0">
      <alignment vertical="center" textRotation="90"/>
    </xf>
    <xf numFmtId="0" fontId="128" fillId="1" borderId="12" applyNumberFormat="0" applyFont="0" applyAlignment="0">
      <alignment horizontal="center"/>
    </xf>
    <xf numFmtId="0" fontId="130" fillId="0" borderId="0" applyNumberFormat="0" applyFill="0" applyBorder="0" applyAlignment="0" applyProtection="0"/>
    <xf numFmtId="0" fontId="131" fillId="0" borderId="0" applyNumberFormat="0" applyFill="0" applyBorder="0" applyAlignment="0">
      <alignment horizontal="center"/>
    </xf>
    <xf numFmtId="0" fontId="49" fillId="0" borderId="0"/>
    <xf numFmtId="211" fontId="99" fillId="45" borderId="0" applyNumberFormat="0" applyFont="0" applyBorder="0" applyAlignment="0">
      <protection hidden="1"/>
    </xf>
    <xf numFmtId="0" fontId="11" fillId="0" borderId="0"/>
    <xf numFmtId="0" fontId="11" fillId="0" borderId="0"/>
    <xf numFmtId="0" fontId="11" fillId="0" borderId="0"/>
    <xf numFmtId="0" fontId="11" fillId="0" borderId="0"/>
    <xf numFmtId="0" fontId="63" fillId="0" borderId="0">
      <protection locked="0"/>
    </xf>
    <xf numFmtId="0" fontId="63" fillId="0" borderId="0">
      <protection locked="0"/>
    </xf>
    <xf numFmtId="1" fontId="67" fillId="0" borderId="0"/>
    <xf numFmtId="40" fontId="132" fillId="0" borderId="0" applyBorder="0">
      <alignment horizontal="right"/>
    </xf>
    <xf numFmtId="203" fontId="92" fillId="0" borderId="0" applyFont="0">
      <protection locked="0"/>
    </xf>
    <xf numFmtId="0" fontId="11" fillId="0" borderId="3">
      <alignment horizontal="left" vertical="center" indent="1"/>
    </xf>
    <xf numFmtId="3" fontId="11" fillId="0" borderId="4" applyNumberFormat="0" applyFont="0" applyFill="0" applyAlignment="0" applyProtection="0"/>
    <xf numFmtId="0" fontId="89" fillId="0" borderId="90"/>
    <xf numFmtId="211" fontId="11" fillId="46" borderId="0" applyNumberFormat="0" applyFont="0" applyBorder="0" applyAlignment="0" applyProtection="0"/>
    <xf numFmtId="222" fontId="11" fillId="0" borderId="0" applyFill="0" applyBorder="0" applyAlignment="0" applyProtection="0">
      <alignment horizontal="right"/>
    </xf>
    <xf numFmtId="0" fontId="11" fillId="0" borderId="0"/>
    <xf numFmtId="0" fontId="11" fillId="0" borderId="0"/>
    <xf numFmtId="0" fontId="133" fillId="47" borderId="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5" fillId="0" borderId="0" applyNumberFormat="0" applyFill="0" applyBorder="0" applyAlignment="0" applyProtection="0"/>
    <xf numFmtId="0" fontId="135"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7" fillId="0" borderId="100" applyNumberFormat="0" applyFill="0" applyAlignment="0" applyProtection="0"/>
    <xf numFmtId="0" fontId="137" fillId="0" borderId="100" applyNumberFormat="0" applyFill="0" applyAlignment="0" applyProtection="0"/>
    <xf numFmtId="0" fontId="137"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36" fillId="0" borderId="100" applyNumberFormat="0" applyFill="0" applyAlignment="0" applyProtection="0"/>
    <xf numFmtId="0" fontId="114" fillId="0" borderId="101"/>
    <xf numFmtId="0" fontId="114" fillId="0" borderId="90"/>
    <xf numFmtId="9" fontId="138" fillId="48" borderId="0"/>
    <xf numFmtId="203" fontId="92" fillId="0" borderId="0" applyFont="0">
      <alignment horizontal="center"/>
      <protection locked="0"/>
    </xf>
    <xf numFmtId="0" fontId="139" fillId="0" borderId="0"/>
    <xf numFmtId="223" fontId="11" fillId="0" borderId="0" applyFont="0" applyFill="0" applyBorder="0" applyAlignment="0" applyProtection="0"/>
    <xf numFmtId="224" fontId="11" fillId="0" borderId="0" applyFon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140" fillId="0" borderId="0" applyNumberFormat="0" applyFill="0" applyBorder="0" applyAlignment="0" applyProtection="0"/>
    <xf numFmtId="0" fontId="48" fillId="0" borderId="87"/>
    <xf numFmtId="211" fontId="142" fillId="0" borderId="0" applyNumberFormat="0" applyFill="0" applyBorder="0" applyAlignment="0" applyProtection="0"/>
    <xf numFmtId="41" fontId="143" fillId="0" borderId="0" applyFont="0" applyFill="0" applyBorder="0" applyAlignment="0" applyProtection="0"/>
    <xf numFmtId="43" fontId="143" fillId="0" borderId="0" applyFont="0" applyFill="0" applyBorder="0" applyAlignment="0" applyProtection="0"/>
    <xf numFmtId="42" fontId="143" fillId="0" borderId="0" applyFont="0" applyFill="0" applyBorder="0" applyAlignment="0" applyProtection="0"/>
    <xf numFmtId="44" fontId="143" fillId="0" borderId="0" applyFont="0" applyFill="0" applyBorder="0" applyAlignment="0" applyProtection="0"/>
    <xf numFmtId="0" fontId="143" fillId="0" borderId="0"/>
    <xf numFmtId="40" fontId="144" fillId="0" borderId="0" applyFont="0" applyFill="0" applyBorder="0" applyAlignment="0" applyProtection="0"/>
    <xf numFmtId="38" fontId="144" fillId="0" borderId="0" applyFont="0" applyFill="0" applyBorder="0" applyAlignment="0" applyProtection="0"/>
    <xf numFmtId="0" fontId="144" fillId="0" borderId="0" applyFont="0" applyFill="0" applyBorder="0" applyAlignment="0" applyProtection="0"/>
    <xf numFmtId="0" fontId="144" fillId="0" borderId="0" applyFont="0" applyFill="0" applyBorder="0" applyAlignment="0" applyProtection="0"/>
    <xf numFmtId="0" fontId="145" fillId="0" borderId="0"/>
    <xf numFmtId="164" fontId="11" fillId="0" borderId="0" applyFont="0" applyFill="0" applyBorder="0" applyAlignment="0" applyProtection="0"/>
    <xf numFmtId="225" fontId="11" fillId="0" borderId="0" applyFont="0" applyFill="0" applyBorder="0" applyAlignment="0" applyProtection="0"/>
    <xf numFmtId="226" fontId="11" fillId="0" borderId="0" applyFont="0" applyFill="0" applyBorder="0" applyAlignment="0" applyProtection="0"/>
    <xf numFmtId="227" fontId="146" fillId="0" borderId="0" applyFont="0" applyFill="0" applyBorder="0" applyAlignment="0" applyProtection="0"/>
    <xf numFmtId="228" fontId="146" fillId="0" borderId="0" applyFont="0" applyFill="0" applyBorder="0" applyAlignment="0" applyProtection="0"/>
    <xf numFmtId="0" fontId="147" fillId="0" borderId="0"/>
    <xf numFmtId="0" fontId="143" fillId="0" borderId="0"/>
    <xf numFmtId="41" fontId="143" fillId="0" borderId="0" applyFont="0" applyFill="0" applyBorder="0" applyAlignment="0" applyProtection="0"/>
    <xf numFmtId="43" fontId="143" fillId="0" borderId="0" applyFont="0" applyFill="0" applyBorder="0" applyAlignment="0" applyProtection="0"/>
    <xf numFmtId="0" fontId="148" fillId="0" borderId="0"/>
    <xf numFmtId="38" fontId="149" fillId="0" borderId="0" applyFont="0" applyFill="0" applyBorder="0" applyAlignment="0" applyProtection="0">
      <alignment vertical="center"/>
    </xf>
    <xf numFmtId="0" fontId="117" fillId="0" borderId="0" applyBorder="0">
      <alignment vertical="center"/>
    </xf>
    <xf numFmtId="42" fontId="143" fillId="0" borderId="0" applyFont="0" applyFill="0" applyBorder="0" applyAlignment="0" applyProtection="0"/>
    <xf numFmtId="44" fontId="143" fillId="0" borderId="0" applyFont="0" applyFill="0" applyBorder="0" applyAlignment="0" applyProtection="0"/>
    <xf numFmtId="0" fontId="11" fillId="0" borderId="0"/>
    <xf numFmtId="0" fontId="11" fillId="0" borderId="0"/>
    <xf numFmtId="0" fontId="11" fillId="0" borderId="0"/>
    <xf numFmtId="0" fontId="53" fillId="0" borderId="0"/>
    <xf numFmtId="0" fontId="11" fillId="0" borderId="0"/>
    <xf numFmtId="0" fontId="70" fillId="0" borderId="0"/>
    <xf numFmtId="226" fontId="11" fillId="0" borderId="0" applyFont="0" applyFill="0" applyBorder="0" applyAlignment="0" applyProtection="0"/>
    <xf numFmtId="0" fontId="170" fillId="0" borderId="0" applyFont="0" applyFill="0" applyBorder="0" applyAlignment="0" applyProtection="0"/>
    <xf numFmtId="225" fontId="11" fillId="0" borderId="0" applyFont="0" applyFill="0" applyBorder="0" applyAlignment="0" applyProtection="0"/>
    <xf numFmtId="40" fontId="170" fillId="0" borderId="0" applyFont="0" applyFill="0" applyBorder="0" applyAlignment="0" applyProtection="0"/>
    <xf numFmtId="38" fontId="170" fillId="0" borderId="0" applyFont="0" applyFill="0" applyBorder="0" applyAlignment="0" applyProtection="0"/>
    <xf numFmtId="41" fontId="171" fillId="0" borderId="0" applyFont="0" applyFill="0" applyBorder="0" applyAlignment="0" applyProtection="0"/>
    <xf numFmtId="9" fontId="172" fillId="0" borderId="0" applyFont="0" applyFill="0" applyBorder="0" applyAlignment="0" applyProtection="0"/>
    <xf numFmtId="0" fontId="173" fillId="0" borderId="0"/>
    <xf numFmtId="164" fontId="11" fillId="0" borderId="0" applyFont="0" applyBorder="0" applyAlignment="0"/>
    <xf numFmtId="164" fontId="11" fillId="0" borderId="0" applyFont="0" applyBorder="0" applyAlignment="0"/>
    <xf numFmtId="165" fontId="11" fillId="0" borderId="0" applyFont="0" applyBorder="0" applyAlignment="0"/>
    <xf numFmtId="165" fontId="11" fillId="0" borderId="0" applyFont="0" applyBorder="0" applyAlignment="0"/>
    <xf numFmtId="0" fontId="174" fillId="0" borderId="0" applyFont="0" applyFill="0" applyBorder="0" applyAlignment="0" applyProtection="0"/>
    <xf numFmtId="0" fontId="174" fillId="0" borderId="0" applyFont="0" applyFill="0" applyBorder="0" applyAlignment="0" applyProtection="0"/>
    <xf numFmtId="0" fontId="11" fillId="0" borderId="0" applyFill="0" applyBorder="0">
      <alignment vertical="center"/>
    </xf>
    <xf numFmtId="0" fontId="11" fillId="0" borderId="0" applyFill="0" applyBorder="0">
      <alignment vertical="center"/>
    </xf>
    <xf numFmtId="0" fontId="174" fillId="0" borderId="0" applyFont="0" applyFill="0" applyBorder="0" applyAlignment="0" applyProtection="0"/>
    <xf numFmtId="0" fontId="174" fillId="0" borderId="0" applyFont="0" applyFill="0" applyBorder="0" applyAlignment="0" applyProtection="0"/>
    <xf numFmtId="170" fontId="175" fillId="0" borderId="25" applyAlignment="0" applyProtection="0"/>
    <xf numFmtId="0" fontId="174" fillId="0" borderId="0"/>
    <xf numFmtId="0" fontId="174" fillId="0" borderId="0"/>
    <xf numFmtId="237"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 fontId="176" fillId="0" borderId="0" applyFont="0" applyFill="0" applyBorder="0" applyAlignment="0" applyProtection="0">
      <alignment vertical="center"/>
    </xf>
    <xf numFmtId="165" fontId="122"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80" fontId="11" fillId="0" borderId="0" applyFont="0" applyFill="0" applyBorder="0" applyAlignment="0" applyProtection="0"/>
    <xf numFmtId="165" fontId="70"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0" fontId="49"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0" fontId="49" fillId="0" borderId="0" applyFont="0" applyFill="0" applyBorder="0" applyAlignment="0" applyProtection="0"/>
    <xf numFmtId="40" fontId="49"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22"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6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xf numFmtId="238" fontId="11" fillId="0" borderId="0">
      <protection locked="0"/>
    </xf>
    <xf numFmtId="238" fontId="11" fillId="0" borderId="0">
      <protection locked="0"/>
    </xf>
    <xf numFmtId="239" fontId="11" fillId="0" borderId="0" applyFont="0" applyFill="0" applyBorder="0" applyAlignment="0" applyProtection="0"/>
    <xf numFmtId="173" fontId="11" fillId="0" borderId="0" applyFont="0" applyFill="0" applyBorder="0" applyAlignment="0" applyProtection="0"/>
    <xf numFmtId="173" fontId="11" fillId="0" borderId="0" applyFont="0" applyFill="0" applyBorder="0" applyAlignment="0" applyProtection="0"/>
    <xf numFmtId="169" fontId="70" fillId="0" borderId="0" applyFont="0" applyFill="0" applyBorder="0" applyAlignment="0" applyProtection="0"/>
    <xf numFmtId="240" fontId="11" fillId="0" borderId="0">
      <protection locked="0"/>
    </xf>
    <xf numFmtId="240" fontId="11" fillId="0" borderId="0">
      <protection locked="0"/>
    </xf>
    <xf numFmtId="0" fontId="63" fillId="0" borderId="0">
      <protection locked="0"/>
    </xf>
    <xf numFmtId="0" fontId="63" fillId="0" borderId="0">
      <protection locked="0"/>
    </xf>
    <xf numFmtId="0" fontId="11" fillId="0" borderId="0">
      <alignment vertical="center"/>
    </xf>
    <xf numFmtId="0" fontId="11" fillId="0" borderId="0">
      <alignment vertical="center"/>
    </xf>
    <xf numFmtId="206" fontId="11" fillId="0" borderId="0" applyFont="0" applyFill="0" applyBorder="0" applyAlignment="0" applyProtection="0"/>
    <xf numFmtId="206" fontId="11" fillId="0" borderId="0" applyFont="0" applyFill="0" applyBorder="0" applyAlignment="0" applyProtection="0"/>
    <xf numFmtId="207" fontId="63" fillId="0" borderId="0">
      <protection locked="0"/>
    </xf>
    <xf numFmtId="207" fontId="63" fillId="0" borderId="0">
      <protection locked="0"/>
    </xf>
    <xf numFmtId="209" fontId="11" fillId="0" borderId="14" applyFont="0" applyFill="0" applyBorder="0" applyAlignment="0"/>
    <xf numFmtId="209" fontId="11" fillId="0" borderId="14" applyFont="0" applyFill="0" applyBorder="0" applyAlignment="0"/>
    <xf numFmtId="0" fontId="117" fillId="0" borderId="14">
      <alignment horizontal="center"/>
    </xf>
    <xf numFmtId="0" fontId="117" fillId="0" borderId="14">
      <alignment horizontal="center"/>
    </xf>
    <xf numFmtId="0" fontId="117" fillId="0" borderId="14">
      <alignment horizontal="center"/>
    </xf>
    <xf numFmtId="0" fontId="177" fillId="0" borderId="0"/>
    <xf numFmtId="0" fontId="11" fillId="0" borderId="0"/>
    <xf numFmtId="0" fontId="11" fillId="0" borderId="0"/>
    <xf numFmtId="0" fontId="11" fillId="0" borderId="0"/>
    <xf numFmtId="0" fontId="11" fillId="0" borderId="0"/>
    <xf numFmtId="0" fontId="71" fillId="0" borderId="0"/>
    <xf numFmtId="0" fontId="11" fillId="0" borderId="0"/>
    <xf numFmtId="0" fontId="11" fillId="0" borderId="0"/>
    <xf numFmtId="0" fontId="11" fillId="0" borderId="0"/>
    <xf numFmtId="0" fontId="121" fillId="0" borderId="0"/>
    <xf numFmtId="0" fontId="139" fillId="0" borderId="0"/>
    <xf numFmtId="0" fontId="121" fillId="0" borderId="0"/>
    <xf numFmtId="0" fontId="121" fillId="0" borderId="0"/>
    <xf numFmtId="0" fontId="121" fillId="0" borderId="0"/>
    <xf numFmtId="0" fontId="139" fillId="0" borderId="0"/>
    <xf numFmtId="0" fontId="139" fillId="0" borderId="0"/>
    <xf numFmtId="0" fontId="70" fillId="0" borderId="0"/>
    <xf numFmtId="0" fontId="70" fillId="0" borderId="0"/>
    <xf numFmtId="0" fontId="70" fillId="0" borderId="0"/>
    <xf numFmtId="0" fontId="11" fillId="0" borderId="0"/>
    <xf numFmtId="0" fontId="11" fillId="0" borderId="0"/>
    <xf numFmtId="0" fontId="121" fillId="0" borderId="0"/>
    <xf numFmtId="0" fontId="122" fillId="0" borderId="0"/>
    <xf numFmtId="0" fontId="20" fillId="0" borderId="0"/>
    <xf numFmtId="222" fontId="139" fillId="0" borderId="0"/>
    <xf numFmtId="237" fontId="139" fillId="0" borderId="0"/>
    <xf numFmtId="209" fontId="139" fillId="0" borderId="0"/>
    <xf numFmtId="0" fontId="139" fillId="0" borderId="0"/>
    <xf numFmtId="0" fontId="139" fillId="0" borderId="0"/>
    <xf numFmtId="0" fontId="139" fillId="0" borderId="0"/>
    <xf numFmtId="0" fontId="139" fillId="0" borderId="0"/>
    <xf numFmtId="0" fontId="11" fillId="0" borderId="0"/>
    <xf numFmtId="0" fontId="11" fillId="0" borderId="0" applyProtection="0"/>
    <xf numFmtId="0" fontId="11" fillId="0" borderId="0" applyProtection="0"/>
    <xf numFmtId="0" fontId="11" fillId="0" borderId="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11" fillId="0" borderId="0"/>
    <xf numFmtId="0" fontId="11" fillId="0" borderId="0"/>
    <xf numFmtId="0" fontId="70" fillId="0" borderId="0"/>
    <xf numFmtId="0" fontId="11" fillId="0" borderId="0"/>
    <xf numFmtId="0" fontId="1" fillId="0" borderId="0"/>
    <xf numFmtId="0" fontId="1" fillId="0" borderId="0"/>
    <xf numFmtId="0" fontId="11" fillId="0" borderId="0"/>
    <xf numFmtId="0" fontId="11" fillId="0" borderId="0"/>
    <xf numFmtId="3" fontId="18" fillId="0" borderId="29" applyFont="0" applyBorder="0" applyAlignment="0">
      <alignment horizontal="center"/>
    </xf>
    <xf numFmtId="9" fontId="11" fillId="0" borderId="0" applyFont="0" applyFill="0" applyBorder="0" applyAlignment="0" applyProtection="0"/>
    <xf numFmtId="9" fontId="49" fillId="0" borderId="0" applyFont="0" applyFill="0" applyBorder="0" applyAlignment="0" applyProtection="0"/>
    <xf numFmtId="9" fontId="70" fillId="0" borderId="0" applyFont="0" applyFill="0" applyBorder="0" applyAlignment="0" applyProtection="0"/>
    <xf numFmtId="10" fontId="11" fillId="0" borderId="0">
      <alignment vertical="center" textRotation="90"/>
    </xf>
    <xf numFmtId="10" fontId="11" fillId="0" borderId="0">
      <alignment vertical="center" textRotation="90"/>
    </xf>
    <xf numFmtId="241" fontId="11" fillId="0" borderId="5">
      <alignment horizontal="right" vertical="center"/>
    </xf>
    <xf numFmtId="0" fontId="3" fillId="0" borderId="3">
      <alignment vertical="top" wrapText="1"/>
    </xf>
    <xf numFmtId="242" fontId="178" fillId="0" borderId="5">
      <alignment horizontal="center"/>
    </xf>
    <xf numFmtId="22" fontId="176" fillId="0" borderId="0" applyFont="0" applyFill="0" applyBorder="0" applyAlignment="0" applyProtection="0">
      <alignment vertical="center"/>
    </xf>
    <xf numFmtId="243" fontId="179" fillId="0" borderId="0"/>
    <xf numFmtId="244" fontId="179" fillId="0" borderId="4"/>
    <xf numFmtId="9" fontId="146" fillId="0" borderId="0" applyFont="0" applyFill="0" applyBorder="0" applyAlignment="0" applyProtection="0"/>
  </cellStyleXfs>
  <cellXfs count="1925">
    <xf numFmtId="0" fontId="0" fillId="0" borderId="0" xfId="0"/>
    <xf numFmtId="0" fontId="6" fillId="0" borderId="0" xfId="0" applyFont="1"/>
    <xf numFmtId="0" fontId="7" fillId="0" borderId="0" xfId="0" applyFont="1" applyAlignment="1">
      <alignment vertical="center"/>
    </xf>
    <xf numFmtId="0" fontId="8" fillId="0" borderId="0" xfId="0" applyFont="1" applyProtection="1">
      <protection locked="0"/>
    </xf>
    <xf numFmtId="0" fontId="13" fillId="0" borderId="0" xfId="0" applyFont="1"/>
    <xf numFmtId="0" fontId="14" fillId="0" borderId="0" xfId="0" applyFont="1"/>
    <xf numFmtId="0" fontId="14" fillId="0" borderId="0" xfId="0" quotePrefix="1" applyFont="1"/>
    <xf numFmtId="0" fontId="15" fillId="0" borderId="0" xfId="0" applyFont="1"/>
    <xf numFmtId="0" fontId="14" fillId="0" borderId="0" xfId="0" applyFont="1" applyAlignment="1">
      <alignment horizontal="left" vertical="justify"/>
    </xf>
    <xf numFmtId="0" fontId="17" fillId="0" borderId="0" xfId="5"/>
    <xf numFmtId="0" fontId="17" fillId="0" borderId="0" xfId="5" applyAlignment="1">
      <alignment wrapText="1"/>
    </xf>
    <xf numFmtId="0" fontId="17" fillId="0" borderId="0" xfId="5" applyAlignment="1">
      <alignment textRotation="90" wrapText="1"/>
    </xf>
    <xf numFmtId="0" fontId="11" fillId="0" borderId="0" xfId="5" applyFont="1" applyAlignment="1">
      <alignment vertical="center"/>
    </xf>
    <xf numFmtId="2" fontId="17" fillId="0" borderId="0" xfId="5" applyNumberFormat="1"/>
    <xf numFmtId="0" fontId="20" fillId="0" borderId="0" xfId="5" applyFont="1"/>
    <xf numFmtId="0" fontId="20" fillId="0" borderId="0" xfId="5" applyFont="1" applyAlignment="1">
      <alignment wrapText="1"/>
    </xf>
    <xf numFmtId="2" fontId="20" fillId="0" borderId="0" xfId="5" applyNumberFormat="1" applyFont="1"/>
    <xf numFmtId="0" fontId="14" fillId="0" borderId="0" xfId="4" applyFont="1"/>
    <xf numFmtId="49" fontId="14" fillId="0" borderId="0" xfId="4" applyNumberFormat="1" applyFont="1" applyAlignment="1">
      <alignment vertical="center"/>
    </xf>
    <xf numFmtId="0" fontId="11" fillId="0" borderId="0" xfId="11"/>
    <xf numFmtId="0" fontId="11" fillId="0" borderId="0" xfId="11" applyAlignment="1">
      <alignment horizontal="left"/>
    </xf>
    <xf numFmtId="0" fontId="12" fillId="0" borderId="0" xfId="11" applyFont="1" applyAlignment="1">
      <alignment vertical="center"/>
    </xf>
    <xf numFmtId="0" fontId="11" fillId="0" borderId="0" xfId="11" applyAlignment="1">
      <alignment horizontal="right"/>
    </xf>
    <xf numFmtId="0" fontId="12" fillId="0" borderId="0" xfId="11" applyFont="1"/>
    <xf numFmtId="0" fontId="12" fillId="0" borderId="0" xfId="11" applyFont="1" applyAlignment="1">
      <alignment horizontal="left"/>
    </xf>
    <xf numFmtId="0" fontId="11" fillId="0" borderId="0" xfId="4"/>
    <xf numFmtId="0" fontId="11" fillId="0" borderId="0" xfId="4" applyAlignment="1">
      <alignment horizontal="left"/>
    </xf>
    <xf numFmtId="0" fontId="11" fillId="0" borderId="0" xfId="4" applyAlignment="1">
      <alignment horizontal="center"/>
    </xf>
    <xf numFmtId="0" fontId="11" fillId="0" borderId="0" xfId="4" applyAlignment="1">
      <alignment vertical="center"/>
    </xf>
    <xf numFmtId="0" fontId="20" fillId="0" borderId="0" xfId="4" applyFont="1" applyAlignment="1">
      <alignment vertical="center"/>
    </xf>
    <xf numFmtId="0" fontId="20" fillId="0" borderId="0" xfId="4" applyFont="1" applyAlignment="1">
      <alignment horizontal="left" vertical="center"/>
    </xf>
    <xf numFmtId="49" fontId="11" fillId="0" borderId="0" xfId="4" applyNumberFormat="1"/>
    <xf numFmtId="49" fontId="11" fillId="0" borderId="0" xfId="4" applyNumberFormat="1" applyAlignment="1">
      <alignment horizontal="center"/>
    </xf>
    <xf numFmtId="0" fontId="23" fillId="0" borderId="0" xfId="4" applyFont="1" applyAlignment="1">
      <alignment horizontal="left" vertical="center"/>
    </xf>
    <xf numFmtId="0" fontId="20" fillId="0" borderId="0" xfId="4" applyFont="1"/>
    <xf numFmtId="0" fontId="20" fillId="0" borderId="0" xfId="4" applyFont="1" applyAlignment="1">
      <alignment horizontal="left"/>
    </xf>
    <xf numFmtId="49" fontId="20" fillId="0" borderId="0" xfId="4" applyNumberFormat="1" applyFont="1" applyAlignment="1">
      <alignment horizontal="center"/>
    </xf>
    <xf numFmtId="49" fontId="20" fillId="0" borderId="0" xfId="4" applyNumberFormat="1" applyFont="1"/>
    <xf numFmtId="0" fontId="28" fillId="0" borderId="0" xfId="4" applyFont="1"/>
    <xf numFmtId="0" fontId="29" fillId="0" borderId="0" xfId="4" applyFont="1"/>
    <xf numFmtId="0" fontId="28" fillId="0" borderId="0" xfId="4" applyFont="1" applyAlignment="1">
      <alignment vertical="center"/>
    </xf>
    <xf numFmtId="49" fontId="28" fillId="0" borderId="0" xfId="4" applyNumberFormat="1" applyFont="1" applyAlignment="1">
      <alignment vertical="center"/>
    </xf>
    <xf numFmtId="0" fontId="28" fillId="0" borderId="0" xfId="4" applyFont="1" applyAlignment="1">
      <alignment horizontal="centerContinuous"/>
    </xf>
    <xf numFmtId="0" fontId="28" fillId="0" borderId="0" xfId="4" applyFont="1" applyAlignment="1">
      <alignment horizontal="center"/>
    </xf>
    <xf numFmtId="0" fontId="28" fillId="0" borderId="0" xfId="4" applyFont="1" applyAlignment="1">
      <alignment horizontal="right"/>
    </xf>
    <xf numFmtId="0" fontId="28" fillId="0" borderId="0" xfId="4" applyFont="1" applyAlignment="1">
      <alignment horizontal="left"/>
    </xf>
    <xf numFmtId="49" fontId="28" fillId="0" borderId="0" xfId="4" applyNumberFormat="1" applyFont="1" applyAlignment="1">
      <alignment horizontal="left"/>
    </xf>
    <xf numFmtId="49" fontId="28" fillId="0" borderId="0" xfId="4" applyNumberFormat="1" applyFont="1"/>
    <xf numFmtId="49" fontId="28" fillId="0" borderId="0" xfId="4" applyNumberFormat="1" applyFont="1" applyAlignment="1">
      <alignment horizontal="center"/>
    </xf>
    <xf numFmtId="0" fontId="31" fillId="0" borderId="0" xfId="11" applyFont="1" applyAlignment="1">
      <alignment vertical="center" wrapText="1"/>
    </xf>
    <xf numFmtId="0" fontId="31" fillId="0" borderId="0" xfId="11" applyFont="1" applyAlignment="1">
      <alignment vertical="top" wrapText="1"/>
    </xf>
    <xf numFmtId="0" fontId="35" fillId="0" borderId="0" xfId="4" applyFont="1"/>
    <xf numFmtId="49" fontId="28" fillId="0" borderId="0" xfId="13" applyNumberFormat="1" applyFont="1" applyAlignment="1">
      <alignment horizontal="right"/>
    </xf>
    <xf numFmtId="49" fontId="28" fillId="2" borderId="0" xfId="13" applyNumberFormat="1" applyFont="1" applyFill="1" applyAlignment="1">
      <alignment horizontal="left"/>
    </xf>
    <xf numFmtId="0" fontId="36" fillId="0" borderId="0" xfId="11" applyFont="1" applyAlignment="1">
      <alignment horizontal="justify"/>
    </xf>
    <xf numFmtId="49" fontId="14" fillId="0" borderId="0" xfId="4" applyNumberFormat="1" applyFont="1"/>
    <xf numFmtId="49" fontId="14" fillId="0" borderId="0" xfId="4" applyNumberFormat="1" applyFont="1" applyAlignment="1">
      <alignment horizontal="center"/>
    </xf>
    <xf numFmtId="0" fontId="20" fillId="0" borderId="0" xfId="11" applyFont="1" applyAlignment="1">
      <alignment vertical="top"/>
    </xf>
    <xf numFmtId="0" fontId="30" fillId="0" borderId="0" xfId="11" applyFont="1" applyAlignment="1">
      <alignment vertical="top"/>
    </xf>
    <xf numFmtId="0" fontId="37" fillId="0" borderId="0" xfId="11" applyFont="1" applyAlignment="1">
      <alignment horizontal="centerContinuous" vertical="top"/>
    </xf>
    <xf numFmtId="0" fontId="9" fillId="0" borderId="0" xfId="11" applyFont="1" applyAlignment="1">
      <alignment horizontal="center" vertical="top"/>
    </xf>
    <xf numFmtId="0" fontId="20" fillId="0" borderId="0" xfId="11" applyFont="1" applyAlignment="1">
      <alignment horizontal="right" vertical="top"/>
    </xf>
    <xf numFmtId="0" fontId="11" fillId="0" borderId="0" xfId="11" applyAlignment="1">
      <alignment vertical="top"/>
    </xf>
    <xf numFmtId="0" fontId="40" fillId="0" borderId="0" xfId="11" applyFont="1" applyAlignment="1">
      <alignment vertical="top"/>
    </xf>
    <xf numFmtId="0" fontId="27" fillId="0" borderId="0" xfId="4" applyFont="1" applyAlignment="1">
      <alignment vertical="center"/>
    </xf>
    <xf numFmtId="10" fontId="28" fillId="0" borderId="0" xfId="4" applyNumberFormat="1" applyFont="1"/>
    <xf numFmtId="180" fontId="28" fillId="0" borderId="0" xfId="8" applyNumberFormat="1" applyFont="1"/>
    <xf numFmtId="49" fontId="34" fillId="0" borderId="0" xfId="4" applyNumberFormat="1" applyFont="1" applyAlignment="1">
      <alignment horizontal="center"/>
    </xf>
    <xf numFmtId="49" fontId="35" fillId="0" borderId="0" xfId="4" applyNumberFormat="1" applyFont="1"/>
    <xf numFmtId="0" fontId="14" fillId="0" borderId="0" xfId="4" applyFont="1" applyAlignment="1">
      <alignment horizontal="left" vertical="center"/>
    </xf>
    <xf numFmtId="0" fontId="14" fillId="0" borderId="0" xfId="4" applyFont="1" applyAlignment="1">
      <alignment horizontal="center" vertical="center" wrapText="1"/>
    </xf>
    <xf numFmtId="0" fontId="41" fillId="0" borderId="0" xfId="0" applyFont="1"/>
    <xf numFmtId="49" fontId="14" fillId="0" borderId="0" xfId="4" applyNumberFormat="1" applyFont="1" applyAlignment="1">
      <alignment horizontal="justify" vertical="center" wrapText="1"/>
    </xf>
    <xf numFmtId="0" fontId="11" fillId="0" borderId="0" xfId="12"/>
    <xf numFmtId="0" fontId="11" fillId="0" borderId="0" xfId="12" applyAlignment="1">
      <alignment horizontal="center"/>
    </xf>
    <xf numFmtId="0" fontId="26" fillId="0" borderId="0" xfId="11" applyFont="1" applyAlignment="1">
      <alignment horizontal="center" vertical="top"/>
    </xf>
    <xf numFmtId="0" fontId="26" fillId="0" borderId="0" xfId="11" applyFont="1" applyAlignment="1">
      <alignment vertical="top"/>
    </xf>
    <xf numFmtId="0" fontId="10" fillId="0" borderId="0" xfId="11" applyFont="1"/>
    <xf numFmtId="0" fontId="26" fillId="0" borderId="0" xfId="11" applyFont="1"/>
    <xf numFmtId="0" fontId="39" fillId="0" borderId="0" xfId="11" applyFont="1" applyAlignment="1">
      <alignment vertical="top"/>
    </xf>
    <xf numFmtId="0" fontId="51" fillId="0" borderId="0" xfId="11" applyFont="1"/>
    <xf numFmtId="0" fontId="31" fillId="0" borderId="0" xfId="11" applyFont="1" applyAlignment="1">
      <alignment horizontal="center" wrapText="1"/>
    </xf>
    <xf numFmtId="0" fontId="56" fillId="0" borderId="0" xfId="11" applyFont="1" applyAlignment="1">
      <alignment vertical="center"/>
    </xf>
    <xf numFmtId="0" fontId="55" fillId="0" borderId="0" xfId="0" applyFont="1"/>
    <xf numFmtId="0" fontId="52" fillId="0" borderId="0" xfId="0" applyFont="1" applyAlignment="1">
      <alignment horizontal="right" vertical="center"/>
    </xf>
    <xf numFmtId="0" fontId="55" fillId="0" borderId="0" xfId="0" applyFont="1" applyAlignment="1">
      <alignment horizontal="left" vertical="center"/>
    </xf>
    <xf numFmtId="0" fontId="57" fillId="0" borderId="0" xfId="0" applyFont="1" applyAlignment="1">
      <alignment vertical="center"/>
    </xf>
    <xf numFmtId="0" fontId="55" fillId="0" borderId="0" xfId="0" applyFont="1" applyAlignment="1">
      <alignment vertical="center"/>
    </xf>
    <xf numFmtId="0" fontId="58" fillId="0" borderId="0" xfId="11" applyFont="1"/>
    <xf numFmtId="0" fontId="51" fillId="0" borderId="0" xfId="32" applyFont="1"/>
    <xf numFmtId="0" fontId="51" fillId="0" borderId="0" xfId="11" applyFont="1" applyAlignment="1">
      <alignment horizontal="right"/>
    </xf>
    <xf numFmtId="49" fontId="50" fillId="0" borderId="0" xfId="4" applyNumberFormat="1" applyFont="1" applyAlignment="1">
      <alignment horizontal="right"/>
    </xf>
    <xf numFmtId="0" fontId="58" fillId="0" borderId="0" xfId="4" applyFont="1" applyAlignment="1">
      <alignment horizontal="right"/>
    </xf>
    <xf numFmtId="0" fontId="58" fillId="0" borderId="0" xfId="32" applyFont="1"/>
    <xf numFmtId="0" fontId="60" fillId="0" borderId="0" xfId="0" applyFont="1"/>
    <xf numFmtId="0" fontId="59" fillId="0" borderId="0" xfId="0" applyFont="1"/>
    <xf numFmtId="0" fontId="58" fillId="0" borderId="0" xfId="0" applyFont="1" applyAlignment="1">
      <alignment horizontal="right"/>
    </xf>
    <xf numFmtId="0" fontId="58" fillId="0" borderId="0" xfId="0" applyFont="1"/>
    <xf numFmtId="0" fontId="58" fillId="0" borderId="0" xfId="0" applyFont="1" applyAlignment="1">
      <alignment horizontal="left" vertical="justify"/>
    </xf>
    <xf numFmtId="0" fontId="60" fillId="0" borderId="0" xfId="0" applyFont="1" applyAlignment="1">
      <alignment horizontal="left" vertical="center"/>
    </xf>
    <xf numFmtId="0" fontId="61" fillId="0" borderId="0" xfId="0" applyFont="1" applyAlignment="1">
      <alignment vertical="center"/>
    </xf>
    <xf numFmtId="165" fontId="28" fillId="0" borderId="0" xfId="3" applyFont="1" applyAlignment="1">
      <alignment vertical="center"/>
    </xf>
    <xf numFmtId="10" fontId="28" fillId="0" borderId="0" xfId="4" applyNumberFormat="1" applyFont="1" applyAlignment="1">
      <alignment vertical="center"/>
    </xf>
    <xf numFmtId="180" fontId="28" fillId="0" borderId="0" xfId="3" applyNumberFormat="1" applyFont="1" applyAlignment="1">
      <alignment vertical="center"/>
    </xf>
    <xf numFmtId="0" fontId="51" fillId="0" borderId="0" xfId="40" applyFont="1" applyAlignment="1">
      <alignment vertical="center"/>
    </xf>
    <xf numFmtId="0" fontId="51" fillId="0" borderId="0" xfId="1921" applyFont="1"/>
    <xf numFmtId="0" fontId="46" fillId="0" borderId="0" xfId="1921" applyFont="1"/>
    <xf numFmtId="0" fontId="150" fillId="0" borderId="0" xfId="1920" applyFont="1" applyAlignment="1">
      <alignment horizontal="justify"/>
    </xf>
    <xf numFmtId="0" fontId="51" fillId="0" borderId="0" xfId="1920" applyFont="1"/>
    <xf numFmtId="0" fontId="51" fillId="0" borderId="0" xfId="32" applyFont="1" applyAlignment="1">
      <alignment horizontal="center"/>
    </xf>
    <xf numFmtId="0" fontId="51" fillId="0" borderId="0" xfId="32" applyFont="1" applyAlignment="1">
      <alignment vertical="center"/>
    </xf>
    <xf numFmtId="165" fontId="51" fillId="0" borderId="0" xfId="8" applyFont="1" applyAlignment="1">
      <alignment vertical="center"/>
    </xf>
    <xf numFmtId="0" fontId="58" fillId="0" borderId="0" xfId="32" applyFont="1" applyAlignment="1">
      <alignment horizontal="right"/>
    </xf>
    <xf numFmtId="2" fontId="59" fillId="0" borderId="0" xfId="11" applyNumberFormat="1" applyFont="1"/>
    <xf numFmtId="2" fontId="58" fillId="0" borderId="0" xfId="11" applyNumberFormat="1" applyFont="1"/>
    <xf numFmtId="0" fontId="23" fillId="0" borderId="0" xfId="0" applyFont="1"/>
    <xf numFmtId="0" fontId="20" fillId="0" borderId="0" xfId="0" applyFont="1"/>
    <xf numFmtId="0" fontId="14" fillId="0" borderId="0" xfId="0" applyFont="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xf numFmtId="0" fontId="117" fillId="0" borderId="0" xfId="12" applyFont="1"/>
    <xf numFmtId="49" fontId="11" fillId="0" borderId="0" xfId="12" applyNumberFormat="1" applyAlignment="1">
      <alignment vertical="center"/>
    </xf>
    <xf numFmtId="0" fontId="11" fillId="0" borderId="0" xfId="12" applyAlignment="1">
      <alignment horizontal="justify" vertical="top"/>
    </xf>
    <xf numFmtId="0" fontId="117" fillId="0" borderId="0" xfId="12" applyFont="1" applyAlignment="1">
      <alignment horizontal="centerContinuous"/>
    </xf>
    <xf numFmtId="0" fontId="117" fillId="0" borderId="0" xfId="12" applyFont="1" applyAlignment="1">
      <alignment horizontal="center"/>
    </xf>
    <xf numFmtId="0" fontId="152" fillId="0" borderId="0" xfId="12" applyFont="1"/>
    <xf numFmtId="0" fontId="12" fillId="0" borderId="0" xfId="5" applyFont="1"/>
    <xf numFmtId="0" fontId="11" fillId="0" borderId="0" xfId="5" applyFont="1"/>
    <xf numFmtId="0" fontId="27" fillId="0" borderId="0" xfId="11" applyFont="1" applyAlignment="1">
      <alignment horizontal="center" vertical="center" wrapText="1"/>
    </xf>
    <xf numFmtId="0" fontId="27" fillId="0" borderId="0" xfId="11" applyFont="1" applyAlignment="1">
      <alignment horizontal="center" vertical="top" wrapText="1"/>
    </xf>
    <xf numFmtId="0" fontId="27" fillId="0" borderId="0" xfId="11" applyFont="1" applyAlignment="1">
      <alignment vertical="center" wrapText="1"/>
    </xf>
    <xf numFmtId="0" fontId="27" fillId="0" borderId="0" xfId="11" applyFont="1" applyAlignment="1">
      <alignment vertical="top" wrapText="1"/>
    </xf>
    <xf numFmtId="49" fontId="14" fillId="0" borderId="0" xfId="4" applyNumberFormat="1" applyFont="1" applyAlignment="1">
      <alignment vertical="center" wrapText="1"/>
    </xf>
    <xf numFmtId="0" fontId="54" fillId="0" borderId="0" xfId="0" applyFont="1"/>
    <xf numFmtId="0" fontId="155" fillId="0" borderId="0" xfId="32" applyFont="1"/>
    <xf numFmtId="0" fontId="53" fillId="0" borderId="0" xfId="32" applyFont="1"/>
    <xf numFmtId="4" fontId="53" fillId="0" borderId="0" xfId="32" applyNumberFormat="1" applyFont="1"/>
    <xf numFmtId="4" fontId="53" fillId="0" borderId="0" xfId="32" applyNumberFormat="1" applyFont="1" applyAlignment="1">
      <alignment vertical="center"/>
    </xf>
    <xf numFmtId="0" fontId="53" fillId="0" borderId="0" xfId="32" applyFont="1" applyAlignment="1">
      <alignment vertical="center"/>
    </xf>
    <xf numFmtId="4" fontId="158" fillId="0" borderId="0" xfId="32" applyNumberFormat="1" applyFont="1" applyAlignment="1">
      <alignment vertical="center"/>
    </xf>
    <xf numFmtId="0" fontId="158" fillId="0" borderId="0" xfId="32" applyFont="1" applyAlignment="1">
      <alignment vertical="center"/>
    </xf>
    <xf numFmtId="0" fontId="159" fillId="0" borderId="0" xfId="32" applyFont="1"/>
    <xf numFmtId="0" fontId="159" fillId="0" borderId="0" xfId="32" applyFont="1" applyAlignment="1">
      <alignment vertical="top"/>
    </xf>
    <xf numFmtId="0" fontId="41" fillId="0" borderId="0" xfId="0" applyFont="1" applyAlignment="1">
      <alignment horizontal="left" indent="10"/>
    </xf>
    <xf numFmtId="0" fontId="43" fillId="0" borderId="0" xfId="0" applyFont="1"/>
    <xf numFmtId="0" fontId="42" fillId="0" borderId="0" xfId="0" applyFont="1"/>
    <xf numFmtId="0" fontId="45" fillId="0" borderId="0" xfId="0" applyFont="1"/>
    <xf numFmtId="0" fontId="44" fillId="0" borderId="0" xfId="0" applyFont="1"/>
    <xf numFmtId="0" fontId="160" fillId="0" borderId="0" xfId="0" applyFont="1"/>
    <xf numFmtId="0" fontId="161" fillId="0" borderId="0" xfId="0" applyFont="1"/>
    <xf numFmtId="0" fontId="0" fillId="0" borderId="0" xfId="0" applyAlignment="1">
      <alignment wrapText="1"/>
    </xf>
    <xf numFmtId="0" fontId="157" fillId="0" borderId="0" xfId="32" applyFont="1" applyAlignment="1">
      <alignment horizontal="right"/>
    </xf>
    <xf numFmtId="4" fontId="156" fillId="0" borderId="0" xfId="32" applyNumberFormat="1" applyFont="1"/>
    <xf numFmtId="0" fontId="157" fillId="0" borderId="0" xfId="32" applyFont="1" applyAlignment="1">
      <alignment horizontal="right" vertical="center"/>
    </xf>
    <xf numFmtId="4" fontId="156" fillId="0" borderId="0" xfId="32" applyNumberFormat="1" applyFont="1" applyAlignment="1">
      <alignment vertical="center"/>
    </xf>
    <xf numFmtId="9" fontId="157" fillId="0" borderId="4" xfId="32" applyNumberFormat="1" applyFont="1" applyBorder="1" applyAlignment="1">
      <alignment horizontal="center" vertical="center"/>
    </xf>
    <xf numFmtId="4" fontId="157" fillId="0" borderId="0" xfId="32" applyNumberFormat="1" applyFont="1" applyAlignment="1">
      <alignment vertical="center"/>
    </xf>
    <xf numFmtId="0" fontId="156" fillId="0" borderId="0" xfId="32" applyFont="1" applyAlignment="1">
      <alignment horizontal="right" vertical="center"/>
    </xf>
    <xf numFmtId="0" fontId="159" fillId="0" borderId="0" xfId="2693" applyFont="1"/>
    <xf numFmtId="0" fontId="162" fillId="0" borderId="0" xfId="2694" applyFont="1" applyAlignment="1">
      <alignment vertical="center"/>
    </xf>
    <xf numFmtId="0" fontId="53" fillId="0" borderId="0" xfId="2693"/>
    <xf numFmtId="0" fontId="162" fillId="51" borderId="8" xfId="2694" applyFont="1" applyFill="1" applyBorder="1" applyAlignment="1">
      <alignment vertical="center"/>
    </xf>
    <xf numFmtId="0" fontId="164" fillId="0" borderId="25" xfId="2694" applyFont="1" applyBorder="1" applyAlignment="1">
      <alignment horizontal="center" vertical="center"/>
    </xf>
    <xf numFmtId="0" fontId="162" fillId="0" borderId="25" xfId="2694" applyFont="1" applyBorder="1" applyAlignment="1">
      <alignment vertical="center"/>
    </xf>
    <xf numFmtId="0" fontId="162" fillId="0" borderId="25" xfId="2694" quotePrefix="1" applyFont="1" applyBorder="1" applyAlignment="1">
      <alignment horizontal="center" vertical="center"/>
    </xf>
    <xf numFmtId="0" fontId="162" fillId="0" borderId="25" xfId="2694" quotePrefix="1" applyFont="1" applyBorder="1" applyAlignment="1">
      <alignment vertical="center"/>
    </xf>
    <xf numFmtId="0" fontId="162" fillId="0" borderId="9" xfId="2694" applyFont="1" applyBorder="1" applyAlignment="1">
      <alignment vertical="center"/>
    </xf>
    <xf numFmtId="0" fontId="162" fillId="0" borderId="8" xfId="2694" applyFont="1" applyBorder="1" applyAlignment="1">
      <alignment vertical="center"/>
    </xf>
    <xf numFmtId="165" fontId="165" fillId="52" borderId="4" xfId="2694" applyNumberFormat="1" applyFont="1" applyFill="1" applyBorder="1" applyAlignment="1">
      <alignment vertical="center"/>
    </xf>
    <xf numFmtId="0" fontId="162" fillId="46" borderId="0" xfId="2694" applyFont="1" applyFill="1" applyAlignment="1">
      <alignment horizontal="center" vertical="center"/>
    </xf>
    <xf numFmtId="180" fontId="162" fillId="46" borderId="0" xfId="2694" applyNumberFormat="1" applyFont="1" applyFill="1" applyAlignment="1">
      <alignment horizontal="center" vertical="center"/>
    </xf>
    <xf numFmtId="0" fontId="162" fillId="0" borderId="0" xfId="2694" applyFont="1" applyAlignment="1">
      <alignment horizontal="center" vertical="center"/>
    </xf>
    <xf numFmtId="0" fontId="162" fillId="0" borderId="0" xfId="2694" applyFont="1" applyAlignment="1">
      <alignment horizontal="left" vertical="center"/>
    </xf>
    <xf numFmtId="0" fontId="162" fillId="0" borderId="14" xfId="2694" applyFont="1" applyBorder="1" applyAlignment="1">
      <alignment vertical="center"/>
    </xf>
    <xf numFmtId="165" fontId="166" fillId="0" borderId="0" xfId="2695" applyNumberFormat="1" applyFont="1" applyAlignment="1">
      <alignment vertical="center"/>
    </xf>
    <xf numFmtId="165" fontId="165" fillId="53" borderId="4" xfId="2694" applyNumberFormat="1" applyFont="1" applyFill="1" applyBorder="1" applyAlignment="1">
      <alignment vertical="center"/>
    </xf>
    <xf numFmtId="180" fontId="162" fillId="0" borderId="0" xfId="2694" applyNumberFormat="1" applyFont="1" applyAlignment="1">
      <alignment horizontal="center" vertical="center"/>
    </xf>
    <xf numFmtId="0" fontId="162" fillId="0" borderId="10" xfId="2694" applyFont="1" applyBorder="1" applyAlignment="1">
      <alignment vertical="center"/>
    </xf>
    <xf numFmtId="0" fontId="162" fillId="0" borderId="10" xfId="2694" applyFont="1" applyBorder="1" applyAlignment="1">
      <alignment horizontal="center" vertical="center"/>
    </xf>
    <xf numFmtId="0" fontId="157" fillId="0" borderId="0" xfId="2693" applyFont="1"/>
    <xf numFmtId="0" fontId="167" fillId="46" borderId="0" xfId="2694" applyFont="1" applyFill="1" applyAlignment="1">
      <alignment horizontal="left" vertical="center"/>
    </xf>
    <xf numFmtId="0" fontId="168" fillId="46" borderId="0" xfId="2694" applyFont="1" applyFill="1" applyAlignment="1">
      <alignment horizontal="left" vertical="center"/>
    </xf>
    <xf numFmtId="0" fontId="164" fillId="46" borderId="0" xfId="2694" applyFont="1" applyFill="1" applyAlignment="1">
      <alignment vertical="center"/>
    </xf>
    <xf numFmtId="0" fontId="167" fillId="0" borderId="0" xfId="2694" applyFont="1" applyAlignment="1">
      <alignment horizontal="left" vertical="center"/>
    </xf>
    <xf numFmtId="0" fontId="168" fillId="0" borderId="0" xfId="2694" applyFont="1" applyAlignment="1">
      <alignment horizontal="left" vertical="center"/>
    </xf>
    <xf numFmtId="0" fontId="164" fillId="0" borderId="0" xfId="2694" applyFont="1" applyAlignment="1">
      <alignment vertical="center"/>
    </xf>
    <xf numFmtId="0" fontId="162" fillId="0" borderId="0" xfId="2694" quotePrefix="1" applyFont="1" applyAlignment="1">
      <alignment horizontal="center" vertical="center"/>
    </xf>
    <xf numFmtId="0" fontId="166" fillId="0" borderId="0" xfId="2693" applyFont="1"/>
    <xf numFmtId="0" fontId="167" fillId="0" borderId="11" xfId="2694" applyFont="1" applyBorder="1" applyAlignment="1">
      <alignment vertical="center"/>
    </xf>
    <xf numFmtId="0" fontId="167" fillId="0" borderId="6" xfId="2694" applyFont="1" applyBorder="1" applyAlignment="1">
      <alignment vertical="center"/>
    </xf>
    <xf numFmtId="0" fontId="167" fillId="0" borderId="6" xfId="2694" applyFont="1" applyBorder="1" applyAlignment="1">
      <alignment horizontal="center" vertical="center"/>
    </xf>
    <xf numFmtId="0" fontId="167" fillId="0" borderId="6" xfId="2694" applyFont="1" applyBorder="1" applyAlignment="1">
      <alignment horizontal="left" vertical="center"/>
    </xf>
    <xf numFmtId="0" fontId="167" fillId="0" borderId="15" xfId="2694" applyFont="1" applyBorder="1" applyAlignment="1">
      <alignment vertical="center"/>
    </xf>
    <xf numFmtId="0" fontId="169" fillId="0" borderId="0" xfId="2693" applyFont="1"/>
    <xf numFmtId="0" fontId="168" fillId="52" borderId="5" xfId="2694" quotePrefix="1" applyFont="1" applyFill="1" applyBorder="1" applyAlignment="1">
      <alignment vertical="center"/>
    </xf>
    <xf numFmtId="0" fontId="168" fillId="52" borderId="12" xfId="2694" quotePrefix="1" applyFont="1" applyFill="1" applyBorder="1" applyAlignment="1">
      <alignment vertical="center" wrapText="1"/>
    </xf>
    <xf numFmtId="0" fontId="168" fillId="52" borderId="13" xfId="2694" quotePrefix="1" applyFont="1" applyFill="1" applyBorder="1" applyAlignment="1">
      <alignment vertical="center" wrapText="1"/>
    </xf>
    <xf numFmtId="0" fontId="162" fillId="51" borderId="0" xfId="2694" applyFont="1" applyFill="1" applyAlignment="1">
      <alignment vertical="center"/>
    </xf>
    <xf numFmtId="0" fontId="167" fillId="0" borderId="0" xfId="2694" applyFont="1" applyAlignment="1">
      <alignment vertical="center"/>
    </xf>
    <xf numFmtId="0" fontId="53" fillId="0" borderId="0" xfId="2693" applyAlignment="1">
      <alignment vertical="center"/>
    </xf>
    <xf numFmtId="0" fontId="168" fillId="52" borderId="12" xfId="2694" quotePrefix="1" applyFont="1" applyFill="1" applyBorder="1" applyAlignment="1">
      <alignment vertical="center"/>
    </xf>
    <xf numFmtId="0" fontId="168" fillId="52" borderId="13" xfId="2694" quotePrefix="1" applyFont="1" applyFill="1" applyBorder="1" applyAlignment="1">
      <alignment vertical="center"/>
    </xf>
    <xf numFmtId="0" fontId="9" fillId="0" borderId="0" xfId="11" applyFont="1" applyAlignment="1">
      <alignment horizontal="left" vertical="top"/>
    </xf>
    <xf numFmtId="0" fontId="20" fillId="0" borderId="0" xfId="12" applyFont="1"/>
    <xf numFmtId="0" fontId="20" fillId="0" borderId="0" xfId="12" applyFont="1" applyAlignment="1">
      <alignment horizontal="left"/>
    </xf>
    <xf numFmtId="2" fontId="24" fillId="0" borderId="0" xfId="12" applyNumberFormat="1" applyFont="1"/>
    <xf numFmtId="0" fontId="12" fillId="0" borderId="0" xfId="0" applyFont="1"/>
    <xf numFmtId="0" fontId="8" fillId="0" borderId="0" xfId="0" applyFont="1"/>
    <xf numFmtId="0" fontId="12" fillId="0" borderId="0" xfId="0" applyFont="1" applyAlignment="1">
      <alignment horizontal="center"/>
    </xf>
    <xf numFmtId="0" fontId="21" fillId="0" borderId="0" xfId="0" applyFont="1"/>
    <xf numFmtId="0" fontId="22" fillId="0" borderId="0" xfId="0" applyFont="1" applyAlignment="1">
      <alignment horizontal="center"/>
    </xf>
    <xf numFmtId="0" fontId="12" fillId="0" borderId="0" xfId="0" applyFont="1" applyAlignment="1">
      <alignment horizontal="left" vertical="justify"/>
    </xf>
    <xf numFmtId="0" fontId="12" fillId="0" borderId="0" xfId="0" quotePrefix="1" applyFont="1"/>
    <xf numFmtId="0" fontId="22" fillId="0" borderId="0" xfId="0" applyFont="1"/>
    <xf numFmtId="0" fontId="25" fillId="0" borderId="0" xfId="4" applyFont="1"/>
    <xf numFmtId="0" fontId="25" fillId="0" borderId="0" xfId="11" applyFont="1"/>
    <xf numFmtId="0" fontId="19" fillId="0" borderId="0" xfId="11" applyFont="1"/>
    <xf numFmtId="0" fontId="19" fillId="0" borderId="0" xfId="4" applyFont="1" applyAlignment="1">
      <alignment vertical="center"/>
    </xf>
    <xf numFmtId="0" fontId="25" fillId="0" borderId="0" xfId="4" applyFont="1" applyAlignment="1">
      <alignment vertical="center"/>
    </xf>
    <xf numFmtId="0" fontId="25" fillId="0" borderId="0" xfId="4" applyFont="1" applyAlignment="1">
      <alignment horizontal="center"/>
    </xf>
    <xf numFmtId="165" fontId="28" fillId="0" borderId="0" xfId="3" applyFont="1" applyFill="1"/>
    <xf numFmtId="0" fontId="23" fillId="0" borderId="0" xfId="5" applyFont="1" applyAlignment="1">
      <alignment horizontal="center" vertical="center" wrapText="1"/>
    </xf>
    <xf numFmtId="0" fontId="20" fillId="0" borderId="0" xfId="5" applyFont="1" applyAlignment="1">
      <alignment horizontal="center" vertical="center"/>
    </xf>
    <xf numFmtId="0" fontId="20" fillId="0" borderId="0" xfId="5" applyFont="1" applyAlignment="1">
      <alignment horizontal="left" vertical="center" wrapText="1"/>
    </xf>
    <xf numFmtId="49" fontId="14" fillId="0" borderId="0" xfId="4" applyNumberFormat="1" applyFont="1" applyAlignment="1">
      <alignment horizontal="justify" vertical="top" wrapText="1"/>
    </xf>
    <xf numFmtId="49" fontId="15" fillId="0" borderId="0" xfId="4" applyNumberFormat="1" applyFont="1" applyAlignment="1">
      <alignment horizontal="center"/>
    </xf>
    <xf numFmtId="164" fontId="14" fillId="0" borderId="0" xfId="15" applyFont="1" applyAlignment="1">
      <alignment horizontal="left" vertical="center" wrapText="1"/>
    </xf>
    <xf numFmtId="0" fontId="26" fillId="0" borderId="0" xfId="11" applyFont="1" applyAlignment="1">
      <alignment horizontal="justify" vertical="top" wrapText="1"/>
    </xf>
    <xf numFmtId="164" fontId="26" fillId="0" borderId="0" xfId="11" applyNumberFormat="1" applyFont="1" applyAlignment="1">
      <alignment horizontal="left" vertical="top" wrapText="1"/>
    </xf>
    <xf numFmtId="0" fontId="26" fillId="0" borderId="0" xfId="11" applyFont="1" applyAlignment="1">
      <alignment horizontal="left" vertical="top" wrapText="1"/>
    </xf>
    <xf numFmtId="0" fontId="26" fillId="0" borderId="0" xfId="11" applyFont="1" applyAlignment="1">
      <alignment horizontal="left" vertical="top"/>
    </xf>
    <xf numFmtId="0" fontId="39" fillId="0" borderId="0" xfId="11" applyFont="1" applyAlignment="1">
      <alignment horizontal="left" vertical="top" wrapText="1"/>
    </xf>
    <xf numFmtId="0" fontId="26" fillId="0" borderId="0" xfId="11" applyFont="1" applyAlignment="1">
      <alignment vertical="top" wrapText="1"/>
    </xf>
    <xf numFmtId="0" fontId="26" fillId="0" borderId="0" xfId="4" applyFont="1" applyAlignment="1">
      <alignment horizontal="center"/>
    </xf>
    <xf numFmtId="0" fontId="153" fillId="0" borderId="0" xfId="4" applyFont="1" applyAlignment="1">
      <alignment horizontal="center"/>
    </xf>
    <xf numFmtId="0" fontId="14" fillId="0" borderId="0" xfId="5" applyFont="1"/>
    <xf numFmtId="0" fontId="154" fillId="0" borderId="0" xfId="0" applyFont="1"/>
    <xf numFmtId="0" fontId="54" fillId="0" borderId="0" xfId="2" applyFont="1" applyAlignment="1">
      <alignment horizontal="center" vertical="center"/>
    </xf>
    <xf numFmtId="0" fontId="54" fillId="0" borderId="0" xfId="2" applyFont="1" applyAlignment="1">
      <alignment vertical="top" wrapText="1"/>
    </xf>
    <xf numFmtId="0" fontId="180" fillId="0" borderId="0" xfId="0" applyFont="1" applyAlignment="1">
      <alignment horizontal="center" vertical="center" textRotation="90" wrapText="1"/>
    </xf>
    <xf numFmtId="0" fontId="54" fillId="0" borderId="0" xfId="2" applyFont="1" applyAlignment="1">
      <alignment vertical="center" wrapText="1"/>
    </xf>
    <xf numFmtId="233" fontId="157" fillId="0" borderId="0" xfId="32" applyNumberFormat="1" applyFont="1" applyAlignment="1">
      <alignment horizontal="center" vertical="center"/>
    </xf>
    <xf numFmtId="0" fontId="46" fillId="0" borderId="0" xfId="4" applyFont="1"/>
    <xf numFmtId="0" fontId="46" fillId="0" borderId="0" xfId="4" applyFont="1" applyAlignment="1">
      <alignment vertical="center"/>
    </xf>
    <xf numFmtId="0" fontId="14" fillId="0" borderId="0" xfId="4" applyFont="1" applyAlignment="1">
      <alignment vertical="center"/>
    </xf>
    <xf numFmtId="0" fontId="46" fillId="0" borderId="0" xfId="4" applyFont="1" applyAlignment="1">
      <alignment horizontal="left"/>
    </xf>
    <xf numFmtId="0" fontId="46" fillId="0" borderId="0" xfId="11" applyFont="1"/>
    <xf numFmtId="2" fontId="14" fillId="0" borderId="0" xfId="5" applyNumberFormat="1" applyFont="1"/>
    <xf numFmtId="0" fontId="8" fillId="50" borderId="0" xfId="0" applyFont="1" applyFill="1" applyAlignment="1" applyProtection="1">
      <alignment horizontal="center" vertical="center"/>
      <protection locked="0"/>
    </xf>
    <xf numFmtId="0" fontId="8" fillId="0" borderId="0" xfId="0" applyFont="1" applyAlignment="1" applyProtection="1">
      <alignment horizontal="center"/>
      <protection locked="0"/>
    </xf>
    <xf numFmtId="0" fontId="8" fillId="0" borderId="0" xfId="0" applyFont="1" applyAlignment="1" applyProtection="1">
      <alignment vertical="top" wrapText="1"/>
      <protection hidden="1"/>
    </xf>
    <xf numFmtId="0" fontId="60" fillId="0" borderId="0" xfId="0" applyFont="1" applyProtection="1">
      <protection locked="0"/>
    </xf>
    <xf numFmtId="0" fontId="54" fillId="0" borderId="0" xfId="0" applyFont="1" applyProtection="1">
      <protection locked="0"/>
    </xf>
    <xf numFmtId="0" fontId="154" fillId="0" borderId="0" xfId="0" applyFont="1" applyAlignment="1" applyProtection="1">
      <alignment horizontal="center"/>
      <protection locked="0"/>
    </xf>
    <xf numFmtId="0" fontId="163" fillId="0" borderId="0" xfId="0" applyFont="1" applyAlignment="1" applyProtection="1">
      <alignment horizontal="center"/>
      <protection locked="0"/>
    </xf>
    <xf numFmtId="0" fontId="54" fillId="0" borderId="0" xfId="0" applyFont="1" applyAlignment="1" applyProtection="1">
      <alignment horizontal="center"/>
      <protection locked="0"/>
    </xf>
    <xf numFmtId="0" fontId="61" fillId="0" borderId="0" xfId="0" applyFont="1" applyProtection="1">
      <protection locked="0"/>
    </xf>
    <xf numFmtId="0" fontId="14" fillId="0" borderId="0" xfId="4" applyFont="1" applyAlignment="1">
      <alignment horizontal="left" vertical="center" wrapText="1"/>
    </xf>
    <xf numFmtId="0" fontId="16" fillId="0" borderId="0" xfId="11" applyFont="1"/>
    <xf numFmtId="0" fontId="27" fillId="0" borderId="0" xfId="11" applyFont="1"/>
    <xf numFmtId="0" fontId="14" fillId="0" borderId="0" xfId="4" applyFont="1" applyAlignment="1">
      <alignment horizontal="left"/>
    </xf>
    <xf numFmtId="0" fontId="14" fillId="0" borderId="0" xfId="11" applyFont="1" applyAlignment="1">
      <alignment horizontal="left"/>
    </xf>
    <xf numFmtId="172" fontId="14" fillId="0" borderId="0" xfId="11" applyNumberFormat="1" applyFont="1" applyAlignment="1">
      <alignment horizontal="left"/>
    </xf>
    <xf numFmtId="0" fontId="13" fillId="0" borderId="0" xfId="4" applyFont="1" applyAlignment="1">
      <alignment horizontal="center" vertical="center"/>
    </xf>
    <xf numFmtId="0" fontId="14" fillId="2" borderId="0" xfId="4" applyFont="1" applyFill="1" applyAlignment="1">
      <alignment horizontal="center" vertical="center"/>
    </xf>
    <xf numFmtId="0" fontId="151" fillId="0" borderId="0" xfId="4" applyFont="1" applyAlignment="1">
      <alignment horizontal="justify" vertical="center" wrapText="1"/>
    </xf>
    <xf numFmtId="0" fontId="13" fillId="0" borderId="0" xfId="12" applyFont="1"/>
    <xf numFmtId="0" fontId="14" fillId="0" borderId="0" xfId="12" applyFont="1"/>
    <xf numFmtId="0" fontId="14" fillId="0" borderId="0" xfId="12" applyFont="1" applyAlignment="1">
      <alignment horizontal="center"/>
    </xf>
    <xf numFmtId="2" fontId="14" fillId="0" borderId="0" xfId="12" applyNumberFormat="1" applyFont="1"/>
    <xf numFmtId="0" fontId="14" fillId="0" borderId="0" xfId="12" applyFont="1" applyAlignment="1">
      <alignment horizontal="left"/>
    </xf>
    <xf numFmtId="2" fontId="15" fillId="0" borderId="0" xfId="12" applyNumberFormat="1" applyFont="1"/>
    <xf numFmtId="0" fontId="8" fillId="0" borderId="0" xfId="11" applyFont="1" applyAlignment="1">
      <alignment horizontal="justify" vertical="top" wrapText="1"/>
    </xf>
    <xf numFmtId="0" fontId="10" fillId="0" borderId="0" xfId="11" applyFont="1" applyAlignment="1">
      <alignment horizontal="center" vertical="top" wrapText="1"/>
    </xf>
    <xf numFmtId="0" fontId="23" fillId="0" borderId="0" xfId="11" quotePrefix="1" applyFont="1" applyAlignment="1">
      <alignment horizontal="center" vertical="top"/>
    </xf>
    <xf numFmtId="0" fontId="159" fillId="0" borderId="0" xfId="12" applyFont="1"/>
    <xf numFmtId="0" fontId="159" fillId="0" borderId="0" xfId="12" applyFont="1" applyAlignment="1">
      <alignment horizontal="left"/>
    </xf>
    <xf numFmtId="0" fontId="24" fillId="0" borderId="0" xfId="11" quotePrefix="1" applyFont="1" applyAlignment="1">
      <alignment horizontal="center" vertical="top"/>
    </xf>
    <xf numFmtId="0" fontId="20" fillId="0" borderId="0" xfId="11" quotePrefix="1" applyFont="1" applyAlignment="1">
      <alignment horizontal="center" vertical="top"/>
    </xf>
    <xf numFmtId="0" fontId="23" fillId="0" borderId="0" xfId="11" quotePrefix="1" applyFont="1" applyAlignment="1">
      <alignment vertical="top"/>
    </xf>
    <xf numFmtId="0" fontId="20" fillId="0" borderId="0" xfId="11" applyFont="1"/>
    <xf numFmtId="180" fontId="60" fillId="0" borderId="0" xfId="0" applyNumberFormat="1" applyFont="1"/>
    <xf numFmtId="0" fontId="31" fillId="0" borderId="0" xfId="11" applyFont="1"/>
    <xf numFmtId="0" fontId="183" fillId="0" borderId="0" xfId="40" applyFont="1"/>
    <xf numFmtId="0" fontId="182" fillId="0" borderId="0" xfId="40" applyFont="1" applyAlignment="1">
      <alignment vertical="center"/>
    </xf>
    <xf numFmtId="0" fontId="182" fillId="0" borderId="41" xfId="32" applyFont="1" applyBorder="1" applyAlignment="1">
      <alignment vertical="center"/>
    </xf>
    <xf numFmtId="0" fontId="182" fillId="0" borderId="42" xfId="32" applyFont="1" applyBorder="1" applyAlignment="1">
      <alignment vertical="center"/>
    </xf>
    <xf numFmtId="0" fontId="182" fillId="0" borderId="52" xfId="32" applyFont="1" applyBorder="1" applyAlignment="1">
      <alignment vertical="center"/>
    </xf>
    <xf numFmtId="0" fontId="182" fillId="0" borderId="44" xfId="0" applyFont="1" applyBorder="1" applyAlignment="1">
      <alignment horizontal="center" vertical="center"/>
    </xf>
    <xf numFmtId="0" fontId="182" fillId="0" borderId="44" xfId="32" applyFont="1" applyBorder="1" applyAlignment="1">
      <alignment horizontal="center" vertical="center"/>
    </xf>
    <xf numFmtId="0" fontId="182" fillId="0" borderId="41" xfId="32" applyFont="1" applyBorder="1" applyAlignment="1">
      <alignment horizontal="center" vertical="center"/>
    </xf>
    <xf numFmtId="0" fontId="182" fillId="0" borderId="43" xfId="40" applyFont="1" applyBorder="1" applyAlignment="1">
      <alignment vertical="center"/>
    </xf>
    <xf numFmtId="0" fontId="182" fillId="0" borderId="44" xfId="32" quotePrefix="1" applyFont="1" applyBorder="1" applyAlignment="1">
      <alignment horizontal="center" vertical="center"/>
    </xf>
    <xf numFmtId="0" fontId="187" fillId="0" borderId="0" xfId="0" applyFont="1"/>
    <xf numFmtId="0" fontId="188" fillId="0" borderId="0" xfId="0" applyFont="1"/>
    <xf numFmtId="49" fontId="24" fillId="0" borderId="0" xfId="4" applyNumberFormat="1" applyFont="1" applyAlignment="1">
      <alignment horizontal="left"/>
    </xf>
    <xf numFmtId="0" fontId="181" fillId="0" borderId="59" xfId="1921" applyFont="1" applyBorder="1" applyAlignment="1">
      <alignment vertical="center" wrapText="1"/>
    </xf>
    <xf numFmtId="0" fontId="182" fillId="0" borderId="0" xfId="1921" applyFont="1"/>
    <xf numFmtId="0" fontId="182" fillId="0" borderId="0" xfId="0" applyFont="1"/>
    <xf numFmtId="0" fontId="181" fillId="0" borderId="0" xfId="0" applyFont="1"/>
    <xf numFmtId="0" fontId="183" fillId="0" borderId="0" xfId="0" applyFont="1"/>
    <xf numFmtId="0" fontId="182" fillId="0" borderId="0" xfId="32" applyFont="1"/>
    <xf numFmtId="0" fontId="182" fillId="0" borderId="40" xfId="32" applyFont="1" applyBorder="1" applyAlignment="1">
      <alignment horizontal="center" vertical="center"/>
    </xf>
    <xf numFmtId="0" fontId="182" fillId="0" borderId="0" xfId="5" applyFont="1"/>
    <xf numFmtId="0" fontId="181" fillId="0" borderId="0" xfId="5" applyFont="1"/>
    <xf numFmtId="0" fontId="182" fillId="0" borderId="0" xfId="5" applyFont="1" applyAlignment="1">
      <alignment wrapText="1"/>
    </xf>
    <xf numFmtId="178" fontId="182" fillId="0" borderId="0" xfId="5" applyNumberFormat="1" applyFont="1" applyAlignment="1">
      <alignment horizontal="center"/>
    </xf>
    <xf numFmtId="0" fontId="182" fillId="0" borderId="0" xfId="5" quotePrefix="1" applyFont="1" applyAlignment="1">
      <alignment horizontal="left"/>
    </xf>
    <xf numFmtId="2" fontId="182" fillId="0" borderId="0" xfId="5" applyNumberFormat="1" applyFont="1"/>
    <xf numFmtId="0" fontId="182" fillId="0" borderId="0" xfId="0" quotePrefix="1" applyFont="1"/>
    <xf numFmtId="0" fontId="184" fillId="0" borderId="54" xfId="40" applyFont="1" applyBorder="1" applyAlignment="1">
      <alignment vertical="center"/>
    </xf>
    <xf numFmtId="0" fontId="184" fillId="0" borderId="10" xfId="40" applyFont="1" applyBorder="1" applyAlignment="1">
      <alignment vertical="center"/>
    </xf>
    <xf numFmtId="0" fontId="184" fillId="0" borderId="0" xfId="40" applyFont="1" applyAlignment="1">
      <alignment vertical="center"/>
    </xf>
    <xf numFmtId="0" fontId="184" fillId="0" borderId="14" xfId="40" applyFont="1" applyBorder="1" applyAlignment="1">
      <alignment vertical="center"/>
    </xf>
    <xf numFmtId="0" fontId="184" fillId="0" borderId="55" xfId="40" applyFont="1" applyBorder="1" applyAlignment="1">
      <alignment vertical="center"/>
    </xf>
    <xf numFmtId="0" fontId="184" fillId="0" borderId="39" xfId="40" applyFont="1" applyBorder="1" applyAlignment="1">
      <alignment vertical="center"/>
    </xf>
    <xf numFmtId="0" fontId="184" fillId="0" borderId="80" xfId="32" applyFont="1" applyBorder="1" applyAlignment="1">
      <alignment vertical="center"/>
    </xf>
    <xf numFmtId="0" fontId="184" fillId="0" borderId="81" xfId="32" applyFont="1" applyBorder="1" applyAlignment="1">
      <alignment vertical="center"/>
    </xf>
    <xf numFmtId="0" fontId="184" fillId="0" borderId="82" xfId="32" applyFont="1" applyBorder="1" applyAlignment="1">
      <alignment vertical="center"/>
    </xf>
    <xf numFmtId="0" fontId="184" fillId="0" borderId="83" xfId="32" applyFont="1" applyBorder="1" applyAlignment="1">
      <alignment vertical="center"/>
    </xf>
    <xf numFmtId="0" fontId="184" fillId="0" borderId="84" xfId="32" applyFont="1" applyBorder="1" applyAlignment="1">
      <alignment vertical="center"/>
    </xf>
    <xf numFmtId="0" fontId="184" fillId="0" borderId="84" xfId="32" applyFont="1" applyBorder="1" applyAlignment="1">
      <alignment horizontal="center" vertical="center"/>
    </xf>
    <xf numFmtId="0" fontId="184" fillId="0" borderId="81" xfId="32" applyFont="1" applyBorder="1" applyAlignment="1">
      <alignment horizontal="center" vertical="center"/>
    </xf>
    <xf numFmtId="0" fontId="184" fillId="0" borderId="85" xfId="40" applyFont="1" applyBorder="1" applyAlignment="1">
      <alignment vertical="center"/>
    </xf>
    <xf numFmtId="0" fontId="189" fillId="0" borderId="0" xfId="40" applyFont="1" applyAlignment="1">
      <alignment vertical="center"/>
    </xf>
    <xf numFmtId="0" fontId="189" fillId="0" borderId="0" xfId="40" applyFont="1" applyAlignment="1">
      <alignment horizontal="center" vertical="center"/>
    </xf>
    <xf numFmtId="0" fontId="190" fillId="0" borderId="0" xfId="40" applyFont="1" applyAlignment="1">
      <alignment vertical="top"/>
    </xf>
    <xf numFmtId="178" fontId="190" fillId="0" borderId="0" xfId="15" applyNumberFormat="1" applyFont="1" applyAlignment="1">
      <alignment vertical="top"/>
    </xf>
    <xf numFmtId="0" fontId="182" fillId="0" borderId="44" xfId="32" applyFont="1" applyBorder="1" applyAlignment="1">
      <alignment vertical="center"/>
    </xf>
    <xf numFmtId="0" fontId="182" fillId="0" borderId="0" xfId="2" applyFont="1"/>
    <xf numFmtId="0" fontId="193" fillId="0" borderId="0" xfId="2" applyFont="1" applyAlignment="1">
      <alignment horizontal="left"/>
    </xf>
    <xf numFmtId="0" fontId="181" fillId="0" borderId="0" xfId="2" applyFont="1" applyAlignment="1">
      <alignment horizontal="left"/>
    </xf>
    <xf numFmtId="0" fontId="181" fillId="0" borderId="0" xfId="2" applyFont="1"/>
    <xf numFmtId="174" fontId="193" fillId="0" borderId="0" xfId="2" applyNumberFormat="1" applyFont="1" applyAlignment="1">
      <alignment horizontal="left"/>
    </xf>
    <xf numFmtId="175" fontId="181" fillId="0" borderId="0" xfId="2" applyNumberFormat="1" applyFont="1" applyAlignment="1">
      <alignment horizontal="left"/>
    </xf>
    <xf numFmtId="0" fontId="182" fillId="0" borderId="0" xfId="2" applyFont="1" applyAlignment="1">
      <alignment horizontal="right"/>
    </xf>
    <xf numFmtId="0" fontId="188" fillId="0" borderId="0" xfId="2" applyFont="1" applyAlignment="1">
      <alignment horizontal="left"/>
    </xf>
    <xf numFmtId="0" fontId="181" fillId="0" borderId="0" xfId="2" quotePrefix="1" applyFont="1"/>
    <xf numFmtId="0" fontId="188" fillId="0" borderId="0" xfId="2" applyFont="1"/>
    <xf numFmtId="0" fontId="188" fillId="0" borderId="10" xfId="2" applyFont="1" applyBorder="1" applyAlignment="1">
      <alignment horizontal="center" vertical="center" wrapText="1"/>
    </xf>
    <xf numFmtId="0" fontId="188" fillId="0" borderId="1" xfId="2" applyFont="1" applyBorder="1" applyAlignment="1">
      <alignment horizontal="center" vertical="center" wrapText="1"/>
    </xf>
    <xf numFmtId="0" fontId="188" fillId="0" borderId="14" xfId="2" applyFont="1" applyBorder="1" applyAlignment="1">
      <alignment horizontal="center" vertical="center" wrapText="1"/>
    </xf>
    <xf numFmtId="0" fontId="188" fillId="0" borderId="3" xfId="2" applyFont="1" applyBorder="1" applyAlignment="1">
      <alignment horizontal="center" vertical="center" wrapText="1"/>
    </xf>
    <xf numFmtId="9" fontId="188" fillId="0" borderId="3" xfId="2" applyNumberFormat="1" applyFont="1" applyBorder="1" applyAlignment="1">
      <alignment horizontal="center" vertical="center" wrapText="1"/>
    </xf>
    <xf numFmtId="9" fontId="188" fillId="0" borderId="10" xfId="2" applyNumberFormat="1" applyFont="1" applyBorder="1" applyAlignment="1">
      <alignment horizontal="center" vertical="center" wrapText="1"/>
    </xf>
    <xf numFmtId="0" fontId="188" fillId="0" borderId="38" xfId="2" applyFont="1" applyBorder="1" applyAlignment="1">
      <alignment horizontal="center" vertical="center"/>
    </xf>
    <xf numFmtId="0" fontId="188" fillId="0" borderId="8" xfId="2" applyFont="1" applyBorder="1" applyAlignment="1">
      <alignment horizontal="center" vertical="center"/>
    </xf>
    <xf numFmtId="0" fontId="188" fillId="0" borderId="25" xfId="2" applyFont="1" applyBorder="1" applyAlignment="1">
      <alignment horizontal="center" vertical="center"/>
    </xf>
    <xf numFmtId="0" fontId="188" fillId="0" borderId="1" xfId="2" applyFont="1" applyBorder="1" applyAlignment="1">
      <alignment horizontal="center" vertical="center"/>
    </xf>
    <xf numFmtId="0" fontId="188" fillId="0" borderId="104" xfId="2" applyFont="1" applyBorder="1" applyAlignment="1">
      <alignment horizontal="center" vertical="center"/>
    </xf>
    <xf numFmtId="0" fontId="188" fillId="0" borderId="40" xfId="2" applyFont="1" applyBorder="1" applyAlignment="1">
      <alignment horizontal="center" vertical="center"/>
    </xf>
    <xf numFmtId="4" fontId="188" fillId="0" borderId="42" xfId="0" applyNumberFormat="1" applyFont="1" applyBorder="1" applyAlignment="1">
      <alignment vertical="center"/>
    </xf>
    <xf numFmtId="165" fontId="188" fillId="0" borderId="44" xfId="3" applyFont="1" applyFill="1" applyBorder="1" applyAlignment="1">
      <alignment horizontal="center" vertical="center"/>
    </xf>
    <xf numFmtId="164" fontId="188" fillId="0" borderId="44" xfId="1" applyFont="1" applyFill="1" applyBorder="1" applyAlignment="1">
      <alignment horizontal="center" vertical="center"/>
    </xf>
    <xf numFmtId="165" fontId="188" fillId="0" borderId="44" xfId="1" applyNumberFormat="1" applyFont="1" applyFill="1" applyBorder="1" applyAlignment="1">
      <alignment horizontal="center" vertical="center"/>
    </xf>
    <xf numFmtId="165" fontId="188" fillId="0" borderId="44" xfId="2" applyNumberFormat="1" applyFont="1" applyBorder="1" applyAlignment="1">
      <alignment horizontal="center" vertical="center"/>
    </xf>
    <xf numFmtId="165" fontId="193" fillId="0" borderId="44" xfId="3" applyFont="1" applyFill="1" applyBorder="1" applyAlignment="1">
      <alignment horizontal="center" vertical="center"/>
    </xf>
    <xf numFmtId="0" fontId="188" fillId="0" borderId="44" xfId="2" applyFont="1" applyBorder="1" applyAlignment="1">
      <alignment horizontal="center" vertical="center" wrapText="1"/>
    </xf>
    <xf numFmtId="0" fontId="188" fillId="0" borderId="43" xfId="2" applyFont="1" applyBorder="1" applyAlignment="1">
      <alignment horizontal="center" vertical="center" wrapText="1"/>
    </xf>
    <xf numFmtId="0" fontId="188" fillId="0" borderId="46" xfId="2" applyFont="1" applyBorder="1" applyAlignment="1">
      <alignment horizontal="center" vertical="center"/>
    </xf>
    <xf numFmtId="164" fontId="193" fillId="0" borderId="49" xfId="2" applyNumberFormat="1" applyFont="1" applyBorder="1" applyAlignment="1">
      <alignment horizontal="left" vertical="center"/>
    </xf>
    <xf numFmtId="4" fontId="188" fillId="0" borderId="47" xfId="0" applyNumberFormat="1" applyFont="1" applyBorder="1" applyAlignment="1">
      <alignment vertical="center"/>
    </xf>
    <xf numFmtId="0" fontId="188" fillId="0" borderId="49" xfId="2" applyFont="1" applyBorder="1" applyAlignment="1">
      <alignment horizontal="center" vertical="center"/>
    </xf>
    <xf numFmtId="184" fontId="188" fillId="0" borderId="49" xfId="1" applyNumberFormat="1" applyFont="1" applyFill="1" applyBorder="1" applyAlignment="1">
      <alignment horizontal="center" vertical="center"/>
    </xf>
    <xf numFmtId="164" fontId="188" fillId="0" borderId="49" xfId="1" applyFont="1" applyFill="1" applyBorder="1" applyAlignment="1">
      <alignment horizontal="center" vertical="center"/>
    </xf>
    <xf numFmtId="0" fontId="188" fillId="0" borderId="47" xfId="0" applyFont="1" applyBorder="1" applyAlignment="1">
      <alignment vertical="center"/>
    </xf>
    <xf numFmtId="177" fontId="188" fillId="0" borderId="49" xfId="1" applyNumberFormat="1" applyFont="1" applyFill="1" applyBorder="1" applyAlignment="1">
      <alignment horizontal="center" vertical="center"/>
    </xf>
    <xf numFmtId="165" fontId="188" fillId="0" borderId="49" xfId="3" applyFont="1" applyFill="1" applyBorder="1" applyAlignment="1">
      <alignment horizontal="center" vertical="center"/>
    </xf>
    <xf numFmtId="165" fontId="188" fillId="0" borderId="49" xfId="1" applyNumberFormat="1" applyFont="1" applyFill="1" applyBorder="1" applyAlignment="1">
      <alignment horizontal="center" vertical="center"/>
    </xf>
    <xf numFmtId="165" fontId="188" fillId="0" borderId="49" xfId="2" applyNumberFormat="1" applyFont="1" applyBorder="1" applyAlignment="1">
      <alignment horizontal="center" vertical="center"/>
    </xf>
    <xf numFmtId="165" fontId="193" fillId="0" borderId="49" xfId="3" applyFont="1" applyFill="1" applyBorder="1" applyAlignment="1">
      <alignment horizontal="center" vertical="center"/>
    </xf>
    <xf numFmtId="0" fontId="188" fillId="0" borderId="49" xfId="2" applyFont="1" applyBorder="1" applyAlignment="1">
      <alignment horizontal="center" vertical="center" wrapText="1"/>
    </xf>
    <xf numFmtId="0" fontId="188" fillId="0" borderId="48" xfId="2" applyFont="1" applyBorder="1" applyAlignment="1">
      <alignment vertical="center" wrapText="1"/>
    </xf>
    <xf numFmtId="0" fontId="188" fillId="0" borderId="0" xfId="2" applyFont="1" applyAlignment="1">
      <alignment horizontal="center" vertical="center"/>
    </xf>
    <xf numFmtId="164" fontId="188" fillId="0" borderId="0" xfId="2" applyNumberFormat="1" applyFont="1" applyAlignment="1">
      <alignment horizontal="left" vertical="center"/>
    </xf>
    <xf numFmtId="164" fontId="188" fillId="0" borderId="0" xfId="1" applyFont="1" applyFill="1" applyBorder="1" applyAlignment="1">
      <alignment horizontal="center" vertical="center"/>
    </xf>
    <xf numFmtId="184" fontId="188" fillId="0" borderId="0" xfId="1" applyNumberFormat="1" applyFont="1" applyFill="1" applyBorder="1" applyAlignment="1">
      <alignment horizontal="center" vertical="center"/>
    </xf>
    <xf numFmtId="177" fontId="188" fillId="0" borderId="0" xfId="1" applyNumberFormat="1" applyFont="1" applyFill="1" applyBorder="1" applyAlignment="1">
      <alignment horizontal="center" vertical="center"/>
    </xf>
    <xf numFmtId="39" fontId="188" fillId="0" borderId="0" xfId="2" applyNumberFormat="1" applyFont="1" applyAlignment="1">
      <alignment horizontal="center" vertical="center"/>
    </xf>
    <xf numFmtId="165" fontId="188" fillId="0" borderId="0" xfId="3" applyFont="1" applyFill="1" applyBorder="1" applyAlignment="1">
      <alignment horizontal="center" vertical="center"/>
    </xf>
    <xf numFmtId="165" fontId="188" fillId="0" borderId="0" xfId="1" applyNumberFormat="1" applyFont="1" applyFill="1" applyBorder="1" applyAlignment="1">
      <alignment horizontal="center" vertical="center"/>
    </xf>
    <xf numFmtId="165" fontId="188" fillId="0" borderId="0" xfId="2" applyNumberFormat="1" applyFont="1" applyAlignment="1">
      <alignment horizontal="center" vertical="center"/>
    </xf>
    <xf numFmtId="0" fontId="188" fillId="0" borderId="0" xfId="2" applyFont="1" applyAlignment="1">
      <alignment horizontal="center" vertical="center" wrapText="1"/>
    </xf>
    <xf numFmtId="0" fontId="188" fillId="0" borderId="0" xfId="2" applyFont="1" applyAlignment="1">
      <alignment vertical="top" wrapText="1"/>
    </xf>
    <xf numFmtId="0" fontId="193" fillId="0" borderId="0" xfId="0" applyFont="1"/>
    <xf numFmtId="0" fontId="181" fillId="0" borderId="0" xfId="0" applyFont="1" applyAlignment="1">
      <alignment horizontal="center" vertical="center"/>
    </xf>
    <xf numFmtId="0" fontId="182" fillId="0" borderId="0" xfId="0" applyFont="1" applyAlignment="1">
      <alignment horizontal="center" vertical="center"/>
    </xf>
    <xf numFmtId="0" fontId="193" fillId="0" borderId="0" xfId="0" applyFont="1" applyAlignment="1">
      <alignment horizontal="left"/>
    </xf>
    <xf numFmtId="0" fontId="194" fillId="0" borderId="0" xfId="0" applyFont="1"/>
    <xf numFmtId="9" fontId="198" fillId="0" borderId="3" xfId="2" applyNumberFormat="1" applyFont="1" applyBorder="1" applyAlignment="1">
      <alignment horizontal="center"/>
    </xf>
    <xf numFmtId="0" fontId="187" fillId="0" borderId="111" xfId="2" applyFont="1" applyBorder="1" applyAlignment="1">
      <alignment horizontal="center" vertical="center"/>
    </xf>
    <xf numFmtId="0" fontId="187" fillId="0" borderId="7" xfId="2" applyFont="1" applyBorder="1" applyAlignment="1">
      <alignment horizontal="center" vertical="center"/>
    </xf>
    <xf numFmtId="180" fontId="188" fillId="0" borderId="42" xfId="3" applyNumberFormat="1" applyFont="1" applyFill="1" applyBorder="1" applyAlignment="1">
      <alignment vertical="center"/>
    </xf>
    <xf numFmtId="0" fontId="182" fillId="0" borderId="0" xfId="11" applyFont="1"/>
    <xf numFmtId="0" fontId="182" fillId="0" borderId="0" xfId="11" applyFont="1" applyAlignment="1">
      <alignment horizontal="center"/>
    </xf>
    <xf numFmtId="0" fontId="182" fillId="0" borderId="0" xfId="11" quotePrefix="1" applyFont="1"/>
    <xf numFmtId="179" fontId="182" fillId="0" borderId="0" xfId="11" applyNumberFormat="1" applyFont="1"/>
    <xf numFmtId="0" fontId="181" fillId="0" borderId="0" xfId="11" applyFont="1"/>
    <xf numFmtId="178" fontId="182" fillId="0" borderId="0" xfId="11" applyNumberFormat="1" applyFont="1"/>
    <xf numFmtId="172" fontId="182" fillId="0" borderId="0" xfId="11" applyNumberFormat="1" applyFont="1"/>
    <xf numFmtId="0" fontId="182" fillId="0" borderId="0" xfId="11" applyFont="1" applyAlignment="1">
      <alignment horizontal="left"/>
    </xf>
    <xf numFmtId="172" fontId="182" fillId="0" borderId="0" xfId="11" applyNumberFormat="1" applyFont="1" applyAlignment="1">
      <alignment horizontal="left"/>
    </xf>
    <xf numFmtId="0" fontId="182" fillId="0" borderId="2" xfId="11" applyFont="1" applyBorder="1" applyAlignment="1">
      <alignment horizontal="center" vertical="center" wrapText="1"/>
    </xf>
    <xf numFmtId="0" fontId="182" fillId="0" borderId="4" xfId="11" applyFont="1" applyBorder="1" applyAlignment="1">
      <alignment horizontal="center" vertical="center" wrapText="1"/>
    </xf>
    <xf numFmtId="0" fontId="182" fillId="0" borderId="72" xfId="11" applyFont="1" applyBorder="1" applyAlignment="1">
      <alignment horizontal="center" vertical="center"/>
    </xf>
    <xf numFmtId="0" fontId="182" fillId="0" borderId="69" xfId="11" applyFont="1" applyBorder="1" applyAlignment="1">
      <alignment horizontal="center"/>
    </xf>
    <xf numFmtId="0" fontId="182" fillId="0" borderId="68" xfId="11" applyFont="1" applyBorder="1" applyAlignment="1">
      <alignment horizontal="center"/>
    </xf>
    <xf numFmtId="0" fontId="182" fillId="0" borderId="54" xfId="11" applyFont="1" applyBorder="1"/>
    <xf numFmtId="0" fontId="182" fillId="0" borderId="10" xfId="11" applyFont="1" applyBorder="1"/>
    <xf numFmtId="0" fontId="182" fillId="0" borderId="14" xfId="11" applyFont="1" applyBorder="1"/>
    <xf numFmtId="0" fontId="182" fillId="0" borderId="3" xfId="11" applyFont="1" applyBorder="1"/>
    <xf numFmtId="0" fontId="182" fillId="0" borderId="21" xfId="11" applyFont="1" applyBorder="1"/>
    <xf numFmtId="49" fontId="182" fillId="0" borderId="40" xfId="4" applyNumberFormat="1" applyFont="1" applyBorder="1" applyAlignment="1">
      <alignment horizontal="center" vertical="center"/>
    </xf>
    <xf numFmtId="0" fontId="182" fillId="0" borderId="46" xfId="11" applyFont="1" applyBorder="1"/>
    <xf numFmtId="0" fontId="182" fillId="0" borderId="47" xfId="11" applyFont="1" applyBorder="1"/>
    <xf numFmtId="0" fontId="182" fillId="0" borderId="49" xfId="11" applyFont="1" applyBorder="1"/>
    <xf numFmtId="0" fontId="182" fillId="0" borderId="50" xfId="11" applyFont="1" applyBorder="1"/>
    <xf numFmtId="0" fontId="182" fillId="0" borderId="51" xfId="11" applyFont="1" applyBorder="1"/>
    <xf numFmtId="0" fontId="182" fillId="0" borderId="24" xfId="11" applyFont="1" applyBorder="1"/>
    <xf numFmtId="0" fontId="181" fillId="0" borderId="0" xfId="0" applyFont="1" applyAlignment="1">
      <alignment horizontal="center"/>
    </xf>
    <xf numFmtId="0" fontId="182" fillId="0" borderId="0" xfId="0" applyFont="1" applyAlignment="1">
      <alignment horizontal="center"/>
    </xf>
    <xf numFmtId="0" fontId="191" fillId="0" borderId="0" xfId="11" applyFont="1"/>
    <xf numFmtId="0" fontId="183" fillId="0" borderId="0" xfId="11" applyFont="1"/>
    <xf numFmtId="176" fontId="182" fillId="0" borderId="0" xfId="3" applyNumberFormat="1" applyFont="1" applyFill="1" applyAlignment="1">
      <alignment horizontal="left"/>
    </xf>
    <xf numFmtId="176" fontId="188" fillId="0" borderId="0" xfId="0" applyNumberFormat="1" applyFont="1" applyAlignment="1">
      <alignment horizontal="left"/>
    </xf>
    <xf numFmtId="181" fontId="182" fillId="0" borderId="0" xfId="11" applyNumberFormat="1" applyFont="1"/>
    <xf numFmtId="0" fontId="182" fillId="0" borderId="0" xfId="4" applyFont="1"/>
    <xf numFmtId="164" fontId="181" fillId="0" borderId="0" xfId="11" applyNumberFormat="1" applyFont="1"/>
    <xf numFmtId="49" fontId="182" fillId="0" borderId="0" xfId="4" applyNumberFormat="1" applyFont="1" applyAlignment="1">
      <alignment vertical="center"/>
    </xf>
    <xf numFmtId="49" fontId="181" fillId="0" borderId="56" xfId="4" applyNumberFormat="1" applyFont="1" applyBorder="1" applyAlignment="1">
      <alignment horizontal="center" vertical="center" wrapText="1"/>
    </xf>
    <xf numFmtId="49" fontId="181" fillId="0" borderId="62" xfId="4" applyNumberFormat="1" applyFont="1" applyBorder="1" applyAlignment="1">
      <alignment horizontal="center" vertical="center" wrapText="1"/>
    </xf>
    <xf numFmtId="49" fontId="181" fillId="0" borderId="2" xfId="4" applyNumberFormat="1" applyFont="1" applyBorder="1" applyAlignment="1">
      <alignment horizontal="center" vertical="center" wrapText="1"/>
    </xf>
    <xf numFmtId="49" fontId="181" fillId="0" borderId="63" xfId="4" applyNumberFormat="1" applyFont="1" applyBorder="1" applyAlignment="1">
      <alignment horizontal="center" vertical="center" wrapText="1"/>
    </xf>
    <xf numFmtId="49" fontId="182" fillId="0" borderId="36" xfId="4" applyNumberFormat="1" applyFont="1" applyBorder="1" applyAlignment="1">
      <alignment horizontal="center" vertical="center"/>
    </xf>
    <xf numFmtId="49" fontId="182" fillId="0" borderId="2" xfId="4" applyNumberFormat="1" applyFont="1" applyBorder="1" applyAlignment="1">
      <alignment horizontal="center" vertical="center"/>
    </xf>
    <xf numFmtId="49" fontId="182" fillId="0" borderId="63" xfId="4" applyNumberFormat="1" applyFont="1" applyBorder="1" applyAlignment="1">
      <alignment horizontal="center" vertical="center"/>
    </xf>
    <xf numFmtId="49" fontId="182" fillId="0" borderId="54" xfId="4" applyNumberFormat="1" applyFont="1" applyBorder="1" applyAlignment="1">
      <alignment vertical="center"/>
    </xf>
    <xf numFmtId="0" fontId="192" fillId="0" borderId="3" xfId="4" applyFont="1" applyBorder="1" applyAlignment="1">
      <alignment vertical="center"/>
    </xf>
    <xf numFmtId="0" fontId="192" fillId="0" borderId="39" xfId="4" applyFont="1" applyBorder="1" applyAlignment="1">
      <alignment vertical="center"/>
    </xf>
    <xf numFmtId="164" fontId="182" fillId="0" borderId="41" xfId="4" quotePrefix="1" applyNumberFormat="1" applyFont="1" applyBorder="1" applyAlignment="1">
      <alignment vertical="center"/>
    </xf>
    <xf numFmtId="164" fontId="182" fillId="0" borderId="42" xfId="7" applyFont="1" applyFill="1" applyBorder="1" applyAlignment="1">
      <alignment vertical="center"/>
    </xf>
    <xf numFmtId="49" fontId="182" fillId="0" borderId="42" xfId="4" applyNumberFormat="1" applyFont="1" applyBorder="1" applyAlignment="1">
      <alignment vertical="center"/>
    </xf>
    <xf numFmtId="165" fontId="182" fillId="0" borderId="41" xfId="3" applyFont="1" applyFill="1" applyBorder="1" applyAlignment="1">
      <alignment horizontal="center" vertical="center"/>
    </xf>
    <xf numFmtId="165" fontId="182" fillId="0" borderId="43" xfId="3" applyFont="1" applyFill="1" applyBorder="1" applyAlignment="1">
      <alignment horizontal="center" vertical="center"/>
    </xf>
    <xf numFmtId="164" fontId="182" fillId="0" borderId="41" xfId="4" applyNumberFormat="1" applyFont="1" applyBorder="1" applyAlignment="1">
      <alignment vertical="center"/>
    </xf>
    <xf numFmtId="49" fontId="182" fillId="0" borderId="64" xfId="4" applyNumberFormat="1" applyFont="1" applyBorder="1" applyAlignment="1">
      <alignment horizontal="center" vertical="center"/>
    </xf>
    <xf numFmtId="164" fontId="182" fillId="0" borderId="65" xfId="4" applyNumberFormat="1" applyFont="1" applyBorder="1" applyAlignment="1">
      <alignment vertical="center"/>
    </xf>
    <xf numFmtId="164" fontId="182" fillId="0" borderId="66" xfId="7" applyFont="1" applyFill="1" applyBorder="1" applyAlignment="1">
      <alignment vertical="center"/>
    </xf>
    <xf numFmtId="49" fontId="182" fillId="0" borderId="66" xfId="4" applyNumberFormat="1" applyFont="1" applyBorder="1" applyAlignment="1">
      <alignment vertical="center"/>
    </xf>
    <xf numFmtId="165" fontId="182" fillId="0" borderId="65" xfId="3" applyFont="1" applyFill="1" applyBorder="1" applyAlignment="1">
      <alignment horizontal="center" vertical="center"/>
    </xf>
    <xf numFmtId="165" fontId="182" fillId="0" borderId="67" xfId="3" applyFont="1" applyFill="1" applyBorder="1" applyAlignment="1">
      <alignment horizontal="center" vertical="center"/>
    </xf>
    <xf numFmtId="49" fontId="182" fillId="0" borderId="35" xfId="4" applyNumberFormat="1" applyFont="1" applyBorder="1" applyAlignment="1">
      <alignment horizontal="center" vertical="center"/>
    </xf>
    <xf numFmtId="164" fontId="181" fillId="0" borderId="5" xfId="4" applyNumberFormat="1" applyFont="1" applyBorder="1" applyAlignment="1">
      <alignment vertical="center"/>
    </xf>
    <xf numFmtId="164" fontId="181" fillId="0" borderId="12" xfId="7" applyFont="1" applyFill="1" applyBorder="1" applyAlignment="1">
      <alignment vertical="center"/>
    </xf>
    <xf numFmtId="165" fontId="193" fillId="0" borderId="13" xfId="3" applyFont="1" applyFill="1" applyBorder="1"/>
    <xf numFmtId="165" fontId="193" fillId="0" borderId="32" xfId="3" applyFont="1" applyFill="1" applyBorder="1"/>
    <xf numFmtId="49" fontId="182" fillId="0" borderId="72" xfId="4" applyNumberFormat="1" applyFont="1" applyBorder="1" applyAlignment="1">
      <alignment horizontal="center" vertical="center"/>
    </xf>
    <xf numFmtId="164" fontId="181" fillId="0" borderId="70" xfId="4" applyNumberFormat="1" applyFont="1" applyBorder="1" applyAlignment="1">
      <alignment vertical="center"/>
    </xf>
    <xf numFmtId="164" fontId="181" fillId="0" borderId="70" xfId="7" applyFont="1" applyFill="1" applyBorder="1" applyAlignment="1">
      <alignment vertical="center"/>
    </xf>
    <xf numFmtId="165" fontId="193" fillId="0" borderId="71" xfId="3" applyFont="1" applyFill="1" applyBorder="1"/>
    <xf numFmtId="165" fontId="193" fillId="0" borderId="102" xfId="3" applyFont="1" applyFill="1" applyBorder="1"/>
    <xf numFmtId="49" fontId="182" fillId="0" borderId="0" xfId="4" applyNumberFormat="1" applyFont="1" applyAlignment="1">
      <alignment horizontal="center" vertical="center"/>
    </xf>
    <xf numFmtId="0" fontId="182" fillId="0" borderId="0" xfId="4" applyFont="1" applyAlignment="1">
      <alignment vertical="center"/>
    </xf>
    <xf numFmtId="0" fontId="193" fillId="0" borderId="0" xfId="0" applyFont="1" applyAlignment="1">
      <alignment horizontal="center"/>
    </xf>
    <xf numFmtId="164" fontId="193" fillId="0" borderId="0" xfId="0" applyNumberFormat="1" applyFont="1"/>
    <xf numFmtId="0" fontId="193" fillId="0" borderId="38" xfId="0" applyFont="1" applyBorder="1" applyAlignment="1">
      <alignment horizontal="center"/>
    </xf>
    <xf numFmtId="0" fontId="193" fillId="0" borderId="1" xfId="0" applyFont="1" applyBorder="1"/>
    <xf numFmtId="0" fontId="188" fillId="0" borderId="1" xfId="0" applyFont="1" applyBorder="1"/>
    <xf numFmtId="180" fontId="193" fillId="0" borderId="1" xfId="3" applyNumberFormat="1" applyFont="1" applyFill="1" applyBorder="1"/>
    <xf numFmtId="180" fontId="193" fillId="0" borderId="104" xfId="3" applyNumberFormat="1" applyFont="1" applyFill="1" applyBorder="1"/>
    <xf numFmtId="0" fontId="193" fillId="0" borderId="40" xfId="0" applyFont="1" applyBorder="1" applyAlignment="1">
      <alignment horizontal="center"/>
    </xf>
    <xf numFmtId="0" fontId="193" fillId="0" borderId="42" xfId="0" applyFont="1" applyBorder="1"/>
    <xf numFmtId="0" fontId="188" fillId="0" borderId="44" xfId="0" applyFont="1" applyBorder="1"/>
    <xf numFmtId="180" fontId="193" fillId="0" borderId="44" xfId="3" applyNumberFormat="1" applyFont="1" applyFill="1" applyBorder="1"/>
    <xf numFmtId="180" fontId="193" fillId="0" borderId="43" xfId="3" applyNumberFormat="1" applyFont="1" applyFill="1" applyBorder="1"/>
    <xf numFmtId="0" fontId="188" fillId="0" borderId="40" xfId="0" applyFont="1" applyBorder="1" applyAlignment="1">
      <alignment horizontal="center"/>
    </xf>
    <xf numFmtId="165" fontId="188" fillId="0" borderId="44" xfId="3" applyFont="1" applyFill="1" applyBorder="1" applyAlignment="1">
      <alignment horizontal="right"/>
    </xf>
    <xf numFmtId="180" fontId="188" fillId="0" borderId="44" xfId="3" applyNumberFormat="1" applyFont="1" applyFill="1" applyBorder="1" applyAlignment="1">
      <alignment horizontal="center"/>
    </xf>
    <xf numFmtId="180" fontId="188" fillId="0" borderId="44" xfId="3" applyNumberFormat="1" applyFont="1" applyFill="1" applyBorder="1"/>
    <xf numFmtId="180" fontId="188" fillId="0" borderId="43" xfId="3" applyNumberFormat="1" applyFont="1" applyFill="1" applyBorder="1"/>
    <xf numFmtId="180" fontId="188" fillId="0" borderId="44" xfId="3" applyNumberFormat="1" applyFont="1" applyFill="1" applyBorder="1" applyAlignment="1">
      <alignment horizontal="right"/>
    </xf>
    <xf numFmtId="0" fontId="188" fillId="0" borderId="54" xfId="0" applyFont="1" applyBorder="1"/>
    <xf numFmtId="180" fontId="188" fillId="0" borderId="3" xfId="3" applyNumberFormat="1" applyFont="1" applyFill="1" applyBorder="1"/>
    <xf numFmtId="180" fontId="188" fillId="0" borderId="39" xfId="3" applyNumberFormat="1" applyFont="1" applyFill="1" applyBorder="1"/>
    <xf numFmtId="0" fontId="188" fillId="0" borderId="72" xfId="0" applyFont="1" applyBorder="1"/>
    <xf numFmtId="0" fontId="193" fillId="0" borderId="68" xfId="0" applyFont="1" applyBorder="1" applyAlignment="1">
      <alignment horizontal="center"/>
    </xf>
    <xf numFmtId="180" fontId="193" fillId="0" borderId="68" xfId="3" applyNumberFormat="1" applyFont="1" applyFill="1" applyBorder="1"/>
    <xf numFmtId="180" fontId="193" fillId="0" borderId="102" xfId="3" applyNumberFormat="1" applyFont="1" applyFill="1" applyBorder="1"/>
    <xf numFmtId="0" fontId="193" fillId="0" borderId="54" xfId="0" applyFont="1" applyBorder="1" applyAlignment="1">
      <alignment horizontal="center"/>
    </xf>
    <xf numFmtId="0" fontId="193" fillId="0" borderId="3" xfId="0" applyFont="1" applyBorder="1" applyAlignment="1">
      <alignment horizontal="center"/>
    </xf>
    <xf numFmtId="0" fontId="193" fillId="0" borderId="39" xfId="0" applyFont="1" applyBorder="1" applyAlignment="1">
      <alignment horizontal="center"/>
    </xf>
    <xf numFmtId="0" fontId="181" fillId="0" borderId="42" xfId="0" applyFont="1" applyBorder="1"/>
    <xf numFmtId="177" fontId="188" fillId="0" borderId="41" xfId="48" applyNumberFormat="1" applyFont="1" applyFill="1" applyBorder="1" applyAlignment="1">
      <alignment horizontal="right" vertical="center"/>
    </xf>
    <xf numFmtId="0" fontId="188" fillId="0" borderId="44" xfId="0" applyFont="1" applyBorder="1" applyAlignment="1">
      <alignment horizontal="center" vertical="center"/>
    </xf>
    <xf numFmtId="164" fontId="188" fillId="0" borderId="52" xfId="48" applyFont="1" applyFill="1" applyBorder="1" applyAlignment="1">
      <alignment horizontal="right" vertical="center"/>
    </xf>
    <xf numFmtId="164" fontId="188" fillId="0" borderId="44" xfId="48" applyFont="1" applyFill="1" applyBorder="1" applyAlignment="1">
      <alignment vertical="center"/>
    </xf>
    <xf numFmtId="177" fontId="188" fillId="0" borderId="41" xfId="48" applyNumberFormat="1" applyFont="1" applyFill="1" applyBorder="1" applyAlignment="1">
      <alignment horizontal="center" vertical="center"/>
    </xf>
    <xf numFmtId="0" fontId="188" fillId="0" borderId="44" xfId="0" applyFont="1" applyBorder="1" applyAlignment="1">
      <alignment horizontal="right" vertical="center"/>
    </xf>
    <xf numFmtId="164" fontId="188" fillId="0" borderId="43" xfId="48" applyFont="1" applyFill="1" applyBorder="1" applyAlignment="1">
      <alignment vertical="center"/>
    </xf>
    <xf numFmtId="0" fontId="182" fillId="0" borderId="42" xfId="0" applyFont="1" applyBorder="1"/>
    <xf numFmtId="165" fontId="182" fillId="0" borderId="44" xfId="3" applyFont="1" applyBorder="1" applyAlignment="1">
      <alignment horizontal="center"/>
    </xf>
    <xf numFmtId="180" fontId="188" fillId="0" borderId="52" xfId="3" applyNumberFormat="1" applyFont="1" applyFill="1" applyBorder="1" applyAlignment="1">
      <alignment horizontal="right" vertical="center"/>
    </xf>
    <xf numFmtId="180" fontId="188" fillId="0" borderId="44" xfId="3" applyNumberFormat="1" applyFont="1" applyFill="1" applyBorder="1" applyAlignment="1">
      <alignment vertical="center"/>
    </xf>
    <xf numFmtId="180" fontId="188" fillId="0" borderId="43" xfId="3" applyNumberFormat="1" applyFont="1" applyFill="1" applyBorder="1" applyAlignment="1">
      <alignment vertical="center"/>
    </xf>
    <xf numFmtId="0" fontId="188" fillId="0" borderId="3" xfId="0" applyFont="1" applyBorder="1"/>
    <xf numFmtId="0" fontId="182" fillId="0" borderId="59" xfId="4" applyFont="1" applyBorder="1"/>
    <xf numFmtId="0" fontId="182" fillId="0" borderId="8" xfId="4" applyFont="1" applyBorder="1"/>
    <xf numFmtId="0" fontId="182" fillId="0" borderId="25" xfId="4" applyFont="1" applyBorder="1"/>
    <xf numFmtId="0" fontId="182" fillId="0" borderId="9" xfId="4" applyFont="1" applyBorder="1"/>
    <xf numFmtId="0" fontId="182" fillId="0" borderId="0" xfId="4" applyFont="1" applyAlignment="1">
      <alignment horizontal="centerContinuous"/>
    </xf>
    <xf numFmtId="0" fontId="187" fillId="0" borderId="0" xfId="0" applyFont="1" applyProtection="1">
      <protection locked="0"/>
    </xf>
    <xf numFmtId="0" fontId="182" fillId="0" borderId="0" xfId="4" applyFont="1" applyAlignment="1">
      <alignment horizontal="center"/>
    </xf>
    <xf numFmtId="0" fontId="182" fillId="0" borderId="0" xfId="4" applyFont="1" applyAlignment="1">
      <alignment horizontal="left"/>
    </xf>
    <xf numFmtId="0" fontId="182" fillId="0" borderId="0" xfId="4" applyFont="1" applyAlignment="1">
      <alignment horizontal="left" vertical="center" wrapText="1"/>
    </xf>
    <xf numFmtId="0" fontId="181" fillId="0" borderId="0" xfId="4" applyFont="1" applyAlignment="1">
      <alignment horizontal="center"/>
    </xf>
    <xf numFmtId="0" fontId="182" fillId="0" borderId="0" xfId="4" applyFont="1" applyAlignment="1">
      <alignment horizontal="center" vertical="center" wrapText="1"/>
    </xf>
    <xf numFmtId="164" fontId="193" fillId="0" borderId="0" xfId="4" applyNumberFormat="1" applyFont="1" applyAlignment="1">
      <alignment horizontal="left"/>
    </xf>
    <xf numFmtId="0" fontId="188" fillId="0" borderId="0" xfId="4" applyFont="1"/>
    <xf numFmtId="164" fontId="200" fillId="0" borderId="0" xfId="4" applyNumberFormat="1" applyFont="1" applyAlignment="1">
      <alignment horizontal="left"/>
    </xf>
    <xf numFmtId="180" fontId="182" fillId="0" borderId="0" xfId="8" applyNumberFormat="1" applyFont="1" applyBorder="1" applyAlignment="1">
      <alignment horizontal="center"/>
    </xf>
    <xf numFmtId="0" fontId="191" fillId="0" borderId="0" xfId="4" applyFont="1" applyAlignment="1">
      <alignment horizontal="left"/>
    </xf>
    <xf numFmtId="165" fontId="182" fillId="0" borderId="0" xfId="8" applyFont="1" applyBorder="1"/>
    <xf numFmtId="182" fontId="182" fillId="0" borderId="0" xfId="4" applyNumberFormat="1" applyFont="1" applyAlignment="1">
      <alignment horizontal="left"/>
    </xf>
    <xf numFmtId="182" fontId="182" fillId="0" borderId="0" xfId="4" applyNumberFormat="1" applyFont="1" applyAlignment="1">
      <alignment horizontal="center"/>
    </xf>
    <xf numFmtId="0" fontId="182" fillId="0" borderId="0" xfId="4" applyFont="1" applyAlignment="1">
      <alignment horizontal="justify" vertical="justify" wrapText="1"/>
    </xf>
    <xf numFmtId="49" fontId="182" fillId="0" borderId="0" xfId="4" applyNumberFormat="1" applyFont="1" applyAlignment="1">
      <alignment horizontal="left" vertical="center"/>
    </xf>
    <xf numFmtId="164" fontId="181" fillId="0" borderId="0" xfId="15" applyFont="1" applyAlignment="1">
      <alignment vertical="center"/>
    </xf>
    <xf numFmtId="164" fontId="182" fillId="0" borderId="0" xfId="4" applyNumberFormat="1" applyFont="1" applyAlignment="1">
      <alignment vertical="center"/>
    </xf>
    <xf numFmtId="49" fontId="182" fillId="0" borderId="0" xfId="4" applyNumberFormat="1" applyFont="1"/>
    <xf numFmtId="172" fontId="182" fillId="0" borderId="0" xfId="4" applyNumberFormat="1" applyFont="1"/>
    <xf numFmtId="164" fontId="182" fillId="0" borderId="0" xfId="15" applyFont="1" applyAlignment="1"/>
    <xf numFmtId="0" fontId="181" fillId="0" borderId="0" xfId="16" applyFont="1"/>
    <xf numFmtId="49" fontId="181" fillId="0" borderId="0" xfId="4" applyNumberFormat="1" applyFont="1"/>
    <xf numFmtId="0" fontId="181" fillId="0" borderId="0" xfId="4" applyFont="1"/>
    <xf numFmtId="0" fontId="183" fillId="0" borderId="0" xfId="4" applyFont="1"/>
    <xf numFmtId="49" fontId="191" fillId="0" borderId="0" xfId="4" applyNumberFormat="1" applyFont="1" applyAlignment="1">
      <alignment horizontal="left" vertical="center"/>
    </xf>
    <xf numFmtId="0" fontId="182" fillId="0" borderId="0" xfId="4" applyFont="1" applyAlignment="1">
      <alignment horizontal="right"/>
    </xf>
    <xf numFmtId="0" fontId="191" fillId="0" borderId="0" xfId="4" applyFont="1"/>
    <xf numFmtId="0" fontId="182" fillId="0" borderId="11" xfId="4" applyFont="1" applyBorder="1"/>
    <xf numFmtId="0" fontId="182" fillId="0" borderId="6" xfId="4" applyFont="1" applyBorder="1"/>
    <xf numFmtId="0" fontId="182" fillId="0" borderId="15" xfId="4" applyFont="1" applyBorder="1"/>
    <xf numFmtId="0" fontId="182" fillId="0" borderId="10" xfId="4" applyFont="1" applyBorder="1"/>
    <xf numFmtId="0" fontId="182" fillId="0" borderId="14" xfId="4" applyFont="1" applyBorder="1"/>
    <xf numFmtId="0" fontId="182" fillId="0" borderId="0" xfId="4" applyFont="1" applyAlignment="1">
      <alignment horizontal="center" vertical="center"/>
    </xf>
    <xf numFmtId="164" fontId="181" fillId="0" borderId="0" xfId="15" applyFont="1" applyAlignment="1"/>
    <xf numFmtId="164" fontId="181" fillId="0" borderId="0" xfId="15" quotePrefix="1" applyFont="1" applyAlignment="1"/>
    <xf numFmtId="2" fontId="181" fillId="0" borderId="0" xfId="15" applyNumberFormat="1" applyFont="1" applyAlignment="1">
      <alignment horizontal="left"/>
    </xf>
    <xf numFmtId="176" fontId="181" fillId="0" borderId="0" xfId="15" applyNumberFormat="1" applyFont="1" applyAlignment="1">
      <alignment vertical="center"/>
    </xf>
    <xf numFmtId="49" fontId="182" fillId="0" borderId="0" xfId="11" applyNumberFormat="1" applyFont="1" applyAlignment="1">
      <alignment horizontal="center"/>
    </xf>
    <xf numFmtId="49" fontId="182" fillId="0" borderId="0" xfId="11" applyNumberFormat="1" applyFont="1" applyAlignment="1">
      <alignment horizontal="center" vertical="top"/>
    </xf>
    <xf numFmtId="49" fontId="182" fillId="0" borderId="0" xfId="4" applyNumberFormat="1" applyFont="1" applyAlignment="1">
      <alignment horizontal="right" vertical="center"/>
    </xf>
    <xf numFmtId="164" fontId="181" fillId="0" borderId="0" xfId="4" applyNumberFormat="1" applyFont="1" applyAlignment="1">
      <alignment vertical="center"/>
    </xf>
    <xf numFmtId="0" fontId="182" fillId="0" borderId="42" xfId="4" applyFont="1" applyBorder="1" applyAlignment="1">
      <alignment vertical="center"/>
    </xf>
    <xf numFmtId="0" fontId="182" fillId="0" borderId="0" xfId="4" applyFont="1" applyAlignment="1">
      <alignment horizontal="left" vertical="center"/>
    </xf>
    <xf numFmtId="0" fontId="181" fillId="0" borderId="0" xfId="4" applyFont="1" applyAlignment="1">
      <alignment horizontal="left"/>
    </xf>
    <xf numFmtId="2" fontId="182" fillId="0" borderId="0" xfId="4" applyNumberFormat="1" applyFont="1" applyAlignment="1">
      <alignment horizontal="left"/>
    </xf>
    <xf numFmtId="2" fontId="182" fillId="0" borderId="0" xfId="4" applyNumberFormat="1" applyFont="1"/>
    <xf numFmtId="49" fontId="182" fillId="0" borderId="0" xfId="4" applyNumberFormat="1" applyFont="1" applyAlignment="1">
      <alignment horizontal="center"/>
    </xf>
    <xf numFmtId="164" fontId="183" fillId="0" borderId="0" xfId="4" applyNumberFormat="1" applyFont="1" applyAlignment="1">
      <alignment horizontal="left"/>
    </xf>
    <xf numFmtId="164" fontId="182" fillId="0" borderId="0" xfId="4" applyNumberFormat="1" applyFont="1" applyAlignment="1">
      <alignment horizontal="center"/>
    </xf>
    <xf numFmtId="0" fontId="201" fillId="0" borderId="0" xfId="4" applyFont="1"/>
    <xf numFmtId="0" fontId="193" fillId="0" borderId="59" xfId="0" applyFont="1" applyBorder="1" applyAlignment="1">
      <alignment horizontal="center" vertical="center" wrapText="1"/>
    </xf>
    <xf numFmtId="0" fontId="187" fillId="0" borderId="59" xfId="0" applyFont="1" applyBorder="1" applyAlignment="1">
      <alignment horizontal="center" vertical="center" wrapText="1"/>
    </xf>
    <xf numFmtId="0" fontId="193" fillId="0" borderId="0" xfId="0" applyFont="1" applyAlignment="1">
      <alignment horizontal="center" vertical="center" wrapText="1"/>
    </xf>
    <xf numFmtId="0" fontId="187" fillId="0" borderId="0" xfId="0" applyFont="1" applyAlignment="1">
      <alignment horizontal="center" vertical="center" wrapText="1"/>
    </xf>
    <xf numFmtId="0" fontId="182" fillId="0" borderId="8" xfId="4" applyFont="1" applyBorder="1" applyAlignment="1">
      <alignment horizontal="center" vertical="center" wrapText="1"/>
    </xf>
    <xf numFmtId="0" fontId="182" fillId="0" borderId="25" xfId="4" applyFont="1" applyBorder="1" applyAlignment="1">
      <alignment horizontal="center" vertical="center" wrapText="1"/>
    </xf>
    <xf numFmtId="49" fontId="181" fillId="2" borderId="0" xfId="4" applyNumberFormat="1" applyFont="1" applyFill="1" applyAlignment="1">
      <alignment vertical="center"/>
    </xf>
    <xf numFmtId="49" fontId="195" fillId="3" borderId="2" xfId="4" applyNumberFormat="1" applyFont="1" applyFill="1" applyBorder="1" applyAlignment="1">
      <alignment horizontal="center" vertical="center"/>
    </xf>
    <xf numFmtId="49" fontId="182" fillId="2" borderId="0" xfId="4" applyNumberFormat="1" applyFont="1" applyFill="1" applyAlignment="1">
      <alignment horizontal="center" vertical="center" wrapText="1"/>
    </xf>
    <xf numFmtId="49" fontId="182" fillId="0" borderId="3" xfId="4" applyNumberFormat="1" applyFont="1" applyBorder="1" applyAlignment="1">
      <alignment vertical="center"/>
    </xf>
    <xf numFmtId="49" fontId="182" fillId="0" borderId="10" xfId="4" applyNumberFormat="1" applyFont="1" applyBorder="1" applyAlignment="1">
      <alignment vertical="center"/>
    </xf>
    <xf numFmtId="49" fontId="182" fillId="0" borderId="14" xfId="4" applyNumberFormat="1" applyFont="1" applyBorder="1" applyAlignment="1">
      <alignment vertical="center"/>
    </xf>
    <xf numFmtId="49" fontId="182" fillId="2" borderId="0" xfId="4" applyNumberFormat="1" applyFont="1" applyFill="1" applyAlignment="1">
      <alignment horizontal="center" vertical="center"/>
    </xf>
    <xf numFmtId="49" fontId="189" fillId="0" borderId="44" xfId="4" applyNumberFormat="1" applyFont="1" applyBorder="1" applyAlignment="1">
      <alignment horizontal="center" vertical="center"/>
    </xf>
    <xf numFmtId="49" fontId="182" fillId="2" borderId="0" xfId="4" applyNumberFormat="1" applyFont="1" applyFill="1" applyAlignment="1">
      <alignment vertical="center"/>
    </xf>
    <xf numFmtId="49" fontId="182" fillId="2" borderId="2" xfId="4" applyNumberFormat="1" applyFont="1" applyFill="1" applyBorder="1" applyAlignment="1">
      <alignment horizontal="center" vertical="center"/>
    </xf>
    <xf numFmtId="49" fontId="182" fillId="2" borderId="6" xfId="4" applyNumberFormat="1" applyFont="1" applyFill="1" applyBorder="1" applyAlignment="1">
      <alignment vertical="center"/>
    </xf>
    <xf numFmtId="0" fontId="182" fillId="2" borderId="11" xfId="4" applyFont="1" applyFill="1" applyBorder="1" applyAlignment="1">
      <alignment vertical="center"/>
    </xf>
    <xf numFmtId="0" fontId="182" fillId="2" borderId="66" xfId="4" applyFont="1" applyFill="1" applyBorder="1" applyAlignment="1">
      <alignment vertical="center"/>
    </xf>
    <xf numFmtId="0" fontId="182" fillId="2" borderId="6" xfId="4" applyFont="1" applyFill="1" applyBorder="1" applyAlignment="1">
      <alignment vertical="center"/>
    </xf>
    <xf numFmtId="0" fontId="182" fillId="2" borderId="10" xfId="4" quotePrefix="1" applyFont="1" applyFill="1" applyBorder="1" applyAlignment="1">
      <alignment horizontal="center" vertical="center"/>
    </xf>
    <xf numFmtId="49" fontId="182" fillId="0" borderId="8" xfId="4" applyNumberFormat="1" applyFont="1" applyBorder="1" applyAlignment="1">
      <alignment horizontal="center" vertical="center"/>
    </xf>
    <xf numFmtId="49" fontId="182" fillId="0" borderId="25" xfId="4" applyNumberFormat="1" applyFont="1" applyBorder="1" applyAlignment="1">
      <alignment vertical="center"/>
    </xf>
    <xf numFmtId="0" fontId="182" fillId="0" borderId="25" xfId="4" applyFont="1" applyBorder="1" applyAlignment="1">
      <alignment vertical="center"/>
    </xf>
    <xf numFmtId="0" fontId="182" fillId="2" borderId="10" xfId="4" applyFont="1" applyFill="1" applyBorder="1" applyAlignment="1">
      <alignment vertical="center"/>
    </xf>
    <xf numFmtId="49" fontId="182" fillId="0" borderId="10" xfId="4" applyNumberFormat="1" applyFont="1" applyBorder="1" applyAlignment="1">
      <alignment horizontal="center" vertical="center"/>
    </xf>
    <xf numFmtId="0" fontId="182" fillId="0" borderId="10" xfId="4" applyFont="1" applyBorder="1" applyAlignment="1">
      <alignment vertical="center"/>
    </xf>
    <xf numFmtId="49" fontId="182" fillId="0" borderId="11" xfId="4" applyNumberFormat="1" applyFont="1" applyBorder="1" applyAlignment="1">
      <alignment horizontal="center" vertical="center"/>
    </xf>
    <xf numFmtId="49" fontId="182" fillId="0" borderId="6" xfId="4" applyNumberFormat="1" applyFont="1" applyBorder="1" applyAlignment="1">
      <alignment vertical="center"/>
    </xf>
    <xf numFmtId="0" fontId="182" fillId="0" borderId="6" xfId="4" applyFont="1" applyBorder="1" applyAlignment="1">
      <alignment vertical="center"/>
    </xf>
    <xf numFmtId="0" fontId="182" fillId="0" borderId="0" xfId="0" applyFont="1" applyAlignment="1">
      <alignment horizontal="left" vertical="justify"/>
    </xf>
    <xf numFmtId="0" fontId="193" fillId="0" borderId="59" xfId="0" applyFont="1" applyBorder="1" applyAlignment="1">
      <alignment horizontal="center"/>
    </xf>
    <xf numFmtId="0" fontId="182" fillId="2" borderId="15" xfId="4" applyFont="1" applyFill="1" applyBorder="1" applyAlignment="1">
      <alignment vertical="center"/>
    </xf>
    <xf numFmtId="49" fontId="182" fillId="0" borderId="0" xfId="4" applyNumberFormat="1" applyFont="1" applyAlignment="1">
      <alignment horizontal="left"/>
    </xf>
    <xf numFmtId="49" fontId="190" fillId="0" borderId="0" xfId="4" applyNumberFormat="1" applyFont="1" applyAlignment="1">
      <alignment horizontal="left" vertical="center"/>
    </xf>
    <xf numFmtId="49" fontId="189" fillId="0" borderId="0" xfId="4" applyNumberFormat="1" applyFont="1" applyAlignment="1">
      <alignment horizontal="left" vertical="center"/>
    </xf>
    <xf numFmtId="49" fontId="189" fillId="0" borderId="0" xfId="4" applyNumberFormat="1" applyFont="1" applyAlignment="1">
      <alignment vertical="center"/>
    </xf>
    <xf numFmtId="49" fontId="182" fillId="0" borderId="0" xfId="4" applyNumberFormat="1" applyFont="1" applyAlignment="1">
      <alignment horizontal="right"/>
    </xf>
    <xf numFmtId="0" fontId="184" fillId="0" borderId="0" xfId="12" applyFont="1"/>
    <xf numFmtId="0" fontId="182" fillId="0" borderId="59" xfId="12" applyFont="1" applyBorder="1"/>
    <xf numFmtId="0" fontId="182" fillId="0" borderId="0" xfId="12" applyFont="1"/>
    <xf numFmtId="0" fontId="182" fillId="0" borderId="0" xfId="12" applyFont="1" applyAlignment="1">
      <alignment horizontal="right"/>
    </xf>
    <xf numFmtId="0" fontId="181" fillId="0" borderId="0" xfId="12" applyFont="1"/>
    <xf numFmtId="0" fontId="182" fillId="0" borderId="0" xfId="12" applyFont="1" applyAlignment="1">
      <alignment horizontal="center"/>
    </xf>
    <xf numFmtId="0" fontId="193" fillId="2" borderId="38" xfId="0" applyFont="1" applyFill="1" applyBorder="1" applyAlignment="1">
      <alignment horizontal="center"/>
    </xf>
    <xf numFmtId="0" fontId="193" fillId="2" borderId="1" xfId="0" applyFont="1" applyFill="1" applyBorder="1"/>
    <xf numFmtId="0" fontId="188" fillId="2" borderId="1" xfId="0" applyFont="1" applyFill="1" applyBorder="1"/>
    <xf numFmtId="180" fontId="193" fillId="2" borderId="1" xfId="3" applyNumberFormat="1" applyFont="1" applyFill="1" applyBorder="1"/>
    <xf numFmtId="180" fontId="193" fillId="2" borderId="104" xfId="3" applyNumberFormat="1" applyFont="1" applyFill="1" applyBorder="1"/>
    <xf numFmtId="0" fontId="193" fillId="2" borderId="40" xfId="0" applyFont="1" applyFill="1" applyBorder="1" applyAlignment="1">
      <alignment horizontal="center"/>
    </xf>
    <xf numFmtId="0" fontId="193" fillId="2" borderId="42" xfId="0" applyFont="1" applyFill="1" applyBorder="1"/>
    <xf numFmtId="0" fontId="188" fillId="2" borderId="44" xfId="0" applyFont="1" applyFill="1" applyBorder="1"/>
    <xf numFmtId="180" fontId="193" fillId="2" borderId="44" xfId="3" applyNumberFormat="1" applyFont="1" applyFill="1" applyBorder="1"/>
    <xf numFmtId="180" fontId="193" fillId="2" borderId="43" xfId="3" applyNumberFormat="1" applyFont="1" applyFill="1" applyBorder="1"/>
    <xf numFmtId="0" fontId="188" fillId="0" borderId="54" xfId="0" applyFont="1" applyBorder="1" applyAlignment="1">
      <alignment horizontal="center"/>
    </xf>
    <xf numFmtId="165" fontId="188" fillId="0" borderId="3" xfId="3" applyFont="1" applyFill="1" applyBorder="1" applyAlignment="1">
      <alignment horizontal="right"/>
    </xf>
    <xf numFmtId="180" fontId="188" fillId="0" borderId="3" xfId="3" applyNumberFormat="1" applyFont="1" applyFill="1" applyBorder="1" applyAlignment="1">
      <alignment horizontal="center"/>
    </xf>
    <xf numFmtId="165" fontId="188" fillId="0" borderId="3" xfId="3" applyFont="1" applyBorder="1"/>
    <xf numFmtId="180" fontId="188" fillId="0" borderId="3" xfId="3" applyNumberFormat="1" applyFont="1" applyBorder="1"/>
    <xf numFmtId="180" fontId="188" fillId="0" borderId="39" xfId="3" applyNumberFormat="1" applyFont="1" applyBorder="1"/>
    <xf numFmtId="165" fontId="193" fillId="0" borderId="68" xfId="3" applyFont="1" applyBorder="1"/>
    <xf numFmtId="180" fontId="193" fillId="0" borderId="68" xfId="3" applyNumberFormat="1" applyFont="1" applyBorder="1"/>
    <xf numFmtId="180" fontId="193" fillId="0" borderId="102" xfId="3" applyNumberFormat="1" applyFont="1" applyBorder="1"/>
    <xf numFmtId="0" fontId="188" fillId="0" borderId="19" xfId="0" applyFont="1" applyBorder="1"/>
    <xf numFmtId="0" fontId="188" fillId="0" borderId="21" xfId="0" applyFont="1" applyBorder="1"/>
    <xf numFmtId="180" fontId="188" fillId="0" borderId="44" xfId="3" applyNumberFormat="1" applyFont="1" applyBorder="1" applyAlignment="1">
      <alignment horizontal="center" vertical="center"/>
    </xf>
    <xf numFmtId="164" fontId="188" fillId="0" borderId="44" xfId="48" applyFont="1" applyFill="1" applyBorder="1" applyAlignment="1">
      <alignment horizontal="right" vertical="center"/>
    </xf>
    <xf numFmtId="165" fontId="182" fillId="0" borderId="44" xfId="0" applyNumberFormat="1" applyFont="1" applyBorder="1" applyAlignment="1">
      <alignment horizontal="center"/>
    </xf>
    <xf numFmtId="0" fontId="182" fillId="0" borderId="44" xfId="0" applyFont="1" applyBorder="1" applyAlignment="1">
      <alignment horizontal="center"/>
    </xf>
    <xf numFmtId="0" fontId="188" fillId="0" borderId="39" xfId="0" applyFont="1" applyBorder="1"/>
    <xf numFmtId="0" fontId="193" fillId="0" borderId="68" xfId="0" applyFont="1" applyBorder="1"/>
    <xf numFmtId="180" fontId="193" fillId="0" borderId="68" xfId="0" applyNumberFormat="1" applyFont="1" applyBorder="1"/>
    <xf numFmtId="180" fontId="193" fillId="0" borderId="102" xfId="0" applyNumberFormat="1" applyFont="1" applyBorder="1"/>
    <xf numFmtId="0" fontId="188" fillId="0" borderId="29" xfId="0" applyFont="1" applyBorder="1"/>
    <xf numFmtId="0" fontId="188" fillId="0" borderId="30" xfId="0" applyFont="1" applyBorder="1"/>
    <xf numFmtId="0" fontId="188" fillId="0" borderId="61" xfId="0" applyFont="1" applyBorder="1"/>
    <xf numFmtId="180" fontId="193" fillId="0" borderId="12" xfId="0" applyNumberFormat="1" applyFont="1" applyBorder="1"/>
    <xf numFmtId="0" fontId="188" fillId="0" borderId="108" xfId="0" applyFont="1" applyBorder="1"/>
    <xf numFmtId="180" fontId="193" fillId="0" borderId="32" xfId="0" applyNumberFormat="1" applyFont="1" applyBorder="1"/>
    <xf numFmtId="0" fontId="188" fillId="0" borderId="110" xfId="0" applyFont="1" applyBorder="1"/>
    <xf numFmtId="0" fontId="188" fillId="0" borderId="70" xfId="0" applyFont="1" applyBorder="1"/>
    <xf numFmtId="0" fontId="188" fillId="0" borderId="71" xfId="0" applyFont="1" applyBorder="1"/>
    <xf numFmtId="180" fontId="193" fillId="0" borderId="70" xfId="3" applyNumberFormat="1" applyFont="1" applyBorder="1"/>
    <xf numFmtId="0" fontId="188" fillId="0" borderId="68" xfId="0" applyFont="1" applyBorder="1"/>
    <xf numFmtId="180" fontId="193" fillId="0" borderId="73" xfId="3" applyNumberFormat="1" applyFont="1" applyBorder="1"/>
    <xf numFmtId="180" fontId="188" fillId="0" borderId="0" xfId="0" applyNumberFormat="1" applyFont="1"/>
    <xf numFmtId="2" fontId="182" fillId="0" borderId="0" xfId="12" applyNumberFormat="1" applyFont="1"/>
    <xf numFmtId="0" fontId="183" fillId="0" borderId="0" xfId="12" applyFont="1"/>
    <xf numFmtId="0" fontId="191" fillId="0" borderId="0" xfId="12" applyFont="1" applyAlignment="1">
      <alignment horizontal="center"/>
    </xf>
    <xf numFmtId="0" fontId="191" fillId="0" borderId="0" xfId="12" applyFont="1"/>
    <xf numFmtId="2" fontId="183" fillId="0" borderId="0" xfId="12" applyNumberFormat="1" applyFont="1"/>
    <xf numFmtId="2" fontId="183" fillId="0" borderId="0" xfId="12" applyNumberFormat="1" applyFont="1" applyAlignment="1">
      <alignment horizontal="right"/>
    </xf>
    <xf numFmtId="2" fontId="182" fillId="0" borderId="0" xfId="12" applyNumberFormat="1" applyFont="1" applyAlignment="1">
      <alignment horizontal="right"/>
    </xf>
    <xf numFmtId="0" fontId="182" fillId="0" borderId="0" xfId="12" applyFont="1" applyAlignment="1">
      <alignment horizontal="left"/>
    </xf>
    <xf numFmtId="165" fontId="189" fillId="0" borderId="10" xfId="8" applyFont="1" applyBorder="1"/>
    <xf numFmtId="0" fontId="189" fillId="0" borderId="0" xfId="4" applyFont="1" applyAlignment="1">
      <alignment horizontal="center"/>
    </xf>
    <xf numFmtId="0" fontId="189" fillId="0" borderId="0" xfId="4" applyFont="1"/>
    <xf numFmtId="0" fontId="189" fillId="0" borderId="14" xfId="4" applyFont="1" applyBorder="1"/>
    <xf numFmtId="49" fontId="189" fillId="0" borderId="0" xfId="4" quotePrefix="1" applyNumberFormat="1" applyFont="1"/>
    <xf numFmtId="0" fontId="189" fillId="0" borderId="14" xfId="4" applyFont="1" applyBorder="1" applyAlignment="1">
      <alignment horizontal="left"/>
    </xf>
    <xf numFmtId="0" fontId="192" fillId="0" borderId="14" xfId="4" applyFont="1" applyBorder="1" applyAlignment="1">
      <alignment vertical="center"/>
    </xf>
    <xf numFmtId="0" fontId="192" fillId="0" borderId="74" xfId="4" applyFont="1" applyBorder="1" applyAlignment="1">
      <alignment vertical="center"/>
    </xf>
    <xf numFmtId="0" fontId="182" fillId="2" borderId="65" xfId="4" applyFont="1" applyFill="1" applyBorder="1" applyAlignment="1">
      <alignment vertical="center"/>
    </xf>
    <xf numFmtId="0" fontId="189" fillId="0" borderId="0" xfId="4" applyFont="1" applyAlignment="1">
      <alignment vertical="center"/>
    </xf>
    <xf numFmtId="49" fontId="189" fillId="0" borderId="0" xfId="4" applyNumberFormat="1" applyFont="1" applyAlignment="1">
      <alignment horizontal="center" vertical="center"/>
    </xf>
    <xf numFmtId="164" fontId="190" fillId="0" borderId="0" xfId="15" applyFont="1" applyAlignment="1">
      <alignment vertical="center"/>
    </xf>
    <xf numFmtId="15" fontId="189" fillId="0" borderId="0" xfId="15" quotePrefix="1" applyNumberFormat="1" applyFont="1" applyAlignment="1">
      <alignment vertical="center"/>
    </xf>
    <xf numFmtId="164" fontId="189" fillId="0" borderId="0" xfId="4" applyNumberFormat="1" applyFont="1" applyAlignment="1">
      <alignment vertical="center"/>
    </xf>
    <xf numFmtId="172" fontId="189" fillId="0" borderId="0" xfId="4" applyNumberFormat="1" applyFont="1" applyAlignment="1">
      <alignment vertical="center"/>
    </xf>
    <xf numFmtId="164" fontId="189" fillId="0" borderId="0" xfId="15" applyFont="1" applyAlignment="1">
      <alignment vertical="center"/>
    </xf>
    <xf numFmtId="0" fontId="189" fillId="0" borderId="0" xfId="4" applyFont="1" applyAlignment="1">
      <alignment horizontal="center" vertical="center"/>
    </xf>
    <xf numFmtId="0" fontId="185" fillId="0" borderId="0" xfId="0" applyFont="1"/>
    <xf numFmtId="0" fontId="189" fillId="0" borderId="0" xfId="12" applyFont="1"/>
    <xf numFmtId="0" fontId="189" fillId="0" borderId="0" xfId="12" quotePrefix="1" applyFont="1" applyAlignment="1">
      <alignment horizontal="center"/>
    </xf>
    <xf numFmtId="0" fontId="189" fillId="0" borderId="0" xfId="12" applyFont="1" applyAlignment="1">
      <alignment horizontal="right"/>
    </xf>
    <xf numFmtId="0" fontId="189" fillId="0" borderId="0" xfId="12" quotePrefix="1" applyFont="1"/>
    <xf numFmtId="164" fontId="190" fillId="0" borderId="0" xfId="12" applyNumberFormat="1" applyFont="1"/>
    <xf numFmtId="164" fontId="189" fillId="0" borderId="0" xfId="12" applyNumberFormat="1" applyFont="1"/>
    <xf numFmtId="0" fontId="204" fillId="0" borderId="0" xfId="12" applyFont="1"/>
    <xf numFmtId="0" fontId="190" fillId="0" borderId="0" xfId="12" applyFont="1"/>
    <xf numFmtId="0" fontId="198" fillId="0" borderId="0" xfId="0" applyFont="1" applyAlignment="1">
      <alignment horizontal="center"/>
    </xf>
    <xf numFmtId="0" fontId="198" fillId="0" borderId="0" xfId="0" applyFont="1"/>
    <xf numFmtId="0" fontId="198" fillId="0" borderId="19" xfId="0" applyFont="1" applyBorder="1" applyAlignment="1">
      <alignment horizontal="center"/>
    </xf>
    <xf numFmtId="0" fontId="187" fillId="0" borderId="21" xfId="0" applyFont="1" applyBorder="1"/>
    <xf numFmtId="0" fontId="189" fillId="2" borderId="0" xfId="12" applyFont="1" applyFill="1"/>
    <xf numFmtId="0" fontId="189" fillId="2" borderId="0" xfId="12" applyFont="1" applyFill="1" applyAlignment="1">
      <alignment horizontal="center"/>
    </xf>
    <xf numFmtId="0" fontId="189" fillId="0" borderId="0" xfId="12" applyFont="1" applyAlignment="1">
      <alignment vertical="center"/>
    </xf>
    <xf numFmtId="0" fontId="189" fillId="0" borderId="0" xfId="12" applyFont="1" applyAlignment="1">
      <alignment horizontal="center"/>
    </xf>
    <xf numFmtId="0" fontId="189" fillId="0" borderId="0" xfId="12" applyFont="1" applyAlignment="1">
      <alignment vertical="justify" wrapText="1"/>
    </xf>
    <xf numFmtId="49" fontId="189" fillId="0" borderId="0" xfId="12" applyNumberFormat="1" applyFont="1" applyAlignment="1">
      <alignment vertical="center"/>
    </xf>
    <xf numFmtId="49" fontId="189" fillId="0" borderId="4" xfId="12" applyNumberFormat="1" applyFont="1" applyBorder="1" applyAlignment="1">
      <alignment vertical="center"/>
    </xf>
    <xf numFmtId="0" fontId="189" fillId="0" borderId="0" xfId="12" applyFont="1" applyAlignment="1">
      <alignment vertical="top" wrapText="1"/>
    </xf>
    <xf numFmtId="182" fontId="190" fillId="2" borderId="0" xfId="12" applyNumberFormat="1" applyFont="1" applyFill="1"/>
    <xf numFmtId="2" fontId="189" fillId="0" borderId="0" xfId="12" applyNumberFormat="1" applyFont="1"/>
    <xf numFmtId="0" fontId="189" fillId="0" borderId="14" xfId="12" applyFont="1" applyBorder="1"/>
    <xf numFmtId="15" fontId="189" fillId="0" borderId="0" xfId="12" quotePrefix="1" applyNumberFormat="1" applyFont="1" applyAlignment="1">
      <alignment horizontal="left"/>
    </xf>
    <xf numFmtId="0" fontId="189" fillId="0" borderId="14" xfId="12" quotePrefix="1" applyFont="1" applyBorder="1"/>
    <xf numFmtId="176" fontId="189" fillId="0" borderId="0" xfId="12" applyNumberFormat="1" applyFont="1" applyAlignment="1">
      <alignment horizontal="left"/>
    </xf>
    <xf numFmtId="176" fontId="189" fillId="0" borderId="14" xfId="12" applyNumberFormat="1" applyFont="1" applyBorder="1" applyAlignment="1">
      <alignment horizontal="center"/>
    </xf>
    <xf numFmtId="2" fontId="189" fillId="2" borderId="0" xfId="12" applyNumberFormat="1" applyFont="1" applyFill="1"/>
    <xf numFmtId="176" fontId="189" fillId="2" borderId="0" xfId="12" applyNumberFormat="1" applyFont="1" applyFill="1"/>
    <xf numFmtId="0" fontId="189" fillId="0" borderId="0" xfId="12" quotePrefix="1" applyFont="1" applyAlignment="1">
      <alignment horizontal="right" vertical="center"/>
    </xf>
    <xf numFmtId="0" fontId="189" fillId="0" borderId="0" xfId="12" applyFont="1" applyAlignment="1">
      <alignment horizontal="right" vertical="center"/>
    </xf>
    <xf numFmtId="15" fontId="189" fillId="0" borderId="0" xfId="12" applyNumberFormat="1" applyFont="1"/>
    <xf numFmtId="0" fontId="205" fillId="0" borderId="0" xfId="5" applyFont="1" applyAlignment="1">
      <alignment horizontal="center" vertical="center" wrapText="1"/>
    </xf>
    <xf numFmtId="164" fontId="188" fillId="0" borderId="44" xfId="2" applyNumberFormat="1" applyFont="1" applyBorder="1" applyAlignment="1">
      <alignment horizontal="left" vertical="center" wrapText="1"/>
    </xf>
    <xf numFmtId="0" fontId="188" fillId="0" borderId="0" xfId="0" applyFont="1" applyAlignment="1">
      <alignment horizontal="right"/>
    </xf>
    <xf numFmtId="0" fontId="208" fillId="0" borderId="0" xfId="0" applyFont="1" applyAlignment="1">
      <alignment horizontal="center" vertical="center" wrapText="1"/>
    </xf>
    <xf numFmtId="164" fontId="196" fillId="0" borderId="0" xfId="4" applyNumberFormat="1" applyFont="1"/>
    <xf numFmtId="164" fontId="189" fillId="0" borderId="0" xfId="4" applyNumberFormat="1" applyFont="1"/>
    <xf numFmtId="0" fontId="190" fillId="0" borderId="14" xfId="4" applyFont="1" applyBorder="1"/>
    <xf numFmtId="0" fontId="189" fillId="0" borderId="11" xfId="4" applyFont="1" applyBorder="1"/>
    <xf numFmtId="0" fontId="189" fillId="0" borderId="6" xfId="4" applyFont="1" applyBorder="1"/>
    <xf numFmtId="0" fontId="189" fillId="0" borderId="15" xfId="4" applyFont="1" applyBorder="1"/>
    <xf numFmtId="0" fontId="189" fillId="0" borderId="8" xfId="4" applyFont="1" applyBorder="1"/>
    <xf numFmtId="0" fontId="189" fillId="0" borderId="25" xfId="4" applyFont="1" applyBorder="1"/>
    <xf numFmtId="0" fontId="189" fillId="0" borderId="9" xfId="4" applyFont="1" applyBorder="1"/>
    <xf numFmtId="0" fontId="189" fillId="0" borderId="10" xfId="4" applyFont="1" applyBorder="1"/>
    <xf numFmtId="165" fontId="189" fillId="0" borderId="10" xfId="8" applyFont="1" applyBorder="1" applyAlignment="1">
      <alignment vertical="center"/>
    </xf>
    <xf numFmtId="49" fontId="189" fillId="0" borderId="0" xfId="4" applyNumberFormat="1" applyFont="1"/>
    <xf numFmtId="49" fontId="189" fillId="0" borderId="14" xfId="4" applyNumberFormat="1" applyFont="1" applyBorder="1"/>
    <xf numFmtId="185" fontId="189" fillId="0" borderId="0" xfId="4" applyNumberFormat="1" applyFont="1" applyAlignment="1">
      <alignment horizontal="center" vertical="center"/>
    </xf>
    <xf numFmtId="0" fontId="189" fillId="0" borderId="10" xfId="12" applyFont="1" applyBorder="1"/>
    <xf numFmtId="0" fontId="189" fillId="0" borderId="11" xfId="12" applyFont="1" applyBorder="1"/>
    <xf numFmtId="0" fontId="189" fillId="0" borderId="6" xfId="12" applyFont="1" applyBorder="1"/>
    <xf numFmtId="0" fontId="189" fillId="0" borderId="15" xfId="12" applyFont="1" applyBorder="1"/>
    <xf numFmtId="2" fontId="190" fillId="2" borderId="0" xfId="12" applyNumberFormat="1" applyFont="1" applyFill="1"/>
    <xf numFmtId="0" fontId="190" fillId="2" borderId="0" xfId="12" applyFont="1" applyFill="1"/>
    <xf numFmtId="2" fontId="190" fillId="0" borderId="0" xfId="12" applyNumberFormat="1" applyFont="1"/>
    <xf numFmtId="0" fontId="186" fillId="0" borderId="0" xfId="0" applyFont="1" applyAlignment="1">
      <alignment horizontal="left"/>
    </xf>
    <xf numFmtId="0" fontId="185" fillId="0" borderId="0" xfId="0" applyFont="1" applyAlignment="1">
      <alignment horizontal="left"/>
    </xf>
    <xf numFmtId="0" fontId="209" fillId="0" borderId="0" xfId="0" applyFont="1"/>
    <xf numFmtId="0" fontId="210" fillId="0" borderId="0" xfId="0" applyFont="1"/>
    <xf numFmtId="0" fontId="211" fillId="0" borderId="0" xfId="32" applyFont="1"/>
    <xf numFmtId="233" fontId="212" fillId="0" borderId="0" xfId="32" applyNumberFormat="1" applyFont="1" applyAlignment="1">
      <alignment horizontal="center" vertical="center"/>
    </xf>
    <xf numFmtId="0" fontId="182" fillId="0" borderId="0" xfId="2" quotePrefix="1" applyFont="1" applyAlignment="1">
      <alignment horizontal="left"/>
    </xf>
    <xf numFmtId="0" fontId="213" fillId="0" borderId="0" xfId="0" applyFont="1"/>
    <xf numFmtId="0" fontId="81" fillId="0" borderId="0" xfId="0" applyFont="1" applyAlignment="1">
      <alignment vertical="top"/>
    </xf>
    <xf numFmtId="0" fontId="81" fillId="0" borderId="0" xfId="0" applyFont="1" applyAlignment="1">
      <alignment horizontal="center" vertical="top"/>
    </xf>
    <xf numFmtId="0" fontId="214" fillId="0" borderId="0" xfId="0" applyFont="1" applyAlignment="1">
      <alignment horizontal="center" vertical="top"/>
    </xf>
    <xf numFmtId="0" fontId="41" fillId="56" borderId="0" xfId="0" applyFont="1" applyFill="1" applyAlignment="1">
      <alignment horizontal="justify" vertical="center"/>
    </xf>
    <xf numFmtId="0" fontId="81" fillId="0" borderId="0" xfId="0" applyFont="1"/>
    <xf numFmtId="0" fontId="215" fillId="0" borderId="0" xfId="0" applyFont="1" applyAlignment="1">
      <alignment horizontal="justify"/>
    </xf>
    <xf numFmtId="0" fontId="215" fillId="0" borderId="0" xfId="0" applyFont="1" applyAlignment="1">
      <alignment vertical="top" wrapText="1"/>
    </xf>
    <xf numFmtId="0" fontId="216" fillId="0" borderId="0" xfId="0" applyFont="1" applyAlignment="1">
      <alignment vertical="top" wrapText="1"/>
    </xf>
    <xf numFmtId="0" fontId="216" fillId="0" borderId="0" xfId="0" applyFont="1" applyAlignment="1">
      <alignment horizontal="left"/>
    </xf>
    <xf numFmtId="0" fontId="215" fillId="0" borderId="0" xfId="0" applyFont="1" applyAlignment="1">
      <alignment horizontal="left"/>
    </xf>
    <xf numFmtId="0" fontId="216" fillId="0" borderId="0" xfId="0" applyFont="1" applyAlignment="1">
      <alignment horizontal="justify"/>
    </xf>
    <xf numFmtId="0" fontId="215" fillId="0" borderId="0" xfId="0" applyFont="1" applyAlignment="1">
      <alignment vertical="top"/>
    </xf>
    <xf numFmtId="0" fontId="215" fillId="0" borderId="0" xfId="0" applyFont="1" applyAlignment="1">
      <alignment horizontal="center" vertical="top"/>
    </xf>
    <xf numFmtId="0" fontId="215" fillId="0" borderId="0" xfId="0" applyFont="1" applyAlignment="1">
      <alignment horizontal="center" vertical="top" wrapText="1"/>
    </xf>
    <xf numFmtId="0" fontId="218" fillId="0" borderId="0" xfId="0" applyFont="1" applyAlignment="1">
      <alignment horizontal="center" vertical="top"/>
    </xf>
    <xf numFmtId="0" fontId="215" fillId="0" borderId="0" xfId="0" applyFont="1" applyAlignment="1">
      <alignment horizontal="justify" vertical="top" wrapText="1"/>
    </xf>
    <xf numFmtId="0" fontId="215" fillId="0" borderId="0" xfId="0" applyFont="1"/>
    <xf numFmtId="0" fontId="220" fillId="0" borderId="0" xfId="1921" applyFont="1"/>
    <xf numFmtId="0" fontId="222" fillId="0" borderId="11" xfId="1921" applyFont="1" applyBorder="1" applyAlignment="1">
      <alignment vertical="center" wrapText="1"/>
    </xf>
    <xf numFmtId="0" fontId="222" fillId="0" borderId="6" xfId="1921" applyFont="1" applyBorder="1" applyAlignment="1">
      <alignment vertical="center" wrapText="1"/>
    </xf>
    <xf numFmtId="0" fontId="222" fillId="0" borderId="15" xfId="1921" applyFont="1" applyBorder="1" applyAlignment="1">
      <alignment vertical="center" wrapText="1"/>
    </xf>
    <xf numFmtId="0" fontId="223" fillId="0" borderId="10" xfId="1921" applyFont="1" applyBorder="1"/>
    <xf numFmtId="0" fontId="223" fillId="0" borderId="0" xfId="1921" applyFont="1"/>
    <xf numFmtId="0" fontId="223" fillId="0" borderId="14" xfId="1921" applyFont="1" applyBorder="1"/>
    <xf numFmtId="0" fontId="223" fillId="0" borderId="0" xfId="1921" applyFont="1" applyAlignment="1">
      <alignment horizontal="center"/>
    </xf>
    <xf numFmtId="0" fontId="223" fillId="0" borderId="0" xfId="1920" applyFont="1" applyAlignment="1">
      <alignment vertical="center"/>
    </xf>
    <xf numFmtId="229" fontId="223" fillId="0" borderId="0" xfId="1921" quotePrefix="1" applyNumberFormat="1" applyFont="1" applyAlignment="1">
      <alignment horizontal="left"/>
    </xf>
    <xf numFmtId="245" fontId="223" fillId="0" borderId="0" xfId="3" quotePrefix="1" applyNumberFormat="1" applyFont="1" applyBorder="1" applyAlignment="1">
      <alignment horizontal="left" vertical="center"/>
    </xf>
    <xf numFmtId="230" fontId="223" fillId="0" borderId="0" xfId="1921" quotePrefix="1" applyNumberFormat="1" applyFont="1" applyAlignment="1">
      <alignment horizontal="left" vertical="center"/>
    </xf>
    <xf numFmtId="230" fontId="223" fillId="0" borderId="0" xfId="1921" applyNumberFormat="1" applyFont="1" applyAlignment="1">
      <alignment vertical="center"/>
    </xf>
    <xf numFmtId="0" fontId="223" fillId="0" borderId="0" xfId="1921" applyFont="1" applyAlignment="1">
      <alignment horizontal="center" vertical="center"/>
    </xf>
    <xf numFmtId="0" fontId="216" fillId="0" borderId="11" xfId="1921" applyFont="1" applyBorder="1" applyAlignment="1">
      <alignment vertical="top" wrapText="1"/>
    </xf>
    <xf numFmtId="0" fontId="216" fillId="0" borderId="6" xfId="1921" applyFont="1" applyBorder="1" applyAlignment="1">
      <alignment vertical="top" wrapText="1"/>
    </xf>
    <xf numFmtId="0" fontId="216" fillId="0" borderId="15" xfId="1921" applyFont="1" applyBorder="1" applyAlignment="1">
      <alignment vertical="top" wrapText="1"/>
    </xf>
    <xf numFmtId="0" fontId="215" fillId="0" borderId="11" xfId="1921" applyFont="1" applyBorder="1"/>
    <xf numFmtId="0" fontId="215" fillId="0" borderId="6" xfId="1921" applyFont="1" applyBorder="1"/>
    <xf numFmtId="0" fontId="215" fillId="0" borderId="15" xfId="1921" applyFont="1" applyBorder="1"/>
    <xf numFmtId="0" fontId="215" fillId="0" borderId="0" xfId="1921" applyFont="1" applyAlignment="1">
      <alignment horizontal="center" vertical="center" wrapText="1"/>
    </xf>
    <xf numFmtId="0" fontId="215" fillId="0" borderId="0" xfId="1921" applyFont="1"/>
    <xf numFmtId="49" fontId="215" fillId="0" borderId="0" xfId="1921" applyNumberFormat="1" applyFont="1"/>
    <xf numFmtId="0" fontId="216" fillId="0" borderId="0" xfId="1921" applyFont="1"/>
    <xf numFmtId="2" fontId="216" fillId="0" borderId="0" xfId="1921" applyNumberFormat="1" applyFont="1" applyAlignment="1">
      <alignment horizontal="center"/>
    </xf>
    <xf numFmtId="2" fontId="215" fillId="0" borderId="0" xfId="1921" applyNumberFormat="1" applyFont="1"/>
    <xf numFmtId="0" fontId="215" fillId="0" borderId="0" xfId="1921" quotePrefix="1" applyFont="1"/>
    <xf numFmtId="0" fontId="216" fillId="0" borderId="0" xfId="0" applyFont="1"/>
    <xf numFmtId="0" fontId="215" fillId="0" borderId="0" xfId="1921" applyFont="1" applyAlignment="1">
      <alignment horizontal="left"/>
    </xf>
    <xf numFmtId="0" fontId="215" fillId="0" borderId="0" xfId="1921" applyFont="1" applyAlignment="1">
      <alignment horizontal="right"/>
    </xf>
    <xf numFmtId="0" fontId="217" fillId="0" borderId="0" xfId="1921" applyFont="1" applyAlignment="1">
      <alignment horizontal="right"/>
    </xf>
    <xf numFmtId="0" fontId="217" fillId="0" borderId="0" xfId="1921" applyFont="1"/>
    <xf numFmtId="0" fontId="218" fillId="0" borderId="0" xfId="0" applyFont="1"/>
    <xf numFmtId="0" fontId="219" fillId="0" borderId="0" xfId="1921" applyFont="1"/>
    <xf numFmtId="0" fontId="215" fillId="0" borderId="0" xfId="1921" applyFont="1" applyAlignment="1">
      <alignment horizontal="right" vertical="center"/>
    </xf>
    <xf numFmtId="0" fontId="215" fillId="0" borderId="0" xfId="1921" quotePrefix="1" applyFont="1" applyAlignment="1">
      <alignment horizontal="left" vertical="center"/>
    </xf>
    <xf numFmtId="0" fontId="215" fillId="0" borderId="0" xfId="1912" applyFont="1"/>
    <xf numFmtId="49" fontId="215" fillId="0" borderId="0" xfId="1921" applyNumberFormat="1" applyFont="1" applyAlignment="1">
      <alignment horizontal="right" vertical="top"/>
    </xf>
    <xf numFmtId="49" fontId="215" fillId="0" borderId="0" xfId="1921" applyNumberFormat="1" applyFont="1" applyAlignment="1">
      <alignment horizontal="left" vertical="top"/>
    </xf>
    <xf numFmtId="0" fontId="215" fillId="0" borderId="0" xfId="1921" applyFont="1" applyAlignment="1">
      <alignment vertical="center"/>
    </xf>
    <xf numFmtId="49" fontId="215" fillId="0" borderId="0" xfId="1922" applyNumberFormat="1" applyFont="1"/>
    <xf numFmtId="49" fontId="215" fillId="0" borderId="0" xfId="1921" applyNumberFormat="1" applyFont="1" applyAlignment="1">
      <alignment horizontal="left" vertical="center"/>
    </xf>
    <xf numFmtId="49" fontId="215" fillId="0" borderId="0" xfId="1921" applyNumberFormat="1" applyFont="1" applyAlignment="1">
      <alignment vertical="center"/>
    </xf>
    <xf numFmtId="49" fontId="215" fillId="0" borderId="0" xfId="1921" applyNumberFormat="1" applyFont="1" applyAlignment="1">
      <alignment horizontal="right" vertical="center"/>
    </xf>
    <xf numFmtId="0" fontId="42" fillId="0" borderId="0" xfId="0" applyFont="1" applyAlignment="1">
      <alignment horizontal="justify" vertical="top" wrapText="1"/>
    </xf>
    <xf numFmtId="49" fontId="215" fillId="0" borderId="0" xfId="1921" applyNumberFormat="1" applyFont="1" applyAlignment="1">
      <alignment horizontal="justify" vertical="center" wrapText="1"/>
    </xf>
    <xf numFmtId="0" fontId="216" fillId="0" borderId="0" xfId="0" applyFont="1" applyAlignment="1">
      <alignment horizontal="center" vertical="center" wrapText="1"/>
    </xf>
    <xf numFmtId="0" fontId="215" fillId="0" borderId="0" xfId="1921" applyFont="1" applyAlignment="1">
      <alignment horizontal="justify" vertical="center" wrapText="1"/>
    </xf>
    <xf numFmtId="0" fontId="216" fillId="0" borderId="0" xfId="4" applyFont="1" applyAlignment="1">
      <alignment horizontal="centerContinuous"/>
    </xf>
    <xf numFmtId="49" fontId="215" fillId="0" borderId="0" xfId="4" applyNumberFormat="1" applyFont="1"/>
    <xf numFmtId="49" fontId="215" fillId="0" borderId="0" xfId="4" applyNumberFormat="1" applyFont="1" applyAlignment="1">
      <alignment vertical="center" wrapText="1"/>
    </xf>
    <xf numFmtId="49" fontId="215" fillId="0" borderId="0" xfId="4" applyNumberFormat="1" applyFont="1" applyAlignment="1">
      <alignment horizontal="center" vertical="center" wrapText="1"/>
    </xf>
    <xf numFmtId="49" fontId="215" fillId="0" borderId="0" xfId="8" applyNumberFormat="1" applyFont="1" applyBorder="1"/>
    <xf numFmtId="49" fontId="215" fillId="0" borderId="0" xfId="4" applyNumberFormat="1" applyFont="1" applyAlignment="1">
      <alignment horizontal="center"/>
    </xf>
    <xf numFmtId="49" fontId="215" fillId="0" borderId="0" xfId="4" applyNumberFormat="1" applyFont="1" applyAlignment="1">
      <alignment vertical="center"/>
    </xf>
    <xf numFmtId="49" fontId="222" fillId="0" borderId="0" xfId="4" applyNumberFormat="1" applyFont="1" applyAlignment="1">
      <alignment horizontal="left" vertical="center"/>
    </xf>
    <xf numFmtId="49" fontId="223" fillId="0" borderId="0" xfId="4" applyNumberFormat="1" applyFont="1" applyAlignment="1">
      <alignment horizontal="left" vertical="center"/>
    </xf>
    <xf numFmtId="49" fontId="223" fillId="0" borderId="0" xfId="4" applyNumberFormat="1" applyFont="1" applyAlignment="1">
      <alignment vertical="center"/>
    </xf>
    <xf numFmtId="164" fontId="222" fillId="0" borderId="0" xfId="15" applyFont="1" applyAlignment="1">
      <alignment vertical="center"/>
    </xf>
    <xf numFmtId="49" fontId="215" fillId="0" borderId="0" xfId="4" applyNumberFormat="1" applyFont="1" applyAlignment="1">
      <alignment horizontal="left" vertical="center"/>
    </xf>
    <xf numFmtId="0" fontId="215" fillId="0" borderId="0" xfId="4" applyFont="1"/>
    <xf numFmtId="49" fontId="215" fillId="0" borderId="0" xfId="4" applyNumberFormat="1" applyFont="1" applyAlignment="1">
      <alignment horizontal="right"/>
    </xf>
    <xf numFmtId="0" fontId="181" fillId="0" borderId="0" xfId="4" applyFont="1" applyAlignment="1">
      <alignment vertical="center" wrapText="1"/>
    </xf>
    <xf numFmtId="164" fontId="223" fillId="0" borderId="0" xfId="15" applyFont="1" applyAlignment="1">
      <alignment vertical="center" wrapText="1"/>
    </xf>
    <xf numFmtId="0" fontId="222" fillId="0" borderId="0" xfId="11" applyFont="1" applyAlignment="1">
      <alignment horizontal="centerContinuous" vertical="top"/>
    </xf>
    <xf numFmtId="0" fontId="222" fillId="0" borderId="59" xfId="11" applyFont="1" applyBorder="1" applyAlignment="1">
      <alignment horizontal="centerContinuous" vertical="top"/>
    </xf>
    <xf numFmtId="0" fontId="216" fillId="0" borderId="0" xfId="11" applyFont="1" applyAlignment="1">
      <alignment horizontal="center" vertical="top"/>
    </xf>
    <xf numFmtId="0" fontId="215" fillId="0" borderId="0" xfId="21" applyFont="1" applyAlignment="1" applyProtection="1">
      <alignment vertical="top"/>
    </xf>
    <xf numFmtId="0" fontId="223" fillId="0" borderId="0" xfId="11" applyFont="1"/>
    <xf numFmtId="0" fontId="215" fillId="0" borderId="0" xfId="11" applyFont="1"/>
    <xf numFmtId="0" fontId="215" fillId="0" borderId="0" xfId="11" applyFont="1" applyAlignment="1">
      <alignment vertical="top"/>
    </xf>
    <xf numFmtId="0" fontId="215" fillId="0" borderId="0" xfId="11" applyFont="1" applyAlignment="1">
      <alignment horizontal="right" vertical="top"/>
    </xf>
    <xf numFmtId="172" fontId="215" fillId="0" borderId="0" xfId="11" applyNumberFormat="1" applyFont="1" applyAlignment="1">
      <alignment horizontal="center" vertical="top" wrapText="1"/>
    </xf>
    <xf numFmtId="172" fontId="215" fillId="0" borderId="0" xfId="11" applyNumberFormat="1" applyFont="1" applyAlignment="1">
      <alignment horizontal="center" vertical="top"/>
    </xf>
    <xf numFmtId="0" fontId="215" fillId="0" borderId="0" xfId="12" applyFont="1"/>
    <xf numFmtId="0" fontId="216" fillId="0" borderId="0" xfId="12" applyFont="1"/>
    <xf numFmtId="0" fontId="216" fillId="0" borderId="0" xfId="12" applyFont="1" applyAlignment="1">
      <alignment horizontal="center"/>
    </xf>
    <xf numFmtId="0" fontId="215" fillId="0" borderId="0" xfId="12" applyFont="1" applyAlignment="1">
      <alignment horizontal="right"/>
    </xf>
    <xf numFmtId="0" fontId="215" fillId="0" borderId="0" xfId="12" applyFont="1" applyAlignment="1">
      <alignment horizontal="left"/>
    </xf>
    <xf numFmtId="0" fontId="218" fillId="0" borderId="0" xfId="12" applyFont="1"/>
    <xf numFmtId="2" fontId="215" fillId="0" borderId="0" xfId="12" applyNumberFormat="1" applyFont="1"/>
    <xf numFmtId="2" fontId="218" fillId="0" borderId="0" xfId="12" applyNumberFormat="1" applyFont="1"/>
    <xf numFmtId="0" fontId="217" fillId="0" borderId="0" xfId="12" applyFont="1" applyAlignment="1">
      <alignment horizontal="left"/>
    </xf>
    <xf numFmtId="2" fontId="218" fillId="0" borderId="0" xfId="12" applyNumberFormat="1" applyFont="1" applyAlignment="1">
      <alignment horizontal="right"/>
    </xf>
    <xf numFmtId="0" fontId="215" fillId="0" borderId="0" xfId="11" quotePrefix="1" applyFont="1" applyAlignment="1">
      <alignment horizontal="center" vertical="top"/>
    </xf>
    <xf numFmtId="0" fontId="216" fillId="0" borderId="0" xfId="11" quotePrefix="1" applyFont="1" applyAlignment="1">
      <alignment horizontal="center" vertical="top"/>
    </xf>
    <xf numFmtId="0" fontId="215" fillId="0" borderId="0" xfId="11" applyFont="1" applyAlignment="1">
      <alignment horizontal="left" vertical="top"/>
    </xf>
    <xf numFmtId="0" fontId="215" fillId="0" borderId="0" xfId="11" applyFont="1" applyAlignment="1">
      <alignment horizontal="center" vertical="top"/>
    </xf>
    <xf numFmtId="0" fontId="215" fillId="0" borderId="0" xfId="11" applyFont="1" applyAlignment="1">
      <alignment horizontal="center" vertical="top" wrapText="1"/>
    </xf>
    <xf numFmtId="173" fontId="215" fillId="0" borderId="42" xfId="11" applyNumberFormat="1" applyFont="1" applyBorder="1" applyAlignment="1">
      <alignment vertical="top" wrapText="1"/>
    </xf>
    <xf numFmtId="0" fontId="215" fillId="0" borderId="42" xfId="11" applyFont="1" applyBorder="1" applyAlignment="1">
      <alignment horizontal="left" vertical="top" wrapText="1"/>
    </xf>
    <xf numFmtId="0" fontId="215" fillId="0" borderId="42" xfId="11" applyFont="1" applyBorder="1" applyAlignment="1">
      <alignment vertical="top" wrapText="1"/>
    </xf>
    <xf numFmtId="0" fontId="215" fillId="0" borderId="0" xfId="11" applyFont="1" applyAlignment="1">
      <alignment horizontal="justify" vertical="top" wrapText="1"/>
    </xf>
    <xf numFmtId="0" fontId="215" fillId="0" borderId="0" xfId="11" quotePrefix="1" applyFont="1" applyAlignment="1">
      <alignment horizontal="right" vertical="top"/>
    </xf>
    <xf numFmtId="0" fontId="216" fillId="0" borderId="0" xfId="11" applyFont="1" applyAlignment="1">
      <alignment vertical="top"/>
    </xf>
    <xf numFmtId="0" fontId="215" fillId="0" borderId="0" xfId="11" applyFont="1" applyAlignment="1">
      <alignment vertical="top" wrapText="1"/>
    </xf>
    <xf numFmtId="0" fontId="215" fillId="0" borderId="0" xfId="11" quotePrefix="1" applyFont="1" applyAlignment="1">
      <alignment vertical="top" wrapText="1"/>
    </xf>
    <xf numFmtId="0" fontId="215" fillId="0" borderId="0" xfId="11" quotePrefix="1" applyFont="1"/>
    <xf numFmtId="0" fontId="215" fillId="0" borderId="0" xfId="11" quotePrefix="1" applyFont="1" applyAlignment="1">
      <alignment vertical="top"/>
    </xf>
    <xf numFmtId="0" fontId="215" fillId="0" borderId="6" xfId="11" applyFont="1" applyBorder="1" applyAlignment="1">
      <alignment vertical="top" wrapText="1"/>
    </xf>
    <xf numFmtId="0" fontId="215" fillId="0" borderId="2" xfId="11" applyFont="1" applyBorder="1" applyAlignment="1">
      <alignment horizontal="center" vertical="center" wrapText="1"/>
    </xf>
    <xf numFmtId="0" fontId="215" fillId="0" borderId="6" xfId="11" applyFont="1" applyBorder="1" applyAlignment="1">
      <alignment horizontal="center" vertical="top" wrapText="1"/>
    </xf>
    <xf numFmtId="0" fontId="215" fillId="0" borderId="15" xfId="11" applyFont="1" applyBorder="1" applyAlignment="1">
      <alignment horizontal="center" vertical="top" wrapText="1"/>
    </xf>
    <xf numFmtId="0" fontId="215" fillId="0" borderId="0" xfId="11" applyFont="1" applyAlignment="1">
      <alignment horizontal="center" vertical="center" wrapText="1"/>
    </xf>
    <xf numFmtId="164" fontId="216" fillId="0" borderId="25" xfId="11" quotePrefix="1" applyNumberFormat="1" applyFont="1" applyBorder="1" applyAlignment="1">
      <alignment horizontal="justify" vertical="center" wrapText="1"/>
    </xf>
    <xf numFmtId="0" fontId="42" fillId="0" borderId="25" xfId="0" applyFont="1" applyBorder="1" applyAlignment="1">
      <alignment horizontal="justify" vertical="center" wrapText="1"/>
    </xf>
    <xf numFmtId="2" fontId="215" fillId="0" borderId="0" xfId="11" applyNumberFormat="1" applyFont="1" applyAlignment="1">
      <alignment horizontal="justify" vertical="center" wrapText="1"/>
    </xf>
    <xf numFmtId="0" fontId="215" fillId="0" borderId="0" xfId="11" applyFont="1" applyAlignment="1">
      <alignment horizontal="justify" vertical="center" wrapText="1"/>
    </xf>
    <xf numFmtId="0" fontId="215" fillId="0" borderId="0" xfId="11" applyFont="1" applyAlignment="1">
      <alignment horizontal="left" vertical="top" wrapText="1"/>
    </xf>
    <xf numFmtId="0" fontId="227" fillId="0" borderId="0" xfId="11" applyFont="1" applyAlignment="1">
      <alignment vertical="top"/>
    </xf>
    <xf numFmtId="0" fontId="227" fillId="0" borderId="0" xfId="11" applyFont="1" applyAlignment="1">
      <alignment horizontal="left" vertical="top" wrapText="1"/>
    </xf>
    <xf numFmtId="164" fontId="215" fillId="0" borderId="0" xfId="11" applyNumberFormat="1" applyFont="1" applyAlignment="1">
      <alignment vertical="top"/>
    </xf>
    <xf numFmtId="0" fontId="215" fillId="0" borderId="0" xfId="11" quotePrefix="1" applyFont="1" applyAlignment="1">
      <alignment horizontal="left" vertical="top"/>
    </xf>
    <xf numFmtId="164" fontId="215" fillId="0" borderId="0" xfId="11" quotePrefix="1" applyNumberFormat="1" applyFont="1" applyAlignment="1">
      <alignment horizontal="left" vertical="top"/>
    </xf>
    <xf numFmtId="164" fontId="215" fillId="0" borderId="0" xfId="11" applyNumberFormat="1" applyFont="1" applyAlignment="1">
      <alignment horizontal="left" vertical="top"/>
    </xf>
    <xf numFmtId="164" fontId="215" fillId="0" borderId="0" xfId="11" quotePrefix="1" applyNumberFormat="1" applyFont="1" applyAlignment="1">
      <alignment vertical="top"/>
    </xf>
    <xf numFmtId="0" fontId="216" fillId="0" borderId="0" xfId="11" applyFont="1" applyAlignment="1">
      <alignment horizontal="justify" vertical="top" wrapText="1"/>
    </xf>
    <xf numFmtId="0" fontId="216" fillId="0" borderId="0" xfId="11" applyFont="1" applyAlignment="1">
      <alignment horizontal="left" vertical="top"/>
    </xf>
    <xf numFmtId="0" fontId="215" fillId="0" borderId="0" xfId="11" quotePrefix="1" applyFont="1" applyAlignment="1">
      <alignment horizontal="center" vertical="top" wrapText="1"/>
    </xf>
    <xf numFmtId="0" fontId="227" fillId="0" borderId="0" xfId="11" applyFont="1" applyAlignment="1">
      <alignment horizontal="left" vertical="top"/>
    </xf>
    <xf numFmtId="0" fontId="218" fillId="0" borderId="0" xfId="11" applyFont="1" applyAlignment="1">
      <alignment vertical="top"/>
    </xf>
    <xf numFmtId="164" fontId="216" fillId="0" borderId="0" xfId="11" applyNumberFormat="1" applyFont="1" applyAlignment="1">
      <alignment vertical="top"/>
    </xf>
    <xf numFmtId="172" fontId="216" fillId="0" borderId="0" xfId="11" applyNumberFormat="1" applyFont="1" applyAlignment="1">
      <alignment vertical="top" wrapText="1"/>
    </xf>
    <xf numFmtId="172" fontId="216" fillId="0" borderId="0" xfId="11" applyNumberFormat="1" applyFont="1" applyAlignment="1">
      <alignment vertical="top"/>
    </xf>
    <xf numFmtId="172" fontId="216" fillId="0" borderId="0" xfId="11" applyNumberFormat="1" applyFont="1" applyAlignment="1">
      <alignment horizontal="center" vertical="top" wrapText="1"/>
    </xf>
    <xf numFmtId="172" fontId="216" fillId="0" borderId="0" xfId="11" applyNumberFormat="1" applyFont="1" applyAlignment="1">
      <alignment horizontal="center" vertical="top"/>
    </xf>
    <xf numFmtId="172" fontId="216" fillId="0" borderId="0" xfId="11" applyNumberFormat="1" applyFont="1" applyAlignment="1">
      <alignment horizontal="left" vertical="top"/>
    </xf>
    <xf numFmtId="0" fontId="221" fillId="0" borderId="59" xfId="11" applyFont="1" applyBorder="1"/>
    <xf numFmtId="0" fontId="221" fillId="0" borderId="0" xfId="11" applyFont="1"/>
    <xf numFmtId="0" fontId="221" fillId="0" borderId="0" xfId="11" applyFont="1" applyAlignment="1">
      <alignment horizontal="center"/>
    </xf>
    <xf numFmtId="0" fontId="215" fillId="0" borderId="10" xfId="11" applyFont="1" applyBorder="1"/>
    <xf numFmtId="0" fontId="215" fillId="0" borderId="14" xfId="11" applyFont="1" applyBorder="1"/>
    <xf numFmtId="0" fontId="215" fillId="0" borderId="0" xfId="11" applyFont="1" applyAlignment="1">
      <alignment horizontal="center"/>
    </xf>
    <xf numFmtId="0" fontId="215" fillId="0" borderId="0" xfId="11" applyFont="1" applyAlignment="1">
      <alignment horizontal="left"/>
    </xf>
    <xf numFmtId="0" fontId="42" fillId="0" borderId="0" xfId="11" applyFont="1"/>
    <xf numFmtId="0" fontId="228" fillId="0" borderId="0" xfId="11" applyFont="1"/>
    <xf numFmtId="0" fontId="42" fillId="0" borderId="0" xfId="11" quotePrefix="1" applyFont="1"/>
    <xf numFmtId="190" fontId="42" fillId="0" borderId="0" xfId="11" quotePrefix="1" applyNumberFormat="1" applyFont="1" applyAlignment="1">
      <alignment horizontal="left"/>
    </xf>
    <xf numFmtId="0" fontId="215" fillId="0" borderId="11" xfId="11" applyFont="1" applyBorder="1"/>
    <xf numFmtId="0" fontId="215" fillId="0" borderId="6" xfId="11" applyFont="1" applyBorder="1"/>
    <xf numFmtId="190" fontId="42" fillId="0" borderId="6" xfId="11" quotePrefix="1" applyNumberFormat="1" applyFont="1" applyBorder="1" applyAlignment="1">
      <alignment horizontal="left"/>
    </xf>
    <xf numFmtId="190" fontId="42" fillId="0" borderId="6" xfId="11" applyNumberFormat="1" applyFont="1" applyBorder="1" applyAlignment="1">
      <alignment horizontal="left"/>
    </xf>
    <xf numFmtId="0" fontId="215" fillId="0" borderId="15" xfId="11" applyFont="1" applyBorder="1"/>
    <xf numFmtId="0" fontId="219" fillId="0" borderId="0" xfId="11" applyFont="1"/>
    <xf numFmtId="0" fontId="215" fillId="0" borderId="0" xfId="11" applyFont="1" applyAlignment="1">
      <alignment horizontal="justify" vertical="top"/>
    </xf>
    <xf numFmtId="0" fontId="216" fillId="0" borderId="0" xfId="32" applyFont="1"/>
    <xf numFmtId="0" fontId="215" fillId="0" borderId="0" xfId="0" quotePrefix="1" applyFont="1"/>
    <xf numFmtId="0" fontId="218" fillId="0" borderId="0" xfId="11" applyFont="1"/>
    <xf numFmtId="49" fontId="216" fillId="0" borderId="0" xfId="4" applyNumberFormat="1" applyFont="1"/>
    <xf numFmtId="0" fontId="230" fillId="0" borderId="0" xfId="11" applyFont="1"/>
    <xf numFmtId="0" fontId="219" fillId="0" borderId="0" xfId="32" applyFont="1"/>
    <xf numFmtId="0" fontId="230" fillId="0" borderId="0" xfId="32" applyFont="1"/>
    <xf numFmtId="0" fontId="230" fillId="0" borderId="0" xfId="11" applyFont="1" applyAlignment="1">
      <alignment horizontal="right"/>
    </xf>
    <xf numFmtId="0" fontId="230" fillId="0" borderId="0" xfId="0" applyFont="1"/>
    <xf numFmtId="0" fontId="231" fillId="0" borderId="0" xfId="0" applyFont="1"/>
    <xf numFmtId="49" fontId="229" fillId="0" borderId="0" xfId="4" applyNumberFormat="1" applyFont="1" applyAlignment="1">
      <alignment horizontal="right"/>
    </xf>
    <xf numFmtId="0" fontId="230" fillId="0" borderId="0" xfId="4" applyFont="1" applyAlignment="1">
      <alignment horizontal="right"/>
    </xf>
    <xf numFmtId="0" fontId="215" fillId="0" borderId="0" xfId="11" applyFont="1" applyAlignment="1">
      <alignment horizontal="center" vertical="center"/>
    </xf>
    <xf numFmtId="0" fontId="216" fillId="5" borderId="4" xfId="11" applyFont="1" applyFill="1" applyBorder="1" applyAlignment="1">
      <alignment horizontal="center" vertical="center"/>
    </xf>
    <xf numFmtId="0" fontId="216" fillId="5" borderId="13" xfId="11" applyFont="1" applyFill="1" applyBorder="1" applyAlignment="1">
      <alignment horizontal="center" vertical="center"/>
    </xf>
    <xf numFmtId="0" fontId="216" fillId="0" borderId="3" xfId="11" applyFont="1" applyBorder="1" applyAlignment="1">
      <alignment horizontal="center" vertical="center"/>
    </xf>
    <xf numFmtId="0" fontId="216" fillId="0" borderId="10" xfId="11" applyFont="1" applyBorder="1" applyAlignment="1">
      <alignment horizontal="center" vertical="center"/>
    </xf>
    <xf numFmtId="0" fontId="216" fillId="0" borderId="0" xfId="11" applyFont="1" applyAlignment="1">
      <alignment horizontal="center" vertical="center"/>
    </xf>
    <xf numFmtId="0" fontId="216" fillId="0" borderId="14" xfId="11" applyFont="1" applyBorder="1" applyAlignment="1">
      <alignment horizontal="center" vertical="center"/>
    </xf>
    <xf numFmtId="0" fontId="216" fillId="0" borderId="75" xfId="11" applyFont="1" applyBorder="1" applyAlignment="1">
      <alignment horizontal="center" vertical="center"/>
    </xf>
    <xf numFmtId="0" fontId="215" fillId="0" borderId="76" xfId="11" applyFont="1" applyBorder="1" applyAlignment="1">
      <alignment horizontal="center" vertical="center"/>
    </xf>
    <xf numFmtId="0" fontId="42" fillId="0" borderId="41" xfId="32" applyFont="1" applyBorder="1"/>
    <xf numFmtId="0" fontId="215" fillId="0" borderId="42" xfId="11" applyFont="1" applyBorder="1" applyAlignment="1">
      <alignment vertical="center"/>
    </xf>
    <xf numFmtId="0" fontId="215" fillId="0" borderId="52" xfId="11" applyFont="1" applyBorder="1" applyAlignment="1">
      <alignment vertical="center"/>
    </xf>
    <xf numFmtId="0" fontId="215" fillId="0" borderId="52" xfId="11" applyFont="1" applyBorder="1" applyAlignment="1">
      <alignment horizontal="center" vertical="center"/>
    </xf>
    <xf numFmtId="0" fontId="215" fillId="0" borderId="42" xfId="11" quotePrefix="1" applyFont="1" applyBorder="1" applyAlignment="1">
      <alignment horizontal="center" vertical="center"/>
    </xf>
    <xf numFmtId="0" fontId="215" fillId="0" borderId="44" xfId="11" applyFont="1" applyBorder="1" applyAlignment="1">
      <alignment horizontal="center" vertical="center"/>
    </xf>
    <xf numFmtId="0" fontId="42" fillId="0" borderId="106" xfId="32" applyFont="1" applyBorder="1"/>
    <xf numFmtId="0" fontId="215" fillId="0" borderId="106" xfId="11" applyFont="1" applyBorder="1" applyAlignment="1">
      <alignment vertical="center"/>
    </xf>
    <xf numFmtId="0" fontId="215" fillId="0" borderId="107" xfId="11" applyFont="1" applyBorder="1" applyAlignment="1">
      <alignment vertical="center"/>
    </xf>
    <xf numFmtId="0" fontId="215" fillId="0" borderId="107" xfId="11" applyFont="1" applyBorder="1" applyAlignment="1">
      <alignment horizontal="center" vertical="center"/>
    </xf>
    <xf numFmtId="0" fontId="215" fillId="0" borderId="106" xfId="11" quotePrefix="1" applyFont="1" applyBorder="1" applyAlignment="1">
      <alignment horizontal="center" vertical="center"/>
    </xf>
    <xf numFmtId="0" fontId="215" fillId="0" borderId="77" xfId="11" applyFont="1" applyBorder="1" applyAlignment="1">
      <alignment horizontal="right" vertical="center"/>
    </xf>
    <xf numFmtId="0" fontId="42" fillId="0" borderId="66" xfId="32" applyFont="1" applyBorder="1"/>
    <xf numFmtId="0" fontId="215" fillId="0" borderId="66" xfId="11" applyFont="1" applyBorder="1" applyAlignment="1">
      <alignment vertical="center"/>
    </xf>
    <xf numFmtId="0" fontId="215" fillId="0" borderId="78" xfId="11" applyFont="1" applyBorder="1" applyAlignment="1">
      <alignment vertical="center"/>
    </xf>
    <xf numFmtId="0" fontId="215" fillId="0" borderId="78" xfId="11" applyFont="1" applyBorder="1" applyAlignment="1">
      <alignment horizontal="center" vertical="center"/>
    </xf>
    <xf numFmtId="0" fontId="215" fillId="0" borderId="0" xfId="32" applyFont="1"/>
    <xf numFmtId="2" fontId="216" fillId="0" borderId="0" xfId="11" applyNumberFormat="1" applyFont="1" applyAlignment="1">
      <alignment wrapText="1"/>
    </xf>
    <xf numFmtId="2" fontId="216" fillId="0" borderId="0" xfId="11" applyNumberFormat="1" applyFont="1" applyAlignment="1">
      <alignment vertical="center"/>
    </xf>
    <xf numFmtId="0" fontId="215" fillId="0" borderId="0" xfId="11" applyFont="1" applyAlignment="1">
      <alignment vertical="center"/>
    </xf>
    <xf numFmtId="0" fontId="216" fillId="0" borderId="0" xfId="32" applyFont="1" applyAlignment="1">
      <alignment vertical="center"/>
    </xf>
    <xf numFmtId="0" fontId="42" fillId="0" borderId="0" xfId="0" applyFont="1" applyAlignment="1">
      <alignment vertical="top" wrapText="1"/>
    </xf>
    <xf numFmtId="0" fontId="216" fillId="0" borderId="0" xfId="11" applyFont="1"/>
    <xf numFmtId="0" fontId="224" fillId="0" borderId="0" xfId="0" applyFont="1" applyAlignment="1">
      <alignment horizontal="center" vertical="top"/>
    </xf>
    <xf numFmtId="0" fontId="224" fillId="0" borderId="0" xfId="0" applyFont="1" applyAlignment="1">
      <alignment horizontal="center"/>
    </xf>
    <xf numFmtId="0" fontId="42" fillId="0" borderId="0" xfId="0" applyFont="1" applyAlignment="1">
      <alignment horizontal="center"/>
    </xf>
    <xf numFmtId="0" fontId="215" fillId="0" borderId="0" xfId="4" applyFont="1" applyAlignment="1">
      <alignment horizontal="center"/>
    </xf>
    <xf numFmtId="49" fontId="216" fillId="0" borderId="0" xfId="4" applyNumberFormat="1" applyFont="1" applyAlignment="1">
      <alignment horizontal="center"/>
    </xf>
    <xf numFmtId="0" fontId="215" fillId="0" borderId="0" xfId="11" applyFont="1" applyAlignment="1">
      <alignment horizontal="right"/>
    </xf>
    <xf numFmtId="0" fontId="42" fillId="0" borderId="0" xfId="11" applyFont="1" applyAlignment="1">
      <alignment horizontal="justify" vertical="center" wrapText="1"/>
    </xf>
    <xf numFmtId="49" fontId="215" fillId="0" borderId="0" xfId="4" applyNumberFormat="1" applyFont="1" applyAlignment="1">
      <alignment horizontal="justify" vertical="center" wrapText="1"/>
    </xf>
    <xf numFmtId="49" fontId="215" fillId="0" borderId="0" xfId="4" applyNumberFormat="1" applyFont="1" applyAlignment="1">
      <alignment horizontal="justify" vertical="top" wrapText="1"/>
    </xf>
    <xf numFmtId="49" fontId="216" fillId="0" borderId="0" xfId="4" applyNumberFormat="1" applyFont="1" applyAlignment="1">
      <alignment horizontal="left" vertical="center"/>
    </xf>
    <xf numFmtId="164" fontId="216" fillId="0" borderId="0" xfId="4" applyNumberFormat="1" applyFont="1" applyAlignment="1">
      <alignment vertical="center"/>
    </xf>
    <xf numFmtId="164" fontId="216" fillId="0" borderId="0" xfId="15" applyFont="1" applyAlignment="1">
      <alignment vertical="center"/>
    </xf>
    <xf numFmtId="49" fontId="216" fillId="0" borderId="0" xfId="4" applyNumberFormat="1" applyFont="1" applyAlignment="1">
      <alignment vertical="center"/>
    </xf>
    <xf numFmtId="164" fontId="215" fillId="0" borderId="0" xfId="15" applyFont="1" applyAlignment="1">
      <alignment vertical="center"/>
    </xf>
    <xf numFmtId="0" fontId="223" fillId="0" borderId="0" xfId="4" applyFont="1" applyAlignment="1">
      <alignment vertical="center"/>
    </xf>
    <xf numFmtId="49" fontId="223" fillId="0" borderId="0" xfId="4" applyNumberFormat="1" applyFont="1" applyAlignment="1">
      <alignment horizontal="center" vertical="center"/>
    </xf>
    <xf numFmtId="164" fontId="216" fillId="0" borderId="0" xfId="15" applyFont="1" applyAlignment="1"/>
    <xf numFmtId="178" fontId="216" fillId="0" borderId="0" xfId="4" applyNumberFormat="1" applyFont="1" applyAlignment="1">
      <alignment vertical="center"/>
    </xf>
    <xf numFmtId="0" fontId="215" fillId="0" borderId="0" xfId="4" applyFont="1" applyAlignment="1">
      <alignment vertical="center"/>
    </xf>
    <xf numFmtId="0" fontId="215" fillId="0" borderId="0" xfId="4" applyFont="1" applyAlignment="1">
      <alignment horizontal="left" vertical="center"/>
    </xf>
    <xf numFmtId="0" fontId="215" fillId="0" borderId="0" xfId="4" applyFont="1" applyAlignment="1">
      <alignment horizontal="right"/>
    </xf>
    <xf numFmtId="49" fontId="215" fillId="0" borderId="0" xfId="4" applyNumberFormat="1" applyFont="1" applyAlignment="1">
      <alignment horizontal="left"/>
    </xf>
    <xf numFmtId="0" fontId="215" fillId="0" borderId="0" xfId="11" applyFont="1" applyAlignment="1">
      <alignment horizontal="justify"/>
    </xf>
    <xf numFmtId="0" fontId="215" fillId="0" borderId="0" xfId="4" applyFont="1" applyAlignment="1">
      <alignment horizontal="left"/>
    </xf>
    <xf numFmtId="0" fontId="215" fillId="0" borderId="0" xfId="4" applyFont="1" applyAlignment="1">
      <alignment vertical="center" wrapText="1"/>
    </xf>
    <xf numFmtId="0" fontId="215" fillId="0" borderId="0" xfId="4" applyFont="1" applyAlignment="1">
      <alignment horizontal="center" vertical="center" wrapText="1"/>
    </xf>
    <xf numFmtId="165" fontId="215" fillId="0" borderId="0" xfId="8" applyFont="1" applyBorder="1"/>
    <xf numFmtId="0" fontId="215" fillId="0" borderId="0" xfId="4" applyFont="1" applyAlignment="1">
      <alignment horizontal="justify" vertical="top" wrapText="1"/>
    </xf>
    <xf numFmtId="0" fontId="215" fillId="0" borderId="0" xfId="4" applyFont="1" applyAlignment="1">
      <alignment horizontal="justify" vertical="justify" wrapText="1"/>
    </xf>
    <xf numFmtId="0" fontId="216" fillId="0" borderId="0" xfId="4" applyFont="1" applyAlignment="1">
      <alignment horizontal="centerContinuous" vertical="center"/>
    </xf>
    <xf numFmtId="0" fontId="216" fillId="0" borderId="0" xfId="4" applyFont="1" applyAlignment="1">
      <alignment vertical="center"/>
    </xf>
    <xf numFmtId="49" fontId="215" fillId="0" borderId="0" xfId="4" applyNumberFormat="1" applyFont="1" applyAlignment="1">
      <alignment horizontal="center" vertical="center"/>
    </xf>
    <xf numFmtId="0" fontId="216" fillId="0" borderId="0" xfId="4" applyFont="1" applyAlignment="1">
      <alignment horizontal="center"/>
    </xf>
    <xf numFmtId="0" fontId="233" fillId="0" borderId="0" xfId="32" applyFont="1" applyAlignment="1">
      <alignment horizontal="right"/>
    </xf>
    <xf numFmtId="49" fontId="215" fillId="0" borderId="0" xfId="11" applyNumberFormat="1" applyFont="1"/>
    <xf numFmtId="179" fontId="215" fillId="0" borderId="0" xfId="11" applyNumberFormat="1" applyFont="1" applyAlignment="1">
      <alignment horizontal="left"/>
    </xf>
    <xf numFmtId="0" fontId="225" fillId="0" borderId="0" xfId="11" applyFont="1"/>
    <xf numFmtId="0" fontId="237" fillId="0" borderId="0" xfId="0" applyFont="1"/>
    <xf numFmtId="0" fontId="223" fillId="0" borderId="0" xfId="11" applyFont="1" applyAlignment="1">
      <alignment horizontal="left"/>
    </xf>
    <xf numFmtId="0" fontId="222" fillId="0" borderId="0" xfId="11" applyFont="1" applyAlignment="1">
      <alignment horizontal="left"/>
    </xf>
    <xf numFmtId="172" fontId="215" fillId="0" borderId="0" xfId="11" applyNumberFormat="1" applyFont="1" applyAlignment="1">
      <alignment horizontal="left"/>
    </xf>
    <xf numFmtId="246" fontId="223" fillId="0" borderId="0" xfId="3" applyNumberFormat="1" applyFont="1" applyAlignment="1">
      <alignment horizontal="left"/>
    </xf>
    <xf numFmtId="176" fontId="222" fillId="0" borderId="0" xfId="3" applyNumberFormat="1" applyFont="1" applyAlignment="1">
      <alignment horizontal="left"/>
    </xf>
    <xf numFmtId="49" fontId="229" fillId="0" borderId="2" xfId="4" applyNumberFormat="1" applyFont="1" applyBorder="1" applyAlignment="1">
      <alignment horizontal="center" vertical="center" wrapText="1"/>
    </xf>
    <xf numFmtId="49" fontId="229" fillId="0" borderId="11" xfId="4" applyNumberFormat="1" applyFont="1" applyBorder="1" applyAlignment="1">
      <alignment horizontal="center" vertical="center" wrapText="1"/>
    </xf>
    <xf numFmtId="49" fontId="229" fillId="0" borderId="2" xfId="4" applyNumberFormat="1" applyFont="1" applyBorder="1" applyAlignment="1">
      <alignment horizontal="center" vertical="center"/>
    </xf>
    <xf numFmtId="49" fontId="229" fillId="0" borderId="6" xfId="4" applyNumberFormat="1" applyFont="1" applyBorder="1" applyAlignment="1">
      <alignment horizontal="center" vertical="center" wrapText="1"/>
    </xf>
    <xf numFmtId="49" fontId="229" fillId="0" borderId="15" xfId="4" applyNumberFormat="1" applyFont="1" applyBorder="1" applyAlignment="1">
      <alignment horizontal="center" vertical="center" wrapText="1"/>
    </xf>
    <xf numFmtId="49" fontId="215" fillId="55" borderId="2" xfId="4" applyNumberFormat="1" applyFont="1" applyFill="1" applyBorder="1" applyAlignment="1">
      <alignment horizontal="center" vertical="center"/>
    </xf>
    <xf numFmtId="49" fontId="215" fillId="55" borderId="11" xfId="4" applyNumberFormat="1" applyFont="1" applyFill="1" applyBorder="1" applyAlignment="1">
      <alignment horizontal="center" vertical="center"/>
    </xf>
    <xf numFmtId="49" fontId="215" fillId="55" borderId="6" xfId="4" applyNumberFormat="1" applyFont="1" applyFill="1" applyBorder="1" applyAlignment="1">
      <alignment horizontal="center" vertical="center"/>
    </xf>
    <xf numFmtId="49" fontId="215" fillId="55" borderId="4" xfId="4" applyNumberFormat="1" applyFont="1" applyFill="1" applyBorder="1" applyAlignment="1">
      <alignment horizontal="center" vertical="center"/>
    </xf>
    <xf numFmtId="49" fontId="215" fillId="2" borderId="3" xfId="4" applyNumberFormat="1" applyFont="1" applyFill="1" applyBorder="1" applyAlignment="1">
      <alignment horizontal="center" vertical="center"/>
    </xf>
    <xf numFmtId="49" fontId="215" fillId="2" borderId="0" xfId="4" applyNumberFormat="1" applyFont="1" applyFill="1" applyAlignment="1">
      <alignment horizontal="center" vertical="center"/>
    </xf>
    <xf numFmtId="49" fontId="215" fillId="2" borderId="10" xfId="4" applyNumberFormat="1" applyFont="1" applyFill="1" applyBorder="1" applyAlignment="1">
      <alignment horizontal="center" vertical="center"/>
    </xf>
    <xf numFmtId="49" fontId="215" fillId="2" borderId="14" xfId="4" applyNumberFormat="1" applyFont="1" applyFill="1" applyBorder="1" applyAlignment="1">
      <alignment horizontal="center" vertical="center"/>
    </xf>
    <xf numFmtId="0" fontId="215" fillId="2" borderId="8" xfId="4" applyFont="1" applyFill="1" applyBorder="1" applyAlignment="1">
      <alignment horizontal="center" vertical="center"/>
    </xf>
    <xf numFmtId="0" fontId="215" fillId="2" borderId="25" xfId="4" applyFont="1" applyFill="1" applyBorder="1" applyAlignment="1">
      <alignment horizontal="center" vertical="center"/>
    </xf>
    <xf numFmtId="0" fontId="215" fillId="2" borderId="9" xfId="4" applyFont="1" applyFill="1" applyBorder="1" applyAlignment="1">
      <alignment horizontal="center" vertical="center"/>
    </xf>
    <xf numFmtId="0" fontId="223" fillId="0" borderId="44" xfId="4" applyFont="1" applyBorder="1" applyAlignment="1">
      <alignment horizontal="center" vertical="center"/>
    </xf>
    <xf numFmtId="165" fontId="223" fillId="0" borderId="44" xfId="3" applyFont="1" applyBorder="1" applyAlignment="1">
      <alignment vertical="center"/>
    </xf>
    <xf numFmtId="165" fontId="223" fillId="0" borderId="41" xfId="3" applyFont="1" applyBorder="1" applyAlignment="1">
      <alignment vertical="center"/>
    </xf>
    <xf numFmtId="2" fontId="223" fillId="0" borderId="41" xfId="4" applyNumberFormat="1" applyFont="1" applyBorder="1" applyAlignment="1">
      <alignment horizontal="center" vertical="center"/>
    </xf>
    <xf numFmtId="0" fontId="223" fillId="0" borderId="41" xfId="4" applyFont="1" applyBorder="1" applyAlignment="1">
      <alignment horizontal="center" vertical="center"/>
    </xf>
    <xf numFmtId="0" fontId="223" fillId="0" borderId="42" xfId="4" applyFont="1" applyBorder="1" applyAlignment="1">
      <alignment horizontal="center" vertical="center"/>
    </xf>
    <xf numFmtId="0" fontId="223" fillId="0" borderId="52" xfId="4" applyFont="1" applyBorder="1" applyAlignment="1">
      <alignment horizontal="center" vertical="center"/>
    </xf>
    <xf numFmtId="165" fontId="223" fillId="0" borderId="42" xfId="4" applyNumberFormat="1" applyFont="1" applyBorder="1" applyAlignment="1">
      <alignment horizontal="center" vertical="center"/>
    </xf>
    <xf numFmtId="172" fontId="223" fillId="0" borderId="44" xfId="4" applyNumberFormat="1" applyFont="1" applyBorder="1" applyAlignment="1">
      <alignment horizontal="center" vertical="center"/>
    </xf>
    <xf numFmtId="0" fontId="222" fillId="0" borderId="44" xfId="4" applyFont="1" applyBorder="1" applyAlignment="1">
      <alignment horizontal="center" vertical="center"/>
    </xf>
    <xf numFmtId="0" fontId="215" fillId="0" borderId="44" xfId="4" applyFont="1" applyBorder="1" applyAlignment="1">
      <alignment horizontal="center" vertical="center"/>
    </xf>
    <xf numFmtId="164" fontId="215" fillId="0" borderId="42" xfId="15" applyFont="1" applyBorder="1" applyAlignment="1">
      <alignment vertical="center" wrapText="1"/>
    </xf>
    <xf numFmtId="49" fontId="215" fillId="0" borderId="42" xfId="4" applyNumberFormat="1" applyFont="1" applyBorder="1" applyAlignment="1">
      <alignment vertical="center"/>
    </xf>
    <xf numFmtId="178" fontId="215" fillId="0" borderId="44" xfId="4" applyNumberFormat="1" applyFont="1" applyBorder="1" applyAlignment="1">
      <alignment vertical="center"/>
    </xf>
    <xf numFmtId="178" fontId="215" fillId="0" borderId="41" xfId="4" applyNumberFormat="1" applyFont="1" applyBorder="1" applyAlignment="1">
      <alignment vertical="center"/>
    </xf>
    <xf numFmtId="2" fontId="215" fillId="0" borderId="41" xfId="4" applyNumberFormat="1" applyFont="1" applyBorder="1" applyAlignment="1">
      <alignment horizontal="center" vertical="center"/>
    </xf>
    <xf numFmtId="0" fontId="215" fillId="0" borderId="41" xfId="4" applyFont="1" applyBorder="1" applyAlignment="1">
      <alignment horizontal="center" vertical="center"/>
    </xf>
    <xf numFmtId="0" fontId="215" fillId="0" borderId="42" xfId="4" applyFont="1" applyBorder="1" applyAlignment="1">
      <alignment vertical="center"/>
    </xf>
    <xf numFmtId="0" fontId="215" fillId="0" borderId="52" xfId="4" applyFont="1" applyBorder="1" applyAlignment="1">
      <alignment horizontal="center" vertical="center"/>
    </xf>
    <xf numFmtId="165" fontId="215" fillId="0" borderId="42" xfId="4" applyNumberFormat="1" applyFont="1" applyBorder="1" applyAlignment="1">
      <alignment horizontal="center" vertical="center"/>
    </xf>
    <xf numFmtId="172" fontId="215" fillId="0" borderId="44" xfId="4" quotePrefix="1" applyNumberFormat="1" applyFont="1" applyBorder="1" applyAlignment="1">
      <alignment horizontal="center" vertical="center"/>
    </xf>
    <xf numFmtId="0" fontId="216" fillId="0" borderId="44" xfId="4" applyFont="1" applyBorder="1" applyAlignment="1">
      <alignment horizontal="center" vertical="center"/>
    </xf>
    <xf numFmtId="0" fontId="215" fillId="0" borderId="11" xfId="4" applyFont="1" applyBorder="1" applyAlignment="1">
      <alignment vertical="center"/>
    </xf>
    <xf numFmtId="49" fontId="215" fillId="0" borderId="8" xfId="4" applyNumberFormat="1" applyFont="1" applyBorder="1" applyAlignment="1">
      <alignment horizontal="center" vertical="center"/>
    </xf>
    <xf numFmtId="49" fontId="215" fillId="0" borderId="25" xfId="4" applyNumberFormat="1" applyFont="1" applyBorder="1" applyAlignment="1">
      <alignment vertical="center"/>
    </xf>
    <xf numFmtId="0" fontId="215" fillId="0" borderId="25" xfId="4" applyFont="1" applyBorder="1" applyAlignment="1">
      <alignment vertical="center"/>
    </xf>
    <xf numFmtId="0" fontId="215" fillId="0" borderId="0" xfId="4" applyFont="1" applyAlignment="1">
      <alignment horizontal="left" vertical="center" wrapText="1"/>
    </xf>
    <xf numFmtId="0" fontId="215" fillId="0" borderId="14" xfId="4" applyFont="1" applyBorder="1" applyAlignment="1">
      <alignment horizontal="left" vertical="center" wrapText="1"/>
    </xf>
    <xf numFmtId="0" fontId="215" fillId="0" borderId="10" xfId="4" applyFont="1" applyBorder="1" applyAlignment="1">
      <alignment vertical="center"/>
    </xf>
    <xf numFmtId="49" fontId="215" fillId="0" borderId="10" xfId="4" applyNumberFormat="1" applyFont="1" applyBorder="1" applyAlignment="1">
      <alignment horizontal="center" vertical="center"/>
    </xf>
    <xf numFmtId="49" fontId="215" fillId="0" borderId="11" xfId="4" applyNumberFormat="1" applyFont="1" applyBorder="1" applyAlignment="1">
      <alignment horizontal="center" vertical="center"/>
    </xf>
    <xf numFmtId="49" fontId="215" fillId="0" borderId="6" xfId="4" applyNumberFormat="1" applyFont="1" applyBorder="1" applyAlignment="1">
      <alignment vertical="center"/>
    </xf>
    <xf numFmtId="0" fontId="215" fillId="0" borderId="6" xfId="4" applyFont="1" applyBorder="1" applyAlignment="1">
      <alignment vertical="center"/>
    </xf>
    <xf numFmtId="0" fontId="215" fillId="0" borderId="6" xfId="4" applyFont="1" applyBorder="1" applyAlignment="1">
      <alignment horizontal="left" vertical="center" wrapText="1"/>
    </xf>
    <xf numFmtId="0" fontId="215" fillId="0" borderId="15" xfId="4" applyFont="1" applyBorder="1" applyAlignment="1">
      <alignment horizontal="left" vertical="center" wrapText="1"/>
    </xf>
    <xf numFmtId="0" fontId="215" fillId="0" borderId="11" xfId="4" applyFont="1" applyBorder="1"/>
    <xf numFmtId="0" fontId="215" fillId="0" borderId="6" xfId="4" applyFont="1" applyBorder="1"/>
    <xf numFmtId="0" fontId="215" fillId="0" borderId="15" xfId="4" applyFont="1" applyBorder="1"/>
    <xf numFmtId="0" fontId="215" fillId="0" borderId="8" xfId="4" applyFont="1" applyBorder="1" applyAlignment="1">
      <alignment horizontal="center" vertical="center" wrapText="1"/>
    </xf>
    <xf numFmtId="0" fontId="215" fillId="0" borderId="25" xfId="4" applyFont="1" applyBorder="1" applyAlignment="1">
      <alignment horizontal="center" vertical="center" wrapText="1"/>
    </xf>
    <xf numFmtId="0" fontId="215" fillId="0" borderId="8" xfId="4" applyFont="1" applyBorder="1"/>
    <xf numFmtId="0" fontId="215" fillId="0" borderId="25" xfId="4" applyFont="1" applyBorder="1"/>
    <xf numFmtId="0" fontId="215" fillId="0" borderId="9" xfId="4" applyFont="1" applyBorder="1"/>
    <xf numFmtId="0" fontId="215" fillId="0" borderId="10" xfId="4" applyFont="1" applyBorder="1"/>
    <xf numFmtId="0" fontId="215" fillId="0" borderId="14" xfId="4" applyFont="1" applyBorder="1"/>
    <xf numFmtId="165" fontId="215" fillId="0" borderId="10" xfId="8" applyFont="1" applyBorder="1"/>
    <xf numFmtId="182" fontId="215" fillId="0" borderId="0" xfId="4" applyNumberFormat="1" applyFont="1"/>
    <xf numFmtId="0" fontId="215" fillId="0" borderId="14" xfId="4" applyFont="1" applyBorder="1" applyAlignment="1">
      <alignment horizontal="left"/>
    </xf>
    <xf numFmtId="49" fontId="229" fillId="4" borderId="2" xfId="4" applyNumberFormat="1" applyFont="1" applyFill="1" applyBorder="1" applyAlignment="1">
      <alignment horizontal="center" vertical="center" wrapText="1"/>
    </xf>
    <xf numFmtId="49" fontId="229" fillId="4" borderId="2" xfId="4" applyNumberFormat="1" applyFont="1" applyFill="1" applyBorder="1" applyAlignment="1">
      <alignment horizontal="center" vertical="center"/>
    </xf>
    <xf numFmtId="49" fontId="229" fillId="4" borderId="6" xfId="4" applyNumberFormat="1" applyFont="1" applyFill="1" applyBorder="1" applyAlignment="1">
      <alignment horizontal="center" vertical="center" wrapText="1"/>
    </xf>
    <xf numFmtId="49" fontId="229" fillId="4" borderId="15" xfId="4" applyNumberFormat="1" applyFont="1" applyFill="1" applyBorder="1" applyAlignment="1">
      <alignment horizontal="center" vertical="center" wrapText="1"/>
    </xf>
    <xf numFmtId="49" fontId="230" fillId="3" borderId="2" xfId="4" applyNumberFormat="1" applyFont="1" applyFill="1" applyBorder="1" applyAlignment="1">
      <alignment horizontal="center" vertical="center"/>
    </xf>
    <xf numFmtId="49" fontId="230" fillId="3" borderId="6" xfId="4" applyNumberFormat="1" applyFont="1" applyFill="1" applyBorder="1" applyAlignment="1">
      <alignment horizontal="center" vertical="center"/>
    </xf>
    <xf numFmtId="49" fontId="230" fillId="3" borderId="4" xfId="4" applyNumberFormat="1" applyFont="1" applyFill="1" applyBorder="1" applyAlignment="1">
      <alignment horizontal="center" vertical="center"/>
    </xf>
    <xf numFmtId="49" fontId="215" fillId="0" borderId="3" xfId="4" applyNumberFormat="1" applyFont="1" applyBorder="1" applyAlignment="1">
      <alignment vertical="center"/>
    </xf>
    <xf numFmtId="0" fontId="238" fillId="0" borderId="3" xfId="4" applyFont="1" applyBorder="1" applyAlignment="1">
      <alignment vertical="center"/>
    </xf>
    <xf numFmtId="49" fontId="215" fillId="0" borderId="10" xfId="4" applyNumberFormat="1" applyFont="1" applyBorder="1" applyAlignment="1">
      <alignment vertical="center"/>
    </xf>
    <xf numFmtId="49" fontId="215" fillId="0" borderId="14" xfId="4" applyNumberFormat="1" applyFont="1" applyBorder="1" applyAlignment="1">
      <alignment vertical="center"/>
    </xf>
    <xf numFmtId="49" fontId="223" fillId="0" borderId="44" xfId="4" applyNumberFormat="1" applyFont="1" applyBorder="1" applyAlignment="1">
      <alignment horizontal="center" vertical="center"/>
    </xf>
    <xf numFmtId="164" fontId="223" fillId="0" borderId="42" xfId="15" applyFont="1" applyBorder="1" applyAlignment="1">
      <alignment horizontal="left" vertical="center" wrapText="1"/>
    </xf>
    <xf numFmtId="49" fontId="223" fillId="0" borderId="42" xfId="4" applyNumberFormat="1" applyFont="1" applyBorder="1" applyAlignment="1">
      <alignment vertical="center"/>
    </xf>
    <xf numFmtId="178" fontId="223" fillId="0" borderId="44" xfId="4" applyNumberFormat="1" applyFont="1" applyBorder="1" applyAlignment="1">
      <alignment vertical="center"/>
    </xf>
    <xf numFmtId="172" fontId="223" fillId="0" borderId="41" xfId="4" applyNumberFormat="1" applyFont="1" applyBorder="1" applyAlignment="1">
      <alignment vertical="center"/>
    </xf>
    <xf numFmtId="172" fontId="223" fillId="0" borderId="42" xfId="4" applyNumberFormat="1" applyFont="1" applyBorder="1" applyAlignment="1">
      <alignment horizontal="center" vertical="center"/>
    </xf>
    <xf numFmtId="172" fontId="223" fillId="0" borderId="52" xfId="4" applyNumberFormat="1" applyFont="1" applyBorder="1" applyAlignment="1">
      <alignment vertical="center"/>
    </xf>
    <xf numFmtId="2" fontId="223" fillId="0" borderId="44" xfId="4" applyNumberFormat="1" applyFont="1" applyBorder="1" applyAlignment="1">
      <alignment horizontal="center" vertical="center"/>
    </xf>
    <xf numFmtId="0" fontId="222" fillId="0" borderId="44" xfId="4" applyFont="1" applyBorder="1" applyAlignment="1">
      <alignment horizontal="center" vertical="center" wrapText="1"/>
    </xf>
    <xf numFmtId="49" fontId="215" fillId="2" borderId="2" xfId="4" applyNumberFormat="1" applyFont="1" applyFill="1" applyBorder="1" applyAlignment="1">
      <alignment horizontal="center" vertical="center"/>
    </xf>
    <xf numFmtId="49" fontId="215" fillId="2" borderId="6" xfId="4" applyNumberFormat="1" applyFont="1" applyFill="1" applyBorder="1" applyAlignment="1">
      <alignment vertical="center"/>
    </xf>
    <xf numFmtId="0" fontId="215" fillId="2" borderId="2" xfId="4" applyFont="1" applyFill="1" applyBorder="1" applyAlignment="1">
      <alignment vertical="center"/>
    </xf>
    <xf numFmtId="0" fontId="215" fillId="2" borderId="11" xfId="4" applyFont="1" applyFill="1" applyBorder="1" applyAlignment="1">
      <alignment vertical="center"/>
    </xf>
    <xf numFmtId="0" fontId="215" fillId="2" borderId="6" xfId="4" applyFont="1" applyFill="1" applyBorder="1" applyAlignment="1">
      <alignment vertical="center"/>
    </xf>
    <xf numFmtId="0" fontId="215" fillId="2" borderId="15" xfId="4" applyFont="1" applyFill="1" applyBorder="1" applyAlignment="1">
      <alignment vertical="center"/>
    </xf>
    <xf numFmtId="0" fontId="215" fillId="0" borderId="9" xfId="4" applyFont="1" applyBorder="1" applyAlignment="1">
      <alignment vertical="center"/>
    </xf>
    <xf numFmtId="0" fontId="215" fillId="0" borderId="14" xfId="4" applyFont="1" applyBorder="1" applyAlignment="1">
      <alignment vertical="center"/>
    </xf>
    <xf numFmtId="0" fontId="215" fillId="0" borderId="15" xfId="4" applyFont="1" applyBorder="1" applyAlignment="1">
      <alignment vertical="center"/>
    </xf>
    <xf numFmtId="49" fontId="223" fillId="0" borderId="0" xfId="4" applyNumberFormat="1" applyFont="1" applyAlignment="1">
      <alignment horizontal="right" vertical="center"/>
    </xf>
    <xf numFmtId="0" fontId="223" fillId="0" borderId="0" xfId="4" applyFont="1" applyAlignment="1">
      <alignment horizontal="center" vertical="center"/>
    </xf>
    <xf numFmtId="164" fontId="223" fillId="0" borderId="0" xfId="15" applyFont="1" applyAlignment="1">
      <alignment horizontal="left" vertical="center"/>
    </xf>
    <xf numFmtId="164" fontId="223" fillId="0" borderId="0" xfId="15" applyFont="1" applyAlignment="1">
      <alignment vertical="center"/>
    </xf>
    <xf numFmtId="172" fontId="222" fillId="0" borderId="0" xfId="4" applyNumberFormat="1" applyFont="1" applyAlignment="1">
      <alignment vertical="center"/>
    </xf>
    <xf numFmtId="172" fontId="223" fillId="0" borderId="0" xfId="4" applyNumberFormat="1" applyFont="1" applyAlignment="1">
      <alignment vertical="center"/>
    </xf>
    <xf numFmtId="172" fontId="223" fillId="0" borderId="0" xfId="15" applyNumberFormat="1" applyFont="1" applyAlignment="1">
      <alignment vertical="center"/>
    </xf>
    <xf numFmtId="0" fontId="215" fillId="0" borderId="0" xfId="4" applyFont="1" applyAlignment="1">
      <alignment horizontal="centerContinuous"/>
    </xf>
    <xf numFmtId="0" fontId="216" fillId="0" borderId="0" xfId="4" applyFont="1"/>
    <xf numFmtId="0" fontId="215" fillId="0" borderId="0" xfId="0" applyFont="1" applyAlignment="1">
      <alignment horizontal="left" vertical="justify"/>
    </xf>
    <xf numFmtId="0" fontId="182" fillId="0" borderId="6" xfId="1921" applyFont="1" applyBorder="1"/>
    <xf numFmtId="0" fontId="233" fillId="0" borderId="0" xfId="32" applyFont="1" applyAlignment="1">
      <alignment horizontal="center"/>
    </xf>
    <xf numFmtId="0" fontId="223" fillId="0" borderId="0" xfId="32" applyFont="1"/>
    <xf numFmtId="15" fontId="223" fillId="0" borderId="0" xfId="32" quotePrefix="1" applyNumberFormat="1" applyFont="1"/>
    <xf numFmtId="15" fontId="215" fillId="0" borderId="0" xfId="32" quotePrefix="1" applyNumberFormat="1" applyFont="1"/>
    <xf numFmtId="0" fontId="223" fillId="0" borderId="0" xfId="2279" applyFont="1"/>
    <xf numFmtId="0" fontId="223" fillId="0" borderId="0" xfId="2279" applyFont="1" applyAlignment="1">
      <alignment horizontal="left"/>
    </xf>
    <xf numFmtId="178" fontId="223" fillId="0" borderId="0" xfId="32" applyNumberFormat="1" applyFont="1"/>
    <xf numFmtId="0" fontId="215" fillId="49" borderId="35" xfId="32" applyFont="1" applyFill="1" applyBorder="1" applyAlignment="1">
      <alignment horizontal="center"/>
    </xf>
    <xf numFmtId="0" fontId="215" fillId="49" borderId="13" xfId="32" applyFont="1" applyFill="1" applyBorder="1" applyAlignment="1">
      <alignment horizontal="centerContinuous"/>
    </xf>
    <xf numFmtId="0" fontId="215" fillId="49" borderId="5" xfId="32" applyFont="1" applyFill="1" applyBorder="1" applyAlignment="1">
      <alignment horizontal="center"/>
    </xf>
    <xf numFmtId="0" fontId="215" fillId="49" borderId="12" xfId="32" applyFont="1" applyFill="1" applyBorder="1" applyAlignment="1">
      <alignment horizontal="center"/>
    </xf>
    <xf numFmtId="0" fontId="215" fillId="49" borderId="34" xfId="32" applyFont="1" applyFill="1" applyBorder="1" applyAlignment="1">
      <alignment horizontal="center"/>
    </xf>
    <xf numFmtId="0" fontId="215" fillId="0" borderId="40" xfId="32" applyFont="1" applyBorder="1" applyAlignment="1">
      <alignment horizontal="center" vertical="center"/>
    </xf>
    <xf numFmtId="172" fontId="216" fillId="0" borderId="41" xfId="32" applyNumberFormat="1" applyFont="1" applyBorder="1" applyAlignment="1">
      <alignment horizontal="left" vertical="center"/>
    </xf>
    <xf numFmtId="0" fontId="216" fillId="0" borderId="42" xfId="32" applyFont="1" applyBorder="1" applyAlignment="1">
      <alignment horizontal="left" vertical="center" wrapText="1"/>
    </xf>
    <xf numFmtId="0" fontId="216" fillId="0" borderId="52" xfId="32" applyFont="1" applyBorder="1" applyAlignment="1">
      <alignment horizontal="left" vertical="center" wrapText="1"/>
    </xf>
    <xf numFmtId="0" fontId="215" fillId="0" borderId="41" xfId="32" applyFont="1" applyBorder="1" applyAlignment="1">
      <alignment horizontal="center" vertical="center"/>
    </xf>
    <xf numFmtId="0" fontId="215" fillId="0" borderId="52" xfId="32" applyFont="1" applyBorder="1" applyAlignment="1">
      <alignment horizontal="center" vertical="center"/>
    </xf>
    <xf numFmtId="0" fontId="215" fillId="0" borderId="42" xfId="32" applyFont="1" applyBorder="1" applyAlignment="1">
      <alignment horizontal="center" vertical="center"/>
    </xf>
    <xf numFmtId="0" fontId="215" fillId="0" borderId="43" xfId="32" applyFont="1" applyBorder="1" applyAlignment="1">
      <alignment horizontal="center" vertical="center"/>
    </xf>
    <xf numFmtId="0" fontId="215" fillId="0" borderId="80" xfId="32" applyFont="1" applyBorder="1" applyAlignment="1">
      <alignment horizontal="center" vertical="center"/>
    </xf>
    <xf numFmtId="172" fontId="216" fillId="0" borderId="81" xfId="32" applyNumberFormat="1" applyFont="1" applyBorder="1" applyAlignment="1">
      <alignment horizontal="left" vertical="center"/>
    </xf>
    <xf numFmtId="0" fontId="216" fillId="0" borderId="82" xfId="32" applyFont="1" applyBorder="1" applyAlignment="1">
      <alignment horizontal="left" vertical="center" wrapText="1"/>
    </xf>
    <xf numFmtId="0" fontId="216" fillId="0" borderId="83" xfId="32" applyFont="1" applyBorder="1" applyAlignment="1">
      <alignment horizontal="left" vertical="center" wrapText="1"/>
    </xf>
    <xf numFmtId="0" fontId="215" fillId="0" borderId="81" xfId="32" applyFont="1" applyBorder="1" applyAlignment="1">
      <alignment horizontal="center" vertical="center"/>
    </xf>
    <xf numFmtId="0" fontId="215" fillId="0" borderId="83" xfId="32" applyFont="1" applyBorder="1" applyAlignment="1">
      <alignment horizontal="center" vertical="center"/>
    </xf>
    <xf numFmtId="0" fontId="215" fillId="0" borderId="82" xfId="32" applyFont="1" applyBorder="1" applyAlignment="1">
      <alignment horizontal="center" vertical="center"/>
    </xf>
    <xf numFmtId="0" fontId="215" fillId="0" borderId="85" xfId="32" applyFont="1" applyBorder="1" applyAlignment="1">
      <alignment horizontal="center" vertical="center"/>
    </xf>
    <xf numFmtId="0" fontId="227" fillId="0" borderId="0" xfId="32" applyFont="1" applyAlignment="1">
      <alignment vertical="top"/>
    </xf>
    <xf numFmtId="0" fontId="215" fillId="0" borderId="0" xfId="32" applyFont="1" applyAlignment="1">
      <alignment horizontal="left"/>
    </xf>
    <xf numFmtId="0" fontId="215" fillId="0" borderId="0" xfId="32" quotePrefix="1" applyFont="1"/>
    <xf numFmtId="0" fontId="238" fillId="0" borderId="0" xfId="32" applyFont="1" applyAlignment="1">
      <alignment wrapText="1"/>
    </xf>
    <xf numFmtId="0" fontId="215" fillId="0" borderId="0" xfId="32" quotePrefix="1" applyFont="1" applyAlignment="1">
      <alignment horizontal="right"/>
    </xf>
    <xf numFmtId="172" fontId="216" fillId="0" borderId="0" xfId="32" applyNumberFormat="1" applyFont="1"/>
    <xf numFmtId="0" fontId="215" fillId="0" borderId="0" xfId="32" applyFont="1" applyAlignment="1">
      <alignment horizontal="right"/>
    </xf>
    <xf numFmtId="2" fontId="215" fillId="0" borderId="0" xfId="11" applyNumberFormat="1" applyFont="1"/>
    <xf numFmtId="0" fontId="215" fillId="0" borderId="0" xfId="5" applyFont="1"/>
    <xf numFmtId="0" fontId="216" fillId="0" borderId="0" xfId="5" applyFont="1"/>
    <xf numFmtId="0" fontId="215" fillId="0" borderId="0" xfId="5" applyFont="1" applyAlignment="1">
      <alignment wrapText="1"/>
    </xf>
    <xf numFmtId="0" fontId="215" fillId="0" borderId="0" xfId="0" applyFont="1" applyAlignment="1">
      <alignment horizontal="right"/>
    </xf>
    <xf numFmtId="0" fontId="215" fillId="0" borderId="0" xfId="5" applyFont="1" applyAlignment="1">
      <alignment horizontal="center"/>
    </xf>
    <xf numFmtId="0" fontId="230" fillId="0" borderId="0" xfId="5" applyFont="1"/>
    <xf numFmtId="0" fontId="223" fillId="0" borderId="0" xfId="5" applyFont="1"/>
    <xf numFmtId="0" fontId="215" fillId="0" borderId="0" xfId="5" applyFont="1" applyAlignment="1">
      <alignment horizontal="center" vertical="center"/>
    </xf>
    <xf numFmtId="178" fontId="215" fillId="0" borderId="0" xfId="5" applyNumberFormat="1" applyFont="1"/>
    <xf numFmtId="178" fontId="215" fillId="0" borderId="0" xfId="5" applyNumberFormat="1" applyFont="1" applyAlignment="1">
      <alignment horizontal="center"/>
    </xf>
    <xf numFmtId="0" fontId="229" fillId="0" borderId="27" xfId="5" applyFont="1" applyBorder="1" applyAlignment="1">
      <alignment horizontal="center" vertical="center"/>
    </xf>
    <xf numFmtId="0" fontId="229" fillId="0" borderId="34" xfId="5" applyFont="1" applyBorder="1" applyAlignment="1">
      <alignment horizontal="center" vertical="center" wrapText="1"/>
    </xf>
    <xf numFmtId="0" fontId="230" fillId="0" borderId="35" xfId="5" applyFont="1" applyBorder="1" applyAlignment="1">
      <alignment horizontal="center" vertical="center" wrapText="1"/>
    </xf>
    <xf numFmtId="0" fontId="230" fillId="0" borderId="13" xfId="5" applyFont="1" applyBorder="1" applyAlignment="1">
      <alignment horizontal="center" vertical="center" wrapText="1"/>
    </xf>
    <xf numFmtId="0" fontId="230" fillId="0" borderId="4" xfId="5" applyFont="1" applyBorder="1" applyAlignment="1">
      <alignment horizontal="center" vertical="center" wrapText="1"/>
    </xf>
    <xf numFmtId="0" fontId="230" fillId="0" borderId="15" xfId="5" applyFont="1" applyBorder="1" applyAlignment="1">
      <alignment horizontal="center" vertical="center" wrapText="1"/>
    </xf>
    <xf numFmtId="0" fontId="230" fillId="0" borderId="32" xfId="5" applyFont="1" applyBorder="1" applyAlignment="1">
      <alignment horizontal="center" vertical="center" wrapText="1"/>
    </xf>
    <xf numFmtId="0" fontId="215" fillId="0" borderId="72" xfId="5" applyFont="1" applyBorder="1" applyAlignment="1">
      <alignment horizontal="center" vertical="center"/>
    </xf>
    <xf numFmtId="0" fontId="215" fillId="0" borderId="102" xfId="5" applyFont="1" applyBorder="1" applyAlignment="1">
      <alignment horizontal="center" vertical="center"/>
    </xf>
    <xf numFmtId="0" fontId="215" fillId="0" borderId="72" xfId="5" applyFont="1" applyBorder="1" applyAlignment="1">
      <alignment horizontal="center" vertical="center" wrapText="1"/>
    </xf>
    <xf numFmtId="0" fontId="215" fillId="0" borderId="68" xfId="5" applyFont="1" applyBorder="1" applyAlignment="1">
      <alignment horizontal="center" vertical="center"/>
    </xf>
    <xf numFmtId="0" fontId="215" fillId="0" borderId="109" xfId="5" applyFont="1" applyBorder="1" applyAlignment="1">
      <alignment horizontal="center" vertical="center"/>
    </xf>
    <xf numFmtId="0" fontId="215" fillId="0" borderId="73" xfId="5" applyFont="1" applyBorder="1" applyAlignment="1">
      <alignment horizontal="center" vertical="center"/>
    </xf>
    <xf numFmtId="0" fontId="215" fillId="0" borderId="54" xfId="5" applyFont="1" applyBorder="1"/>
    <xf numFmtId="0" fontId="215" fillId="0" borderId="21" xfId="5" applyFont="1" applyBorder="1"/>
    <xf numFmtId="0" fontId="215" fillId="0" borderId="39" xfId="5" applyFont="1" applyBorder="1"/>
    <xf numFmtId="0" fontId="215" fillId="0" borderId="19" xfId="5" applyFont="1" applyBorder="1" applyAlignment="1">
      <alignment wrapText="1"/>
    </xf>
    <xf numFmtId="0" fontId="215" fillId="0" borderId="3" xfId="5" applyFont="1" applyBorder="1"/>
    <xf numFmtId="0" fontId="215" fillId="0" borderId="20" xfId="5" applyFont="1" applyBorder="1"/>
    <xf numFmtId="1" fontId="223" fillId="0" borderId="40" xfId="4" applyNumberFormat="1" applyFont="1" applyBorder="1" applyAlignment="1">
      <alignment horizontal="center" vertical="center"/>
    </xf>
    <xf numFmtId="0" fontId="223" fillId="0" borderId="43" xfId="5" applyFont="1" applyBorder="1" applyAlignment="1">
      <alignment vertical="center"/>
    </xf>
    <xf numFmtId="0" fontId="223" fillId="0" borderId="105" xfId="5" applyFont="1" applyBorder="1" applyAlignment="1">
      <alignment horizontal="center" vertical="center" wrapText="1"/>
    </xf>
    <xf numFmtId="0" fontId="223" fillId="0" borderId="44" xfId="5" applyFont="1" applyBorder="1" applyAlignment="1">
      <alignment horizontal="center" vertical="center"/>
    </xf>
    <xf numFmtId="180" fontId="223" fillId="0" borderId="44" xfId="3" applyNumberFormat="1" applyFont="1" applyFill="1" applyBorder="1" applyAlignment="1">
      <alignment horizontal="center" vertical="center"/>
    </xf>
    <xf numFmtId="0" fontId="223" fillId="0" borderId="43" xfId="5" applyFont="1" applyBorder="1" applyAlignment="1">
      <alignment horizontal="center" vertical="center"/>
    </xf>
    <xf numFmtId="0" fontId="223" fillId="0" borderId="45" xfId="5" applyFont="1" applyBorder="1" applyAlignment="1">
      <alignment horizontal="center" vertical="center"/>
    </xf>
    <xf numFmtId="0" fontId="223" fillId="0" borderId="45" xfId="5" applyFont="1" applyBorder="1" applyAlignment="1">
      <alignment horizontal="center" vertical="center" wrapText="1"/>
    </xf>
    <xf numFmtId="0" fontId="215" fillId="0" borderId="46" xfId="5" applyFont="1" applyBorder="1"/>
    <xf numFmtId="0" fontId="215" fillId="0" borderId="47" xfId="5" applyFont="1" applyBorder="1"/>
    <xf numFmtId="0" fontId="215" fillId="0" borderId="24" xfId="5" applyFont="1" applyBorder="1"/>
    <xf numFmtId="0" fontId="215" fillId="0" borderId="48" xfId="5" applyFont="1" applyBorder="1"/>
    <xf numFmtId="0" fontId="215" fillId="0" borderId="22" xfId="5" applyFont="1" applyBorder="1" applyAlignment="1">
      <alignment wrapText="1"/>
    </xf>
    <xf numFmtId="0" fontId="215" fillId="0" borderId="49" xfId="5" applyFont="1" applyBorder="1"/>
    <xf numFmtId="0" fontId="215" fillId="0" borderId="23" xfId="5" applyFont="1" applyBorder="1"/>
    <xf numFmtId="0" fontId="215" fillId="0" borderId="0" xfId="5" applyFont="1" applyAlignment="1">
      <alignment horizontal="centerContinuous" wrapText="1"/>
    </xf>
    <xf numFmtId="0" fontId="215" fillId="0" borderId="0" xfId="5" applyFont="1" applyAlignment="1">
      <alignment horizontal="centerContinuous"/>
    </xf>
    <xf numFmtId="2" fontId="215" fillId="0" borderId="0" xfId="5" applyNumberFormat="1" applyFont="1"/>
    <xf numFmtId="181" fontId="215" fillId="0" borderId="0" xfId="3" applyNumberFormat="1" applyFont="1" applyFill="1" applyAlignment="1"/>
    <xf numFmtId="176" fontId="215" fillId="0" borderId="0" xfId="3" applyNumberFormat="1" applyFont="1" applyFill="1" applyAlignment="1"/>
    <xf numFmtId="176" fontId="42" fillId="0" borderId="0" xfId="0" applyNumberFormat="1" applyFont="1"/>
    <xf numFmtId="0" fontId="215" fillId="0" borderId="0" xfId="5" quotePrefix="1" applyFont="1" applyAlignment="1">
      <alignment horizontal="left"/>
    </xf>
    <xf numFmtId="0" fontId="215" fillId="0" borderId="0" xfId="32" quotePrefix="1" applyFont="1" applyAlignment="1">
      <alignment horizontal="center"/>
    </xf>
    <xf numFmtId="164" fontId="216" fillId="0" borderId="0" xfId="32" applyNumberFormat="1" applyFont="1"/>
    <xf numFmtId="0" fontId="215" fillId="0" borderId="0" xfId="32" applyFont="1" applyAlignment="1">
      <alignment horizontal="left" vertical="center"/>
    </xf>
    <xf numFmtId="0" fontId="215" fillId="0" borderId="0" xfId="32" applyFont="1" applyAlignment="1">
      <alignment horizontal="center"/>
    </xf>
    <xf numFmtId="0" fontId="215" fillId="0" borderId="5" xfId="32" applyFont="1" applyBorder="1" applyAlignment="1">
      <alignment vertical="center"/>
    </xf>
    <xf numFmtId="0" fontId="215" fillId="0" borderId="12" xfId="32" applyFont="1" applyBorder="1" applyAlignment="1">
      <alignment horizontal="center" vertical="center"/>
    </xf>
    <xf numFmtId="0" fontId="215" fillId="0" borderId="13" xfId="32" applyFont="1" applyBorder="1" applyAlignment="1">
      <alignment vertical="center"/>
    </xf>
    <xf numFmtId="177" fontId="216" fillId="0" borderId="5" xfId="1262" applyNumberFormat="1" applyFont="1" applyFill="1" applyBorder="1" applyAlignment="1">
      <alignment horizontal="center" vertical="center"/>
    </xf>
    <xf numFmtId="0" fontId="215" fillId="0" borderId="13" xfId="32" applyFont="1" applyBorder="1" applyAlignment="1">
      <alignment horizontal="left" vertical="center"/>
    </xf>
    <xf numFmtId="0" fontId="215" fillId="0" borderId="0" xfId="32" quotePrefix="1" applyFont="1" applyAlignment="1">
      <alignment horizontal="left"/>
    </xf>
    <xf numFmtId="2" fontId="215" fillId="0" borderId="13" xfId="32" applyNumberFormat="1" applyFont="1" applyBorder="1" applyAlignment="1">
      <alignment vertical="center"/>
    </xf>
    <xf numFmtId="3" fontId="216" fillId="0" borderId="5" xfId="32" applyNumberFormat="1" applyFont="1" applyBorder="1"/>
    <xf numFmtId="3" fontId="216" fillId="0" borderId="12" xfId="32" applyNumberFormat="1" applyFont="1" applyBorder="1"/>
    <xf numFmtId="3" fontId="216" fillId="0" borderId="13" xfId="32" applyNumberFormat="1" applyFont="1" applyBorder="1" applyAlignment="1">
      <alignment horizontal="right"/>
    </xf>
    <xf numFmtId="4" fontId="216" fillId="0" borderId="5" xfId="32" applyNumberFormat="1" applyFont="1" applyBorder="1"/>
    <xf numFmtId="3" fontId="216" fillId="0" borderId="25" xfId="32" applyNumberFormat="1" applyFont="1" applyBorder="1"/>
    <xf numFmtId="3" fontId="216" fillId="0" borderId="0" xfId="32" applyNumberFormat="1" applyFont="1" applyAlignment="1">
      <alignment horizontal="center"/>
    </xf>
    <xf numFmtId="4" fontId="216" fillId="0" borderId="0" xfId="32" applyNumberFormat="1" applyFont="1"/>
    <xf numFmtId="2" fontId="215" fillId="0" borderId="0" xfId="32" applyNumberFormat="1" applyFont="1" applyAlignment="1">
      <alignment vertical="center"/>
    </xf>
    <xf numFmtId="3" fontId="215" fillId="0" borderId="0" xfId="32" applyNumberFormat="1" applyFont="1" applyAlignment="1">
      <alignment horizontal="left"/>
    </xf>
    <xf numFmtId="0" fontId="215" fillId="0" borderId="8" xfId="32" applyFont="1" applyBorder="1"/>
    <xf numFmtId="0" fontId="215" fillId="0" borderId="25" xfId="32" applyFont="1" applyBorder="1"/>
    <xf numFmtId="0" fontId="215" fillId="0" borderId="25" xfId="32" quotePrefix="1" applyFont="1" applyBorder="1" applyAlignment="1">
      <alignment horizontal="left"/>
    </xf>
    <xf numFmtId="0" fontId="215" fillId="0" borderId="5" xfId="32" applyFont="1" applyBorder="1" applyAlignment="1">
      <alignment horizontal="center" vertical="center"/>
    </xf>
    <xf numFmtId="0" fontId="215" fillId="0" borderId="13" xfId="32" applyFont="1" applyBorder="1" applyAlignment="1">
      <alignment horizontal="center" vertical="center"/>
    </xf>
    <xf numFmtId="0" fontId="215" fillId="0" borderId="11" xfId="32" applyFont="1" applyBorder="1"/>
    <xf numFmtId="0" fontId="215" fillId="0" borderId="6" xfId="32" applyFont="1" applyBorder="1"/>
    <xf numFmtId="0" fontId="215" fillId="0" borderId="6" xfId="32" quotePrefix="1" applyFont="1" applyBorder="1" applyAlignment="1">
      <alignment horizontal="left"/>
    </xf>
    <xf numFmtId="177" fontId="215" fillId="0" borderId="5" xfId="1262" applyNumberFormat="1" applyFont="1" applyFill="1" applyBorder="1" applyAlignment="1">
      <alignment horizontal="center" vertical="center"/>
    </xf>
    <xf numFmtId="0" fontId="215" fillId="0" borderId="25" xfId="32" applyFont="1" applyBorder="1" applyAlignment="1">
      <alignment vertical="center" wrapText="1"/>
    </xf>
    <xf numFmtId="0" fontId="215" fillId="0" borderId="9" xfId="32" applyFont="1" applyBorder="1" applyAlignment="1">
      <alignment vertical="center" wrapText="1"/>
    </xf>
    <xf numFmtId="0" fontId="215" fillId="0" borderId="6" xfId="32" applyFont="1" applyBorder="1" applyAlignment="1">
      <alignment vertical="center" wrapText="1"/>
    </xf>
    <xf numFmtId="0" fontId="215" fillId="0" borderId="15" xfId="32" applyFont="1" applyBorder="1" applyAlignment="1">
      <alignment vertical="center" wrapText="1"/>
    </xf>
    <xf numFmtId="0" fontId="215" fillId="0" borderId="8" xfId="32" applyFont="1" applyBorder="1" applyAlignment="1">
      <alignment horizontal="left" vertical="center"/>
    </xf>
    <xf numFmtId="0" fontId="215" fillId="0" borderId="0" xfId="32" applyFont="1" applyAlignment="1">
      <alignment horizontal="center" vertical="center" wrapText="1"/>
    </xf>
    <xf numFmtId="0" fontId="215" fillId="0" borderId="0" xfId="32" applyFont="1" applyAlignment="1">
      <alignment vertical="center"/>
    </xf>
    <xf numFmtId="0" fontId="215" fillId="0" borderId="0" xfId="32" applyFont="1" applyAlignment="1">
      <alignment horizontal="center" vertical="center"/>
    </xf>
    <xf numFmtId="177" fontId="216" fillId="0" borderId="0" xfId="1262" applyNumberFormat="1" applyFont="1" applyFill="1" applyBorder="1" applyAlignment="1">
      <alignment horizontal="center" vertical="center"/>
    </xf>
    <xf numFmtId="0" fontId="216" fillId="0" borderId="4" xfId="32" applyFont="1" applyBorder="1" applyAlignment="1">
      <alignment horizontal="center" vertical="center"/>
    </xf>
    <xf numFmtId="0" fontId="216" fillId="0" borderId="13" xfId="32" applyFont="1" applyBorder="1" applyAlignment="1">
      <alignment vertical="center"/>
    </xf>
    <xf numFmtId="0" fontId="216" fillId="0" borderId="5" xfId="32" applyFont="1" applyBorder="1" applyAlignment="1">
      <alignment vertical="center"/>
    </xf>
    <xf numFmtId="0" fontId="216" fillId="0" borderId="5" xfId="32" applyFont="1" applyBorder="1" applyAlignment="1">
      <alignment horizontal="center" vertical="center" wrapText="1"/>
    </xf>
    <xf numFmtId="0" fontId="216" fillId="0" borderId="4" xfId="32" applyFont="1" applyBorder="1" applyAlignment="1">
      <alignment horizontal="center" vertical="center" wrapText="1"/>
    </xf>
    <xf numFmtId="0" fontId="215" fillId="0" borderId="4" xfId="32" applyFont="1" applyBorder="1" applyAlignment="1">
      <alignment horizontal="center" vertical="center"/>
    </xf>
    <xf numFmtId="0" fontId="215" fillId="0" borderId="12" xfId="32" applyFont="1" applyBorder="1" applyAlignment="1">
      <alignment vertical="center"/>
    </xf>
    <xf numFmtId="0" fontId="215" fillId="0" borderId="12" xfId="32" quotePrefix="1" applyFont="1" applyBorder="1" applyAlignment="1">
      <alignment horizontal="left" vertical="center"/>
    </xf>
    <xf numFmtId="0" fontId="215" fillId="0" borderId="12" xfId="32" applyFont="1" applyBorder="1" applyAlignment="1">
      <alignment horizontal="center" vertical="center" wrapText="1"/>
    </xf>
    <xf numFmtId="0" fontId="215" fillId="0" borderId="13" xfId="32" applyFont="1" applyBorder="1" applyAlignment="1">
      <alignment horizontal="center" vertical="center" wrapText="1"/>
    </xf>
    <xf numFmtId="180" fontId="215" fillId="0" borderId="5" xfId="3" applyNumberFormat="1" applyFont="1" applyFill="1" applyBorder="1" applyAlignment="1">
      <alignment vertical="center"/>
    </xf>
    <xf numFmtId="9" fontId="215" fillId="0" borderId="4" xfId="32" applyNumberFormat="1" applyFont="1" applyBorder="1" applyAlignment="1">
      <alignment horizontal="center" vertical="center"/>
    </xf>
    <xf numFmtId="177" fontId="215" fillId="0" borderId="12" xfId="1262" applyNumberFormat="1" applyFont="1" applyFill="1" applyBorder="1" applyAlignment="1">
      <alignment horizontal="center" vertical="center"/>
    </xf>
    <xf numFmtId="10" fontId="215" fillId="0" borderId="4" xfId="32" applyNumberFormat="1" applyFont="1" applyBorder="1" applyAlignment="1">
      <alignment horizontal="center" vertical="center"/>
    </xf>
    <xf numFmtId="0" fontId="215" fillId="0" borderId="4" xfId="32" applyFont="1" applyBorder="1" applyAlignment="1">
      <alignment horizontal="right" vertical="center"/>
    </xf>
    <xf numFmtId="0" fontId="216" fillId="0" borderId="4" xfId="32" applyFont="1" applyBorder="1" applyAlignment="1">
      <alignment vertical="center"/>
    </xf>
    <xf numFmtId="0" fontId="216" fillId="0" borderId="12" xfId="32" applyFont="1" applyBorder="1" applyAlignment="1">
      <alignment vertical="center"/>
    </xf>
    <xf numFmtId="0" fontId="216" fillId="0" borderId="12" xfId="32" quotePrefix="1" applyFont="1" applyBorder="1" applyAlignment="1">
      <alignment horizontal="left" vertical="center"/>
    </xf>
    <xf numFmtId="0" fontId="216" fillId="0" borderId="12" xfId="32" applyFont="1" applyBorder="1" applyAlignment="1">
      <alignment horizontal="center" vertical="center" wrapText="1"/>
    </xf>
    <xf numFmtId="0" fontId="216" fillId="0" borderId="13" xfId="32" applyFont="1" applyBorder="1" applyAlignment="1">
      <alignment horizontal="center" vertical="center" wrapText="1"/>
    </xf>
    <xf numFmtId="9" fontId="216" fillId="0" borderId="4" xfId="32" applyNumberFormat="1" applyFont="1" applyBorder="1" applyAlignment="1">
      <alignment horizontal="center" vertical="center"/>
    </xf>
    <xf numFmtId="177" fontId="216" fillId="0" borderId="12" xfId="1262" applyNumberFormat="1" applyFont="1" applyFill="1" applyBorder="1" applyAlignment="1">
      <alignment horizontal="center" vertical="center"/>
    </xf>
    <xf numFmtId="0" fontId="216" fillId="0" borderId="13" xfId="32" applyFont="1" applyBorder="1" applyAlignment="1">
      <alignment horizontal="left" vertical="center"/>
    </xf>
    <xf numFmtId="0" fontId="216" fillId="0" borderId="0" xfId="32" quotePrefix="1" applyFont="1" applyAlignment="1">
      <alignment horizontal="left" vertical="center"/>
    </xf>
    <xf numFmtId="0" fontId="216" fillId="0" borderId="0" xfId="32" applyFont="1" applyAlignment="1">
      <alignment horizontal="center" vertical="center" wrapText="1"/>
    </xf>
    <xf numFmtId="9" fontId="216" fillId="0" borderId="0" xfId="32" applyNumberFormat="1" applyFont="1" applyAlignment="1">
      <alignment horizontal="center" vertical="center"/>
    </xf>
    <xf numFmtId="0" fontId="216" fillId="0" borderId="0" xfId="32" applyFont="1" applyAlignment="1">
      <alignment horizontal="left" vertical="center"/>
    </xf>
    <xf numFmtId="0" fontId="215" fillId="0" borderId="0" xfId="32" quotePrefix="1" applyFont="1" applyAlignment="1">
      <alignment vertical="top"/>
    </xf>
    <xf numFmtId="0" fontId="215" fillId="0" borderId="0" xfId="32" applyFont="1" applyAlignment="1">
      <alignment vertical="top"/>
    </xf>
    <xf numFmtId="0" fontId="215" fillId="0" borderId="0" xfId="32" quotePrefix="1" applyFont="1" applyAlignment="1">
      <alignment vertical="top" wrapText="1"/>
    </xf>
    <xf numFmtId="169" fontId="216" fillId="0" borderId="0" xfId="32" applyNumberFormat="1" applyFont="1"/>
    <xf numFmtId="0" fontId="216" fillId="0" borderId="0" xfId="32" quotePrefix="1" applyFont="1"/>
    <xf numFmtId="0" fontId="215" fillId="0" borderId="0" xfId="32" applyFont="1" applyAlignment="1">
      <alignment horizontal="justify" vertical="top" wrapText="1"/>
    </xf>
    <xf numFmtId="165" fontId="215" fillId="0" borderId="10" xfId="8" applyFont="1" applyFill="1" applyBorder="1"/>
    <xf numFmtId="0" fontId="215" fillId="0" borderId="0" xfId="4" quotePrefix="1" applyFont="1" applyAlignment="1">
      <alignment horizontal="center"/>
    </xf>
    <xf numFmtId="49" fontId="215" fillId="0" borderId="2" xfId="4" applyNumberFormat="1" applyFont="1" applyBorder="1" applyAlignment="1">
      <alignment horizontal="center" vertical="center" wrapText="1"/>
    </xf>
    <xf numFmtId="49" fontId="215" fillId="0" borderId="2" xfId="4" applyNumberFormat="1" applyFont="1" applyBorder="1" applyAlignment="1">
      <alignment horizontal="center" vertical="center"/>
    </xf>
    <xf numFmtId="49" fontId="215" fillId="0" borderId="6" xfId="4" applyNumberFormat="1" applyFont="1" applyBorder="1" applyAlignment="1">
      <alignment horizontal="center" vertical="center" wrapText="1"/>
    </xf>
    <xf numFmtId="49" fontId="215" fillId="0" borderId="6" xfId="4" applyNumberFormat="1" applyFont="1" applyBorder="1" applyAlignment="1">
      <alignment horizontal="center" vertical="center"/>
    </xf>
    <xf numFmtId="49" fontId="215" fillId="0" borderId="4" xfId="4" applyNumberFormat="1" applyFont="1" applyBorder="1" applyAlignment="1">
      <alignment horizontal="center" vertical="center"/>
    </xf>
    <xf numFmtId="49" fontId="215" fillId="0" borderId="44" xfId="4" applyNumberFormat="1" applyFont="1" applyBorder="1" applyAlignment="1">
      <alignment horizontal="center" vertical="center"/>
    </xf>
    <xf numFmtId="164" fontId="215" fillId="0" borderId="42" xfId="15" applyFont="1" applyFill="1" applyBorder="1" applyAlignment="1">
      <alignment horizontal="left" vertical="center" wrapText="1"/>
    </xf>
    <xf numFmtId="172" fontId="215" fillId="0" borderId="44" xfId="4" applyNumberFormat="1" applyFont="1" applyBorder="1" applyAlignment="1">
      <alignment vertical="center"/>
    </xf>
    <xf numFmtId="172" fontId="215" fillId="0" borderId="42" xfId="4" applyNumberFormat="1" applyFont="1" applyBorder="1" applyAlignment="1">
      <alignment horizontal="center" vertical="center"/>
    </xf>
    <xf numFmtId="172" fontId="215" fillId="0" borderId="52" xfId="4" applyNumberFormat="1" applyFont="1" applyBorder="1" applyAlignment="1">
      <alignment vertical="center"/>
    </xf>
    <xf numFmtId="2" fontId="215" fillId="0" borderId="44" xfId="4" applyNumberFormat="1" applyFont="1" applyBorder="1" applyAlignment="1">
      <alignment horizontal="center" vertical="center"/>
    </xf>
    <xf numFmtId="0" fontId="215" fillId="0" borderId="44" xfId="4" applyFont="1" applyBorder="1" applyAlignment="1">
      <alignment horizontal="center" vertical="center" wrapText="1"/>
    </xf>
    <xf numFmtId="0" fontId="215" fillId="0" borderId="2" xfId="4" applyFont="1" applyBorder="1" applyAlignment="1">
      <alignment vertical="center"/>
    </xf>
    <xf numFmtId="49" fontId="215" fillId="0" borderId="0" xfId="4" applyNumberFormat="1" applyFont="1" applyAlignment="1">
      <alignment horizontal="right" vertical="center"/>
    </xf>
    <xf numFmtId="0" fontId="215" fillId="0" borderId="0" xfId="4" applyFont="1" applyAlignment="1">
      <alignment horizontal="center" vertical="center"/>
    </xf>
    <xf numFmtId="0" fontId="215" fillId="0" borderId="0" xfId="0" applyFont="1" applyAlignment="1">
      <alignment horizontal="center" vertical="center"/>
    </xf>
    <xf numFmtId="0" fontId="224" fillId="0" borderId="0" xfId="0" applyFont="1" applyProtection="1">
      <protection locked="0"/>
    </xf>
    <xf numFmtId="0" fontId="42" fillId="0" borderId="0" xfId="0" applyFont="1" applyProtection="1">
      <protection locked="0"/>
    </xf>
    <xf numFmtId="0" fontId="224" fillId="0" borderId="0" xfId="0" applyFont="1" applyAlignment="1" applyProtection="1">
      <alignment horizontal="center"/>
      <protection locked="0"/>
    </xf>
    <xf numFmtId="0" fontId="240" fillId="0" borderId="0" xfId="0" applyFont="1" applyProtection="1">
      <protection locked="0"/>
    </xf>
    <xf numFmtId="0" fontId="42" fillId="0" borderId="0" xfId="0" applyFont="1" applyAlignment="1" applyProtection="1">
      <alignment horizontal="center"/>
      <protection locked="0"/>
    </xf>
    <xf numFmtId="0" fontId="42" fillId="0" borderId="0" xfId="0" quotePrefix="1" applyFont="1" applyProtection="1">
      <protection locked="0"/>
    </xf>
    <xf numFmtId="176" fontId="42" fillId="0" borderId="0" xfId="3" applyNumberFormat="1" applyFont="1" applyFill="1" applyProtection="1">
      <protection locked="0"/>
    </xf>
    <xf numFmtId="165" fontId="42" fillId="0" borderId="0" xfId="3" applyFont="1" applyFill="1" applyProtection="1">
      <protection locked="0"/>
    </xf>
    <xf numFmtId="0" fontId="42" fillId="0" borderId="0" xfId="0" applyFont="1" applyAlignment="1" applyProtection="1">
      <alignment horizontal="left"/>
      <protection locked="0"/>
    </xf>
    <xf numFmtId="0" fontId="42" fillId="50" borderId="1" xfId="0" applyFont="1" applyFill="1" applyBorder="1" applyAlignment="1" applyProtection="1">
      <alignment horizontal="center" vertical="top" wrapText="1"/>
      <protection locked="0"/>
    </xf>
    <xf numFmtId="0" fontId="42" fillId="0" borderId="72" xfId="0" applyFont="1" applyBorder="1" applyAlignment="1" applyProtection="1">
      <alignment horizontal="center"/>
      <protection locked="0"/>
    </xf>
    <xf numFmtId="0" fontId="42" fillId="0" borderId="68" xfId="0" applyFont="1" applyBorder="1" applyAlignment="1" applyProtection="1">
      <alignment horizontal="center"/>
      <protection locked="0"/>
    </xf>
    <xf numFmtId="0" fontId="42" fillId="0" borderId="102" xfId="0" applyFont="1" applyBorder="1" applyAlignment="1" applyProtection="1">
      <alignment horizontal="center"/>
      <protection locked="0"/>
    </xf>
    <xf numFmtId="0" fontId="42" fillId="0" borderId="54" xfId="0" applyFont="1" applyBorder="1" applyAlignment="1" applyProtection="1">
      <alignment horizontal="center"/>
      <protection locked="0"/>
    </xf>
    <xf numFmtId="0" fontId="42" fillId="0" borderId="10" xfId="0" applyFont="1" applyBorder="1" applyAlignment="1" applyProtection="1">
      <alignment horizontal="center"/>
      <protection locked="0"/>
    </xf>
    <xf numFmtId="0" fontId="42" fillId="0" borderId="14" xfId="0" applyFont="1" applyBorder="1" applyAlignment="1" applyProtection="1">
      <alignment horizontal="center"/>
      <protection locked="0"/>
    </xf>
    <xf numFmtId="0" fontId="42" fillId="0" borderId="3" xfId="0" applyFont="1" applyBorder="1" applyAlignment="1" applyProtection="1">
      <alignment horizontal="center"/>
      <protection locked="0"/>
    </xf>
    <xf numFmtId="0" fontId="42" fillId="0" borderId="39" xfId="0" applyFont="1" applyBorder="1" applyAlignment="1" applyProtection="1">
      <alignment horizontal="center"/>
      <protection locked="0"/>
    </xf>
    <xf numFmtId="0" fontId="42" fillId="0" borderId="40" xfId="0" applyFont="1" applyBorder="1" applyAlignment="1" applyProtection="1">
      <alignment horizontal="center" vertical="center"/>
      <protection locked="0"/>
    </xf>
    <xf numFmtId="0" fontId="42" fillId="0" borderId="44" xfId="0" applyFont="1" applyBorder="1" applyAlignment="1" applyProtection="1">
      <alignment horizontal="center" vertical="center"/>
      <protection locked="0"/>
    </xf>
    <xf numFmtId="0" fontId="42" fillId="0" borderId="44" xfId="0" applyFont="1" applyBorder="1" applyAlignment="1" applyProtection="1">
      <alignment horizontal="center" vertical="center"/>
      <protection hidden="1"/>
    </xf>
    <xf numFmtId="0" fontId="42" fillId="0" borderId="43" xfId="0" applyFont="1" applyBorder="1" applyAlignment="1" applyProtection="1">
      <alignment horizontal="center" vertical="center" wrapText="1"/>
      <protection hidden="1"/>
    </xf>
    <xf numFmtId="0" fontId="42" fillId="0" borderId="46" xfId="0" applyFont="1" applyBorder="1" applyAlignment="1" applyProtection="1">
      <alignment vertical="center"/>
      <protection locked="0"/>
    </xf>
    <xf numFmtId="164" fontId="215" fillId="0" borderId="51" xfId="0" applyNumberFormat="1" applyFont="1" applyBorder="1" applyAlignment="1" applyProtection="1">
      <alignment horizontal="left" vertical="center"/>
      <protection locked="0"/>
    </xf>
    <xf numFmtId="0" fontId="42" fillId="0" borderId="50" xfId="0" applyFont="1" applyBorder="1" applyAlignment="1" applyProtection="1">
      <alignment vertical="center"/>
      <protection locked="0"/>
    </xf>
    <xf numFmtId="0" fontId="42" fillId="0" borderId="49" xfId="0" applyFont="1" applyBorder="1" applyAlignment="1" applyProtection="1">
      <alignment horizontal="center" vertical="center"/>
      <protection locked="0"/>
    </xf>
    <xf numFmtId="0" fontId="42" fillId="0" borderId="49" xfId="0" applyFont="1" applyBorder="1" applyAlignment="1" applyProtection="1">
      <alignment horizontal="center" vertical="center"/>
      <protection hidden="1"/>
    </xf>
    <xf numFmtId="0" fontId="42" fillId="0" borderId="48" xfId="0" applyFont="1" applyBorder="1" applyAlignment="1" applyProtection="1">
      <alignment vertical="top" wrapText="1"/>
      <protection hidden="1"/>
    </xf>
    <xf numFmtId="165" fontId="20" fillId="0" borderId="3" xfId="3" applyFont="1" applyBorder="1"/>
    <xf numFmtId="164" fontId="188" fillId="0" borderId="44" xfId="48" applyFont="1" applyFill="1" applyBorder="1" applyAlignment="1">
      <alignment horizontal="center" vertical="center"/>
    </xf>
    <xf numFmtId="164" fontId="182" fillId="0" borderId="44" xfId="3" applyNumberFormat="1" applyFont="1" applyBorder="1" applyAlignment="1">
      <alignment horizontal="center"/>
    </xf>
    <xf numFmtId="15" fontId="215" fillId="0" borderId="0" xfId="4" quotePrefix="1" applyNumberFormat="1" applyFont="1"/>
    <xf numFmtId="0" fontId="182" fillId="0" borderId="41" xfId="11" applyFont="1" applyBorder="1" applyAlignment="1">
      <alignment horizontal="center" vertical="center"/>
    </xf>
    <xf numFmtId="172" fontId="182" fillId="0" borderId="41" xfId="11" applyNumberFormat="1" applyFont="1" applyBorder="1" applyAlignment="1">
      <alignment horizontal="center" vertical="center"/>
    </xf>
    <xf numFmtId="0" fontId="182" fillId="0" borderId="41" xfId="4" applyFont="1" applyBorder="1" applyAlignment="1">
      <alignment horizontal="center" vertical="center" wrapText="1"/>
    </xf>
    <xf numFmtId="0" fontId="182" fillId="0" borderId="42" xfId="4" applyFont="1" applyBorder="1" applyAlignment="1">
      <alignment horizontal="center" vertical="center"/>
    </xf>
    <xf numFmtId="0" fontId="182" fillId="0" borderId="52" xfId="4" applyFont="1" applyBorder="1" applyAlignment="1">
      <alignment horizontal="center" vertical="center" wrapText="1"/>
    </xf>
    <xf numFmtId="0" fontId="182" fillId="0" borderId="41" xfId="4" applyFont="1" applyBorder="1" applyAlignment="1">
      <alignment vertical="center"/>
    </xf>
    <xf numFmtId="0" fontId="182" fillId="0" borderId="44" xfId="11" applyFont="1" applyBorder="1" applyAlignment="1">
      <alignment horizontal="center" vertical="center"/>
    </xf>
    <xf numFmtId="0" fontId="216" fillId="0" borderId="106" xfId="11" applyFont="1" applyBorder="1" applyAlignment="1">
      <alignment vertical="center"/>
    </xf>
    <xf numFmtId="178" fontId="223" fillId="0" borderId="0" xfId="32" applyNumberFormat="1" applyFont="1" applyAlignment="1">
      <alignment horizontal="left" vertical="center"/>
    </xf>
    <xf numFmtId="180" fontId="188" fillId="0" borderId="44" xfId="3" applyNumberFormat="1" applyFont="1" applyFill="1" applyBorder="1" applyAlignment="1">
      <alignment horizontal="center" vertical="center"/>
    </xf>
    <xf numFmtId="164" fontId="188" fillId="0" borderId="44" xfId="1" quotePrefix="1" applyFont="1" applyFill="1" applyBorder="1" applyAlignment="1">
      <alignment horizontal="center" vertical="center"/>
    </xf>
    <xf numFmtId="177" fontId="188" fillId="0" borderId="44" xfId="1" applyNumberFormat="1" applyFont="1" applyFill="1" applyBorder="1" applyAlignment="1">
      <alignment horizontal="center" vertical="center"/>
    </xf>
    <xf numFmtId="172" fontId="215" fillId="0" borderId="41" xfId="4" quotePrefix="1" applyNumberFormat="1" applyFont="1" applyBorder="1" applyAlignment="1">
      <alignment vertical="center"/>
    </xf>
    <xf numFmtId="3" fontId="215" fillId="0" borderId="4" xfId="32" applyNumberFormat="1" applyFont="1" applyBorder="1" applyAlignment="1">
      <alignment horizontal="center"/>
    </xf>
    <xf numFmtId="2" fontId="216" fillId="0" borderId="4" xfId="32" applyNumberFormat="1" applyFont="1" applyBorder="1" applyAlignment="1">
      <alignment horizontal="center" vertical="center"/>
    </xf>
    <xf numFmtId="2" fontId="215" fillId="0" borderId="15" xfId="32" applyNumberFormat="1" applyFont="1" applyBorder="1" applyAlignment="1">
      <alignment vertical="center"/>
    </xf>
    <xf numFmtId="231" fontId="215" fillId="0" borderId="4" xfId="32" applyNumberFormat="1" applyFont="1" applyBorder="1" applyAlignment="1">
      <alignment vertical="center"/>
    </xf>
    <xf numFmtId="231" fontId="228" fillId="0" borderId="4" xfId="32" applyNumberFormat="1" applyFont="1" applyBorder="1" applyAlignment="1">
      <alignment vertical="center"/>
    </xf>
    <xf numFmtId="0" fontId="215" fillId="0" borderId="41" xfId="32" quotePrefix="1" applyFont="1" applyBorder="1" applyAlignment="1">
      <alignment horizontal="center" vertical="center"/>
    </xf>
    <xf numFmtId="15" fontId="215" fillId="0" borderId="41" xfId="32" quotePrefix="1" applyNumberFormat="1" applyFont="1" applyBorder="1" applyAlignment="1">
      <alignment horizontal="center" vertical="center"/>
    </xf>
    <xf numFmtId="0" fontId="55" fillId="0" borderId="0" xfId="11" applyFont="1"/>
    <xf numFmtId="0" fontId="188" fillId="0" borderId="40" xfId="0" quotePrefix="1" applyFont="1" applyBorder="1" applyAlignment="1">
      <alignment horizontal="center"/>
    </xf>
    <xf numFmtId="231" fontId="228" fillId="0" borderId="4" xfId="32" applyNumberFormat="1" applyFont="1" applyBorder="1" applyAlignment="1">
      <alignment horizontal="right" vertical="center"/>
    </xf>
    <xf numFmtId="233" fontId="228" fillId="0" borderId="4" xfId="32" applyNumberFormat="1" applyFont="1" applyBorder="1" applyAlignment="1">
      <alignment horizontal="center" vertical="center"/>
    </xf>
    <xf numFmtId="233" fontId="228" fillId="0" borderId="4" xfId="2692" applyNumberFormat="1" applyFont="1" applyBorder="1" applyAlignment="1">
      <alignment horizontal="center" vertical="center"/>
    </xf>
    <xf numFmtId="1" fontId="228" fillId="0" borderId="4" xfId="32" quotePrefix="1" applyNumberFormat="1" applyFont="1" applyBorder="1" applyAlignment="1">
      <alignment vertical="center"/>
    </xf>
    <xf numFmtId="1" fontId="228" fillId="0" borderId="4" xfId="32" applyNumberFormat="1" applyFont="1" applyBorder="1" applyAlignment="1">
      <alignment horizontal="right" vertical="center"/>
    </xf>
    <xf numFmtId="2" fontId="228" fillId="0" borderId="4" xfId="32" quotePrefix="1" applyNumberFormat="1" applyFont="1" applyBorder="1" applyAlignment="1">
      <alignment horizontal="center" vertical="center"/>
    </xf>
    <xf numFmtId="164" fontId="222" fillId="0" borderId="0" xfId="15" quotePrefix="1" applyFont="1" applyAlignment="1">
      <alignment horizontal="left" vertical="center"/>
    </xf>
    <xf numFmtId="0" fontId="216" fillId="0" borderId="107" xfId="11" applyFont="1" applyBorder="1" applyAlignment="1">
      <alignment vertical="center"/>
    </xf>
    <xf numFmtId="0" fontId="216" fillId="0" borderId="6" xfId="11" applyFont="1" applyBorder="1" applyAlignment="1">
      <alignment vertical="center"/>
    </xf>
    <xf numFmtId="0" fontId="216" fillId="0" borderId="15" xfId="11" applyFont="1" applyBorder="1" applyAlignment="1">
      <alignment vertical="center"/>
    </xf>
    <xf numFmtId="3" fontId="228" fillId="0" borderId="4" xfId="32" applyNumberFormat="1" applyFont="1" applyBorder="1" applyAlignment="1">
      <alignment horizontal="center" vertical="center"/>
    </xf>
    <xf numFmtId="3" fontId="228" fillId="0" borderId="4" xfId="32" applyNumberFormat="1" applyFont="1" applyBorder="1" applyAlignment="1">
      <alignment horizontal="justify" vertical="center" wrapText="1"/>
    </xf>
    <xf numFmtId="179" fontId="228" fillId="0" borderId="4" xfId="2733" quotePrefix="1" applyNumberFormat="1" applyFont="1" applyFill="1" applyBorder="1" applyAlignment="1">
      <alignment horizontal="center" vertical="center" wrapText="1"/>
    </xf>
    <xf numFmtId="179" fontId="228" fillId="0" borderId="4" xfId="2733" quotePrefix="1" applyNumberFormat="1" applyFont="1" applyFill="1" applyBorder="1" applyAlignment="1">
      <alignment vertical="center"/>
    </xf>
    <xf numFmtId="179" fontId="228" fillId="0" borderId="4" xfId="2733" applyNumberFormat="1" applyFont="1" applyFill="1" applyBorder="1" applyAlignment="1">
      <alignment horizontal="center" vertical="center"/>
    </xf>
    <xf numFmtId="231" fontId="228" fillId="0" borderId="4" xfId="32" applyNumberFormat="1" applyFont="1" applyBorder="1" applyAlignment="1">
      <alignment horizontal="center" vertical="center"/>
    </xf>
    <xf numFmtId="179" fontId="228" fillId="0" borderId="4" xfId="2733" quotePrefix="1" applyNumberFormat="1" applyFont="1" applyFill="1" applyBorder="1" applyAlignment="1">
      <alignment horizontal="center" vertical="center"/>
    </xf>
    <xf numFmtId="232" fontId="228" fillId="0" borderId="4" xfId="8" quotePrefix="1" applyNumberFormat="1" applyFont="1" applyFill="1" applyBorder="1" applyAlignment="1">
      <alignment vertical="center"/>
    </xf>
    <xf numFmtId="3" fontId="228" fillId="0" borderId="6" xfId="32" applyNumberFormat="1" applyFont="1" applyBorder="1" applyAlignment="1">
      <alignment vertical="center"/>
    </xf>
    <xf numFmtId="3" fontId="228" fillId="0" borderId="15" xfId="32" applyNumberFormat="1" applyFont="1" applyBorder="1" applyAlignment="1">
      <alignment horizontal="right" vertical="center"/>
    </xf>
    <xf numFmtId="235" fontId="228" fillId="0" borderId="11" xfId="32" applyNumberFormat="1" applyFont="1" applyBorder="1" applyAlignment="1">
      <alignment vertical="center"/>
    </xf>
    <xf numFmtId="3" fontId="228" fillId="0" borderId="12" xfId="32" applyNumberFormat="1" applyFont="1" applyBorder="1"/>
    <xf numFmtId="3" fontId="228" fillId="0" borderId="13" xfId="32" applyNumberFormat="1" applyFont="1" applyBorder="1" applyAlignment="1">
      <alignment horizontal="right"/>
    </xf>
    <xf numFmtId="236" fontId="228" fillId="0" borderId="5" xfId="32" applyNumberFormat="1" applyFont="1" applyBorder="1"/>
    <xf numFmtId="0" fontId="197" fillId="0" borderId="55" xfId="40" applyFont="1" applyBorder="1" applyAlignment="1">
      <alignment horizontal="center" vertical="center" wrapText="1"/>
    </xf>
    <xf numFmtId="0" fontId="195" fillId="0" borderId="3" xfId="0" applyFont="1" applyBorder="1" applyAlignment="1">
      <alignment horizontal="center" vertical="center" wrapText="1"/>
    </xf>
    <xf numFmtId="0" fontId="195" fillId="0" borderId="49" xfId="0" applyFont="1" applyBorder="1" applyAlignment="1">
      <alignment horizontal="center" vertical="center" wrapText="1"/>
    </xf>
    <xf numFmtId="0" fontId="197" fillId="0" borderId="79" xfId="40" applyFont="1" applyBorder="1" applyAlignment="1">
      <alignment horizontal="center" vertical="center" wrapText="1"/>
    </xf>
    <xf numFmtId="0" fontId="184" fillId="0" borderId="39" xfId="32" applyFont="1" applyBorder="1" applyAlignment="1">
      <alignment horizontal="center" vertical="center" wrapText="1"/>
    </xf>
    <xf numFmtId="0" fontId="184" fillId="0" borderId="48" xfId="32" applyFont="1" applyBorder="1" applyAlignment="1">
      <alignment horizontal="center" vertical="center" wrapText="1"/>
    </xf>
    <xf numFmtId="0" fontId="182" fillId="0" borderId="41" xfId="32" applyFont="1" applyBorder="1" applyAlignment="1">
      <alignment horizontal="left" vertical="center" wrapText="1"/>
    </xf>
    <xf numFmtId="0" fontId="182" fillId="0" borderId="42" xfId="32" applyFont="1" applyBorder="1" applyAlignment="1">
      <alignment horizontal="left" vertical="center" wrapText="1"/>
    </xf>
    <xf numFmtId="0" fontId="182" fillId="0" borderId="52" xfId="32" applyFont="1" applyBorder="1" applyAlignment="1">
      <alignment horizontal="left" vertical="center" wrapText="1"/>
    </xf>
    <xf numFmtId="0" fontId="199" fillId="0" borderId="0" xfId="40" applyFont="1" applyAlignment="1">
      <alignment horizontal="center" vertical="center" wrapText="1"/>
    </xf>
    <xf numFmtId="0" fontId="201" fillId="0" borderId="0" xfId="32" applyFont="1" applyAlignment="1">
      <alignment horizontal="center" vertical="center" wrapText="1"/>
    </xf>
    <xf numFmtId="0" fontId="197" fillId="0" borderId="57" xfId="40" applyFont="1" applyBorder="1" applyAlignment="1">
      <alignment horizontal="center" vertical="center"/>
    </xf>
    <xf numFmtId="0" fontId="197" fillId="0" borderId="54" xfId="40" applyFont="1" applyBorder="1" applyAlignment="1">
      <alignment horizontal="center" vertical="center"/>
    </xf>
    <xf numFmtId="0" fontId="197" fillId="0" borderId="46" xfId="40" applyFont="1" applyBorder="1" applyAlignment="1">
      <alignment horizontal="center" vertical="center"/>
    </xf>
    <xf numFmtId="0" fontId="197" fillId="0" borderId="26" xfId="40" applyFont="1" applyBorder="1" applyAlignment="1">
      <alignment horizontal="center" vertical="center"/>
    </xf>
    <xf numFmtId="0" fontId="197" fillId="0" borderId="27" xfId="40" applyFont="1" applyBorder="1" applyAlignment="1">
      <alignment horizontal="center" vertical="center"/>
    </xf>
    <xf numFmtId="0" fontId="197" fillId="0" borderId="58" xfId="40" applyFont="1" applyBorder="1" applyAlignment="1">
      <alignment horizontal="center" vertical="center"/>
    </xf>
    <xf numFmtId="0" fontId="197" fillId="0" borderId="10" xfId="40" applyFont="1" applyBorder="1" applyAlignment="1">
      <alignment horizontal="center" vertical="center"/>
    </xf>
    <xf numFmtId="0" fontId="197" fillId="0" borderId="0" xfId="40" applyFont="1" applyAlignment="1">
      <alignment horizontal="center" vertical="center"/>
    </xf>
    <xf numFmtId="0" fontId="197" fillId="0" borderId="14" xfId="40" applyFont="1" applyBorder="1" applyAlignment="1">
      <alignment horizontal="center" vertical="center"/>
    </xf>
    <xf numFmtId="0" fontId="197" fillId="0" borderId="51" xfId="40" applyFont="1" applyBorder="1" applyAlignment="1">
      <alignment horizontal="center" vertical="center"/>
    </xf>
    <xf numFmtId="0" fontId="197" fillId="0" borderId="47" xfId="40" applyFont="1" applyBorder="1" applyAlignment="1">
      <alignment horizontal="center" vertical="center"/>
    </xf>
    <xf numFmtId="0" fontId="197" fillId="0" borderId="50" xfId="40" applyFont="1" applyBorder="1" applyAlignment="1">
      <alignment horizontal="center" vertical="center"/>
    </xf>
    <xf numFmtId="0" fontId="197" fillId="0" borderId="55" xfId="40" applyFont="1" applyBorder="1" applyAlignment="1">
      <alignment horizontal="center" vertical="center"/>
    </xf>
    <xf numFmtId="0" fontId="184" fillId="0" borderId="3" xfId="40" applyFont="1" applyBorder="1"/>
    <xf numFmtId="0" fontId="184" fillId="0" borderId="49" xfId="40" applyFont="1" applyBorder="1"/>
    <xf numFmtId="0" fontId="197" fillId="0" borderId="3" xfId="40" applyFont="1" applyBorder="1" applyAlignment="1">
      <alignment horizontal="center" vertical="center"/>
    </xf>
    <xf numFmtId="0" fontId="197" fillId="0" borderId="49" xfId="40" applyFont="1" applyBorder="1" applyAlignment="1">
      <alignment horizontal="center" vertical="center"/>
    </xf>
    <xf numFmtId="0" fontId="215" fillId="0" borderId="0" xfId="0" applyFont="1"/>
    <xf numFmtId="0" fontId="216" fillId="0" borderId="0" xfId="0" applyFont="1" applyAlignment="1">
      <alignment horizontal="justify"/>
    </xf>
    <xf numFmtId="0" fontId="215" fillId="0" borderId="0" xfId="0" applyFont="1" applyAlignment="1">
      <alignment horizontal="justify" vertical="top" wrapText="1"/>
    </xf>
    <xf numFmtId="0" fontId="215" fillId="0" borderId="0" xfId="0" applyFont="1" applyAlignment="1">
      <alignment horizontal="justify"/>
    </xf>
    <xf numFmtId="0" fontId="215" fillId="0" borderId="0" xfId="0" applyFont="1" applyAlignment="1">
      <alignment horizontal="right"/>
    </xf>
    <xf numFmtId="0" fontId="215" fillId="0" borderId="0" xfId="0" applyFont="1" applyAlignment="1">
      <alignment horizontal="left"/>
    </xf>
    <xf numFmtId="0" fontId="215" fillId="0" borderId="0" xfId="0" applyFont="1" applyAlignment="1">
      <alignment horizontal="left" vertical="top" wrapText="1"/>
    </xf>
    <xf numFmtId="0" fontId="218" fillId="0" borderId="0" xfId="0" applyFont="1" applyAlignment="1">
      <alignment horizontal="center" vertical="top"/>
    </xf>
    <xf numFmtId="0" fontId="215" fillId="0" borderId="0" xfId="0" applyFont="1" applyAlignment="1">
      <alignment horizontal="center" vertical="top"/>
    </xf>
    <xf numFmtId="0" fontId="42" fillId="0" borderId="0" xfId="0" applyFont="1" applyAlignment="1">
      <alignment horizontal="left" vertical="top" wrapText="1"/>
    </xf>
    <xf numFmtId="0" fontId="215" fillId="0" borderId="0" xfId="0" applyFont="1" applyAlignment="1">
      <alignment horizontal="left" vertical="center" wrapText="1"/>
    </xf>
    <xf numFmtId="0" fontId="215" fillId="0" borderId="0" xfId="0" applyFont="1" applyAlignment="1">
      <alignment horizontal="center" vertical="top" wrapText="1"/>
    </xf>
    <xf numFmtId="0" fontId="220" fillId="0" borderId="0" xfId="0" applyFont="1" applyAlignment="1">
      <alignment horizontal="center" vertical="center" wrapText="1"/>
    </xf>
    <xf numFmtId="0" fontId="239" fillId="0" borderId="0" xfId="0" applyFont="1" applyAlignment="1">
      <alignment horizontal="center" vertical="center" wrapText="1"/>
    </xf>
    <xf numFmtId="0" fontId="215" fillId="0" borderId="0" xfId="1921" applyFont="1" applyAlignment="1">
      <alignment horizontal="justify" vertical="center" wrapText="1"/>
    </xf>
    <xf numFmtId="0" fontId="215" fillId="0" borderId="0" xfId="0" applyFont="1" applyAlignment="1">
      <alignment horizontal="justify" vertical="center" wrapText="1"/>
    </xf>
    <xf numFmtId="0" fontId="222" fillId="0" borderId="10" xfId="1921" applyFont="1" applyBorder="1" applyAlignment="1">
      <alignment horizontal="center" vertical="center" wrapText="1"/>
    </xf>
    <xf numFmtId="0" fontId="222" fillId="0" borderId="0" xfId="1921" applyFont="1" applyAlignment="1">
      <alignment horizontal="center" vertical="center" wrapText="1"/>
    </xf>
    <xf numFmtId="0" fontId="222" fillId="0" borderId="14" xfId="1921" applyFont="1" applyBorder="1" applyAlignment="1">
      <alignment horizontal="center" vertical="center" wrapText="1"/>
    </xf>
    <xf numFmtId="0" fontId="222" fillId="0" borderId="8" xfId="1921" applyFont="1" applyBorder="1" applyAlignment="1">
      <alignment horizontal="center" vertical="center" wrapText="1"/>
    </xf>
    <xf numFmtId="0" fontId="222" fillId="0" borderId="25" xfId="1921" applyFont="1" applyBorder="1" applyAlignment="1">
      <alignment horizontal="center" vertical="center" wrapText="1"/>
    </xf>
    <xf numFmtId="0" fontId="222" fillId="0" borderId="9" xfId="1921" applyFont="1" applyBorder="1" applyAlignment="1">
      <alignment horizontal="center" vertical="center" wrapText="1"/>
    </xf>
    <xf numFmtId="0" fontId="222" fillId="0" borderId="11" xfId="1921" applyFont="1" applyBorder="1" applyAlignment="1">
      <alignment horizontal="center" vertical="center" wrapText="1"/>
    </xf>
    <xf numFmtId="0" fontId="222" fillId="0" borderId="6" xfId="1921" applyFont="1" applyBorder="1" applyAlignment="1">
      <alignment horizontal="center" vertical="center" wrapText="1"/>
    </xf>
    <xf numFmtId="0" fontId="222" fillId="0" borderId="15" xfId="1921" applyFont="1" applyBorder="1" applyAlignment="1">
      <alignment horizontal="center" vertical="center" wrapText="1"/>
    </xf>
    <xf numFmtId="0" fontId="222" fillId="0" borderId="8" xfId="1921" applyFont="1" applyBorder="1" applyAlignment="1">
      <alignment horizontal="center" vertical="top"/>
    </xf>
    <xf numFmtId="0" fontId="222" fillId="0" borderId="25" xfId="1921" applyFont="1" applyBorder="1" applyAlignment="1">
      <alignment horizontal="center" vertical="top"/>
    </xf>
    <xf numFmtId="0" fontId="222" fillId="0" borderId="9" xfId="1921" applyFont="1" applyBorder="1" applyAlignment="1">
      <alignment horizontal="center" vertical="top"/>
    </xf>
    <xf numFmtId="0" fontId="222" fillId="0" borderId="10" xfId="1921" applyFont="1" applyBorder="1" applyAlignment="1">
      <alignment horizontal="center" vertical="top" wrapText="1"/>
    </xf>
    <xf numFmtId="0" fontId="222" fillId="0" borderId="0" xfId="1921" applyFont="1" applyAlignment="1">
      <alignment horizontal="center" vertical="top" wrapText="1"/>
    </xf>
    <xf numFmtId="0" fontId="222" fillId="0" borderId="14" xfId="1921" applyFont="1" applyBorder="1" applyAlignment="1">
      <alignment horizontal="center" vertical="top" wrapText="1"/>
    </xf>
    <xf numFmtId="0" fontId="218" fillId="0" borderId="0" xfId="0" applyFont="1" applyAlignment="1">
      <alignment horizontal="center" vertical="center" wrapText="1"/>
    </xf>
    <xf numFmtId="0" fontId="215" fillId="0" borderId="0" xfId="0" applyFont="1" applyAlignment="1">
      <alignment horizontal="center" vertical="center" wrapText="1"/>
    </xf>
    <xf numFmtId="0" fontId="216" fillId="0" borderId="10" xfId="4" applyFont="1" applyBorder="1" applyAlignment="1">
      <alignment horizontal="center"/>
    </xf>
    <xf numFmtId="0" fontId="216" fillId="0" borderId="0" xfId="4" applyFont="1" applyAlignment="1">
      <alignment horizontal="center"/>
    </xf>
    <xf numFmtId="0" fontId="216" fillId="0" borderId="14" xfId="4" applyFont="1" applyBorder="1" applyAlignment="1">
      <alignment horizontal="center"/>
    </xf>
    <xf numFmtId="0" fontId="222" fillId="0" borderId="8" xfId="1921" applyFont="1" applyBorder="1" applyAlignment="1">
      <alignment horizontal="center" vertical="center"/>
    </xf>
    <xf numFmtId="0" fontId="222" fillId="0" borderId="25" xfId="1921" applyFont="1" applyBorder="1" applyAlignment="1">
      <alignment horizontal="center" vertical="center"/>
    </xf>
    <xf numFmtId="0" fontId="222" fillId="0" borderId="9" xfId="1921" applyFont="1" applyBorder="1" applyAlignment="1">
      <alignment horizontal="center" vertical="center"/>
    </xf>
    <xf numFmtId="0" fontId="222" fillId="0" borderId="10" xfId="1921" applyFont="1" applyBorder="1" applyAlignment="1">
      <alignment horizontal="center" vertical="center"/>
    </xf>
    <xf numFmtId="0" fontId="222" fillId="0" borderId="0" xfId="1921" applyFont="1" applyAlignment="1">
      <alignment horizontal="center" vertical="center"/>
    </xf>
    <xf numFmtId="0" fontId="222" fillId="0" borderId="14" xfId="1921" applyFont="1" applyBorder="1" applyAlignment="1">
      <alignment horizontal="center" vertical="center"/>
    </xf>
    <xf numFmtId="0" fontId="222" fillId="0" borderId="11" xfId="1921" applyFont="1" applyBorder="1" applyAlignment="1">
      <alignment horizontal="center" vertical="center"/>
    </xf>
    <xf numFmtId="0" fontId="222" fillId="0" borderId="6" xfId="1921" applyFont="1" applyBorder="1" applyAlignment="1">
      <alignment horizontal="center" vertical="center"/>
    </xf>
    <xf numFmtId="0" fontId="222" fillId="0" borderId="15" xfId="1921" applyFont="1" applyBorder="1" applyAlignment="1">
      <alignment horizontal="center" vertical="center"/>
    </xf>
    <xf numFmtId="49" fontId="215" fillId="0" borderId="0" xfId="1921" applyNumberFormat="1" applyFont="1" applyAlignment="1">
      <alignment horizontal="justify" vertical="center" wrapText="1"/>
    </xf>
    <xf numFmtId="0" fontId="216" fillId="0" borderId="0" xfId="0" applyFont="1" applyAlignment="1">
      <alignment horizontal="center" vertical="center" wrapText="1"/>
    </xf>
    <xf numFmtId="172" fontId="215" fillId="0" borderId="41" xfId="32" applyNumberFormat="1" applyFont="1" applyBorder="1" applyAlignment="1">
      <alignment horizontal="left" vertical="center" wrapText="1"/>
    </xf>
    <xf numFmtId="0" fontId="42" fillId="0" borderId="42" xfId="0" applyFont="1" applyBorder="1" applyAlignment="1">
      <alignment horizontal="left" vertical="center" wrapText="1"/>
    </xf>
    <xf numFmtId="0" fontId="42" fillId="0" borderId="52" xfId="0" applyFont="1" applyBorder="1" applyAlignment="1">
      <alignment horizontal="left" vertical="center" wrapText="1"/>
    </xf>
    <xf numFmtId="0" fontId="215" fillId="49" borderId="5" xfId="32" applyFont="1" applyFill="1" applyBorder="1" applyAlignment="1">
      <alignment horizontal="center"/>
    </xf>
    <xf numFmtId="0" fontId="215" fillId="49" borderId="13" xfId="32" applyFont="1" applyFill="1" applyBorder="1" applyAlignment="1">
      <alignment horizontal="center"/>
    </xf>
    <xf numFmtId="0" fontId="224" fillId="0" borderId="0" xfId="0" applyFont="1" applyAlignment="1">
      <alignment horizontal="center" vertical="center" wrapText="1"/>
    </xf>
    <xf numFmtId="0" fontId="0" fillId="0" borderId="0" xfId="0" applyAlignment="1">
      <alignment horizontal="center" vertical="center" wrapText="1"/>
    </xf>
    <xf numFmtId="0" fontId="222" fillId="0" borderId="0" xfId="32" applyFont="1" applyAlignment="1">
      <alignment horizontal="center" vertical="center" wrapText="1"/>
    </xf>
    <xf numFmtId="0" fontId="215" fillId="0" borderId="57" xfId="32" applyFont="1" applyBorder="1" applyAlignment="1">
      <alignment horizontal="center" vertical="center"/>
    </xf>
    <xf numFmtId="0" fontId="215" fillId="0" borderId="54" xfId="32" applyFont="1" applyBorder="1" applyAlignment="1">
      <alignment horizontal="center" vertical="center"/>
    </xf>
    <xf numFmtId="0" fontId="215" fillId="0" borderId="36" xfId="32" applyFont="1" applyBorder="1" applyAlignment="1">
      <alignment horizontal="center" vertical="center"/>
    </xf>
    <xf numFmtId="0" fontId="215" fillId="0" borderId="26" xfId="32" applyFont="1" applyBorder="1" applyAlignment="1">
      <alignment horizontal="center" vertical="center"/>
    </xf>
    <xf numFmtId="0" fontId="215" fillId="0" borderId="27" xfId="32" applyFont="1" applyBorder="1" applyAlignment="1">
      <alignment horizontal="center" vertical="center"/>
    </xf>
    <xf numFmtId="0" fontId="215" fillId="0" borderId="58" xfId="32" applyFont="1" applyBorder="1" applyAlignment="1">
      <alignment horizontal="center" vertical="center"/>
    </xf>
    <xf numFmtId="0" fontId="215" fillId="0" borderId="10" xfId="32" applyFont="1" applyBorder="1" applyAlignment="1">
      <alignment horizontal="center" vertical="center"/>
    </xf>
    <xf numFmtId="0" fontId="215" fillId="0" borderId="0" xfId="32" applyFont="1" applyAlignment="1">
      <alignment horizontal="center" vertical="center"/>
    </xf>
    <xf numFmtId="0" fontId="215" fillId="0" borderId="14" xfId="32" applyFont="1" applyBorder="1" applyAlignment="1">
      <alignment horizontal="center" vertical="center"/>
    </xf>
    <xf numFmtId="0" fontId="215" fillId="0" borderId="11" xfId="32" applyFont="1" applyBorder="1" applyAlignment="1">
      <alignment horizontal="center" vertical="center"/>
    </xf>
    <xf numFmtId="0" fontId="215" fillId="0" borderId="6" xfId="32" applyFont="1" applyBorder="1" applyAlignment="1">
      <alignment horizontal="center" vertical="center"/>
    </xf>
    <xf numFmtId="0" fontId="215" fillId="0" borderId="15" xfId="32" applyFont="1" applyBorder="1" applyAlignment="1">
      <alignment horizontal="center" vertical="center"/>
    </xf>
    <xf numFmtId="0" fontId="215" fillId="0" borderId="55" xfId="32" applyFont="1" applyBorder="1" applyAlignment="1">
      <alignment horizontal="center" vertical="center" wrapText="1"/>
    </xf>
    <xf numFmtId="0" fontId="215" fillId="0" borderId="3" xfId="32" applyFont="1" applyBorder="1" applyAlignment="1">
      <alignment horizontal="center" vertical="center" wrapText="1"/>
    </xf>
    <xf numFmtId="0" fontId="215" fillId="0" borderId="2" xfId="32" applyFont="1" applyBorder="1" applyAlignment="1">
      <alignment horizontal="center" vertical="center" wrapText="1"/>
    </xf>
    <xf numFmtId="0" fontId="215" fillId="0" borderId="26" xfId="32" applyFont="1" applyBorder="1" applyAlignment="1">
      <alignment horizontal="center" vertical="center" wrapText="1"/>
    </xf>
    <xf numFmtId="0" fontId="215" fillId="0" borderId="58" xfId="32" applyFont="1" applyBorder="1" applyAlignment="1">
      <alignment horizontal="center" vertical="center" wrapText="1"/>
    </xf>
    <xf numFmtId="0" fontId="215" fillId="0" borderId="10" xfId="32" applyFont="1" applyBorder="1" applyAlignment="1">
      <alignment horizontal="center" vertical="center" wrapText="1"/>
    </xf>
    <xf numFmtId="0" fontId="215" fillId="0" borderId="14" xfId="32" applyFont="1" applyBorder="1" applyAlignment="1">
      <alignment horizontal="center" vertical="center" wrapText="1"/>
    </xf>
    <xf numFmtId="0" fontId="215" fillId="0" borderId="11" xfId="32" applyFont="1" applyBorder="1" applyAlignment="1">
      <alignment horizontal="center" vertical="center" wrapText="1"/>
    </xf>
    <xf numFmtId="0" fontId="215" fillId="0" borderId="15" xfId="32" applyFont="1" applyBorder="1" applyAlignment="1">
      <alignment horizontal="center" vertical="center" wrapText="1"/>
    </xf>
    <xf numFmtId="0" fontId="215" fillId="0" borderId="79" xfId="32" applyFont="1" applyBorder="1" applyAlignment="1">
      <alignment horizontal="center" vertical="center" wrapText="1"/>
    </xf>
    <xf numFmtId="0" fontId="215" fillId="0" borderId="39" xfId="32" applyFont="1" applyBorder="1" applyAlignment="1">
      <alignment horizontal="center" vertical="center" wrapText="1"/>
    </xf>
    <xf numFmtId="0" fontId="215" fillId="0" borderId="63" xfId="32" applyFont="1" applyBorder="1" applyAlignment="1">
      <alignment horizontal="center" vertical="center" wrapText="1"/>
    </xf>
    <xf numFmtId="0" fontId="229" fillId="0" borderId="16" xfId="5" applyFont="1" applyBorder="1" applyAlignment="1">
      <alignment horizontal="center" vertical="center"/>
    </xf>
    <xf numFmtId="0" fontId="229" fillId="0" borderId="19" xfId="5" applyFont="1" applyBorder="1" applyAlignment="1">
      <alignment horizontal="center" vertical="center"/>
    </xf>
    <xf numFmtId="0" fontId="229" fillId="0" borderId="33" xfId="5" applyFont="1" applyBorder="1" applyAlignment="1">
      <alignment horizontal="center" vertical="center"/>
    </xf>
    <xf numFmtId="0" fontId="229" fillId="0" borderId="26" xfId="5" applyFont="1" applyBorder="1" applyAlignment="1">
      <alignment horizontal="center" vertical="center"/>
    </xf>
    <xf numFmtId="0" fontId="229" fillId="0" borderId="27" xfId="5" applyFont="1" applyBorder="1" applyAlignment="1">
      <alignment horizontal="center" vertical="center"/>
    </xf>
    <xf numFmtId="0" fontId="229" fillId="0" borderId="18" xfId="5" applyFont="1" applyBorder="1" applyAlignment="1">
      <alignment horizontal="center" vertical="center"/>
    </xf>
    <xf numFmtId="0" fontId="229" fillId="0" borderId="10" xfId="5" applyFont="1" applyBorder="1" applyAlignment="1">
      <alignment horizontal="center" vertical="center"/>
    </xf>
    <xf numFmtId="0" fontId="229" fillId="0" borderId="0" xfId="5" applyFont="1" applyAlignment="1">
      <alignment horizontal="center" vertical="center"/>
    </xf>
    <xf numFmtId="0" fontId="229" fillId="0" borderId="21" xfId="5" applyFont="1" applyBorder="1" applyAlignment="1">
      <alignment horizontal="center" vertical="center"/>
    </xf>
    <xf numFmtId="0" fontId="229" fillId="0" borderId="11" xfId="5" applyFont="1" applyBorder="1" applyAlignment="1">
      <alignment horizontal="center" vertical="center"/>
    </xf>
    <xf numFmtId="0" fontId="229" fillId="0" borderId="6" xfId="5" applyFont="1" applyBorder="1" applyAlignment="1">
      <alignment horizontal="center" vertical="center"/>
    </xf>
    <xf numFmtId="0" fontId="229" fillId="0" borderId="31" xfId="5" applyFont="1" applyBorder="1" applyAlignment="1">
      <alignment horizontal="center" vertical="center"/>
    </xf>
    <xf numFmtId="0" fontId="216" fillId="0" borderId="27" xfId="5" applyFont="1" applyBorder="1" applyAlignment="1">
      <alignment horizontal="center" vertical="center"/>
    </xf>
    <xf numFmtId="0" fontId="229" fillId="0" borderId="17" xfId="5" applyFont="1" applyBorder="1" applyAlignment="1">
      <alignment horizontal="center" vertical="center" textRotation="90" wrapText="1"/>
    </xf>
    <xf numFmtId="0" fontId="229" fillId="0" borderId="20" xfId="5" applyFont="1" applyBorder="1" applyAlignment="1">
      <alignment horizontal="center" vertical="center" textRotation="90" wrapText="1"/>
    </xf>
    <xf numFmtId="0" fontId="229" fillId="0" borderId="37" xfId="5" applyFont="1" applyBorder="1" applyAlignment="1">
      <alignment horizontal="center" vertical="center" textRotation="90" wrapText="1"/>
    </xf>
    <xf numFmtId="0" fontId="230" fillId="0" borderId="56" xfId="6" applyNumberFormat="1" applyFont="1" applyFill="1" applyBorder="1" applyAlignment="1">
      <alignment horizontal="center" vertical="center" textRotation="90" wrapText="1"/>
    </xf>
    <xf numFmtId="0" fontId="230" fillId="0" borderId="103" xfId="6" applyNumberFormat="1" applyFont="1" applyFill="1" applyBorder="1" applyAlignment="1">
      <alignment horizontal="center" vertical="center" textRotation="90" wrapText="1"/>
    </xf>
    <xf numFmtId="164" fontId="223" fillId="0" borderId="41" xfId="6" applyFont="1" applyFill="1" applyBorder="1" applyAlignment="1">
      <alignment horizontal="left" vertical="center" wrapText="1"/>
    </xf>
    <xf numFmtId="0" fontId="226" fillId="0" borderId="42" xfId="0" applyFont="1" applyBorder="1" applyAlignment="1">
      <alignment horizontal="left" vertical="center" wrapText="1"/>
    </xf>
    <xf numFmtId="0" fontId="226" fillId="0" borderId="52" xfId="0" applyFont="1" applyBorder="1" applyAlignment="1">
      <alignment horizontal="left" vertical="center" wrapText="1"/>
    </xf>
    <xf numFmtId="0" fontId="215" fillId="0" borderId="69" xfId="5" applyFont="1" applyBorder="1" applyAlignment="1">
      <alignment horizontal="center" vertical="center"/>
    </xf>
    <xf numFmtId="0" fontId="215" fillId="0" borderId="70" xfId="5" applyFont="1" applyBorder="1" applyAlignment="1">
      <alignment horizontal="center" vertical="center"/>
    </xf>
    <xf numFmtId="0" fontId="215" fillId="0" borderId="73" xfId="5" applyFont="1" applyBorder="1" applyAlignment="1">
      <alignment horizontal="center" vertical="center"/>
    </xf>
    <xf numFmtId="0" fontId="229" fillId="0" borderId="17" xfId="5" applyFont="1" applyBorder="1" applyAlignment="1">
      <alignment horizontal="center" vertical="center" wrapText="1"/>
    </xf>
    <xf numFmtId="0" fontId="229" fillId="0" borderId="20" xfId="5" applyFont="1" applyBorder="1" applyAlignment="1">
      <alignment horizontal="center" vertical="center" wrapText="1"/>
    </xf>
    <xf numFmtId="0" fontId="229" fillId="0" borderId="37" xfId="5" applyFont="1" applyBorder="1" applyAlignment="1">
      <alignment horizontal="center" vertical="center" wrapText="1"/>
    </xf>
    <xf numFmtId="0" fontId="230" fillId="0" borderId="29" xfId="6" applyNumberFormat="1" applyFont="1" applyFill="1" applyBorder="1" applyAlignment="1">
      <alignment horizontal="center" vertical="center" textRotation="90" wrapText="1"/>
    </xf>
    <xf numFmtId="0" fontId="230" fillId="0" borderId="61" xfId="6" applyNumberFormat="1" applyFont="1" applyFill="1" applyBorder="1" applyAlignment="1">
      <alignment horizontal="center" vertical="center" textRotation="90" wrapText="1"/>
    </xf>
    <xf numFmtId="0" fontId="157" fillId="0" borderId="0" xfId="32" applyFont="1" applyAlignment="1">
      <alignment horizontal="left" vertical="top" wrapText="1"/>
    </xf>
    <xf numFmtId="0" fontId="216" fillId="0" borderId="4" xfId="32" applyFont="1" applyBorder="1" applyAlignment="1">
      <alignment horizontal="center" vertical="center"/>
    </xf>
    <xf numFmtId="231" fontId="215" fillId="0" borderId="0" xfId="32" quotePrefix="1" applyNumberFormat="1" applyFont="1" applyAlignment="1">
      <alignment horizontal="right" vertical="center"/>
    </xf>
    <xf numFmtId="0" fontId="215" fillId="0" borderId="0" xfId="32" applyFont="1" applyAlignment="1">
      <alignment horizontal="left" vertical="center"/>
    </xf>
    <xf numFmtId="0" fontId="216" fillId="0" borderId="5" xfId="32" applyFont="1" applyBorder="1" applyAlignment="1">
      <alignment horizontal="center" vertical="center"/>
    </xf>
    <xf numFmtId="0" fontId="216" fillId="0" borderId="12" xfId="32" applyFont="1" applyBorder="1" applyAlignment="1">
      <alignment horizontal="center" vertical="center"/>
    </xf>
    <xf numFmtId="0" fontId="216" fillId="0" borderId="13" xfId="32" applyFont="1" applyBorder="1" applyAlignment="1">
      <alignment horizontal="center" vertical="center"/>
    </xf>
    <xf numFmtId="0" fontId="215" fillId="0" borderId="5" xfId="32" applyFont="1" applyBorder="1" applyAlignment="1">
      <alignment horizontal="center" vertical="center" wrapText="1"/>
    </xf>
    <xf numFmtId="0" fontId="215" fillId="0" borderId="12" xfId="32" applyFont="1" applyBorder="1" applyAlignment="1">
      <alignment horizontal="center" vertical="center" wrapText="1"/>
    </xf>
    <xf numFmtId="0" fontId="215" fillId="0" borderId="13" xfId="32" applyFont="1" applyBorder="1" applyAlignment="1">
      <alignment horizontal="center" vertical="center" wrapText="1"/>
    </xf>
    <xf numFmtId="0" fontId="215" fillId="0" borderId="12" xfId="32" applyFont="1" applyBorder="1" applyAlignment="1">
      <alignment horizontal="center" vertical="center"/>
    </xf>
    <xf numFmtId="2" fontId="216" fillId="0" borderId="4" xfId="32" applyNumberFormat="1" applyFont="1" applyBorder="1" applyAlignment="1">
      <alignment horizontal="center" vertical="center"/>
    </xf>
    <xf numFmtId="2" fontId="216" fillId="0" borderId="4" xfId="32" applyNumberFormat="1" applyFont="1" applyBorder="1" applyAlignment="1">
      <alignment horizontal="center" vertical="center" wrapText="1"/>
    </xf>
    <xf numFmtId="0" fontId="206" fillId="0" borderId="0" xfId="32" applyFont="1" applyAlignment="1">
      <alignment horizontal="center" vertical="center" wrapText="1"/>
    </xf>
    <xf numFmtId="0" fontId="207" fillId="0" borderId="0" xfId="0" applyFont="1" applyAlignment="1">
      <alignment horizontal="center" vertical="center" wrapText="1"/>
    </xf>
    <xf numFmtId="0" fontId="215" fillId="0" borderId="5" xfId="32" applyFont="1" applyBorder="1" applyAlignment="1">
      <alignment horizontal="center" vertical="center"/>
    </xf>
    <xf numFmtId="0" fontId="215" fillId="0" borderId="13" xfId="32" applyFont="1" applyBorder="1" applyAlignment="1">
      <alignment horizontal="center" vertical="center"/>
    </xf>
    <xf numFmtId="0" fontId="215" fillId="0" borderId="8" xfId="32" applyFont="1" applyBorder="1" applyAlignment="1">
      <alignment horizontal="center"/>
    </xf>
    <xf numFmtId="0" fontId="215" fillId="0" borderId="25" xfId="32" applyFont="1" applyBorder="1" applyAlignment="1">
      <alignment horizontal="center"/>
    </xf>
    <xf numFmtId="0" fontId="215" fillId="0" borderId="9" xfId="32" applyFont="1" applyBorder="1" applyAlignment="1">
      <alignment horizontal="center"/>
    </xf>
    <xf numFmtId="3" fontId="215" fillId="0" borderId="4" xfId="32" applyNumberFormat="1" applyFont="1" applyBorder="1" applyAlignment="1">
      <alignment horizontal="center"/>
    </xf>
    <xf numFmtId="0" fontId="218" fillId="0" borderId="0" xfId="32" applyFont="1" applyAlignment="1">
      <alignment horizontal="center"/>
    </xf>
    <xf numFmtId="0" fontId="215" fillId="0" borderId="0" xfId="32" applyFont="1" applyAlignment="1">
      <alignment horizontal="center" vertical="center" wrapText="1"/>
    </xf>
    <xf numFmtId="3" fontId="228" fillId="0" borderId="3" xfId="32" applyNumberFormat="1" applyFont="1" applyBorder="1" applyAlignment="1">
      <alignment horizontal="center" vertical="center"/>
    </xf>
    <xf numFmtId="3" fontId="228" fillId="0" borderId="2" xfId="32" applyNumberFormat="1" applyFont="1" applyBorder="1" applyAlignment="1">
      <alignment horizontal="center" vertical="center"/>
    </xf>
    <xf numFmtId="234" fontId="228" fillId="0" borderId="3" xfId="32" applyNumberFormat="1" applyFont="1" applyBorder="1" applyAlignment="1">
      <alignment horizontal="center" vertical="center"/>
    </xf>
    <xf numFmtId="234" fontId="228" fillId="0" borderId="2" xfId="32" applyNumberFormat="1" applyFont="1" applyBorder="1" applyAlignment="1">
      <alignment horizontal="center" vertical="center"/>
    </xf>
    <xf numFmtId="0" fontId="215" fillId="0" borderId="4" xfId="32" quotePrefix="1" applyFont="1" applyBorder="1" applyAlignment="1">
      <alignment horizontal="center" vertical="center"/>
    </xf>
    <xf numFmtId="0" fontId="215" fillId="0" borderId="4" xfId="32" applyFont="1" applyBorder="1" applyAlignment="1">
      <alignment horizontal="center" vertical="center"/>
    </xf>
    <xf numFmtId="0" fontId="215" fillId="0" borderId="25" xfId="32" applyFont="1" applyBorder="1" applyAlignment="1">
      <alignment horizontal="center" vertical="center" wrapText="1"/>
    </xf>
    <xf numFmtId="0" fontId="215" fillId="0" borderId="9" xfId="32" applyFont="1" applyBorder="1" applyAlignment="1">
      <alignment horizontal="center" vertical="center" wrapText="1"/>
    </xf>
    <xf numFmtId="0" fontId="215" fillId="0" borderId="6" xfId="32" applyFont="1" applyBorder="1" applyAlignment="1">
      <alignment horizontal="center" vertical="center" wrapText="1"/>
    </xf>
    <xf numFmtId="0" fontId="215" fillId="0" borderId="5" xfId="32" applyFont="1" applyBorder="1" applyAlignment="1">
      <alignment horizontal="left" vertical="center" wrapText="1"/>
    </xf>
    <xf numFmtId="0" fontId="215" fillId="0" borderId="12" xfId="32" applyFont="1" applyBorder="1" applyAlignment="1">
      <alignment horizontal="left" vertical="center" wrapText="1"/>
    </xf>
    <xf numFmtId="0" fontId="215" fillId="0" borderId="13" xfId="32" applyFont="1" applyBorder="1" applyAlignment="1">
      <alignment horizontal="left" vertical="center" wrapText="1"/>
    </xf>
    <xf numFmtId="0" fontId="188" fillId="0" borderId="0" xfId="0" applyFont="1" applyAlignment="1">
      <alignment horizontal="center"/>
    </xf>
    <xf numFmtId="245" fontId="182" fillId="0" borderId="0" xfId="2" applyNumberFormat="1" applyFont="1" applyAlignment="1">
      <alignment horizontal="center" vertical="center" wrapText="1"/>
    </xf>
    <xf numFmtId="0" fontId="193" fillId="0" borderId="56" xfId="2" applyFont="1" applyBorder="1" applyAlignment="1">
      <alignment horizontal="center" vertical="center" wrapText="1"/>
    </xf>
    <xf numFmtId="0" fontId="193" fillId="0" borderId="30" xfId="2" applyFont="1" applyBorder="1" applyAlignment="1">
      <alignment horizontal="center" vertical="center" wrapText="1"/>
    </xf>
    <xf numFmtId="0" fontId="193" fillId="0" borderId="61" xfId="2" applyFont="1" applyBorder="1" applyAlignment="1">
      <alignment horizontal="center" vertical="center" wrapText="1"/>
    </xf>
    <xf numFmtId="0" fontId="188" fillId="0" borderId="55" xfId="2" applyFont="1" applyBorder="1" applyAlignment="1">
      <alignment horizontal="center" vertical="center" textRotation="89" wrapText="1"/>
    </xf>
    <xf numFmtId="0" fontId="188" fillId="0" borderId="3" xfId="2" applyFont="1" applyBorder="1" applyAlignment="1">
      <alignment horizontal="center" vertical="center" textRotation="89" wrapText="1"/>
    </xf>
    <xf numFmtId="0" fontId="188" fillId="0" borderId="2" xfId="2" applyFont="1" applyBorder="1" applyAlignment="1">
      <alignment horizontal="center" vertical="center" textRotation="89" wrapText="1"/>
    </xf>
    <xf numFmtId="0" fontId="188" fillId="0" borderId="8" xfId="2" applyFont="1" applyBorder="1" applyAlignment="1">
      <alignment horizontal="center" vertical="center" wrapText="1"/>
    </xf>
    <xf numFmtId="0" fontId="188" fillId="0" borderId="9" xfId="2" applyFont="1" applyBorder="1" applyAlignment="1">
      <alignment horizontal="center" vertical="center" wrapText="1"/>
    </xf>
    <xf numFmtId="0" fontId="188" fillId="0" borderId="10" xfId="2" applyFont="1" applyBorder="1" applyAlignment="1">
      <alignment horizontal="center" vertical="center" wrapText="1"/>
    </xf>
    <xf numFmtId="0" fontId="188" fillId="0" borderId="14" xfId="2" applyFont="1" applyBorder="1" applyAlignment="1">
      <alignment horizontal="center" vertical="center" wrapText="1"/>
    </xf>
    <xf numFmtId="0" fontId="188" fillId="0" borderId="11" xfId="2" applyFont="1" applyBorder="1" applyAlignment="1">
      <alignment horizontal="center" vertical="center" wrapText="1"/>
    </xf>
    <xf numFmtId="0" fontId="188" fillId="0" borderId="15" xfId="2" applyFont="1" applyBorder="1" applyAlignment="1">
      <alignment horizontal="center" vertical="center" wrapText="1"/>
    </xf>
    <xf numFmtId="0" fontId="188" fillId="0" borderId="1" xfId="2" applyFont="1" applyBorder="1" applyAlignment="1">
      <alignment horizontal="center" vertical="center" wrapText="1"/>
    </xf>
    <xf numFmtId="0" fontId="188" fillId="0" borderId="3" xfId="2" applyFont="1" applyBorder="1" applyAlignment="1">
      <alignment horizontal="center" vertical="center" wrapText="1"/>
    </xf>
    <xf numFmtId="0" fontId="188" fillId="0" borderId="3" xfId="0" applyFont="1" applyBorder="1" applyAlignment="1">
      <alignment horizontal="center" vertical="center" wrapText="1"/>
    </xf>
    <xf numFmtId="0" fontId="188" fillId="0" borderId="2" xfId="0" applyFont="1" applyBorder="1" applyAlignment="1">
      <alignment horizontal="center" vertical="center" wrapText="1"/>
    </xf>
    <xf numFmtId="9" fontId="188" fillId="0" borderId="3" xfId="2" applyNumberFormat="1" applyFont="1" applyBorder="1" applyAlignment="1">
      <alignment horizontal="center" vertical="center" wrapText="1"/>
    </xf>
    <xf numFmtId="0" fontId="188" fillId="0" borderId="57" xfId="2" applyFont="1" applyBorder="1" applyAlignment="1">
      <alignment horizontal="center" vertical="center"/>
    </xf>
    <xf numFmtId="0" fontId="188" fillId="0" borderId="54" xfId="2" applyFont="1" applyBorder="1" applyAlignment="1">
      <alignment horizontal="center" vertical="center"/>
    </xf>
    <xf numFmtId="0" fontId="188" fillId="0" borderId="36" xfId="2" applyFont="1" applyBorder="1" applyAlignment="1">
      <alignment horizontal="center" vertical="center"/>
    </xf>
    <xf numFmtId="0" fontId="188" fillId="0" borderId="55" xfId="2" applyFont="1" applyBorder="1" applyAlignment="1">
      <alignment horizontal="center" vertical="center" wrapText="1"/>
    </xf>
    <xf numFmtId="0" fontId="188" fillId="0" borderId="2" xfId="2" applyFont="1" applyBorder="1" applyAlignment="1">
      <alignment horizontal="center" vertical="center" wrapText="1"/>
    </xf>
    <xf numFmtId="0" fontId="188" fillId="0" borderId="79" xfId="0" applyFont="1" applyBorder="1" applyAlignment="1">
      <alignment horizontal="center" vertical="center" textRotation="90" wrapText="1"/>
    </xf>
    <xf numFmtId="0" fontId="188" fillId="0" borderId="39" xfId="0" applyFont="1" applyBorder="1" applyAlignment="1">
      <alignment horizontal="center" vertical="center" textRotation="90" wrapText="1"/>
    </xf>
    <xf numFmtId="0" fontId="188" fillId="0" borderId="63" xfId="0" applyFont="1" applyBorder="1" applyAlignment="1">
      <alignment horizontal="center" vertical="center" textRotation="90" wrapText="1"/>
    </xf>
    <xf numFmtId="9" fontId="188" fillId="0" borderId="3" xfId="2" applyNumberFormat="1" applyFont="1" applyBorder="1" applyAlignment="1">
      <alignment horizontal="center" vertical="center" textRotation="90" wrapText="1"/>
    </xf>
    <xf numFmtId="9" fontId="188" fillId="0" borderId="1" xfId="2" applyNumberFormat="1" applyFont="1" applyBorder="1" applyAlignment="1">
      <alignment horizontal="center" vertical="center" textRotation="90" wrapText="1"/>
    </xf>
    <xf numFmtId="9" fontId="188" fillId="0" borderId="2" xfId="2" applyNumberFormat="1" applyFont="1" applyBorder="1" applyAlignment="1">
      <alignment horizontal="center" vertical="center" textRotation="90" wrapText="1"/>
    </xf>
    <xf numFmtId="0" fontId="188" fillId="0" borderId="55" xfId="0" applyFont="1" applyBorder="1" applyAlignment="1">
      <alignment horizontal="center" vertical="center" textRotation="90" wrapText="1"/>
    </xf>
    <xf numFmtId="0" fontId="188" fillId="0" borderId="3" xfId="0" applyFont="1" applyBorder="1" applyAlignment="1">
      <alignment horizontal="center" vertical="center" textRotation="90" wrapText="1"/>
    </xf>
    <xf numFmtId="0" fontId="188" fillId="0" borderId="2" xfId="0" applyFont="1" applyBorder="1" applyAlignment="1">
      <alignment horizontal="center" vertical="center" textRotation="90" wrapText="1"/>
    </xf>
    <xf numFmtId="0" fontId="188" fillId="0" borderId="55" xfId="2" applyFont="1" applyBorder="1" applyAlignment="1">
      <alignment horizontal="center" vertical="center" textRotation="90" wrapText="1"/>
    </xf>
    <xf numFmtId="0" fontId="188" fillId="0" borderId="3" xfId="2" applyFont="1" applyBorder="1" applyAlignment="1">
      <alignment horizontal="center" vertical="center" textRotation="90" wrapText="1"/>
    </xf>
    <xf numFmtId="0" fontId="188" fillId="0" borderId="2" xfId="2" applyFont="1" applyBorder="1" applyAlignment="1">
      <alignment horizontal="center" vertical="center" textRotation="90" wrapText="1"/>
    </xf>
    <xf numFmtId="0" fontId="193" fillId="0" borderId="8" xfId="2" applyFont="1" applyBorder="1" applyAlignment="1">
      <alignment horizontal="center" vertical="center" wrapText="1"/>
    </xf>
    <xf numFmtId="0" fontId="193" fillId="0" borderId="25" xfId="2" applyFont="1" applyBorder="1" applyAlignment="1">
      <alignment horizontal="center" vertical="center" wrapText="1"/>
    </xf>
    <xf numFmtId="0" fontId="193" fillId="0" borderId="9" xfId="2" applyFont="1" applyBorder="1" applyAlignment="1">
      <alignment horizontal="center" vertical="center" wrapText="1"/>
    </xf>
    <xf numFmtId="9" fontId="193" fillId="0" borderId="11" xfId="2" applyNumberFormat="1" applyFont="1" applyBorder="1" applyAlignment="1">
      <alignment horizontal="center" vertical="center" wrapText="1"/>
    </xf>
    <xf numFmtId="9" fontId="193" fillId="0" borderId="6" xfId="2" applyNumberFormat="1" applyFont="1" applyBorder="1" applyAlignment="1">
      <alignment horizontal="center" vertical="center" wrapText="1"/>
    </xf>
    <xf numFmtId="9" fontId="193" fillId="0" borderId="15" xfId="2" applyNumberFormat="1" applyFont="1" applyBorder="1" applyAlignment="1">
      <alignment horizontal="center" vertical="center" wrapText="1"/>
    </xf>
    <xf numFmtId="0" fontId="198" fillId="0" borderId="1" xfId="2" applyFont="1" applyBorder="1" applyAlignment="1">
      <alignment horizontal="center" vertical="center" wrapText="1"/>
    </xf>
    <xf numFmtId="0" fontId="198" fillId="0" borderId="3" xfId="0" applyFont="1" applyBorder="1" applyAlignment="1">
      <alignment horizontal="center" vertical="center" wrapText="1"/>
    </xf>
    <xf numFmtId="176" fontId="182" fillId="0" borderId="0" xfId="3" applyNumberFormat="1" applyFont="1" applyFill="1" applyAlignment="1">
      <alignment horizontal="justify" vertical="center" wrapText="1"/>
    </xf>
    <xf numFmtId="176" fontId="182" fillId="0" borderId="0" xfId="48" applyNumberFormat="1" applyFont="1" applyFill="1" applyAlignment="1">
      <alignment horizontal="center"/>
    </xf>
    <xf numFmtId="0" fontId="181" fillId="0" borderId="16" xfId="11" applyFont="1" applyBorder="1" applyAlignment="1">
      <alignment horizontal="center" vertical="center"/>
    </xf>
    <xf numFmtId="0" fontId="181" fillId="0" borderId="33" xfId="11" applyFont="1" applyBorder="1" applyAlignment="1">
      <alignment horizontal="center" vertical="center"/>
    </xf>
    <xf numFmtId="0" fontId="181" fillId="0" borderId="26" xfId="11" applyFont="1" applyBorder="1" applyAlignment="1">
      <alignment horizontal="center" vertical="center"/>
    </xf>
    <xf numFmtId="0" fontId="181" fillId="0" borderId="27" xfId="11" applyFont="1" applyBorder="1" applyAlignment="1">
      <alignment horizontal="center" vertical="center"/>
    </xf>
    <xf numFmtId="0" fontId="181" fillId="0" borderId="58" xfId="11" applyFont="1" applyBorder="1" applyAlignment="1">
      <alignment horizontal="center" vertical="center"/>
    </xf>
    <xf numFmtId="0" fontId="181" fillId="0" borderId="11" xfId="11" applyFont="1" applyBorder="1" applyAlignment="1">
      <alignment horizontal="center" vertical="center"/>
    </xf>
    <xf numFmtId="0" fontId="181" fillId="0" borderId="6" xfId="11" applyFont="1" applyBorder="1" applyAlignment="1">
      <alignment horizontal="center" vertical="center"/>
    </xf>
    <xf numFmtId="0" fontId="181" fillId="0" borderId="15" xfId="11" applyFont="1" applyBorder="1" applyAlignment="1">
      <alignment horizontal="center" vertical="center"/>
    </xf>
    <xf numFmtId="0" fontId="181" fillId="0" borderId="55" xfId="11" applyFont="1" applyBorder="1" applyAlignment="1">
      <alignment horizontal="center" vertical="center" textRotation="90" wrapText="1"/>
    </xf>
    <xf numFmtId="0" fontId="181" fillId="0" borderId="2" xfId="11" applyFont="1" applyBorder="1" applyAlignment="1">
      <alignment horizontal="center" vertical="center" textRotation="90" wrapText="1"/>
    </xf>
    <xf numFmtId="0" fontId="182" fillId="0" borderId="0" xfId="11" applyFont="1" applyAlignment="1">
      <alignment horizontal="left"/>
    </xf>
    <xf numFmtId="0" fontId="181" fillId="0" borderId="26" xfId="11" applyFont="1" applyBorder="1" applyAlignment="1">
      <alignment horizontal="center" vertical="center" wrapText="1"/>
    </xf>
    <xf numFmtId="0" fontId="181" fillId="0" borderId="18" xfId="11" applyFont="1" applyBorder="1" applyAlignment="1">
      <alignment horizontal="center" vertical="center" wrapText="1"/>
    </xf>
    <xf numFmtId="0" fontId="181" fillId="0" borderId="11" xfId="11" applyFont="1" applyBorder="1" applyAlignment="1">
      <alignment horizontal="center" vertical="center" wrapText="1"/>
    </xf>
    <xf numFmtId="0" fontId="181" fillId="0" borderId="31" xfId="11" applyFont="1" applyBorder="1" applyAlignment="1">
      <alignment horizontal="center" vertical="center" wrapText="1"/>
    </xf>
    <xf numFmtId="0" fontId="181" fillId="0" borderId="56" xfId="11" applyFont="1" applyBorder="1" applyAlignment="1">
      <alignment horizontal="center" vertical="center" wrapText="1"/>
    </xf>
    <xf numFmtId="0" fontId="181" fillId="0" borderId="61" xfId="11" applyFont="1" applyBorder="1" applyAlignment="1">
      <alignment horizontal="center" vertical="center" wrapText="1"/>
    </xf>
    <xf numFmtId="0" fontId="181" fillId="0" borderId="30" xfId="11" applyFont="1" applyBorder="1" applyAlignment="1">
      <alignment horizontal="center" vertical="center" wrapText="1"/>
    </xf>
    <xf numFmtId="0" fontId="182" fillId="0" borderId="5" xfId="11" applyFont="1" applyBorder="1" applyAlignment="1">
      <alignment horizontal="center" vertical="center" wrapText="1"/>
    </xf>
    <xf numFmtId="0" fontId="182" fillId="0" borderId="12" xfId="11" applyFont="1" applyBorder="1" applyAlignment="1">
      <alignment horizontal="center" vertical="center" wrapText="1"/>
    </xf>
    <xf numFmtId="0" fontId="182" fillId="0" borderId="13" xfId="11" applyFont="1" applyBorder="1" applyAlignment="1">
      <alignment horizontal="center" vertical="center" wrapText="1"/>
    </xf>
    <xf numFmtId="164" fontId="182" fillId="0" borderId="41" xfId="7" applyFont="1" applyFill="1" applyBorder="1" applyAlignment="1">
      <alignment vertical="center" wrapText="1"/>
    </xf>
    <xf numFmtId="0" fontId="182" fillId="0" borderId="42" xfId="0" applyFont="1" applyBorder="1" applyAlignment="1">
      <alignment vertical="center" wrapText="1"/>
    </xf>
    <xf numFmtId="0" fontId="182" fillId="0" borderId="52" xfId="0" applyFont="1" applyBorder="1" applyAlignment="1">
      <alignment vertical="center" wrapText="1"/>
    </xf>
    <xf numFmtId="164" fontId="182" fillId="0" borderId="41" xfId="7" applyFont="1" applyFill="1" applyBorder="1" applyAlignment="1">
      <alignment horizontal="center" vertical="center" wrapText="1"/>
    </xf>
    <xf numFmtId="164" fontId="182" fillId="0" borderId="53" xfId="7" quotePrefix="1" applyFont="1" applyFill="1" applyBorder="1" applyAlignment="1">
      <alignment horizontal="center" vertical="center" wrapText="1"/>
    </xf>
    <xf numFmtId="0" fontId="182" fillId="0" borderId="69" xfId="11" applyFont="1" applyBorder="1" applyAlignment="1">
      <alignment horizontal="center" vertical="center"/>
    </xf>
    <xf numFmtId="0" fontId="182" fillId="0" borderId="70" xfId="11" applyFont="1" applyBorder="1" applyAlignment="1">
      <alignment horizontal="center" vertical="center"/>
    </xf>
    <xf numFmtId="0" fontId="182" fillId="0" borderId="71" xfId="11" applyFont="1" applyBorder="1" applyAlignment="1">
      <alignment horizontal="center" vertical="center"/>
    </xf>
    <xf numFmtId="0" fontId="182" fillId="0" borderId="69" xfId="11" applyFont="1" applyBorder="1" applyAlignment="1">
      <alignment horizontal="center"/>
    </xf>
    <xf numFmtId="0" fontId="182" fillId="0" borderId="70" xfId="11" applyFont="1" applyBorder="1" applyAlignment="1">
      <alignment horizontal="center"/>
    </xf>
    <xf numFmtId="0" fontId="182" fillId="0" borderId="73" xfId="11" applyFont="1" applyBorder="1" applyAlignment="1">
      <alignment horizontal="center"/>
    </xf>
    <xf numFmtId="0" fontId="193" fillId="0" borderId="70" xfId="0" applyFont="1" applyBorder="1" applyAlignment="1">
      <alignment horizontal="left"/>
    </xf>
    <xf numFmtId="0" fontId="193" fillId="0" borderId="71" xfId="0" applyFont="1" applyBorder="1" applyAlignment="1">
      <alignment horizontal="left"/>
    </xf>
    <xf numFmtId="49" fontId="182" fillId="0" borderId="5" xfId="4" applyNumberFormat="1" applyFont="1" applyBorder="1" applyAlignment="1">
      <alignment horizontal="center" vertical="center"/>
    </xf>
    <xf numFmtId="49" fontId="182" fillId="0" borderId="12" xfId="4" applyNumberFormat="1" applyFont="1" applyBorder="1" applyAlignment="1">
      <alignment horizontal="center" vertical="center"/>
    </xf>
    <xf numFmtId="49" fontId="182" fillId="0" borderId="13" xfId="4" applyNumberFormat="1" applyFont="1" applyBorder="1" applyAlignment="1">
      <alignment horizontal="center" vertical="center"/>
    </xf>
    <xf numFmtId="0" fontId="193" fillId="0" borderId="12" xfId="0" applyFont="1" applyBorder="1" applyAlignment="1">
      <alignment horizontal="left"/>
    </xf>
    <xf numFmtId="0" fontId="193" fillId="0" borderId="13" xfId="0" applyFont="1" applyBorder="1" applyAlignment="1">
      <alignment horizontal="left"/>
    </xf>
    <xf numFmtId="49" fontId="181" fillId="0" borderId="57" xfId="4" applyNumberFormat="1" applyFont="1" applyBorder="1" applyAlignment="1">
      <alignment horizontal="center" vertical="center"/>
    </xf>
    <xf numFmtId="49" fontId="181" fillId="0" borderId="36" xfId="4" applyNumberFormat="1" applyFont="1" applyBorder="1" applyAlignment="1">
      <alignment horizontal="center" vertical="center"/>
    </xf>
    <xf numFmtId="49" fontId="181" fillId="0" borderId="26" xfId="4" applyNumberFormat="1" applyFont="1" applyBorder="1" applyAlignment="1">
      <alignment horizontal="center" vertical="center"/>
    </xf>
    <xf numFmtId="49" fontId="181" fillId="0" borderId="27" xfId="4" applyNumberFormat="1" applyFont="1" applyBorder="1" applyAlignment="1">
      <alignment horizontal="center" vertical="center"/>
    </xf>
    <xf numFmtId="49" fontId="181" fillId="0" borderId="58" xfId="4" applyNumberFormat="1" applyFont="1" applyBorder="1" applyAlignment="1">
      <alignment horizontal="center" vertical="center"/>
    </xf>
    <xf numFmtId="49" fontId="181" fillId="0" borderId="11" xfId="4" applyNumberFormat="1" applyFont="1" applyBorder="1" applyAlignment="1">
      <alignment horizontal="center" vertical="center"/>
    </xf>
    <xf numFmtId="49" fontId="181" fillId="0" borderId="6" xfId="4" applyNumberFormat="1" applyFont="1" applyBorder="1" applyAlignment="1">
      <alignment horizontal="center" vertical="center"/>
    </xf>
    <xf numFmtId="49" fontId="181" fillId="0" borderId="15" xfId="4" applyNumberFormat="1" applyFont="1" applyBorder="1" applyAlignment="1">
      <alignment horizontal="center" vertical="center"/>
    </xf>
    <xf numFmtId="0" fontId="182" fillId="0" borderId="76" xfId="0" applyFont="1" applyBorder="1" applyAlignment="1">
      <alignment vertical="center" wrapText="1"/>
    </xf>
    <xf numFmtId="0" fontId="182" fillId="0" borderId="112" xfId="0" applyFont="1" applyBorder="1" applyAlignment="1">
      <alignment vertical="center" wrapText="1"/>
    </xf>
    <xf numFmtId="0" fontId="198" fillId="0" borderId="55" xfId="0" applyFont="1" applyBorder="1" applyAlignment="1">
      <alignment horizontal="center" vertical="center" wrapText="1"/>
    </xf>
    <xf numFmtId="0" fontId="198" fillId="0" borderId="2" xfId="0" applyFont="1" applyBorder="1" applyAlignment="1">
      <alignment horizontal="center" vertical="center" wrapText="1"/>
    </xf>
    <xf numFmtId="0" fontId="198" fillId="0" borderId="79" xfId="0" applyFont="1" applyBorder="1" applyAlignment="1">
      <alignment horizontal="center" vertical="center" wrapText="1"/>
    </xf>
    <xf numFmtId="0" fontId="198" fillId="0" borderId="39" xfId="0" applyFont="1" applyBorder="1" applyAlignment="1">
      <alignment horizontal="center" vertical="center" wrapText="1"/>
    </xf>
    <xf numFmtId="0" fontId="198" fillId="0" borderId="63" xfId="0" applyFont="1" applyBorder="1" applyAlignment="1">
      <alignment horizontal="center" vertical="center" wrapText="1"/>
    </xf>
    <xf numFmtId="0" fontId="198" fillId="0" borderId="57" xfId="0" applyFont="1" applyBorder="1" applyAlignment="1">
      <alignment horizontal="center" vertical="center" wrapText="1"/>
    </xf>
    <xf numFmtId="0" fontId="187" fillId="0" borderId="54" xfId="0" applyFont="1" applyBorder="1" applyAlignment="1">
      <alignment horizontal="center" vertical="center" wrapText="1"/>
    </xf>
    <xf numFmtId="0" fontId="187" fillId="0" borderId="36" xfId="0" applyFont="1" applyBorder="1" applyAlignment="1">
      <alignment horizontal="center" vertical="center" wrapText="1"/>
    </xf>
    <xf numFmtId="0" fontId="187" fillId="0" borderId="3" xfId="0" applyFont="1" applyBorder="1" applyAlignment="1">
      <alignment horizontal="center" vertical="center" wrapText="1"/>
    </xf>
    <xf numFmtId="0" fontId="187" fillId="0" borderId="2" xfId="0" applyFont="1" applyBorder="1" applyAlignment="1">
      <alignment horizontal="center" vertical="center" wrapText="1"/>
    </xf>
    <xf numFmtId="0" fontId="188" fillId="0" borderId="76" xfId="0" applyFont="1" applyBorder="1" applyAlignment="1">
      <alignment horizontal="justify" vertical="center" wrapText="1"/>
    </xf>
    <xf numFmtId="0" fontId="188" fillId="0" borderId="112" xfId="0" applyFont="1" applyBorder="1" applyAlignment="1">
      <alignment horizontal="justify" vertical="center" wrapText="1"/>
    </xf>
    <xf numFmtId="0" fontId="186" fillId="0" borderId="0" xfId="0" applyFont="1" applyAlignment="1">
      <alignment horizontal="center"/>
    </xf>
    <xf numFmtId="0" fontId="193" fillId="0" borderId="0" xfId="0" applyFont="1" applyAlignment="1">
      <alignment horizontal="center"/>
    </xf>
    <xf numFmtId="0" fontId="215" fillId="0" borderId="0" xfId="0" applyFont="1" applyAlignment="1">
      <alignment horizontal="center"/>
    </xf>
    <xf numFmtId="0" fontId="218" fillId="0" borderId="0" xfId="0" applyFont="1" applyAlignment="1">
      <alignment horizontal="center"/>
    </xf>
    <xf numFmtId="49" fontId="215" fillId="0" borderId="6" xfId="4" applyNumberFormat="1" applyFont="1" applyBorder="1" applyAlignment="1">
      <alignment horizontal="center" vertical="center"/>
    </xf>
    <xf numFmtId="49" fontId="215" fillId="0" borderId="11" xfId="4" applyNumberFormat="1" applyFont="1" applyBorder="1" applyAlignment="1">
      <alignment horizontal="center" vertical="center"/>
    </xf>
    <xf numFmtId="49" fontId="215" fillId="0" borderId="15" xfId="4" applyNumberFormat="1" applyFont="1" applyBorder="1" applyAlignment="1">
      <alignment horizontal="center" vertical="center"/>
    </xf>
    <xf numFmtId="180" fontId="216" fillId="0" borderId="10" xfId="8" applyNumberFormat="1" applyFont="1" applyFill="1" applyBorder="1" applyAlignment="1">
      <alignment horizontal="center"/>
    </xf>
    <xf numFmtId="180" fontId="216" fillId="0" borderId="0" xfId="8" applyNumberFormat="1" applyFont="1" applyFill="1" applyBorder="1" applyAlignment="1">
      <alignment horizontal="center"/>
    </xf>
    <xf numFmtId="180" fontId="216" fillId="0" borderId="14" xfId="8" applyNumberFormat="1" applyFont="1" applyFill="1" applyBorder="1" applyAlignment="1">
      <alignment horizontal="center"/>
    </xf>
    <xf numFmtId="0" fontId="216" fillId="0" borderId="11" xfId="4" applyFont="1" applyBorder="1" applyAlignment="1">
      <alignment horizontal="center" vertical="center" wrapText="1"/>
    </xf>
    <xf numFmtId="0" fontId="216" fillId="0" borderId="6" xfId="4" applyFont="1" applyBorder="1" applyAlignment="1">
      <alignment horizontal="center" vertical="center" wrapText="1"/>
    </xf>
    <xf numFmtId="0" fontId="216" fillId="0" borderId="15" xfId="4" applyFont="1" applyBorder="1" applyAlignment="1">
      <alignment horizontal="center" vertical="center" wrapText="1"/>
    </xf>
    <xf numFmtId="0" fontId="215" fillId="0" borderId="0" xfId="4" applyFont="1" applyAlignment="1">
      <alignment horizontal="justify" vertical="center" wrapText="1"/>
    </xf>
    <xf numFmtId="49" fontId="215" fillId="0" borderId="1" xfId="4" applyNumberFormat="1" applyFont="1" applyBorder="1" applyAlignment="1">
      <alignment horizontal="center" vertical="center"/>
    </xf>
    <xf numFmtId="49" fontId="215" fillId="0" borderId="2" xfId="4" applyNumberFormat="1" applyFont="1" applyBorder="1" applyAlignment="1">
      <alignment horizontal="center" vertical="center"/>
    </xf>
    <xf numFmtId="49" fontId="215" fillId="0" borderId="25" xfId="4" applyNumberFormat="1" applyFont="1" applyBorder="1" applyAlignment="1">
      <alignment horizontal="center" vertical="center"/>
    </xf>
    <xf numFmtId="49" fontId="216" fillId="0" borderId="5" xfId="4" applyNumberFormat="1" applyFont="1" applyBorder="1" applyAlignment="1">
      <alignment horizontal="center" vertical="center"/>
    </xf>
    <xf numFmtId="49" fontId="216" fillId="0" borderId="12" xfId="4" applyNumberFormat="1" applyFont="1" applyBorder="1" applyAlignment="1">
      <alignment horizontal="center" vertical="center"/>
    </xf>
    <xf numFmtId="49" fontId="215" fillId="0" borderId="1" xfId="4" applyNumberFormat="1" applyFont="1" applyBorder="1" applyAlignment="1">
      <alignment horizontal="center" vertical="center" wrapText="1"/>
    </xf>
    <xf numFmtId="49" fontId="215" fillId="0" borderId="2" xfId="4" applyNumberFormat="1" applyFont="1" applyBorder="1" applyAlignment="1">
      <alignment horizontal="center" vertical="center" wrapText="1"/>
    </xf>
    <xf numFmtId="0" fontId="216" fillId="0" borderId="10" xfId="4" applyFont="1" applyBorder="1" applyAlignment="1">
      <alignment horizontal="center" vertical="center" wrapText="1"/>
    </xf>
    <xf numFmtId="0" fontId="224" fillId="0" borderId="14" xfId="0" applyFont="1" applyBorder="1" applyAlignment="1">
      <alignment horizontal="center" vertical="center" wrapText="1"/>
    </xf>
    <xf numFmtId="0" fontId="224" fillId="0" borderId="11" xfId="0" applyFont="1" applyBorder="1" applyAlignment="1">
      <alignment horizontal="center" vertical="center" wrapText="1"/>
    </xf>
    <xf numFmtId="0" fontId="224" fillId="0" borderId="6" xfId="0" applyFont="1" applyBorder="1" applyAlignment="1">
      <alignment horizontal="center" vertical="center" wrapText="1"/>
    </xf>
    <xf numFmtId="0" fontId="224" fillId="0" borderId="15" xfId="0" applyFont="1" applyBorder="1" applyAlignment="1">
      <alignment horizontal="center" vertical="center" wrapText="1"/>
    </xf>
    <xf numFmtId="245" fontId="215" fillId="0" borderId="0" xfId="4" applyNumberFormat="1" applyFont="1" applyAlignment="1">
      <alignment horizontal="justify" vertical="center" wrapText="1"/>
    </xf>
    <xf numFmtId="245" fontId="42" fillId="0" borderId="0" xfId="0" applyNumberFormat="1" applyFont="1" applyAlignment="1">
      <alignment horizontal="justify" vertical="center" wrapText="1"/>
    </xf>
    <xf numFmtId="0" fontId="216" fillId="0" borderId="0" xfId="4" applyFont="1" applyAlignment="1">
      <alignment horizontal="center" vertical="center" wrapText="1"/>
    </xf>
    <xf numFmtId="0" fontId="216" fillId="0" borderId="14" xfId="4" applyFont="1" applyBorder="1" applyAlignment="1">
      <alignment horizontal="center" vertical="center" wrapText="1"/>
    </xf>
    <xf numFmtId="0" fontId="234" fillId="0" borderId="0" xfId="0" applyFont="1" applyAlignment="1">
      <alignment horizontal="center" vertical="center" wrapText="1"/>
    </xf>
    <xf numFmtId="164" fontId="215" fillId="0" borderId="41" xfId="0" applyNumberFormat="1" applyFont="1" applyBorder="1" applyAlignment="1" applyProtection="1">
      <alignment horizontal="left" vertical="center" wrapText="1"/>
      <protection locked="0"/>
    </xf>
    <xf numFmtId="0" fontId="42" fillId="0" borderId="69" xfId="0" applyFont="1" applyBorder="1" applyAlignment="1" applyProtection="1">
      <alignment horizontal="center"/>
      <protection locked="0"/>
    </xf>
    <xf numFmtId="0" fontId="42" fillId="0" borderId="71" xfId="0" applyFont="1" applyBorder="1" applyAlignment="1" applyProtection="1">
      <alignment horizontal="center"/>
      <protection locked="0"/>
    </xf>
    <xf numFmtId="0" fontId="224" fillId="50" borderId="108" xfId="0" applyFont="1" applyFill="1" applyBorder="1" applyAlignment="1" applyProtection="1">
      <alignment horizontal="center" vertical="center"/>
      <protection locked="0"/>
    </xf>
    <xf numFmtId="0" fontId="42" fillId="50" borderId="55" xfId="0" applyFont="1" applyFill="1" applyBorder="1" applyAlignment="1" applyProtection="1">
      <alignment horizontal="center" vertical="center" wrapText="1"/>
      <protection locked="0"/>
    </xf>
    <xf numFmtId="0" fontId="42" fillId="50" borderId="3" xfId="0" applyFont="1" applyFill="1" applyBorder="1" applyAlignment="1" applyProtection="1">
      <alignment horizontal="center" vertical="center" wrapText="1"/>
      <protection locked="0"/>
    </xf>
    <xf numFmtId="0" fontId="42" fillId="50" borderId="2" xfId="0" applyFont="1" applyFill="1" applyBorder="1" applyAlignment="1" applyProtection="1">
      <alignment horizontal="center" vertical="center" wrapText="1"/>
      <protection locked="0"/>
    </xf>
    <xf numFmtId="0" fontId="42" fillId="50" borderId="57" xfId="0" applyFont="1" applyFill="1" applyBorder="1" applyAlignment="1" applyProtection="1">
      <alignment horizontal="center" vertical="center"/>
      <protection locked="0"/>
    </xf>
    <xf numFmtId="0" fontId="42" fillId="50" borderId="54" xfId="0" applyFont="1" applyFill="1" applyBorder="1" applyAlignment="1" applyProtection="1">
      <alignment horizontal="center" vertical="center"/>
      <protection locked="0"/>
    </xf>
    <xf numFmtId="0" fontId="42" fillId="50" borderId="36" xfId="0" applyFont="1" applyFill="1" applyBorder="1" applyAlignment="1" applyProtection="1">
      <alignment horizontal="center" vertical="center"/>
      <protection locked="0"/>
    </xf>
    <xf numFmtId="0" fontId="42" fillId="50" borderId="26" xfId="0" applyFont="1" applyFill="1" applyBorder="1" applyAlignment="1" applyProtection="1">
      <alignment horizontal="center" vertical="center"/>
      <protection locked="0"/>
    </xf>
    <xf numFmtId="0" fontId="42" fillId="50" borderId="58" xfId="0" applyFont="1" applyFill="1" applyBorder="1" applyAlignment="1" applyProtection="1">
      <alignment horizontal="center" vertical="center"/>
      <protection locked="0"/>
    </xf>
    <xf numFmtId="0" fontId="42" fillId="50" borderId="10" xfId="0" applyFont="1" applyFill="1" applyBorder="1" applyAlignment="1" applyProtection="1">
      <alignment horizontal="center" vertical="center"/>
      <protection locked="0"/>
    </xf>
    <xf numFmtId="0" fontId="42" fillId="50" borderId="14" xfId="0" applyFont="1" applyFill="1" applyBorder="1" applyAlignment="1" applyProtection="1">
      <alignment horizontal="center" vertical="center"/>
      <protection locked="0"/>
    </xf>
    <xf numFmtId="0" fontId="42" fillId="50" borderId="11" xfId="0" applyFont="1" applyFill="1" applyBorder="1" applyAlignment="1" applyProtection="1">
      <alignment horizontal="center" vertical="center"/>
      <protection locked="0"/>
    </xf>
    <xf numFmtId="0" fontId="42" fillId="50" borderId="15" xfId="0" applyFont="1" applyFill="1" applyBorder="1" applyAlignment="1" applyProtection="1">
      <alignment horizontal="center" vertical="center"/>
      <protection locked="0"/>
    </xf>
    <xf numFmtId="0" fontId="42" fillId="50" borderId="1" xfId="0" applyFont="1" applyFill="1" applyBorder="1" applyAlignment="1" applyProtection="1">
      <alignment horizontal="center" vertical="center" wrapText="1"/>
      <protection locked="0"/>
    </xf>
    <xf numFmtId="0" fontId="42" fillId="50" borderId="79" xfId="0" applyFont="1" applyFill="1" applyBorder="1" applyAlignment="1" applyProtection="1">
      <alignment horizontal="center" vertical="center"/>
      <protection locked="0"/>
    </xf>
    <xf numFmtId="0" fontId="42" fillId="50" borderId="39" xfId="0" applyFont="1" applyFill="1" applyBorder="1" applyAlignment="1" applyProtection="1">
      <alignment horizontal="center" vertical="center"/>
      <protection locked="0"/>
    </xf>
    <xf numFmtId="0" fontId="42" fillId="50" borderId="63" xfId="0" applyFont="1" applyFill="1" applyBorder="1" applyAlignment="1" applyProtection="1">
      <alignment horizontal="center" vertical="center"/>
      <protection locked="0"/>
    </xf>
    <xf numFmtId="0" fontId="42" fillId="50" borderId="5" xfId="0" applyFont="1" applyFill="1" applyBorder="1" applyAlignment="1" applyProtection="1">
      <alignment horizontal="center" vertical="center" wrapText="1"/>
      <protection locked="0"/>
    </xf>
    <xf numFmtId="0" fontId="42" fillId="50" borderId="13" xfId="0" applyFont="1" applyFill="1" applyBorder="1" applyAlignment="1" applyProtection="1">
      <alignment horizontal="center" vertical="center" wrapText="1"/>
      <protection locked="0"/>
    </xf>
    <xf numFmtId="0" fontId="189" fillId="0" borderId="0" xfId="4" applyFont="1" applyAlignment="1">
      <alignment horizontal="justify" vertical="justify" wrapText="1"/>
    </xf>
    <xf numFmtId="0" fontId="185" fillId="0" borderId="0" xfId="0" applyFont="1" applyAlignment="1">
      <alignment horizontal="justify" vertical="justify" wrapText="1"/>
    </xf>
    <xf numFmtId="0" fontId="183" fillId="0" borderId="0" xfId="4" applyFont="1" applyAlignment="1">
      <alignment horizontal="left" vertical="top" wrapText="1"/>
    </xf>
    <xf numFmtId="0" fontId="193" fillId="0" borderId="0" xfId="0" applyFont="1" applyAlignment="1">
      <alignment horizontal="center" vertical="center" wrapText="1"/>
    </xf>
    <xf numFmtId="0" fontId="188" fillId="0" borderId="0" xfId="0" applyFont="1" applyAlignment="1">
      <alignment horizontal="center" vertical="center" wrapText="1"/>
    </xf>
    <xf numFmtId="0" fontId="181" fillId="0" borderId="0" xfId="0" applyFont="1" applyAlignment="1">
      <alignment horizontal="center"/>
    </xf>
    <xf numFmtId="0" fontId="183" fillId="0" borderId="0" xfId="0" applyFont="1" applyAlignment="1">
      <alignment horizontal="center"/>
    </xf>
    <xf numFmtId="0" fontId="182" fillId="0" borderId="0" xfId="0" applyFont="1" applyAlignment="1">
      <alignment horizontal="center"/>
    </xf>
    <xf numFmtId="0" fontId="187" fillId="0" borderId="0" xfId="0" applyFont="1" applyAlignment="1">
      <alignment horizontal="center" vertical="center" wrapText="1"/>
    </xf>
    <xf numFmtId="0" fontId="190" fillId="0" borderId="11" xfId="4" applyFont="1" applyBorder="1" applyAlignment="1">
      <alignment horizontal="center" vertical="center" wrapText="1"/>
    </xf>
    <xf numFmtId="0" fontId="186" fillId="0" borderId="6" xfId="0" applyFont="1" applyBorder="1" applyAlignment="1">
      <alignment horizontal="center" vertical="center" wrapText="1"/>
    </xf>
    <xf numFmtId="0" fontId="186" fillId="0" borderId="15" xfId="0" applyFont="1" applyBorder="1" applyAlignment="1">
      <alignment horizontal="center" vertical="center" wrapText="1"/>
    </xf>
    <xf numFmtId="0" fontId="190" fillId="0" borderId="10" xfId="4" applyFont="1" applyBorder="1" applyAlignment="1">
      <alignment horizontal="center" vertical="center" wrapText="1"/>
    </xf>
    <xf numFmtId="0" fontId="185" fillId="0" borderId="0" xfId="0" applyFont="1" applyAlignment="1">
      <alignment horizontal="center" vertical="center" wrapText="1"/>
    </xf>
    <xf numFmtId="0" fontId="185" fillId="0" borderId="14" xfId="0" applyFont="1" applyBorder="1" applyAlignment="1">
      <alignment horizontal="center" vertical="center" wrapText="1"/>
    </xf>
    <xf numFmtId="0" fontId="186" fillId="0" borderId="0" xfId="0" applyFont="1" applyAlignment="1">
      <alignment horizontal="center" vertical="center" wrapText="1"/>
    </xf>
    <xf numFmtId="0" fontId="186" fillId="0" borderId="14" xfId="0" applyFont="1" applyBorder="1" applyAlignment="1">
      <alignment horizontal="center" vertical="center" wrapText="1"/>
    </xf>
    <xf numFmtId="0" fontId="186" fillId="0" borderId="11" xfId="0" applyFont="1" applyBorder="1" applyAlignment="1">
      <alignment horizontal="center" vertical="center" wrapText="1"/>
    </xf>
    <xf numFmtId="180" fontId="190" fillId="0" borderId="10" xfId="8" applyNumberFormat="1" applyFont="1" applyBorder="1" applyAlignment="1">
      <alignment horizontal="center" vertical="center" wrapText="1"/>
    </xf>
    <xf numFmtId="185" fontId="189" fillId="0" borderId="0" xfId="4" applyNumberFormat="1" applyFont="1" applyAlignment="1">
      <alignment horizontal="center" vertical="center"/>
    </xf>
    <xf numFmtId="0" fontId="190" fillId="0" borderId="10" xfId="4" applyFont="1" applyBorder="1" applyAlignment="1">
      <alignment horizontal="center"/>
    </xf>
    <xf numFmtId="0" fontId="190" fillId="0" borderId="0" xfId="4" applyFont="1" applyAlignment="1">
      <alignment horizontal="center"/>
    </xf>
    <xf numFmtId="0" fontId="189" fillId="0" borderId="0" xfId="4" applyFont="1" applyAlignment="1">
      <alignment horizontal="justify" vertical="center" wrapText="1"/>
    </xf>
    <xf numFmtId="0" fontId="185" fillId="0" borderId="0" xfId="0" applyFont="1" applyAlignment="1">
      <alignment horizontal="justify" vertical="center" wrapText="1"/>
    </xf>
    <xf numFmtId="0" fontId="186" fillId="0" borderId="10" xfId="0" applyFont="1" applyBorder="1" applyAlignment="1">
      <alignment horizontal="center" vertical="center" wrapText="1"/>
    </xf>
    <xf numFmtId="0" fontId="182" fillId="0" borderId="0" xfId="11" applyFont="1" applyAlignment="1">
      <alignment horizontal="left" vertical="center" wrapText="1"/>
    </xf>
    <xf numFmtId="180" fontId="190" fillId="0" borderId="0" xfId="8" applyNumberFormat="1" applyFont="1" applyBorder="1" applyAlignment="1">
      <alignment horizontal="center" vertical="center" wrapText="1"/>
    </xf>
    <xf numFmtId="180" fontId="190" fillId="0" borderId="14" xfId="8" applyNumberFormat="1" applyFont="1" applyBorder="1" applyAlignment="1">
      <alignment horizontal="center" vertical="center" wrapText="1"/>
    </xf>
    <xf numFmtId="185" fontId="189" fillId="0" borderId="0" xfId="4" applyNumberFormat="1" applyFont="1" applyAlignment="1">
      <alignment horizontal="center"/>
    </xf>
    <xf numFmtId="0" fontId="181" fillId="0" borderId="11" xfId="4" applyFont="1" applyBorder="1" applyAlignment="1">
      <alignment horizontal="center" vertical="center" wrapText="1"/>
    </xf>
    <xf numFmtId="0" fontId="181" fillId="0" borderId="6" xfId="4" applyFont="1" applyBorder="1" applyAlignment="1">
      <alignment horizontal="center" vertical="center" wrapText="1"/>
    </xf>
    <xf numFmtId="0" fontId="181" fillId="0" borderId="15" xfId="4" applyFont="1" applyBorder="1" applyAlignment="1">
      <alignment horizontal="center" vertical="center" wrapText="1"/>
    </xf>
    <xf numFmtId="49" fontId="196" fillId="4" borderId="1" xfId="4" applyNumberFormat="1" applyFont="1" applyFill="1" applyBorder="1" applyAlignment="1">
      <alignment horizontal="center" vertical="center"/>
    </xf>
    <xf numFmtId="49" fontId="196" fillId="4" borderId="2" xfId="4" applyNumberFormat="1" applyFont="1" applyFill="1" applyBorder="1" applyAlignment="1">
      <alignment horizontal="center" vertical="center"/>
    </xf>
    <xf numFmtId="49" fontId="195" fillId="3" borderId="5" xfId="4" applyNumberFormat="1" applyFont="1" applyFill="1" applyBorder="1" applyAlignment="1">
      <alignment horizontal="center" vertical="center"/>
    </xf>
    <xf numFmtId="49" fontId="195" fillId="3" borderId="12" xfId="4" applyNumberFormat="1" applyFont="1" applyFill="1" applyBorder="1" applyAlignment="1">
      <alignment horizontal="center" vertical="center"/>
    </xf>
    <xf numFmtId="49" fontId="195" fillId="3" borderId="13" xfId="4" applyNumberFormat="1" applyFont="1" applyFill="1" applyBorder="1" applyAlignment="1">
      <alignment horizontal="center" vertical="center"/>
    </xf>
    <xf numFmtId="49" fontId="196" fillId="4" borderId="8" xfId="4" applyNumberFormat="1" applyFont="1" applyFill="1" applyBorder="1" applyAlignment="1">
      <alignment horizontal="center" vertical="center"/>
    </xf>
    <xf numFmtId="49" fontId="196" fillId="4" borderId="9" xfId="4" applyNumberFormat="1" applyFont="1" applyFill="1" applyBorder="1" applyAlignment="1">
      <alignment horizontal="center" vertical="center"/>
    </xf>
    <xf numFmtId="49" fontId="196" fillId="4" borderId="11" xfId="4" applyNumberFormat="1" applyFont="1" applyFill="1" applyBorder="1" applyAlignment="1">
      <alignment horizontal="center" vertical="center"/>
    </xf>
    <xf numFmtId="49" fontId="196" fillId="4" borderId="15" xfId="4" applyNumberFormat="1" applyFont="1" applyFill="1" applyBorder="1" applyAlignment="1">
      <alignment horizontal="center" vertical="center"/>
    </xf>
    <xf numFmtId="49" fontId="196" fillId="4" borderId="5" xfId="4" applyNumberFormat="1" applyFont="1" applyFill="1" applyBorder="1" applyAlignment="1">
      <alignment horizontal="center" vertical="center"/>
    </xf>
    <xf numFmtId="49" fontId="196" fillId="4" borderId="13" xfId="4" applyNumberFormat="1" applyFont="1" applyFill="1" applyBorder="1" applyAlignment="1">
      <alignment horizontal="center" vertical="center"/>
    </xf>
    <xf numFmtId="49" fontId="196" fillId="4" borderId="8" xfId="4" applyNumberFormat="1" applyFont="1" applyFill="1" applyBorder="1" applyAlignment="1">
      <alignment horizontal="center" vertical="center" wrapText="1"/>
    </xf>
    <xf numFmtId="49" fontId="196" fillId="4" borderId="25" xfId="4" applyNumberFormat="1" applyFont="1" applyFill="1" applyBorder="1" applyAlignment="1">
      <alignment horizontal="center" vertical="center" wrapText="1"/>
    </xf>
    <xf numFmtId="49" fontId="196" fillId="4" borderId="9" xfId="4" applyNumberFormat="1" applyFont="1" applyFill="1" applyBorder="1" applyAlignment="1">
      <alignment horizontal="center" vertical="center" wrapText="1"/>
    </xf>
    <xf numFmtId="49" fontId="196" fillId="4" borderId="11" xfId="4" applyNumberFormat="1" applyFont="1" applyFill="1" applyBorder="1" applyAlignment="1">
      <alignment horizontal="center" vertical="center" wrapText="1"/>
    </xf>
    <xf numFmtId="49" fontId="196" fillId="4" borderId="6" xfId="4" applyNumberFormat="1" applyFont="1" applyFill="1" applyBorder="1" applyAlignment="1">
      <alignment horizontal="center" vertical="center" wrapText="1"/>
    </xf>
    <xf numFmtId="49" fontId="196" fillId="4" borderId="15" xfId="4" applyNumberFormat="1" applyFont="1" applyFill="1" applyBorder="1" applyAlignment="1">
      <alignment horizontal="center" vertical="center" wrapText="1"/>
    </xf>
    <xf numFmtId="164" fontId="189" fillId="0" borderId="41" xfId="15" applyFont="1" applyBorder="1" applyAlignment="1">
      <alignment horizontal="justify" vertical="center" wrapText="1"/>
    </xf>
    <xf numFmtId="0" fontId="187" fillId="0" borderId="52" xfId="0" applyFont="1" applyBorder="1" applyAlignment="1">
      <alignment horizontal="justify" vertical="center" wrapText="1"/>
    </xf>
    <xf numFmtId="0" fontId="201" fillId="0" borderId="41" xfId="4" applyFont="1" applyBorder="1" applyAlignment="1">
      <alignment horizontal="center" vertical="center"/>
    </xf>
    <xf numFmtId="0" fontId="201" fillId="0" borderId="42" xfId="4" applyFont="1" applyBorder="1" applyAlignment="1">
      <alignment horizontal="center" vertical="center"/>
    </xf>
    <xf numFmtId="0" fontId="201" fillId="0" borderId="52" xfId="4" applyFont="1" applyBorder="1" applyAlignment="1">
      <alignment horizontal="center" vertical="center"/>
    </xf>
    <xf numFmtId="49" fontId="196" fillId="4" borderId="5" xfId="4" applyNumberFormat="1" applyFont="1" applyFill="1" applyBorder="1" applyAlignment="1">
      <alignment horizontal="center" vertical="center" wrapText="1"/>
    </xf>
    <xf numFmtId="0" fontId="0" fillId="0" borderId="13" xfId="0" applyBorder="1" applyAlignment="1">
      <alignment horizontal="center" vertical="center" wrapText="1"/>
    </xf>
    <xf numFmtId="49" fontId="195" fillId="3" borderId="5" xfId="4" applyNumberFormat="1" applyFont="1" applyFill="1" applyBorder="1" applyAlignment="1">
      <alignment horizontal="center" vertical="center" wrapText="1"/>
    </xf>
    <xf numFmtId="172" fontId="189" fillId="0" borderId="41" xfId="4" applyNumberFormat="1" applyFont="1" applyBorder="1" applyAlignment="1">
      <alignment horizontal="center" vertical="center" wrapText="1"/>
    </xf>
    <xf numFmtId="0" fontId="0" fillId="0" borderId="52" xfId="0" applyBorder="1" applyAlignment="1">
      <alignment horizontal="center" vertical="center" wrapText="1"/>
    </xf>
    <xf numFmtId="0" fontId="181" fillId="0" borderId="10" xfId="4" applyFont="1" applyBorder="1" applyAlignment="1">
      <alignment horizontal="center" vertical="center" wrapText="1"/>
    </xf>
    <xf numFmtId="0" fontId="198" fillId="0" borderId="0" xfId="0" applyFont="1" applyAlignment="1">
      <alignment horizontal="center" vertical="center" wrapText="1"/>
    </xf>
    <xf numFmtId="0" fontId="198" fillId="0" borderId="14" xfId="0" applyFont="1" applyBorder="1" applyAlignment="1">
      <alignment horizontal="center" vertical="center" wrapText="1"/>
    </xf>
    <xf numFmtId="0" fontId="198" fillId="0" borderId="11" xfId="0" applyFont="1" applyBorder="1" applyAlignment="1">
      <alignment horizontal="center" vertical="center" wrapText="1"/>
    </xf>
    <xf numFmtId="0" fontId="198" fillId="0" borderId="6" xfId="0" applyFont="1" applyBorder="1" applyAlignment="1">
      <alignment horizontal="center" vertical="center" wrapText="1"/>
    </xf>
    <xf numFmtId="0" fontId="198" fillId="0" borderId="15" xfId="0" applyFont="1" applyBorder="1" applyAlignment="1">
      <alignment horizontal="center" vertical="center" wrapText="1"/>
    </xf>
    <xf numFmtId="0" fontId="199" fillId="0" borderId="10" xfId="4" applyFont="1" applyBorder="1" applyAlignment="1">
      <alignment horizontal="center" vertical="center" wrapText="1"/>
    </xf>
    <xf numFmtId="0" fontId="199" fillId="0" borderId="0" xfId="4" applyFont="1" applyAlignment="1">
      <alignment horizontal="center" vertical="center" wrapText="1"/>
    </xf>
    <xf numFmtId="0" fontId="199" fillId="0" borderId="14" xfId="4" applyFont="1" applyBorder="1" applyAlignment="1">
      <alignment horizontal="center" vertical="center" wrapText="1"/>
    </xf>
    <xf numFmtId="0" fontId="181" fillId="0" borderId="10" xfId="4" applyFont="1" applyBorder="1" applyAlignment="1">
      <alignment horizontal="center"/>
    </xf>
    <xf numFmtId="0" fontId="181" fillId="0" borderId="0" xfId="4" applyFont="1" applyAlignment="1">
      <alignment horizontal="center"/>
    </xf>
    <xf numFmtId="0" fontId="181" fillId="0" borderId="14" xfId="4" applyFont="1" applyBorder="1" applyAlignment="1">
      <alignment horizontal="center"/>
    </xf>
    <xf numFmtId="0" fontId="181" fillId="0" borderId="0" xfId="4" applyFont="1" applyAlignment="1">
      <alignment horizontal="center" vertical="center" wrapText="1"/>
    </xf>
    <xf numFmtId="0" fontId="181" fillId="0" borderId="14" xfId="4" applyFont="1" applyBorder="1" applyAlignment="1">
      <alignment horizontal="center" vertical="center" wrapText="1"/>
    </xf>
    <xf numFmtId="49" fontId="230" fillId="3" borderId="6" xfId="4" applyNumberFormat="1" applyFont="1" applyFill="1" applyBorder="1" applyAlignment="1">
      <alignment horizontal="center" vertical="center"/>
    </xf>
    <xf numFmtId="49" fontId="230" fillId="3" borderId="11" xfId="4" applyNumberFormat="1" applyFont="1" applyFill="1" applyBorder="1" applyAlignment="1">
      <alignment horizontal="center" vertical="center"/>
    </xf>
    <xf numFmtId="49" fontId="230" fillId="3" borderId="15" xfId="4" applyNumberFormat="1" applyFont="1" applyFill="1" applyBorder="1" applyAlignment="1">
      <alignment horizontal="center" vertical="center"/>
    </xf>
    <xf numFmtId="0" fontId="223" fillId="0" borderId="0" xfId="11" applyFont="1" applyAlignment="1">
      <alignment horizontal="left" vertical="center" wrapText="1"/>
    </xf>
    <xf numFmtId="49" fontId="223" fillId="0" borderId="0" xfId="4" applyNumberFormat="1" applyFont="1" applyAlignment="1">
      <alignment vertical="top" wrapText="1"/>
    </xf>
    <xf numFmtId="0" fontId="226" fillId="0" borderId="0" xfId="0" applyFont="1" applyAlignment="1">
      <alignment vertical="top" wrapText="1"/>
    </xf>
    <xf numFmtId="0" fontId="223" fillId="0" borderId="0" xfId="4" applyFont="1" applyAlignment="1">
      <alignment horizontal="justify" vertical="center" wrapText="1"/>
    </xf>
    <xf numFmtId="49" fontId="229" fillId="4" borderId="1" xfId="4" applyNumberFormat="1" applyFont="1" applyFill="1" applyBorder="1" applyAlignment="1">
      <alignment horizontal="center" vertical="center"/>
    </xf>
    <xf numFmtId="49" fontId="229" fillId="4" borderId="2" xfId="4" applyNumberFormat="1" applyFont="1" applyFill="1" applyBorder="1" applyAlignment="1">
      <alignment horizontal="center" vertical="center"/>
    </xf>
    <xf numFmtId="49" fontId="229" fillId="4" borderId="25" xfId="4" applyNumberFormat="1" applyFont="1" applyFill="1" applyBorder="1" applyAlignment="1">
      <alignment horizontal="center" vertical="center"/>
    </xf>
    <xf numFmtId="49" fontId="229" fillId="4" borderId="6" xfId="4" applyNumberFormat="1" applyFont="1" applyFill="1" applyBorder="1" applyAlignment="1">
      <alignment horizontal="center" vertical="center"/>
    </xf>
    <xf numFmtId="49" fontId="229" fillId="4" borderId="5" xfId="4" applyNumberFormat="1" applyFont="1" applyFill="1" applyBorder="1" applyAlignment="1">
      <alignment horizontal="center" vertical="center"/>
    </xf>
    <xf numFmtId="49" fontId="229" fillId="4" borderId="12" xfId="4" applyNumberFormat="1" applyFont="1" applyFill="1" applyBorder="1" applyAlignment="1">
      <alignment horizontal="center" vertical="center"/>
    </xf>
    <xf numFmtId="49" fontId="229" fillId="4" borderId="13" xfId="4" applyNumberFormat="1" applyFont="1" applyFill="1" applyBorder="1" applyAlignment="1">
      <alignment horizontal="center" vertical="center"/>
    </xf>
    <xf numFmtId="49" fontId="229" fillId="4" borderId="1" xfId="4" applyNumberFormat="1" applyFont="1" applyFill="1" applyBorder="1" applyAlignment="1">
      <alignment horizontal="center" vertical="center" wrapText="1"/>
    </xf>
    <xf numFmtId="49" fontId="229" fillId="4" borderId="2" xfId="4" applyNumberFormat="1" applyFont="1" applyFill="1" applyBorder="1" applyAlignment="1">
      <alignment horizontal="center" vertical="center" wrapText="1"/>
    </xf>
    <xf numFmtId="49" fontId="229" fillId="4" borderId="11" xfId="4" applyNumberFormat="1" applyFont="1" applyFill="1" applyBorder="1" applyAlignment="1">
      <alignment horizontal="center" vertical="center"/>
    </xf>
    <xf numFmtId="49" fontId="229" fillId="4" borderId="15" xfId="4" applyNumberFormat="1" applyFont="1" applyFill="1" applyBorder="1" applyAlignment="1">
      <alignment horizontal="center" vertical="center"/>
    </xf>
    <xf numFmtId="180" fontId="216" fillId="0" borderId="10" xfId="8" applyNumberFormat="1" applyFont="1" applyBorder="1" applyAlignment="1">
      <alignment horizontal="center"/>
    </xf>
    <xf numFmtId="180" fontId="216" fillId="0" borderId="0" xfId="8" applyNumberFormat="1" applyFont="1" applyBorder="1" applyAlignment="1">
      <alignment horizontal="center"/>
    </xf>
    <xf numFmtId="180" fontId="216" fillId="0" borderId="14" xfId="8" applyNumberFormat="1" applyFont="1" applyBorder="1" applyAlignment="1">
      <alignment horizontal="center"/>
    </xf>
    <xf numFmtId="0" fontId="235" fillId="0" borderId="0" xfId="0" applyFont="1" applyAlignment="1">
      <alignment horizontal="center"/>
    </xf>
    <xf numFmtId="185" fontId="215" fillId="0" borderId="0" xfId="4" applyNumberFormat="1" applyFont="1" applyAlignment="1">
      <alignment horizontal="left" vertical="center" wrapText="1"/>
    </xf>
    <xf numFmtId="49" fontId="229" fillId="0" borderId="1" xfId="4" applyNumberFormat="1" applyFont="1" applyBorder="1" applyAlignment="1">
      <alignment horizontal="center" vertical="center"/>
    </xf>
    <xf numFmtId="49" fontId="229" fillId="0" borderId="2" xfId="4" applyNumberFormat="1" applyFont="1" applyBorder="1" applyAlignment="1">
      <alignment horizontal="center" vertical="center"/>
    </xf>
    <xf numFmtId="49" fontId="229" fillId="0" borderId="25" xfId="4" applyNumberFormat="1" applyFont="1" applyBorder="1" applyAlignment="1">
      <alignment horizontal="center" vertical="center"/>
    </xf>
    <xf numFmtId="49" fontId="229" fillId="0" borderId="6" xfId="4" applyNumberFormat="1" applyFont="1" applyBorder="1" applyAlignment="1">
      <alignment horizontal="center" vertical="center"/>
    </xf>
    <xf numFmtId="49" fontId="221" fillId="0" borderId="5" xfId="4" applyNumberFormat="1" applyFont="1" applyBorder="1" applyAlignment="1">
      <alignment horizontal="center" vertical="center" wrapText="1"/>
    </xf>
    <xf numFmtId="49" fontId="221" fillId="0" borderId="12" xfId="4" applyNumberFormat="1" applyFont="1" applyBorder="1" applyAlignment="1">
      <alignment horizontal="center" vertical="center" wrapText="1"/>
    </xf>
    <xf numFmtId="49" fontId="221" fillId="0" borderId="13" xfId="4" applyNumberFormat="1" applyFont="1" applyBorder="1" applyAlignment="1">
      <alignment horizontal="center" vertical="center" wrapText="1"/>
    </xf>
    <xf numFmtId="49" fontId="229" fillId="0" borderId="1" xfId="4" applyNumberFormat="1" applyFont="1" applyBorder="1" applyAlignment="1">
      <alignment horizontal="center" vertical="center" wrapText="1"/>
    </xf>
    <xf numFmtId="49" fontId="229" fillId="0" borderId="2" xfId="4" applyNumberFormat="1" applyFont="1" applyBorder="1" applyAlignment="1">
      <alignment horizontal="center" vertical="center" wrapText="1"/>
    </xf>
    <xf numFmtId="0" fontId="215" fillId="0" borderId="6" xfId="4" applyFont="1" applyBorder="1" applyAlignment="1">
      <alignment horizontal="center" vertical="center" wrapText="1"/>
    </xf>
    <xf numFmtId="0" fontId="215" fillId="0" borderId="15" xfId="4" applyFont="1" applyBorder="1" applyAlignment="1">
      <alignment horizontal="center" vertical="center" wrapText="1"/>
    </xf>
    <xf numFmtId="0" fontId="229" fillId="0" borderId="8" xfId="4" applyFont="1" applyBorder="1" applyAlignment="1">
      <alignment horizontal="center" vertical="center"/>
    </xf>
    <xf numFmtId="0" fontId="229" fillId="0" borderId="25" xfId="4" applyFont="1" applyBorder="1" applyAlignment="1">
      <alignment horizontal="center" vertical="center"/>
    </xf>
    <xf numFmtId="0" fontId="229" fillId="0" borderId="9" xfId="4" applyFont="1" applyBorder="1" applyAlignment="1">
      <alignment horizontal="center" vertical="center"/>
    </xf>
    <xf numFmtId="0" fontId="229" fillId="0" borderId="11" xfId="4" applyFont="1" applyBorder="1" applyAlignment="1">
      <alignment horizontal="center" vertical="center"/>
    </xf>
    <xf numFmtId="0" fontId="229" fillId="0" borderId="6" xfId="4" applyFont="1" applyBorder="1" applyAlignment="1">
      <alignment horizontal="center" vertical="center"/>
    </xf>
    <xf numFmtId="0" fontId="229" fillId="0" borderId="15" xfId="4" applyFont="1" applyBorder="1" applyAlignment="1">
      <alignment horizontal="center" vertical="center"/>
    </xf>
    <xf numFmtId="49" fontId="229" fillId="0" borderId="11" xfId="4" applyNumberFormat="1" applyFont="1" applyBorder="1" applyAlignment="1">
      <alignment horizontal="center" vertical="center"/>
    </xf>
    <xf numFmtId="49" fontId="229" fillId="0" borderId="15" xfId="4" applyNumberFormat="1" applyFont="1" applyBorder="1" applyAlignment="1">
      <alignment horizontal="center" vertical="center"/>
    </xf>
    <xf numFmtId="49" fontId="215" fillId="55" borderId="6" xfId="4" applyNumberFormat="1" applyFont="1" applyFill="1" applyBorder="1" applyAlignment="1">
      <alignment horizontal="center" vertical="center"/>
    </xf>
    <xf numFmtId="49" fontId="215" fillId="55" borderId="11" xfId="4" applyNumberFormat="1" applyFont="1" applyFill="1" applyBorder="1" applyAlignment="1">
      <alignment horizontal="center" vertical="center"/>
    </xf>
    <xf numFmtId="49" fontId="215" fillId="55" borderId="15" xfId="4" applyNumberFormat="1" applyFont="1" applyFill="1" applyBorder="1" applyAlignment="1">
      <alignment horizontal="center" vertical="center"/>
    </xf>
    <xf numFmtId="0" fontId="215" fillId="55" borderId="5" xfId="4" applyFont="1" applyFill="1" applyBorder="1" applyAlignment="1">
      <alignment horizontal="center" vertical="center"/>
    </xf>
    <xf numFmtId="0" fontId="215" fillId="55" borderId="12" xfId="4" applyFont="1" applyFill="1" applyBorder="1" applyAlignment="1">
      <alignment horizontal="center" vertical="center"/>
    </xf>
    <xf numFmtId="0" fontId="215" fillId="55" borderId="13" xfId="4" applyFont="1" applyFill="1" applyBorder="1" applyAlignment="1">
      <alignment horizontal="center" vertical="center"/>
    </xf>
    <xf numFmtId="0" fontId="223" fillId="0" borderId="41" xfId="4" applyFont="1" applyBorder="1" applyAlignment="1">
      <alignment horizontal="center" vertical="center" wrapText="1"/>
    </xf>
    <xf numFmtId="0" fontId="226" fillId="0" borderId="42" xfId="0" applyFont="1" applyBorder="1" applyAlignment="1">
      <alignment horizontal="center" vertical="center" wrapText="1"/>
    </xf>
    <xf numFmtId="0" fontId="226" fillId="0" borderId="52" xfId="0" applyFont="1" applyBorder="1" applyAlignment="1">
      <alignment horizontal="center" vertical="center" wrapText="1"/>
    </xf>
    <xf numFmtId="164" fontId="223" fillId="0" borderId="41" xfId="15" applyFont="1" applyBorder="1" applyAlignment="1">
      <alignment horizontal="justify" vertical="center" wrapText="1"/>
    </xf>
    <xf numFmtId="0" fontId="44" fillId="0" borderId="52" xfId="0" applyFont="1" applyBorder="1" applyAlignment="1">
      <alignment horizontal="justify" vertical="center" wrapText="1"/>
    </xf>
    <xf numFmtId="0" fontId="215" fillId="0" borderId="0" xfId="4" applyFont="1" applyAlignment="1">
      <alignment horizontal="center"/>
    </xf>
    <xf numFmtId="0" fontId="215" fillId="0" borderId="0" xfId="11" applyFont="1" applyAlignment="1">
      <alignment horizontal="justify" vertical="center" wrapText="1"/>
    </xf>
    <xf numFmtId="0" fontId="235" fillId="0" borderId="59" xfId="0" applyFont="1" applyBorder="1" applyAlignment="1">
      <alignment horizontal="center"/>
    </xf>
    <xf numFmtId="49" fontId="215" fillId="0" borderId="0" xfId="4" applyNumberFormat="1" applyFont="1" applyAlignment="1">
      <alignment horizontal="center" vertical="center" wrapText="1"/>
    </xf>
    <xf numFmtId="164" fontId="215" fillId="0" borderId="0" xfId="15" applyFont="1" applyAlignment="1">
      <alignment horizontal="center" vertical="center" wrapText="1"/>
    </xf>
    <xf numFmtId="49" fontId="215" fillId="0" borderId="0" xfId="4" applyNumberFormat="1" applyFont="1" applyAlignment="1">
      <alignment horizontal="justify" vertical="justify" wrapText="1"/>
    </xf>
    <xf numFmtId="176" fontId="216" fillId="0" borderId="0" xfId="15" applyNumberFormat="1" applyFont="1" applyAlignment="1">
      <alignment horizontal="center" vertical="center"/>
    </xf>
    <xf numFmtId="49" fontId="225" fillId="0" borderId="0" xfId="4" applyNumberFormat="1" applyFont="1" applyAlignment="1">
      <alignment horizontal="center" vertical="center" wrapText="1"/>
    </xf>
    <xf numFmtId="164" fontId="215" fillId="0" borderId="0" xfId="15" applyFont="1" applyAlignment="1">
      <alignment horizontal="left" vertical="center" wrapText="1"/>
    </xf>
    <xf numFmtId="164" fontId="215" fillId="0" borderId="0" xfId="4" applyNumberFormat="1" applyFont="1" applyAlignment="1">
      <alignment horizontal="center" vertical="center"/>
    </xf>
    <xf numFmtId="0" fontId="189" fillId="0" borderId="0" xfId="12" applyFont="1" applyAlignment="1">
      <alignment horizontal="justify" vertical="center" wrapText="1"/>
    </xf>
    <xf numFmtId="0" fontId="202" fillId="0" borderId="0" xfId="0" applyFont="1" applyAlignment="1">
      <alignment horizontal="center" vertical="center" wrapText="1"/>
    </xf>
    <xf numFmtId="0" fontId="198" fillId="0" borderId="0" xfId="0" applyFont="1" applyAlignment="1">
      <alignment horizontal="center"/>
    </xf>
    <xf numFmtId="0" fontId="210" fillId="0" borderId="0" xfId="0" applyFont="1" applyAlignment="1">
      <alignment horizontal="center"/>
    </xf>
    <xf numFmtId="0" fontId="185" fillId="0" borderId="0" xfId="0" applyFont="1" applyAlignment="1">
      <alignment horizontal="center"/>
    </xf>
    <xf numFmtId="2" fontId="186" fillId="0" borderId="0" xfId="0" applyNumberFormat="1" applyFont="1" applyAlignment="1">
      <alignment horizontal="center"/>
    </xf>
    <xf numFmtId="164" fontId="210" fillId="0" borderId="0" xfId="0" applyNumberFormat="1" applyFont="1" applyAlignment="1">
      <alignment horizontal="center"/>
    </xf>
    <xf numFmtId="0" fontId="182" fillId="0" borderId="76" xfId="0" applyFont="1" applyBorder="1" applyAlignment="1">
      <alignment horizontal="justify" vertical="center" wrapText="1"/>
    </xf>
    <xf numFmtId="0" fontId="182" fillId="0" borderId="112" xfId="0" applyFont="1" applyBorder="1" applyAlignment="1">
      <alignment horizontal="justify" vertical="center" wrapText="1"/>
    </xf>
    <xf numFmtId="0" fontId="189" fillId="0" borderId="0" xfId="12" applyFont="1" applyAlignment="1">
      <alignment horizontal="justify" vertical="justify" wrapText="1"/>
    </xf>
    <xf numFmtId="0" fontId="190" fillId="0" borderId="8" xfId="12" applyFont="1" applyBorder="1" applyAlignment="1">
      <alignment horizontal="center" vertical="center" wrapText="1"/>
    </xf>
    <xf numFmtId="0" fontId="190" fillId="0" borderId="25" xfId="12" applyFont="1" applyBorder="1" applyAlignment="1">
      <alignment horizontal="center" vertical="center" wrapText="1"/>
    </xf>
    <xf numFmtId="0" fontId="190" fillId="0" borderId="9" xfId="12" applyFont="1" applyBorder="1" applyAlignment="1">
      <alignment horizontal="center" vertical="center" wrapText="1"/>
    </xf>
    <xf numFmtId="0" fontId="190" fillId="0" borderId="10" xfId="12" applyFont="1" applyBorder="1" applyAlignment="1">
      <alignment horizontal="center" vertical="center" wrapText="1"/>
    </xf>
    <xf numFmtId="0" fontId="190" fillId="0" borderId="0" xfId="12" applyFont="1" applyAlignment="1">
      <alignment horizontal="center" vertical="center" wrapText="1"/>
    </xf>
    <xf numFmtId="0" fontId="190" fillId="0" borderId="14" xfId="12" applyFont="1" applyBorder="1" applyAlignment="1">
      <alignment horizontal="center" vertical="center" wrapText="1"/>
    </xf>
    <xf numFmtId="0" fontId="190" fillId="0" borderId="11" xfId="12" applyFont="1" applyBorder="1" applyAlignment="1">
      <alignment horizontal="center" vertical="center" wrapText="1"/>
    </xf>
    <xf numFmtId="0" fontId="190" fillId="0" borderId="6" xfId="12" applyFont="1" applyBorder="1" applyAlignment="1">
      <alignment horizontal="center" vertical="center" wrapText="1"/>
    </xf>
    <xf numFmtId="0" fontId="190" fillId="0" borderId="15" xfId="12" applyFont="1" applyBorder="1" applyAlignment="1">
      <alignment horizontal="center" vertical="center" wrapText="1"/>
    </xf>
    <xf numFmtId="165" fontId="190" fillId="0" borderId="10" xfId="12" applyNumberFormat="1" applyFont="1" applyBorder="1" applyAlignment="1">
      <alignment horizontal="center" vertical="center" wrapText="1"/>
    </xf>
    <xf numFmtId="181" fontId="189" fillId="0" borderId="0" xfId="12" applyNumberFormat="1" applyFont="1" applyAlignment="1">
      <alignment horizontal="left"/>
    </xf>
    <xf numFmtId="165" fontId="190" fillId="0" borderId="11" xfId="12" applyNumberFormat="1" applyFont="1" applyBorder="1" applyAlignment="1">
      <alignment horizontal="center" vertical="center" wrapText="1"/>
    </xf>
    <xf numFmtId="0" fontId="193" fillId="0" borderId="59" xfId="0" applyFont="1" applyBorder="1" applyAlignment="1">
      <alignment horizontal="center"/>
    </xf>
    <xf numFmtId="176" fontId="181" fillId="2" borderId="0" xfId="12" applyNumberFormat="1" applyFont="1" applyFill="1" applyAlignment="1">
      <alignment vertical="center" wrapText="1"/>
    </xf>
    <xf numFmtId="164" fontId="183" fillId="0" borderId="0" xfId="12" applyNumberFormat="1" applyFont="1" applyAlignment="1">
      <alignment horizontal="center"/>
    </xf>
    <xf numFmtId="0" fontId="183" fillId="0" borderId="0" xfId="12" applyFont="1" applyAlignment="1">
      <alignment horizontal="center"/>
    </xf>
    <xf numFmtId="164" fontId="182" fillId="0" borderId="0" xfId="12" applyNumberFormat="1" applyFont="1" applyAlignment="1">
      <alignment horizontal="center"/>
    </xf>
    <xf numFmtId="0" fontId="182" fillId="0" borderId="0" xfId="12" applyFont="1" applyAlignment="1">
      <alignment horizontal="center"/>
    </xf>
    <xf numFmtId="0" fontId="181" fillId="0" borderId="0" xfId="12" applyFont="1" applyAlignment="1">
      <alignment horizontal="center"/>
    </xf>
    <xf numFmtId="0" fontId="189" fillId="0" borderId="0" xfId="12" applyFont="1" applyAlignment="1">
      <alignment wrapText="1"/>
    </xf>
    <xf numFmtId="0" fontId="189" fillId="0" borderId="0" xfId="32" applyFont="1" applyAlignment="1">
      <alignment wrapText="1"/>
    </xf>
    <xf numFmtId="182" fontId="190" fillId="2" borderId="0" xfId="12" applyNumberFormat="1" applyFont="1" applyFill="1" applyAlignment="1">
      <alignment horizontal="justify" vertical="center" wrapText="1"/>
    </xf>
    <xf numFmtId="2" fontId="181" fillId="0" borderId="0" xfId="12" applyNumberFormat="1" applyFont="1" applyAlignment="1">
      <alignment horizontal="center"/>
    </xf>
    <xf numFmtId="0" fontId="189" fillId="2" borderId="0" xfId="12" applyFont="1" applyFill="1" applyAlignment="1">
      <alignment horizontal="justify" vertical="justify" wrapText="1"/>
    </xf>
    <xf numFmtId="0" fontId="168" fillId="54" borderId="5" xfId="2694" quotePrefix="1" applyFont="1" applyFill="1" applyBorder="1" applyAlignment="1">
      <alignment horizontal="center" vertical="center" wrapText="1"/>
    </xf>
    <xf numFmtId="0" fontId="168" fillId="54" borderId="12" xfId="2694" quotePrefix="1" applyFont="1" applyFill="1" applyBorder="1" applyAlignment="1">
      <alignment horizontal="center" vertical="center" wrapText="1"/>
    </xf>
    <xf numFmtId="0" fontId="168" fillId="54" borderId="13" xfId="2694" quotePrefix="1" applyFont="1" applyFill="1" applyBorder="1" applyAlignment="1">
      <alignment horizontal="center" vertical="center" wrapText="1"/>
    </xf>
    <xf numFmtId="0" fontId="215" fillId="0" borderId="0" xfId="11" applyFont="1" applyAlignment="1">
      <alignment horizontal="left" vertical="top" wrapText="1"/>
    </xf>
    <xf numFmtId="0" fontId="215" fillId="0" borderId="0" xfId="11" applyFont="1" applyAlignment="1">
      <alignment vertical="center" wrapText="1"/>
    </xf>
    <xf numFmtId="0" fontId="42" fillId="0" borderId="0" xfId="0" applyFont="1" applyAlignment="1">
      <alignment vertical="center" wrapText="1"/>
    </xf>
    <xf numFmtId="0" fontId="42" fillId="0" borderId="0" xfId="0" applyFont="1" applyAlignment="1">
      <alignment horizontal="justify" vertical="center" wrapText="1"/>
    </xf>
    <xf numFmtId="0" fontId="215" fillId="0" borderId="42" xfId="11" applyFont="1" applyBorder="1" applyAlignment="1">
      <alignment horizontal="justify" vertical="top" wrapText="1"/>
    </xf>
    <xf numFmtId="0" fontId="215" fillId="0" borderId="42" xfId="11" applyFont="1" applyBorder="1" applyAlignment="1">
      <alignment horizontal="left" vertical="top" wrapText="1"/>
    </xf>
    <xf numFmtId="0" fontId="215" fillId="0" borderId="42" xfId="11" quotePrefix="1" applyFont="1" applyBorder="1" applyAlignment="1">
      <alignment horizontal="left" vertical="top" wrapText="1"/>
    </xf>
    <xf numFmtId="0" fontId="220" fillId="0" borderId="0" xfId="0" applyFont="1" applyAlignment="1">
      <alignment horizontal="center"/>
    </xf>
    <xf numFmtId="0" fontId="225" fillId="0" borderId="0" xfId="11" applyFont="1" applyAlignment="1">
      <alignment horizontal="center" vertical="center" wrapText="1"/>
    </xf>
    <xf numFmtId="0" fontId="221" fillId="0" borderId="0" xfId="11" applyFont="1" applyAlignment="1">
      <alignment horizontal="center" vertical="center" wrapText="1"/>
    </xf>
    <xf numFmtId="0" fontId="220" fillId="0" borderId="59" xfId="0" applyFont="1" applyBorder="1" applyAlignment="1">
      <alignment horizontal="center"/>
    </xf>
    <xf numFmtId="165" fontId="215" fillId="0" borderId="0" xfId="11" applyNumberFormat="1" applyFont="1" applyAlignment="1">
      <alignment horizontal="justify" vertical="top" wrapText="1"/>
    </xf>
    <xf numFmtId="0" fontId="215" fillId="0" borderId="0" xfId="11" applyFont="1" applyAlignment="1">
      <alignment horizontal="justify" vertical="top" wrapText="1"/>
    </xf>
    <xf numFmtId="165" fontId="215" fillId="0" borderId="42" xfId="11" applyNumberFormat="1" applyFont="1" applyBorder="1" applyAlignment="1">
      <alignment horizontal="justify" vertical="top" wrapText="1"/>
    </xf>
    <xf numFmtId="189" fontId="215" fillId="0" borderId="42" xfId="11" applyNumberFormat="1" applyFont="1" applyBorder="1" applyAlignment="1">
      <alignment horizontal="center" vertical="top" wrapText="1"/>
    </xf>
    <xf numFmtId="0" fontId="215" fillId="0" borderId="0" xfId="11" applyFont="1" applyAlignment="1">
      <alignment horizontal="justify" vertical="justify" wrapText="1"/>
    </xf>
    <xf numFmtId="0" fontId="215" fillId="0" borderId="0" xfId="11" applyFont="1" applyAlignment="1">
      <alignment horizontal="left" vertical="top"/>
    </xf>
    <xf numFmtId="0" fontId="215" fillId="0" borderId="1" xfId="11" applyFont="1" applyBorder="1" applyAlignment="1">
      <alignment horizontal="center" vertical="center" wrapText="1"/>
    </xf>
    <xf numFmtId="0" fontId="215" fillId="0" borderId="2" xfId="11" applyFont="1" applyBorder="1" applyAlignment="1">
      <alignment horizontal="center" vertical="center" wrapText="1"/>
    </xf>
    <xf numFmtId="0" fontId="215" fillId="0" borderId="8" xfId="11" applyFont="1" applyBorder="1" applyAlignment="1">
      <alignment horizontal="center" vertical="center" wrapText="1"/>
    </xf>
    <xf numFmtId="0" fontId="215" fillId="0" borderId="25" xfId="11" applyFont="1" applyBorder="1" applyAlignment="1">
      <alignment horizontal="center" vertical="center" wrapText="1"/>
    </xf>
    <xf numFmtId="0" fontId="215" fillId="0" borderId="9" xfId="11" applyFont="1" applyBorder="1" applyAlignment="1">
      <alignment horizontal="center" vertical="center" wrapText="1"/>
    </xf>
    <xf numFmtId="0" fontId="215" fillId="0" borderId="11" xfId="11" applyFont="1" applyBorder="1" applyAlignment="1">
      <alignment horizontal="center" vertical="center" wrapText="1"/>
    </xf>
    <xf numFmtId="0" fontId="215" fillId="0" borderId="6" xfId="11" applyFont="1" applyBorder="1" applyAlignment="1">
      <alignment horizontal="center" vertical="center" wrapText="1"/>
    </xf>
    <xf numFmtId="0" fontId="215" fillId="0" borderId="15" xfId="11" applyFont="1" applyBorder="1" applyAlignment="1">
      <alignment horizontal="center" vertical="center" wrapText="1"/>
    </xf>
    <xf numFmtId="0" fontId="215" fillId="0" borderId="0" xfId="11" quotePrefix="1" applyFont="1" applyAlignment="1">
      <alignment horizontal="left" vertical="top"/>
    </xf>
    <xf numFmtId="164" fontId="216" fillId="0" borderId="0" xfId="11" applyNumberFormat="1" applyFont="1" applyAlignment="1">
      <alignment horizontal="justify" vertical="center" wrapText="1"/>
    </xf>
    <xf numFmtId="0" fontId="215" fillId="0" borderId="0" xfId="21" applyFont="1" applyAlignment="1" applyProtection="1">
      <alignment horizontal="justify" vertical="top" wrapText="1"/>
    </xf>
    <xf numFmtId="0" fontId="227" fillId="0" borderId="0" xfId="11" applyFont="1" applyAlignment="1">
      <alignment horizontal="left" vertical="top" wrapText="1"/>
    </xf>
    <xf numFmtId="2" fontId="215" fillId="0" borderId="5" xfId="11" applyNumberFormat="1" applyFont="1" applyBorder="1" applyAlignment="1">
      <alignment horizontal="justify" vertical="center" wrapText="1"/>
    </xf>
    <xf numFmtId="0" fontId="215" fillId="0" borderId="12" xfId="11" applyFont="1" applyBorder="1" applyAlignment="1">
      <alignment horizontal="justify" vertical="center" wrapText="1"/>
    </xf>
    <xf numFmtId="0" fontId="215" fillId="0" borderId="13" xfId="11" applyFont="1" applyBorder="1" applyAlignment="1">
      <alignment horizontal="justify" vertical="center" wrapText="1"/>
    </xf>
    <xf numFmtId="164" fontId="216" fillId="0" borderId="5" xfId="11" quotePrefix="1" applyNumberFormat="1" applyFont="1" applyBorder="1" applyAlignment="1">
      <alignment vertical="center" wrapText="1"/>
    </xf>
    <xf numFmtId="0" fontId="42" fillId="0" borderId="12" xfId="0" applyFont="1" applyBorder="1" applyAlignment="1">
      <alignment vertical="center" wrapText="1"/>
    </xf>
    <xf numFmtId="0" fontId="42" fillId="0" borderId="13" xfId="0" applyFont="1" applyBorder="1" applyAlignment="1">
      <alignment vertical="center" wrapText="1"/>
    </xf>
    <xf numFmtId="0" fontId="42" fillId="0" borderId="11"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15" xfId="0" applyFont="1" applyBorder="1" applyAlignment="1">
      <alignment horizontal="center" vertical="center" wrapText="1"/>
    </xf>
    <xf numFmtId="0" fontId="215" fillId="0" borderId="0" xfId="32" applyFont="1" applyAlignment="1">
      <alignment horizontal="justify" vertical="center" wrapText="1"/>
    </xf>
    <xf numFmtId="0" fontId="216" fillId="0" borderId="8" xfId="11" applyFont="1" applyBorder="1" applyAlignment="1">
      <alignment horizontal="center" vertical="center" wrapText="1"/>
    </xf>
    <xf numFmtId="0" fontId="216" fillId="0" borderId="25" xfId="11" applyFont="1" applyBorder="1" applyAlignment="1">
      <alignment horizontal="center" vertical="center" wrapText="1"/>
    </xf>
    <xf numFmtId="0" fontId="216" fillId="0" borderId="9" xfId="11" applyFont="1" applyBorder="1" applyAlignment="1">
      <alignment horizontal="center" vertical="center" wrapText="1"/>
    </xf>
    <xf numFmtId="0" fontId="216" fillId="0" borderId="10" xfId="11" applyFont="1" applyBorder="1" applyAlignment="1">
      <alignment horizontal="center" vertical="center" wrapText="1"/>
    </xf>
    <xf numFmtId="0" fontId="216" fillId="0" borderId="0" xfId="11" applyFont="1" applyAlignment="1">
      <alignment horizontal="center" vertical="center" wrapText="1"/>
    </xf>
    <xf numFmtId="0" fontId="216" fillId="0" borderId="14" xfId="11" applyFont="1" applyBorder="1" applyAlignment="1">
      <alignment horizontal="center" vertical="center" wrapText="1"/>
    </xf>
    <xf numFmtId="0" fontId="216" fillId="0" borderId="11" xfId="11" applyFont="1" applyBorder="1" applyAlignment="1">
      <alignment horizontal="center" vertical="center" wrapText="1"/>
    </xf>
    <xf numFmtId="0" fontId="216" fillId="0" borderId="6" xfId="11" applyFont="1" applyBorder="1" applyAlignment="1">
      <alignment horizontal="center" vertical="center" wrapText="1"/>
    </xf>
    <xf numFmtId="0" fontId="216" fillId="0" borderId="15" xfId="11" applyFont="1" applyBorder="1" applyAlignment="1">
      <alignment horizontal="center" vertical="center" wrapText="1"/>
    </xf>
    <xf numFmtId="165" fontId="216" fillId="0" borderId="10" xfId="11" applyNumberFormat="1" applyFont="1" applyBorder="1" applyAlignment="1">
      <alignment horizontal="center" vertical="center" wrapText="1"/>
    </xf>
    <xf numFmtId="0" fontId="216" fillId="0" borderId="0" xfId="32" applyFont="1"/>
    <xf numFmtId="0" fontId="216" fillId="0" borderId="14" xfId="32" applyFont="1" applyBorder="1"/>
    <xf numFmtId="0" fontId="216" fillId="0" borderId="10" xfId="32" applyFont="1" applyBorder="1"/>
    <xf numFmtId="0" fontId="216" fillId="0" borderId="11" xfId="32" applyFont="1" applyBorder="1"/>
    <xf numFmtId="0" fontId="216" fillId="0" borderId="6" xfId="32" applyFont="1" applyBorder="1"/>
    <xf numFmtId="0" fontId="216" fillId="0" borderId="15" xfId="32" applyFont="1" applyBorder="1"/>
    <xf numFmtId="165" fontId="216" fillId="0" borderId="10" xfId="11" applyNumberFormat="1" applyFont="1" applyBorder="1" applyAlignment="1">
      <alignment horizontal="center" vertical="top"/>
    </xf>
    <xf numFmtId="0" fontId="216" fillId="0" borderId="0" xfId="11" applyFont="1" applyAlignment="1">
      <alignment horizontal="center" vertical="top"/>
    </xf>
    <xf numFmtId="0" fontId="216" fillId="0" borderId="14" xfId="11" applyFont="1" applyBorder="1" applyAlignment="1">
      <alignment horizontal="center" vertical="top"/>
    </xf>
    <xf numFmtId="165" fontId="216" fillId="0" borderId="11" xfId="11" applyNumberFormat="1" applyFont="1" applyBorder="1" applyAlignment="1">
      <alignment horizontal="center" vertical="top"/>
    </xf>
    <xf numFmtId="0" fontId="216" fillId="0" borderId="6" xfId="11" applyFont="1" applyBorder="1" applyAlignment="1">
      <alignment horizontal="center" vertical="top"/>
    </xf>
    <xf numFmtId="0" fontId="216" fillId="0" borderId="15" xfId="11" applyFont="1" applyBorder="1" applyAlignment="1">
      <alignment horizontal="center" vertical="top"/>
    </xf>
    <xf numFmtId="245" fontId="42" fillId="0" borderId="0" xfId="3" applyNumberFormat="1" applyFont="1" applyFill="1" applyBorder="1" applyAlignment="1">
      <alignment horizontal="left"/>
    </xf>
    <xf numFmtId="0" fontId="42" fillId="0" borderId="0" xfId="11" applyFont="1" applyAlignment="1">
      <alignment horizontal="justify" vertical="center" wrapText="1"/>
    </xf>
    <xf numFmtId="0" fontId="215" fillId="0" borderId="0" xfId="11" applyFont="1" applyAlignment="1">
      <alignment horizontal="center"/>
    </xf>
    <xf numFmtId="0" fontId="240" fillId="0" borderId="0" xfId="0" applyFont="1" applyAlignment="1">
      <alignment horizontal="center"/>
    </xf>
    <xf numFmtId="0" fontId="42" fillId="0" borderId="0" xfId="0" applyFont="1" applyAlignment="1">
      <alignment horizontal="center"/>
    </xf>
    <xf numFmtId="0" fontId="224" fillId="0" borderId="0" xfId="11" applyFont="1" applyAlignment="1">
      <alignment horizontal="center"/>
    </xf>
    <xf numFmtId="2" fontId="224" fillId="0" borderId="0" xfId="11" applyNumberFormat="1" applyFont="1" applyAlignment="1">
      <alignment horizontal="center" vertical="top" wrapText="1"/>
    </xf>
    <xf numFmtId="0" fontId="220" fillId="0" borderId="0" xfId="11" applyFont="1" applyAlignment="1">
      <alignment horizontal="center"/>
    </xf>
    <xf numFmtId="0" fontId="216" fillId="5" borderId="5" xfId="11" applyFont="1" applyFill="1" applyBorder="1" applyAlignment="1">
      <alignment horizontal="center" vertical="center"/>
    </xf>
    <xf numFmtId="0" fontId="216" fillId="5" borderId="12" xfId="11" applyFont="1" applyFill="1" applyBorder="1" applyAlignment="1">
      <alignment horizontal="center" vertical="center"/>
    </xf>
    <xf numFmtId="0" fontId="216" fillId="5" borderId="13" xfId="11" applyFont="1" applyFill="1" applyBorder="1" applyAlignment="1">
      <alignment horizontal="center" vertical="center"/>
    </xf>
    <xf numFmtId="0" fontId="215" fillId="0" borderId="0" xfId="11" applyFont="1" applyAlignment="1">
      <alignment horizontal="center" vertical="center"/>
    </xf>
    <xf numFmtId="2" fontId="216" fillId="0" borderId="0" xfId="11" applyNumberFormat="1" applyFont="1" applyAlignment="1">
      <alignment horizontal="center" vertical="center"/>
    </xf>
    <xf numFmtId="0" fontId="216" fillId="0" borderId="0" xfId="11" applyFont="1" applyAlignment="1">
      <alignment horizontal="center" vertical="center"/>
    </xf>
    <xf numFmtId="0" fontId="218" fillId="0" borderId="0" xfId="11" applyFont="1" applyAlignment="1">
      <alignment horizontal="center" vertical="center"/>
    </xf>
  </cellXfs>
  <cellStyles count="2851">
    <cellStyle name="_x000d__x000a_JournalTemplate=C:\COMFO\CTALK\JOURSTD.TPL_x000d__x000a_LbStateAddress=3 3 0 251 1 89 2 311_x000d__x000a_LbStateJou" xfId="51"/>
    <cellStyle name="??" xfId="2696"/>
    <cellStyle name="?? [0.00]_PRODUCT DETAIL Q1" xfId="2697"/>
    <cellStyle name="?? [0]" xfId="2698"/>
    <cellStyle name="???? [0.00]_PRODUCT DETAIL Q1" xfId="2699"/>
    <cellStyle name="????_PRODUCT DETAIL Q1" xfId="2700"/>
    <cellStyle name="???[0]_Book1" xfId="2701"/>
    <cellStyle name="???_95" xfId="2702"/>
    <cellStyle name="??_(????)??????" xfId="2703"/>
    <cellStyle name="_Analisa RAP awal N (version 2)r1" xfId="52"/>
    <cellStyle name="_Analisa RAP awal N (version 2)r1_1" xfId="53"/>
    <cellStyle name="_Analisa RAP awal N (version 2)r1_2" xfId="54"/>
    <cellStyle name="_Analisa RAP awal N (version 2)r1_2_RAP Bandara Depati Amir" xfId="55"/>
    <cellStyle name="_Analisa RAP awal N (version 2)r1_RAP Bandara Depati Amir" xfId="56"/>
    <cellStyle name="_Analisa RAP bbl" xfId="57"/>
    <cellStyle name="_Analisa RAP bbl_1" xfId="58"/>
    <cellStyle name="_Analisa RAP bbl_1_RAP Bandara Depati Amir" xfId="59"/>
    <cellStyle name="_Analisa RAP bbl_2" xfId="60"/>
    <cellStyle name="_Analisa RAP bbl_RAP Bandara Depati Amir" xfId="61"/>
    <cellStyle name="_analisa RAP r1" xfId="62"/>
    <cellStyle name="_analisa RAP r1_1" xfId="63"/>
    <cellStyle name="_analisa RAP r1_RAP Bandara Depati Amir" xfId="64"/>
    <cellStyle name="_Analisa RAP r7" xfId="65"/>
    <cellStyle name="_Analisa RAP r7_1" xfId="66"/>
    <cellStyle name="_Analisa RAP r7_1_RAP Bandara Depati Amir" xfId="67"/>
    <cellStyle name="_BQ_ELEKTRIKAL" xfId="68"/>
    <cellStyle name="_Copy of Analisa RAP R11ef" xfId="69"/>
    <cellStyle name="_Copy of Analisa RAP R11ef_1" xfId="70"/>
    <cellStyle name="_Copy of Analisa RAP R11ef_1_RAP Bandara Depati Amir" xfId="71"/>
    <cellStyle name="_Copy of Analisa RAP R11ef_2" xfId="72"/>
    <cellStyle name="_Copy of Analisa RAP R11ef_2_RAP Bandara Depati Amir" xfId="73"/>
    <cellStyle name="_MASTER PROSES 1" xfId="74"/>
    <cellStyle name="_MASTER PROSES 1_1" xfId="75"/>
    <cellStyle name="_MASTER PROSES 1_1_RAP Bandara Depati Amir" xfId="76"/>
    <cellStyle name="_MASTER PROSES 1_2" xfId="77"/>
    <cellStyle name="_MASTER PROSES 1_RAP Bandara Depati Amir" xfId="78"/>
    <cellStyle name="_RAB_pertamina" xfId="79"/>
    <cellStyle name="_RAP Bandara Depati Amir" xfId="169"/>
    <cellStyle name="‚" xfId="80"/>
    <cellStyle name="‚_ALAT-SPP-BU-DKP" xfId="81"/>
    <cellStyle name="‚_ALAT-SPP-BU-HOTEL 12 LANTAI" xfId="82"/>
    <cellStyle name="‚_BQ-GRR" xfId="83"/>
    <cellStyle name="‚_MU Medical centre" xfId="84"/>
    <cellStyle name="‚_RAP Bandara Depati Amir" xfId="85"/>
    <cellStyle name="‚_RAP_PAJAK LJTN_IV LPG_ALT1" xfId="86"/>
    <cellStyle name="‚_Rekap_BukuMerah" xfId="87"/>
    <cellStyle name="„" xfId="88"/>
    <cellStyle name="„_ALAT-SPP-BU-DKP" xfId="89"/>
    <cellStyle name="„_ALAT-SPP-BU-HOTEL 12 LANTAI" xfId="90"/>
    <cellStyle name="„_BQ-GRR" xfId="91"/>
    <cellStyle name="„_MU Medical centre" xfId="92"/>
    <cellStyle name="„_RAP Bandara Depati Amir" xfId="93"/>
    <cellStyle name="„_RAP_PAJAK LJTN_IV LPG_ALT1" xfId="94"/>
    <cellStyle name="„_Rekap_BukuMerah" xfId="95"/>
    <cellStyle name="–¢’è‹`" xfId="96"/>
    <cellStyle name="…" xfId="97"/>
    <cellStyle name="…_ALAT-SPP-BU-DKP" xfId="98"/>
    <cellStyle name="…_ALAT-SPP-BU-HOTEL 12 LANTAI" xfId="99"/>
    <cellStyle name="…_BQ-GRR" xfId="100"/>
    <cellStyle name="…_MU Medical centre" xfId="101"/>
    <cellStyle name="…_RAP Bandara Depati Amir" xfId="102"/>
    <cellStyle name="…_RAP_PAJAK LJTN_IV LPG_ALT1" xfId="103"/>
    <cellStyle name="…_Rekap_BukuMerah" xfId="104"/>
    <cellStyle name="†" xfId="105"/>
    <cellStyle name="†_ALAT-SPP-BU-DKP" xfId="106"/>
    <cellStyle name="†_ALAT-SPP-BU-HOTEL 12 LANTAI" xfId="107"/>
    <cellStyle name="†_BQ-GRR" xfId="108"/>
    <cellStyle name="†_MU Medical centre" xfId="109"/>
    <cellStyle name="†_RAP Bandara Depati Amir" xfId="110"/>
    <cellStyle name="†_RAP_PAJAK LJTN_IV LPG_ALT1" xfId="111"/>
    <cellStyle name="†_Rekap_BukuMerah" xfId="112"/>
    <cellStyle name="‡" xfId="113"/>
    <cellStyle name="‡_ALAT-SPP-BU-DKP" xfId="114"/>
    <cellStyle name="‡_ALAT-SPP-BU-HOTEL 12 LANTAI" xfId="115"/>
    <cellStyle name="‡_BOOK1" xfId="116"/>
    <cellStyle name="‡_BOOK1_ALAT-SPP-BU-DKP" xfId="117"/>
    <cellStyle name="‡_BOOK1_ALAT-SPP-BU-HOTEL 12 LANTAI" xfId="118"/>
    <cellStyle name="‡_BOOK1_BQ-GRR" xfId="119"/>
    <cellStyle name="‡_BOOK1_MU Medical centre" xfId="120"/>
    <cellStyle name="‡_BOOK1_RAP Bandara Depati Amir" xfId="121"/>
    <cellStyle name="‡_BOOK1_RAP PLM WRR" xfId="122"/>
    <cellStyle name="‡_BOOK1_RAP_PAJAK LJTN_IV LPG_ALT1" xfId="123"/>
    <cellStyle name="‡_BOOK1_RAP+RAB SOEKARNO-HATA (rev)" xfId="124"/>
    <cellStyle name="‡_BOOK1_Rekap_BukuMerah" xfId="125"/>
    <cellStyle name="‡_BOOK1_Rekap_BukuMerah_RAP PLM WRR" xfId="126"/>
    <cellStyle name="‡_BOOK1_Rekap_BukuMerah_RAP+RAB SOEKARNO-HATA (rev)" xfId="127"/>
    <cellStyle name="‡_BQ-GRR" xfId="128"/>
    <cellStyle name="‡_MU Medical centre" xfId="129"/>
    <cellStyle name="‡_PLDT" xfId="130"/>
    <cellStyle name="‡_PLDT_ALAT-SPP-BU-DKP" xfId="131"/>
    <cellStyle name="‡_PLDT_ALAT-SPP-BU-HOTEL 12 LANTAI" xfId="132"/>
    <cellStyle name="‡_PLDT_BQ-GRR" xfId="133"/>
    <cellStyle name="‡_PLDT_MU Medical centre" xfId="134"/>
    <cellStyle name="‡_PLDT_RAP Bandara Depati Amir" xfId="135"/>
    <cellStyle name="‡_PLDT_RAP_PAJAK LJTN_IV LPG_ALT1" xfId="136"/>
    <cellStyle name="‡_PLDT_Rekap_BukuMerah" xfId="137"/>
    <cellStyle name="‡_RAP Bandara Depati Amir" xfId="138"/>
    <cellStyle name="‡_RAP_PAJAK LJTN_IV LPG_ALT1" xfId="139"/>
    <cellStyle name="‡_Rekap_BukuMerah" xfId="140"/>
    <cellStyle name="‡_STA-DRP" xfId="141"/>
    <cellStyle name="‡_STA-DRP_ALAT-SPP-BU-DKP" xfId="142"/>
    <cellStyle name="‡_STA-DRP_ALAT-SPP-BU-HOTEL 12 LANTAI" xfId="143"/>
    <cellStyle name="‡_STA-DRP_BOOK1" xfId="144"/>
    <cellStyle name="‡_STA-DRP_BOOK1_ALAT-SPP-BU-DKP" xfId="145"/>
    <cellStyle name="‡_STA-DRP_BOOK1_ALAT-SPP-BU-HOTEL 12 LANTAI" xfId="146"/>
    <cellStyle name="‡_STA-DRP_BOOK1_BQ-GRR" xfId="147"/>
    <cellStyle name="‡_STA-DRP_BOOK1_MU Medical centre" xfId="148"/>
    <cellStyle name="‡_STA-DRP_BOOK1_RAP Bandara Depati Amir" xfId="149"/>
    <cellStyle name="‡_STA-DRP_BOOK1_RAP PLM WRR" xfId="150"/>
    <cellStyle name="‡_STA-DRP_BOOK1_RAP_PAJAK LJTN_IV LPG_ALT1" xfId="151"/>
    <cellStyle name="‡_STA-DRP_BOOK1_RAP+RAB SOEKARNO-HATA (rev)" xfId="152"/>
    <cellStyle name="‡_STA-DRP_BOOK1_Rekap_BukuMerah" xfId="153"/>
    <cellStyle name="‡_STA-DRP_BOOK1_Rekap_BukuMerah_RAP PLM WRR" xfId="154"/>
    <cellStyle name="‡_STA-DRP_BOOK1_Rekap_BukuMerah_RAP+RAB SOEKARNO-HATA (rev)" xfId="155"/>
    <cellStyle name="‡_STA-DRP_BQ-GRR" xfId="156"/>
    <cellStyle name="‡_STA-DRP_MU Medical centre" xfId="157"/>
    <cellStyle name="‡_STA-DRP_RAP Bandara Depati Amir" xfId="158"/>
    <cellStyle name="‡_STA-DRP_RAP_PAJAK LJTN_IV LPG_ALT1" xfId="159"/>
    <cellStyle name="‡_STA-DRP_Rekap_BukuMerah" xfId="160"/>
    <cellStyle name="•W?_Approv.ppt" xfId="161"/>
    <cellStyle name="•W€_App-orig" xfId="162"/>
    <cellStyle name="•W_Approv.ppt" xfId="163"/>
    <cellStyle name="" xfId="164"/>
    <cellStyle name="_ALAT-SPP-BU-DKP" xfId="165"/>
    <cellStyle name="_ALAT-SPP-BU-HOTEL 12 LANTAI" xfId="166"/>
    <cellStyle name="_BQ-GRR" xfId="167"/>
    <cellStyle name="_MU Medical centre" xfId="168"/>
    <cellStyle name="_RAP_PAJAK LJTN_IV LPG_ALT1" xfId="170"/>
    <cellStyle name="_Rekap_BukuMerah" xfId="171"/>
    <cellStyle name="0,0_x000d__x000a_NA_x000d__x000a_" xfId="172"/>
    <cellStyle name="¹éºÐÀ²_±âÅ¸" xfId="173"/>
    <cellStyle name="20% - Accent1 10" xfId="174"/>
    <cellStyle name="20% - Accent1 11" xfId="175"/>
    <cellStyle name="20% - Accent1 12" xfId="176"/>
    <cellStyle name="20% - Accent1 13" xfId="177"/>
    <cellStyle name="20% - Accent1 14" xfId="178"/>
    <cellStyle name="20% - Accent1 15" xfId="179"/>
    <cellStyle name="20% - Accent1 16" xfId="180"/>
    <cellStyle name="20% - Accent1 17" xfId="181"/>
    <cellStyle name="20% - Accent1 18" xfId="182"/>
    <cellStyle name="20% - Accent1 19" xfId="183"/>
    <cellStyle name="20% - Accent1 2" xfId="184"/>
    <cellStyle name="20% - Accent1 20" xfId="185"/>
    <cellStyle name="20% - Accent1 21" xfId="186"/>
    <cellStyle name="20% - Accent1 22" xfId="187"/>
    <cellStyle name="20% - Accent1 23" xfId="188"/>
    <cellStyle name="20% - Accent1 24" xfId="189"/>
    <cellStyle name="20% - Accent1 25" xfId="190"/>
    <cellStyle name="20% - Accent1 26" xfId="191"/>
    <cellStyle name="20% - Accent1 3" xfId="192"/>
    <cellStyle name="20% - Accent1 4" xfId="193"/>
    <cellStyle name="20% - Accent1 5" xfId="194"/>
    <cellStyle name="20% - Accent1 6" xfId="195"/>
    <cellStyle name="20% - Accent1 7" xfId="196"/>
    <cellStyle name="20% - Accent1 8" xfId="197"/>
    <cellStyle name="20% - Accent1 9" xfId="198"/>
    <cellStyle name="20% - Accent2 10" xfId="199"/>
    <cellStyle name="20% - Accent2 11" xfId="200"/>
    <cellStyle name="20% - Accent2 12" xfId="201"/>
    <cellStyle name="20% - Accent2 13" xfId="202"/>
    <cellStyle name="20% - Accent2 14" xfId="203"/>
    <cellStyle name="20% - Accent2 15" xfId="204"/>
    <cellStyle name="20% - Accent2 16" xfId="205"/>
    <cellStyle name="20% - Accent2 17" xfId="206"/>
    <cellStyle name="20% - Accent2 18" xfId="207"/>
    <cellStyle name="20% - Accent2 19" xfId="208"/>
    <cellStyle name="20% - Accent2 2" xfId="209"/>
    <cellStyle name="20% - Accent2 20" xfId="210"/>
    <cellStyle name="20% - Accent2 21" xfId="211"/>
    <cellStyle name="20% - Accent2 22" xfId="212"/>
    <cellStyle name="20% - Accent2 23" xfId="213"/>
    <cellStyle name="20% - Accent2 24" xfId="214"/>
    <cellStyle name="20% - Accent2 25" xfId="215"/>
    <cellStyle name="20% - Accent2 26" xfId="216"/>
    <cellStyle name="20% - Accent2 3" xfId="217"/>
    <cellStyle name="20% - Accent2 4" xfId="218"/>
    <cellStyle name="20% - Accent2 5" xfId="219"/>
    <cellStyle name="20% - Accent2 6" xfId="220"/>
    <cellStyle name="20% - Accent2 7" xfId="221"/>
    <cellStyle name="20% - Accent2 8" xfId="222"/>
    <cellStyle name="20% - Accent2 9" xfId="223"/>
    <cellStyle name="20% - Accent3 10" xfId="224"/>
    <cellStyle name="20% - Accent3 11" xfId="225"/>
    <cellStyle name="20% - Accent3 12" xfId="226"/>
    <cellStyle name="20% - Accent3 13" xfId="227"/>
    <cellStyle name="20% - Accent3 14" xfId="228"/>
    <cellStyle name="20% - Accent3 15" xfId="229"/>
    <cellStyle name="20% - Accent3 16" xfId="230"/>
    <cellStyle name="20% - Accent3 17" xfId="231"/>
    <cellStyle name="20% - Accent3 18" xfId="232"/>
    <cellStyle name="20% - Accent3 19" xfId="233"/>
    <cellStyle name="20% - Accent3 2" xfId="234"/>
    <cellStyle name="20% - Accent3 20" xfId="235"/>
    <cellStyle name="20% - Accent3 21" xfId="236"/>
    <cellStyle name="20% - Accent3 22" xfId="237"/>
    <cellStyle name="20% - Accent3 23" xfId="238"/>
    <cellStyle name="20% - Accent3 24" xfId="239"/>
    <cellStyle name="20% - Accent3 25" xfId="240"/>
    <cellStyle name="20% - Accent3 26" xfId="241"/>
    <cellStyle name="20% - Accent3 3" xfId="242"/>
    <cellStyle name="20% - Accent3 4" xfId="243"/>
    <cellStyle name="20% - Accent3 5" xfId="244"/>
    <cellStyle name="20% - Accent3 6" xfId="245"/>
    <cellStyle name="20% - Accent3 7" xfId="246"/>
    <cellStyle name="20% - Accent3 8" xfId="247"/>
    <cellStyle name="20% - Accent3 9" xfId="248"/>
    <cellStyle name="20% - Accent4 10" xfId="249"/>
    <cellStyle name="20% - Accent4 11" xfId="250"/>
    <cellStyle name="20% - Accent4 12" xfId="251"/>
    <cellStyle name="20% - Accent4 13" xfId="252"/>
    <cellStyle name="20% - Accent4 14" xfId="253"/>
    <cellStyle name="20% - Accent4 15" xfId="254"/>
    <cellStyle name="20% - Accent4 16" xfId="255"/>
    <cellStyle name="20% - Accent4 17" xfId="256"/>
    <cellStyle name="20% - Accent4 18" xfId="257"/>
    <cellStyle name="20% - Accent4 19" xfId="258"/>
    <cellStyle name="20% - Accent4 2" xfId="259"/>
    <cellStyle name="20% - Accent4 20" xfId="260"/>
    <cellStyle name="20% - Accent4 21" xfId="261"/>
    <cellStyle name="20% - Accent4 22" xfId="262"/>
    <cellStyle name="20% - Accent4 23" xfId="263"/>
    <cellStyle name="20% - Accent4 24" xfId="264"/>
    <cellStyle name="20% - Accent4 25" xfId="265"/>
    <cellStyle name="20% - Accent4 26" xfId="266"/>
    <cellStyle name="20% - Accent4 3" xfId="267"/>
    <cellStyle name="20% - Accent4 4" xfId="268"/>
    <cellStyle name="20% - Accent4 5" xfId="269"/>
    <cellStyle name="20% - Accent4 6" xfId="270"/>
    <cellStyle name="20% - Accent4 7" xfId="271"/>
    <cellStyle name="20% - Accent4 8" xfId="272"/>
    <cellStyle name="20% - Accent4 9" xfId="273"/>
    <cellStyle name="20% - Accent5 10" xfId="274"/>
    <cellStyle name="20% - Accent5 11" xfId="275"/>
    <cellStyle name="20% - Accent5 12" xfId="276"/>
    <cellStyle name="20% - Accent5 13" xfId="277"/>
    <cellStyle name="20% - Accent5 14" xfId="278"/>
    <cellStyle name="20% - Accent5 15" xfId="279"/>
    <cellStyle name="20% - Accent5 16" xfId="280"/>
    <cellStyle name="20% - Accent5 17" xfId="281"/>
    <cellStyle name="20% - Accent5 18" xfId="282"/>
    <cellStyle name="20% - Accent5 19" xfId="283"/>
    <cellStyle name="20% - Accent5 2" xfId="284"/>
    <cellStyle name="20% - Accent5 20" xfId="285"/>
    <cellStyle name="20% - Accent5 21" xfId="286"/>
    <cellStyle name="20% - Accent5 22" xfId="287"/>
    <cellStyle name="20% - Accent5 23" xfId="288"/>
    <cellStyle name="20% - Accent5 24" xfId="289"/>
    <cellStyle name="20% - Accent5 25" xfId="290"/>
    <cellStyle name="20% - Accent5 26" xfId="291"/>
    <cellStyle name="20% - Accent5 3" xfId="292"/>
    <cellStyle name="20% - Accent5 4" xfId="293"/>
    <cellStyle name="20% - Accent5 5" xfId="294"/>
    <cellStyle name="20% - Accent5 6" xfId="295"/>
    <cellStyle name="20% - Accent5 7" xfId="296"/>
    <cellStyle name="20% - Accent5 8" xfId="297"/>
    <cellStyle name="20% - Accent5 9" xfId="298"/>
    <cellStyle name="20% - Accent6 10" xfId="299"/>
    <cellStyle name="20% - Accent6 11" xfId="300"/>
    <cellStyle name="20% - Accent6 12" xfId="301"/>
    <cellStyle name="20% - Accent6 13" xfId="302"/>
    <cellStyle name="20% - Accent6 14" xfId="303"/>
    <cellStyle name="20% - Accent6 15" xfId="304"/>
    <cellStyle name="20% - Accent6 16" xfId="305"/>
    <cellStyle name="20% - Accent6 17" xfId="306"/>
    <cellStyle name="20% - Accent6 18" xfId="307"/>
    <cellStyle name="20% - Accent6 19" xfId="308"/>
    <cellStyle name="20% - Accent6 2" xfId="309"/>
    <cellStyle name="20% - Accent6 20" xfId="310"/>
    <cellStyle name="20% - Accent6 21" xfId="311"/>
    <cellStyle name="20% - Accent6 22" xfId="312"/>
    <cellStyle name="20% - Accent6 23" xfId="313"/>
    <cellStyle name="20% - Accent6 24" xfId="314"/>
    <cellStyle name="20% - Accent6 25" xfId="315"/>
    <cellStyle name="20% - Accent6 26" xfId="316"/>
    <cellStyle name="20% - Accent6 3" xfId="317"/>
    <cellStyle name="20% - Accent6 4" xfId="318"/>
    <cellStyle name="20% - Accent6 5" xfId="319"/>
    <cellStyle name="20% - Accent6 6" xfId="320"/>
    <cellStyle name="20% - Accent6 7" xfId="321"/>
    <cellStyle name="20% - Accent6 8" xfId="322"/>
    <cellStyle name="20% - Accent6 9" xfId="323"/>
    <cellStyle name="40% - Accent1 10" xfId="324"/>
    <cellStyle name="40% - Accent1 11" xfId="325"/>
    <cellStyle name="40% - Accent1 12" xfId="326"/>
    <cellStyle name="40% - Accent1 13" xfId="327"/>
    <cellStyle name="40% - Accent1 14" xfId="328"/>
    <cellStyle name="40% - Accent1 15" xfId="329"/>
    <cellStyle name="40% - Accent1 16" xfId="330"/>
    <cellStyle name="40% - Accent1 17" xfId="331"/>
    <cellStyle name="40% - Accent1 18" xfId="332"/>
    <cellStyle name="40% - Accent1 19" xfId="333"/>
    <cellStyle name="40% - Accent1 2" xfId="334"/>
    <cellStyle name="40% - Accent1 20" xfId="335"/>
    <cellStyle name="40% - Accent1 21" xfId="336"/>
    <cellStyle name="40% - Accent1 22" xfId="337"/>
    <cellStyle name="40% - Accent1 23" xfId="338"/>
    <cellStyle name="40% - Accent1 24" xfId="339"/>
    <cellStyle name="40% - Accent1 25" xfId="340"/>
    <cellStyle name="40% - Accent1 26" xfId="341"/>
    <cellStyle name="40% - Accent1 3" xfId="342"/>
    <cellStyle name="40% - Accent1 4" xfId="343"/>
    <cellStyle name="40% - Accent1 5" xfId="344"/>
    <cellStyle name="40% - Accent1 6" xfId="345"/>
    <cellStyle name="40% - Accent1 7" xfId="346"/>
    <cellStyle name="40% - Accent1 8" xfId="347"/>
    <cellStyle name="40% - Accent1 9" xfId="348"/>
    <cellStyle name="40% - Accent2 10" xfId="349"/>
    <cellStyle name="40% - Accent2 11" xfId="350"/>
    <cellStyle name="40% - Accent2 12" xfId="351"/>
    <cellStyle name="40% - Accent2 13" xfId="352"/>
    <cellStyle name="40% - Accent2 14" xfId="353"/>
    <cellStyle name="40% - Accent2 15" xfId="354"/>
    <cellStyle name="40% - Accent2 16" xfId="355"/>
    <cellStyle name="40% - Accent2 17" xfId="356"/>
    <cellStyle name="40% - Accent2 18" xfId="357"/>
    <cellStyle name="40% - Accent2 19" xfId="358"/>
    <cellStyle name="40% - Accent2 2" xfId="359"/>
    <cellStyle name="40% - Accent2 20" xfId="360"/>
    <cellStyle name="40% - Accent2 21" xfId="361"/>
    <cellStyle name="40% - Accent2 22" xfId="362"/>
    <cellStyle name="40% - Accent2 23" xfId="363"/>
    <cellStyle name="40% - Accent2 24" xfId="364"/>
    <cellStyle name="40% - Accent2 25" xfId="365"/>
    <cellStyle name="40% - Accent2 26" xfId="366"/>
    <cellStyle name="40% - Accent2 3" xfId="367"/>
    <cellStyle name="40% - Accent2 4" xfId="368"/>
    <cellStyle name="40% - Accent2 5" xfId="369"/>
    <cellStyle name="40% - Accent2 6" xfId="370"/>
    <cellStyle name="40% - Accent2 7" xfId="371"/>
    <cellStyle name="40% - Accent2 8" xfId="372"/>
    <cellStyle name="40% - Accent2 9" xfId="373"/>
    <cellStyle name="40% - Accent3 10" xfId="374"/>
    <cellStyle name="40% - Accent3 11" xfId="375"/>
    <cellStyle name="40% - Accent3 12" xfId="376"/>
    <cellStyle name="40% - Accent3 13" xfId="377"/>
    <cellStyle name="40% - Accent3 14" xfId="378"/>
    <cellStyle name="40% - Accent3 15" xfId="379"/>
    <cellStyle name="40% - Accent3 16" xfId="380"/>
    <cellStyle name="40% - Accent3 17" xfId="381"/>
    <cellStyle name="40% - Accent3 18" xfId="382"/>
    <cellStyle name="40% - Accent3 19" xfId="383"/>
    <cellStyle name="40% - Accent3 2" xfId="384"/>
    <cellStyle name="40% - Accent3 20" xfId="385"/>
    <cellStyle name="40% - Accent3 21" xfId="386"/>
    <cellStyle name="40% - Accent3 22" xfId="387"/>
    <cellStyle name="40% - Accent3 23" xfId="388"/>
    <cellStyle name="40% - Accent3 24" xfId="389"/>
    <cellStyle name="40% - Accent3 25" xfId="390"/>
    <cellStyle name="40% - Accent3 26" xfId="391"/>
    <cellStyle name="40% - Accent3 3" xfId="392"/>
    <cellStyle name="40% - Accent3 4" xfId="393"/>
    <cellStyle name="40% - Accent3 5" xfId="394"/>
    <cellStyle name="40% - Accent3 6" xfId="395"/>
    <cellStyle name="40% - Accent3 7" xfId="396"/>
    <cellStyle name="40% - Accent3 8" xfId="397"/>
    <cellStyle name="40% - Accent3 9" xfId="398"/>
    <cellStyle name="40% - Accent4 10" xfId="399"/>
    <cellStyle name="40% - Accent4 11" xfId="400"/>
    <cellStyle name="40% - Accent4 12" xfId="401"/>
    <cellStyle name="40% - Accent4 13" xfId="402"/>
    <cellStyle name="40% - Accent4 14" xfId="403"/>
    <cellStyle name="40% - Accent4 15" xfId="404"/>
    <cellStyle name="40% - Accent4 16" xfId="405"/>
    <cellStyle name="40% - Accent4 17" xfId="406"/>
    <cellStyle name="40% - Accent4 18" xfId="407"/>
    <cellStyle name="40% - Accent4 19" xfId="408"/>
    <cellStyle name="40% - Accent4 2" xfId="409"/>
    <cellStyle name="40% - Accent4 20" xfId="410"/>
    <cellStyle name="40% - Accent4 21" xfId="411"/>
    <cellStyle name="40% - Accent4 22" xfId="412"/>
    <cellStyle name="40% - Accent4 23" xfId="413"/>
    <cellStyle name="40% - Accent4 24" xfId="414"/>
    <cellStyle name="40% - Accent4 25" xfId="415"/>
    <cellStyle name="40% - Accent4 26" xfId="416"/>
    <cellStyle name="40% - Accent4 3" xfId="417"/>
    <cellStyle name="40% - Accent4 4" xfId="418"/>
    <cellStyle name="40% - Accent4 5" xfId="419"/>
    <cellStyle name="40% - Accent4 6" xfId="420"/>
    <cellStyle name="40% - Accent4 7" xfId="421"/>
    <cellStyle name="40% - Accent4 8" xfId="422"/>
    <cellStyle name="40% - Accent4 9" xfId="423"/>
    <cellStyle name="40% - Accent5 10" xfId="424"/>
    <cellStyle name="40% - Accent5 11" xfId="425"/>
    <cellStyle name="40% - Accent5 12" xfId="426"/>
    <cellStyle name="40% - Accent5 13" xfId="427"/>
    <cellStyle name="40% - Accent5 14" xfId="428"/>
    <cellStyle name="40% - Accent5 15" xfId="429"/>
    <cellStyle name="40% - Accent5 16" xfId="430"/>
    <cellStyle name="40% - Accent5 17" xfId="431"/>
    <cellStyle name="40% - Accent5 18" xfId="432"/>
    <cellStyle name="40% - Accent5 19" xfId="433"/>
    <cellStyle name="40% - Accent5 2" xfId="434"/>
    <cellStyle name="40% - Accent5 20" xfId="435"/>
    <cellStyle name="40% - Accent5 21" xfId="436"/>
    <cellStyle name="40% - Accent5 22" xfId="437"/>
    <cellStyle name="40% - Accent5 23" xfId="438"/>
    <cellStyle name="40% - Accent5 24" xfId="439"/>
    <cellStyle name="40% - Accent5 25" xfId="440"/>
    <cellStyle name="40% - Accent5 26" xfId="441"/>
    <cellStyle name="40% - Accent5 3" xfId="442"/>
    <cellStyle name="40% - Accent5 4" xfId="443"/>
    <cellStyle name="40% - Accent5 5" xfId="444"/>
    <cellStyle name="40% - Accent5 6" xfId="445"/>
    <cellStyle name="40% - Accent5 7" xfId="446"/>
    <cellStyle name="40% - Accent5 8" xfId="447"/>
    <cellStyle name="40% - Accent5 9" xfId="448"/>
    <cellStyle name="40% - Accent6 10" xfId="449"/>
    <cellStyle name="40% - Accent6 11" xfId="450"/>
    <cellStyle name="40% - Accent6 12" xfId="451"/>
    <cellStyle name="40% - Accent6 13" xfId="452"/>
    <cellStyle name="40% - Accent6 14" xfId="453"/>
    <cellStyle name="40% - Accent6 15" xfId="454"/>
    <cellStyle name="40% - Accent6 16" xfId="455"/>
    <cellStyle name="40% - Accent6 17" xfId="456"/>
    <cellStyle name="40% - Accent6 18" xfId="457"/>
    <cellStyle name="40% - Accent6 19" xfId="458"/>
    <cellStyle name="40% - Accent6 2" xfId="459"/>
    <cellStyle name="40% - Accent6 20" xfId="460"/>
    <cellStyle name="40% - Accent6 21" xfId="461"/>
    <cellStyle name="40% - Accent6 22" xfId="462"/>
    <cellStyle name="40% - Accent6 23" xfId="463"/>
    <cellStyle name="40% - Accent6 24" xfId="464"/>
    <cellStyle name="40% - Accent6 25" xfId="465"/>
    <cellStyle name="40% - Accent6 26" xfId="466"/>
    <cellStyle name="40% - Accent6 3" xfId="467"/>
    <cellStyle name="40% - Accent6 4" xfId="468"/>
    <cellStyle name="40% - Accent6 5" xfId="469"/>
    <cellStyle name="40% - Accent6 6" xfId="470"/>
    <cellStyle name="40% - Accent6 7" xfId="471"/>
    <cellStyle name="40% - Accent6 8" xfId="472"/>
    <cellStyle name="40% - Accent6 9" xfId="473"/>
    <cellStyle name="60% - Accent1 10" xfId="474"/>
    <cellStyle name="60% - Accent1 11" xfId="475"/>
    <cellStyle name="60% - Accent1 12" xfId="476"/>
    <cellStyle name="60% - Accent1 13" xfId="477"/>
    <cellStyle name="60% - Accent1 14" xfId="478"/>
    <cellStyle name="60% - Accent1 15" xfId="479"/>
    <cellStyle name="60% - Accent1 16" xfId="480"/>
    <cellStyle name="60% - Accent1 17" xfId="481"/>
    <cellStyle name="60% - Accent1 18" xfId="482"/>
    <cellStyle name="60% - Accent1 19" xfId="483"/>
    <cellStyle name="60% - Accent1 2" xfId="484"/>
    <cellStyle name="60% - Accent1 20" xfId="485"/>
    <cellStyle name="60% - Accent1 21" xfId="486"/>
    <cellStyle name="60% - Accent1 22" xfId="487"/>
    <cellStyle name="60% - Accent1 23" xfId="488"/>
    <cellStyle name="60% - Accent1 24" xfId="489"/>
    <cellStyle name="60% - Accent1 25" xfId="490"/>
    <cellStyle name="60% - Accent1 26" xfId="491"/>
    <cellStyle name="60% - Accent1 3" xfId="492"/>
    <cellStyle name="60% - Accent1 4" xfId="493"/>
    <cellStyle name="60% - Accent1 5" xfId="494"/>
    <cellStyle name="60% - Accent1 6" xfId="495"/>
    <cellStyle name="60% - Accent1 7" xfId="496"/>
    <cellStyle name="60% - Accent1 8" xfId="497"/>
    <cellStyle name="60% - Accent1 9" xfId="498"/>
    <cellStyle name="60% - Accent2 10" xfId="499"/>
    <cellStyle name="60% - Accent2 11" xfId="500"/>
    <cellStyle name="60% - Accent2 12" xfId="501"/>
    <cellStyle name="60% - Accent2 13" xfId="502"/>
    <cellStyle name="60% - Accent2 14" xfId="503"/>
    <cellStyle name="60% - Accent2 15" xfId="504"/>
    <cellStyle name="60% - Accent2 16" xfId="505"/>
    <cellStyle name="60% - Accent2 17" xfId="506"/>
    <cellStyle name="60% - Accent2 18" xfId="507"/>
    <cellStyle name="60% - Accent2 19" xfId="508"/>
    <cellStyle name="60% - Accent2 2" xfId="509"/>
    <cellStyle name="60% - Accent2 20" xfId="510"/>
    <cellStyle name="60% - Accent2 21" xfId="511"/>
    <cellStyle name="60% - Accent2 22" xfId="512"/>
    <cellStyle name="60% - Accent2 23" xfId="513"/>
    <cellStyle name="60% - Accent2 24" xfId="514"/>
    <cellStyle name="60% - Accent2 25" xfId="515"/>
    <cellStyle name="60% - Accent2 26" xfId="516"/>
    <cellStyle name="60% - Accent2 3" xfId="517"/>
    <cellStyle name="60% - Accent2 4" xfId="518"/>
    <cellStyle name="60% - Accent2 5" xfId="519"/>
    <cellStyle name="60% - Accent2 6" xfId="520"/>
    <cellStyle name="60% - Accent2 7" xfId="521"/>
    <cellStyle name="60% - Accent2 8" xfId="522"/>
    <cellStyle name="60% - Accent2 9" xfId="523"/>
    <cellStyle name="60% - Accent3 10" xfId="524"/>
    <cellStyle name="60% - Accent3 11" xfId="525"/>
    <cellStyle name="60% - Accent3 12" xfId="526"/>
    <cellStyle name="60% - Accent3 13" xfId="527"/>
    <cellStyle name="60% - Accent3 14" xfId="528"/>
    <cellStyle name="60% - Accent3 15" xfId="529"/>
    <cellStyle name="60% - Accent3 16" xfId="530"/>
    <cellStyle name="60% - Accent3 17" xfId="531"/>
    <cellStyle name="60% - Accent3 18" xfId="532"/>
    <cellStyle name="60% - Accent3 19" xfId="533"/>
    <cellStyle name="60% - Accent3 2" xfId="534"/>
    <cellStyle name="60% - Accent3 20" xfId="535"/>
    <cellStyle name="60% - Accent3 21" xfId="536"/>
    <cellStyle name="60% - Accent3 22" xfId="537"/>
    <cellStyle name="60% - Accent3 23" xfId="538"/>
    <cellStyle name="60% - Accent3 24" xfId="539"/>
    <cellStyle name="60% - Accent3 25" xfId="540"/>
    <cellStyle name="60% - Accent3 26" xfId="541"/>
    <cellStyle name="60% - Accent3 3" xfId="542"/>
    <cellStyle name="60% - Accent3 4" xfId="543"/>
    <cellStyle name="60% - Accent3 5" xfId="544"/>
    <cellStyle name="60% - Accent3 6" xfId="545"/>
    <cellStyle name="60% - Accent3 7" xfId="546"/>
    <cellStyle name="60% - Accent3 8" xfId="547"/>
    <cellStyle name="60% - Accent3 9" xfId="548"/>
    <cellStyle name="60% - Accent4 10" xfId="549"/>
    <cellStyle name="60% - Accent4 11" xfId="550"/>
    <cellStyle name="60% - Accent4 12" xfId="551"/>
    <cellStyle name="60% - Accent4 13" xfId="552"/>
    <cellStyle name="60% - Accent4 14" xfId="553"/>
    <cellStyle name="60% - Accent4 15" xfId="554"/>
    <cellStyle name="60% - Accent4 16" xfId="555"/>
    <cellStyle name="60% - Accent4 17" xfId="556"/>
    <cellStyle name="60% - Accent4 18" xfId="557"/>
    <cellStyle name="60% - Accent4 19" xfId="558"/>
    <cellStyle name="60% - Accent4 2" xfId="559"/>
    <cellStyle name="60% - Accent4 20" xfId="560"/>
    <cellStyle name="60% - Accent4 21" xfId="561"/>
    <cellStyle name="60% - Accent4 22" xfId="562"/>
    <cellStyle name="60% - Accent4 23" xfId="563"/>
    <cellStyle name="60% - Accent4 24" xfId="564"/>
    <cellStyle name="60% - Accent4 25" xfId="565"/>
    <cellStyle name="60% - Accent4 26" xfId="566"/>
    <cellStyle name="60% - Accent4 3" xfId="567"/>
    <cellStyle name="60% - Accent4 4" xfId="568"/>
    <cellStyle name="60% - Accent4 5" xfId="569"/>
    <cellStyle name="60% - Accent4 6" xfId="570"/>
    <cellStyle name="60% - Accent4 7" xfId="571"/>
    <cellStyle name="60% - Accent4 8" xfId="572"/>
    <cellStyle name="60% - Accent4 9" xfId="573"/>
    <cellStyle name="60% - Accent5 10" xfId="574"/>
    <cellStyle name="60% - Accent5 11" xfId="575"/>
    <cellStyle name="60% - Accent5 12" xfId="576"/>
    <cellStyle name="60% - Accent5 13" xfId="577"/>
    <cellStyle name="60% - Accent5 14" xfId="578"/>
    <cellStyle name="60% - Accent5 15" xfId="579"/>
    <cellStyle name="60% - Accent5 16" xfId="580"/>
    <cellStyle name="60% - Accent5 17" xfId="581"/>
    <cellStyle name="60% - Accent5 18" xfId="582"/>
    <cellStyle name="60% - Accent5 19" xfId="583"/>
    <cellStyle name="60% - Accent5 2" xfId="584"/>
    <cellStyle name="60% - Accent5 20" xfId="585"/>
    <cellStyle name="60% - Accent5 21" xfId="586"/>
    <cellStyle name="60% - Accent5 22" xfId="587"/>
    <cellStyle name="60% - Accent5 23" xfId="588"/>
    <cellStyle name="60% - Accent5 24" xfId="589"/>
    <cellStyle name="60% - Accent5 25" xfId="590"/>
    <cellStyle name="60% - Accent5 26" xfId="591"/>
    <cellStyle name="60% - Accent5 3" xfId="592"/>
    <cellStyle name="60% - Accent5 4" xfId="593"/>
    <cellStyle name="60% - Accent5 5" xfId="594"/>
    <cellStyle name="60% - Accent5 6" xfId="595"/>
    <cellStyle name="60% - Accent5 7" xfId="596"/>
    <cellStyle name="60% - Accent5 8" xfId="597"/>
    <cellStyle name="60% - Accent5 9" xfId="598"/>
    <cellStyle name="60% - Accent6 10" xfId="599"/>
    <cellStyle name="60% - Accent6 11" xfId="600"/>
    <cellStyle name="60% - Accent6 12" xfId="601"/>
    <cellStyle name="60% - Accent6 13" xfId="602"/>
    <cellStyle name="60% - Accent6 14" xfId="603"/>
    <cellStyle name="60% - Accent6 15" xfId="604"/>
    <cellStyle name="60% - Accent6 16" xfId="605"/>
    <cellStyle name="60% - Accent6 17" xfId="606"/>
    <cellStyle name="60% - Accent6 18" xfId="607"/>
    <cellStyle name="60% - Accent6 19" xfId="608"/>
    <cellStyle name="60% - Accent6 2" xfId="609"/>
    <cellStyle name="60% - Accent6 20" xfId="610"/>
    <cellStyle name="60% - Accent6 21" xfId="611"/>
    <cellStyle name="60% - Accent6 22" xfId="612"/>
    <cellStyle name="60% - Accent6 23" xfId="613"/>
    <cellStyle name="60% - Accent6 24" xfId="614"/>
    <cellStyle name="60% - Accent6 25" xfId="615"/>
    <cellStyle name="60% - Accent6 26" xfId="616"/>
    <cellStyle name="60% - Accent6 3" xfId="617"/>
    <cellStyle name="60% - Accent6 4" xfId="618"/>
    <cellStyle name="60% - Accent6 5" xfId="619"/>
    <cellStyle name="60% - Accent6 6" xfId="620"/>
    <cellStyle name="60% - Accent6 7" xfId="621"/>
    <cellStyle name="60% - Accent6 8" xfId="622"/>
    <cellStyle name="60% - Accent6 9" xfId="623"/>
    <cellStyle name="a" xfId="624"/>
    <cellStyle name="a_A12_EST_Engineering (version 1)" xfId="625"/>
    <cellStyle name="a_A12_EST_Facilities Construction (version 6)" xfId="626"/>
    <cellStyle name="a_A12_EST_Offplot_Mechanical_26_08_2006 (version 2)" xfId="627"/>
    <cellStyle name="a_A12_EST_Onplot_North_South_West (version 1)" xfId="628"/>
    <cellStyle name="a_A12_EST_SLIM_ALL_26_08_2006" xfId="629"/>
    <cellStyle name="a_AREA 12 ESTIMATE_26_08_2006_SLIM" xfId="630"/>
    <cellStyle name="a_BTL_Salemba_18_nop 2005  basement for prelim (version 2)" xfId="631"/>
    <cellStyle name="a_D1 - LS Package rev5e" xfId="632"/>
    <cellStyle name="a_ENG_PM_SPECIAL_INDIRECT_ESCAL (version 3)" xfId="633"/>
    <cellStyle name="a_FINALISASI MARUDA" xfId="634"/>
    <cellStyle name="a_Format 1 - LS Package rev5a" xfId="635"/>
    <cellStyle name="a_OTHER FACILITIES" xfId="636"/>
    <cellStyle name="a_Well Hook Up (version 2)" xfId="637"/>
    <cellStyle name="Acc-0" xfId="2704"/>
    <cellStyle name="acc-0 2" xfId="2705"/>
    <cellStyle name="Acc-2" xfId="2706"/>
    <cellStyle name="acc-2 2" xfId="2707"/>
    <cellStyle name="Accent1 - 20%" xfId="638"/>
    <cellStyle name="Accent1 - 20% 10" xfId="639"/>
    <cellStyle name="Accent1 - 20% 11" xfId="640"/>
    <cellStyle name="Accent1 - 20% 12" xfId="641"/>
    <cellStyle name="Accent1 - 20% 13" xfId="642"/>
    <cellStyle name="Accent1 - 20% 14" xfId="643"/>
    <cellStyle name="Accent1 - 20% 15" xfId="644"/>
    <cellStyle name="Accent1 - 20% 16" xfId="645"/>
    <cellStyle name="Accent1 - 20% 17" xfId="646"/>
    <cellStyle name="Accent1 - 20% 18" xfId="647"/>
    <cellStyle name="Accent1 - 20% 19" xfId="648"/>
    <cellStyle name="Accent1 - 20% 2" xfId="649"/>
    <cellStyle name="Accent1 - 20% 20" xfId="650"/>
    <cellStyle name="Accent1 - 20% 21" xfId="651"/>
    <cellStyle name="Accent1 - 20% 22" xfId="652"/>
    <cellStyle name="Accent1 - 20% 23" xfId="653"/>
    <cellStyle name="Accent1 - 20% 24" xfId="654"/>
    <cellStyle name="Accent1 - 20% 25" xfId="655"/>
    <cellStyle name="Accent1 - 20% 26" xfId="656"/>
    <cellStyle name="Accent1 - 20% 3" xfId="657"/>
    <cellStyle name="Accent1 - 20% 4" xfId="658"/>
    <cellStyle name="Accent1 - 20% 5" xfId="659"/>
    <cellStyle name="Accent1 - 20% 6" xfId="660"/>
    <cellStyle name="Accent1 - 20% 7" xfId="661"/>
    <cellStyle name="Accent1 - 20% 8" xfId="662"/>
    <cellStyle name="Accent1 - 20% 9" xfId="663"/>
    <cellStyle name="Accent1 - 20%_RKAKL propinsi 2012" xfId="664"/>
    <cellStyle name="Accent1 - 40%" xfId="665"/>
    <cellStyle name="Accent1 - 40% 10" xfId="666"/>
    <cellStyle name="Accent1 - 40% 11" xfId="667"/>
    <cellStyle name="Accent1 - 40% 12" xfId="668"/>
    <cellStyle name="Accent1 - 40% 13" xfId="669"/>
    <cellStyle name="Accent1 - 40% 14" xfId="670"/>
    <cellStyle name="Accent1 - 40% 15" xfId="671"/>
    <cellStyle name="Accent1 - 40% 16" xfId="672"/>
    <cellStyle name="Accent1 - 40% 17" xfId="673"/>
    <cellStyle name="Accent1 - 40% 18" xfId="674"/>
    <cellStyle name="Accent1 - 40% 19" xfId="675"/>
    <cellStyle name="Accent1 - 40% 2" xfId="676"/>
    <cellStyle name="Accent1 - 40% 20" xfId="677"/>
    <cellStyle name="Accent1 - 40% 21" xfId="678"/>
    <cellStyle name="Accent1 - 40% 22" xfId="679"/>
    <cellStyle name="Accent1 - 40% 23" xfId="680"/>
    <cellStyle name="Accent1 - 40% 24" xfId="681"/>
    <cellStyle name="Accent1 - 40% 25" xfId="682"/>
    <cellStyle name="Accent1 - 40% 26" xfId="683"/>
    <cellStyle name="Accent1 - 40% 3" xfId="684"/>
    <cellStyle name="Accent1 - 40% 4" xfId="685"/>
    <cellStyle name="Accent1 - 40% 5" xfId="686"/>
    <cellStyle name="Accent1 - 40% 6" xfId="687"/>
    <cellStyle name="Accent1 - 40% 7" xfId="688"/>
    <cellStyle name="Accent1 - 40% 8" xfId="689"/>
    <cellStyle name="Accent1 - 40% 9" xfId="690"/>
    <cellStyle name="Accent1 - 40%_RKAKL propinsi 2012" xfId="691"/>
    <cellStyle name="Accent1 - 60%" xfId="692"/>
    <cellStyle name="Accent1 10" xfId="693"/>
    <cellStyle name="Accent1 11" xfId="694"/>
    <cellStyle name="Accent1 12" xfId="695"/>
    <cellStyle name="Accent1 13" xfId="696"/>
    <cellStyle name="Accent1 14" xfId="697"/>
    <cellStyle name="Accent1 15" xfId="698"/>
    <cellStyle name="Accent1 16" xfId="699"/>
    <cellStyle name="Accent1 17" xfId="700"/>
    <cellStyle name="Accent1 18" xfId="701"/>
    <cellStyle name="Accent1 19" xfId="702"/>
    <cellStyle name="Accent1 2" xfId="703"/>
    <cellStyle name="Accent1 20" xfId="704"/>
    <cellStyle name="Accent1 21" xfId="705"/>
    <cellStyle name="Accent1 22" xfId="706"/>
    <cellStyle name="Accent1 23" xfId="707"/>
    <cellStyle name="Accent1 24" xfId="708"/>
    <cellStyle name="Accent1 25" xfId="709"/>
    <cellStyle name="Accent1 26" xfId="710"/>
    <cellStyle name="Accent1 3" xfId="711"/>
    <cellStyle name="Accent1 4" xfId="712"/>
    <cellStyle name="Accent1 5" xfId="713"/>
    <cellStyle name="Accent1 6" xfId="714"/>
    <cellStyle name="Accent1 7" xfId="715"/>
    <cellStyle name="Accent1 8" xfId="716"/>
    <cellStyle name="Accent1 9" xfId="717"/>
    <cellStyle name="Accent2 - 20%" xfId="718"/>
    <cellStyle name="Accent2 - 20% 10" xfId="719"/>
    <cellStyle name="Accent2 - 20% 11" xfId="720"/>
    <cellStyle name="Accent2 - 20% 12" xfId="721"/>
    <cellStyle name="Accent2 - 20% 13" xfId="722"/>
    <cellStyle name="Accent2 - 20% 14" xfId="723"/>
    <cellStyle name="Accent2 - 20% 15" xfId="724"/>
    <cellStyle name="Accent2 - 20% 16" xfId="725"/>
    <cellStyle name="Accent2 - 20% 17" xfId="726"/>
    <cellStyle name="Accent2 - 20% 18" xfId="727"/>
    <cellStyle name="Accent2 - 20% 19" xfId="728"/>
    <cellStyle name="Accent2 - 20% 2" xfId="729"/>
    <cellStyle name="Accent2 - 20% 20" xfId="730"/>
    <cellStyle name="Accent2 - 20% 21" xfId="731"/>
    <cellStyle name="Accent2 - 20% 22" xfId="732"/>
    <cellStyle name="Accent2 - 20% 23" xfId="733"/>
    <cellStyle name="Accent2 - 20% 24" xfId="734"/>
    <cellStyle name="Accent2 - 20% 25" xfId="735"/>
    <cellStyle name="Accent2 - 20% 26" xfId="736"/>
    <cellStyle name="Accent2 - 20% 3" xfId="737"/>
    <cellStyle name="Accent2 - 20% 4" xfId="738"/>
    <cellStyle name="Accent2 - 20% 5" xfId="739"/>
    <cellStyle name="Accent2 - 20% 6" xfId="740"/>
    <cellStyle name="Accent2 - 20% 7" xfId="741"/>
    <cellStyle name="Accent2 - 20% 8" xfId="742"/>
    <cellStyle name="Accent2 - 20% 9" xfId="743"/>
    <cellStyle name="Accent2 - 20%_RKAKL propinsi 2012" xfId="744"/>
    <cellStyle name="Accent2 - 40%" xfId="745"/>
    <cellStyle name="Accent2 - 40% 10" xfId="746"/>
    <cellStyle name="Accent2 - 40% 11" xfId="747"/>
    <cellStyle name="Accent2 - 40% 12" xfId="748"/>
    <cellStyle name="Accent2 - 40% 13" xfId="749"/>
    <cellStyle name="Accent2 - 40% 14" xfId="750"/>
    <cellStyle name="Accent2 - 40% 15" xfId="751"/>
    <cellStyle name="Accent2 - 40% 16" xfId="752"/>
    <cellStyle name="Accent2 - 40% 17" xfId="753"/>
    <cellStyle name="Accent2 - 40% 18" xfId="754"/>
    <cellStyle name="Accent2 - 40% 19" xfId="755"/>
    <cellStyle name="Accent2 - 40% 2" xfId="756"/>
    <cellStyle name="Accent2 - 40% 20" xfId="757"/>
    <cellStyle name="Accent2 - 40% 21" xfId="758"/>
    <cellStyle name="Accent2 - 40% 22" xfId="759"/>
    <cellStyle name="Accent2 - 40% 23" xfId="760"/>
    <cellStyle name="Accent2 - 40% 24" xfId="761"/>
    <cellStyle name="Accent2 - 40% 25" xfId="762"/>
    <cellStyle name="Accent2 - 40% 26" xfId="763"/>
    <cellStyle name="Accent2 - 40% 3" xfId="764"/>
    <cellStyle name="Accent2 - 40% 4" xfId="765"/>
    <cellStyle name="Accent2 - 40% 5" xfId="766"/>
    <cellStyle name="Accent2 - 40% 6" xfId="767"/>
    <cellStyle name="Accent2 - 40% 7" xfId="768"/>
    <cellStyle name="Accent2 - 40% 8" xfId="769"/>
    <cellStyle name="Accent2 - 40% 9" xfId="770"/>
    <cellStyle name="Accent2 - 40%_RKAKL propinsi 2012" xfId="771"/>
    <cellStyle name="Accent2 - 60%" xfId="772"/>
    <cellStyle name="Accent2 10" xfId="773"/>
    <cellStyle name="Accent2 11" xfId="774"/>
    <cellStyle name="Accent2 12" xfId="775"/>
    <cellStyle name="Accent2 13" xfId="776"/>
    <cellStyle name="Accent2 14" xfId="777"/>
    <cellStyle name="Accent2 15" xfId="778"/>
    <cellStyle name="Accent2 16" xfId="779"/>
    <cellStyle name="Accent2 17" xfId="780"/>
    <cellStyle name="Accent2 18" xfId="781"/>
    <cellStyle name="Accent2 19" xfId="782"/>
    <cellStyle name="Accent2 2" xfId="783"/>
    <cellStyle name="Accent2 20" xfId="784"/>
    <cellStyle name="Accent2 21" xfId="785"/>
    <cellStyle name="Accent2 22" xfId="786"/>
    <cellStyle name="Accent2 23" xfId="787"/>
    <cellStyle name="Accent2 24" xfId="788"/>
    <cellStyle name="Accent2 25" xfId="789"/>
    <cellStyle name="Accent2 26" xfId="790"/>
    <cellStyle name="Accent2 3" xfId="791"/>
    <cellStyle name="Accent2 4" xfId="792"/>
    <cellStyle name="Accent2 5" xfId="793"/>
    <cellStyle name="Accent2 6" xfId="794"/>
    <cellStyle name="Accent2 7" xfId="795"/>
    <cellStyle name="Accent2 8" xfId="796"/>
    <cellStyle name="Accent2 9" xfId="797"/>
    <cellStyle name="Accent3 - 20%" xfId="798"/>
    <cellStyle name="Accent3 - 20% 10" xfId="799"/>
    <cellStyle name="Accent3 - 20% 11" xfId="800"/>
    <cellStyle name="Accent3 - 20% 12" xfId="801"/>
    <cellStyle name="Accent3 - 20% 13" xfId="802"/>
    <cellStyle name="Accent3 - 20% 14" xfId="803"/>
    <cellStyle name="Accent3 - 20% 15" xfId="804"/>
    <cellStyle name="Accent3 - 20% 16" xfId="805"/>
    <cellStyle name="Accent3 - 20% 17" xfId="806"/>
    <cellStyle name="Accent3 - 20% 18" xfId="807"/>
    <cellStyle name="Accent3 - 20% 19" xfId="808"/>
    <cellStyle name="Accent3 - 20% 2" xfId="809"/>
    <cellStyle name="Accent3 - 20% 20" xfId="810"/>
    <cellStyle name="Accent3 - 20% 21" xfId="811"/>
    <cellStyle name="Accent3 - 20% 22" xfId="812"/>
    <cellStyle name="Accent3 - 20% 23" xfId="813"/>
    <cellStyle name="Accent3 - 20% 24" xfId="814"/>
    <cellStyle name="Accent3 - 20% 25" xfId="815"/>
    <cellStyle name="Accent3 - 20% 26" xfId="816"/>
    <cellStyle name="Accent3 - 20% 3" xfId="817"/>
    <cellStyle name="Accent3 - 20% 4" xfId="818"/>
    <cellStyle name="Accent3 - 20% 5" xfId="819"/>
    <cellStyle name="Accent3 - 20% 6" xfId="820"/>
    <cellStyle name="Accent3 - 20% 7" xfId="821"/>
    <cellStyle name="Accent3 - 20% 8" xfId="822"/>
    <cellStyle name="Accent3 - 20% 9" xfId="823"/>
    <cellStyle name="Accent3 - 20%_RKAKL propinsi 2012" xfId="824"/>
    <cellStyle name="Accent3 - 40%" xfId="825"/>
    <cellStyle name="Accent3 - 40% 10" xfId="826"/>
    <cellStyle name="Accent3 - 40% 11" xfId="827"/>
    <cellStyle name="Accent3 - 40% 12" xfId="828"/>
    <cellStyle name="Accent3 - 40% 13" xfId="829"/>
    <cellStyle name="Accent3 - 40% 14" xfId="830"/>
    <cellStyle name="Accent3 - 40% 15" xfId="831"/>
    <cellStyle name="Accent3 - 40% 16" xfId="832"/>
    <cellStyle name="Accent3 - 40% 17" xfId="833"/>
    <cellStyle name="Accent3 - 40% 18" xfId="834"/>
    <cellStyle name="Accent3 - 40% 19" xfId="835"/>
    <cellStyle name="Accent3 - 40% 2" xfId="836"/>
    <cellStyle name="Accent3 - 40% 20" xfId="837"/>
    <cellStyle name="Accent3 - 40% 21" xfId="838"/>
    <cellStyle name="Accent3 - 40% 22" xfId="839"/>
    <cellStyle name="Accent3 - 40% 23" xfId="840"/>
    <cellStyle name="Accent3 - 40% 24" xfId="841"/>
    <cellStyle name="Accent3 - 40% 25" xfId="842"/>
    <cellStyle name="Accent3 - 40% 26" xfId="843"/>
    <cellStyle name="Accent3 - 40% 3" xfId="844"/>
    <cellStyle name="Accent3 - 40% 4" xfId="845"/>
    <cellStyle name="Accent3 - 40% 5" xfId="846"/>
    <cellStyle name="Accent3 - 40% 6" xfId="847"/>
    <cellStyle name="Accent3 - 40% 7" xfId="848"/>
    <cellStyle name="Accent3 - 40% 8" xfId="849"/>
    <cellStyle name="Accent3 - 40% 9" xfId="850"/>
    <cellStyle name="Accent3 - 40%_RKAKL propinsi 2012" xfId="851"/>
    <cellStyle name="Accent3 - 60%" xfId="852"/>
    <cellStyle name="Accent3 10" xfId="853"/>
    <cellStyle name="Accent3 11" xfId="854"/>
    <cellStyle name="Accent3 12" xfId="855"/>
    <cellStyle name="Accent3 13" xfId="856"/>
    <cellStyle name="Accent3 14" xfId="857"/>
    <cellStyle name="Accent3 15" xfId="858"/>
    <cellStyle name="Accent3 16" xfId="859"/>
    <cellStyle name="Accent3 17" xfId="860"/>
    <cellStyle name="Accent3 18" xfId="861"/>
    <cellStyle name="Accent3 19" xfId="862"/>
    <cellStyle name="Accent3 2" xfId="863"/>
    <cellStyle name="Accent3 20" xfId="864"/>
    <cellStyle name="Accent3 21" xfId="865"/>
    <cellStyle name="Accent3 22" xfId="866"/>
    <cellStyle name="Accent3 23" xfId="867"/>
    <cellStyle name="Accent3 24" xfId="868"/>
    <cellStyle name="Accent3 25" xfId="869"/>
    <cellStyle name="Accent3 26" xfId="870"/>
    <cellStyle name="Accent3 3" xfId="871"/>
    <cellStyle name="Accent3 4" xfId="872"/>
    <cellStyle name="Accent3 5" xfId="873"/>
    <cellStyle name="Accent3 6" xfId="874"/>
    <cellStyle name="Accent3 7" xfId="875"/>
    <cellStyle name="Accent3 8" xfId="876"/>
    <cellStyle name="Accent3 9" xfId="877"/>
    <cellStyle name="Accent4 - 20%" xfId="878"/>
    <cellStyle name="Accent4 - 20% 10" xfId="879"/>
    <cellStyle name="Accent4 - 20% 11" xfId="880"/>
    <cellStyle name="Accent4 - 20% 12" xfId="881"/>
    <cellStyle name="Accent4 - 20% 13" xfId="882"/>
    <cellStyle name="Accent4 - 20% 14" xfId="883"/>
    <cellStyle name="Accent4 - 20% 15" xfId="884"/>
    <cellStyle name="Accent4 - 20% 16" xfId="885"/>
    <cellStyle name="Accent4 - 20% 17" xfId="886"/>
    <cellStyle name="Accent4 - 20% 18" xfId="887"/>
    <cellStyle name="Accent4 - 20% 19" xfId="888"/>
    <cellStyle name="Accent4 - 20% 2" xfId="889"/>
    <cellStyle name="Accent4 - 20% 20" xfId="890"/>
    <cellStyle name="Accent4 - 20% 21" xfId="891"/>
    <cellStyle name="Accent4 - 20% 22" xfId="892"/>
    <cellStyle name="Accent4 - 20% 23" xfId="893"/>
    <cellStyle name="Accent4 - 20% 24" xfId="894"/>
    <cellStyle name="Accent4 - 20% 25" xfId="895"/>
    <cellStyle name="Accent4 - 20% 26" xfId="896"/>
    <cellStyle name="Accent4 - 20% 3" xfId="897"/>
    <cellStyle name="Accent4 - 20% 4" xfId="898"/>
    <cellStyle name="Accent4 - 20% 5" xfId="899"/>
    <cellStyle name="Accent4 - 20% 6" xfId="900"/>
    <cellStyle name="Accent4 - 20% 7" xfId="901"/>
    <cellStyle name="Accent4 - 20% 8" xfId="902"/>
    <cellStyle name="Accent4 - 20% 9" xfId="903"/>
    <cellStyle name="Accent4 - 20%_RKAKL propinsi 2012" xfId="904"/>
    <cellStyle name="Accent4 - 40%" xfId="905"/>
    <cellStyle name="Accent4 - 40% 10" xfId="906"/>
    <cellStyle name="Accent4 - 40% 11" xfId="907"/>
    <cellStyle name="Accent4 - 40% 12" xfId="908"/>
    <cellStyle name="Accent4 - 40% 13" xfId="909"/>
    <cellStyle name="Accent4 - 40% 14" xfId="910"/>
    <cellStyle name="Accent4 - 40% 15" xfId="911"/>
    <cellStyle name="Accent4 - 40% 16" xfId="912"/>
    <cellStyle name="Accent4 - 40% 17" xfId="913"/>
    <cellStyle name="Accent4 - 40% 18" xfId="914"/>
    <cellStyle name="Accent4 - 40% 19" xfId="915"/>
    <cellStyle name="Accent4 - 40% 2" xfId="916"/>
    <cellStyle name="Accent4 - 40% 20" xfId="917"/>
    <cellStyle name="Accent4 - 40% 21" xfId="918"/>
    <cellStyle name="Accent4 - 40% 22" xfId="919"/>
    <cellStyle name="Accent4 - 40% 23" xfId="920"/>
    <cellStyle name="Accent4 - 40% 24" xfId="921"/>
    <cellStyle name="Accent4 - 40% 25" xfId="922"/>
    <cellStyle name="Accent4 - 40% 26" xfId="923"/>
    <cellStyle name="Accent4 - 40% 3" xfId="924"/>
    <cellStyle name="Accent4 - 40% 4" xfId="925"/>
    <cellStyle name="Accent4 - 40% 5" xfId="926"/>
    <cellStyle name="Accent4 - 40% 6" xfId="927"/>
    <cellStyle name="Accent4 - 40% 7" xfId="928"/>
    <cellStyle name="Accent4 - 40% 8" xfId="929"/>
    <cellStyle name="Accent4 - 40% 9" xfId="930"/>
    <cellStyle name="Accent4 - 40%_RKAKL propinsi 2012" xfId="931"/>
    <cellStyle name="Accent4 - 60%" xfId="932"/>
    <cellStyle name="Accent4 10" xfId="933"/>
    <cellStyle name="Accent4 11" xfId="934"/>
    <cellStyle name="Accent4 12" xfId="935"/>
    <cellStyle name="Accent4 13" xfId="936"/>
    <cellStyle name="Accent4 14" xfId="937"/>
    <cellStyle name="Accent4 15" xfId="938"/>
    <cellStyle name="Accent4 16" xfId="939"/>
    <cellStyle name="Accent4 17" xfId="940"/>
    <cellStyle name="Accent4 18" xfId="941"/>
    <cellStyle name="Accent4 19" xfId="942"/>
    <cellStyle name="Accent4 2" xfId="943"/>
    <cellStyle name="Accent4 20" xfId="944"/>
    <cellStyle name="Accent4 21" xfId="945"/>
    <cellStyle name="Accent4 22" xfId="946"/>
    <cellStyle name="Accent4 23" xfId="947"/>
    <cellStyle name="Accent4 24" xfId="948"/>
    <cellStyle name="Accent4 25" xfId="949"/>
    <cellStyle name="Accent4 26" xfId="950"/>
    <cellStyle name="Accent4 3" xfId="951"/>
    <cellStyle name="Accent4 4" xfId="952"/>
    <cellStyle name="Accent4 5" xfId="953"/>
    <cellStyle name="Accent4 6" xfId="954"/>
    <cellStyle name="Accent4 7" xfId="955"/>
    <cellStyle name="Accent4 8" xfId="956"/>
    <cellStyle name="Accent4 9" xfId="957"/>
    <cellStyle name="Accent5 - 20%" xfId="958"/>
    <cellStyle name="Accent5 - 20% 10" xfId="959"/>
    <cellStyle name="Accent5 - 20% 11" xfId="960"/>
    <cellStyle name="Accent5 - 20% 12" xfId="961"/>
    <cellStyle name="Accent5 - 20% 13" xfId="962"/>
    <cellStyle name="Accent5 - 20% 14" xfId="963"/>
    <cellStyle name="Accent5 - 20% 15" xfId="964"/>
    <cellStyle name="Accent5 - 20% 16" xfId="965"/>
    <cellStyle name="Accent5 - 20% 17" xfId="966"/>
    <cellStyle name="Accent5 - 20% 18" xfId="967"/>
    <cellStyle name="Accent5 - 20% 19" xfId="968"/>
    <cellStyle name="Accent5 - 20% 2" xfId="969"/>
    <cellStyle name="Accent5 - 20% 20" xfId="970"/>
    <cellStyle name="Accent5 - 20% 21" xfId="971"/>
    <cellStyle name="Accent5 - 20% 22" xfId="972"/>
    <cellStyle name="Accent5 - 20% 23" xfId="973"/>
    <cellStyle name="Accent5 - 20% 24" xfId="974"/>
    <cellStyle name="Accent5 - 20% 25" xfId="975"/>
    <cellStyle name="Accent5 - 20% 26" xfId="976"/>
    <cellStyle name="Accent5 - 20% 3" xfId="977"/>
    <cellStyle name="Accent5 - 20% 4" xfId="978"/>
    <cellStyle name="Accent5 - 20% 5" xfId="979"/>
    <cellStyle name="Accent5 - 20% 6" xfId="980"/>
    <cellStyle name="Accent5 - 20% 7" xfId="981"/>
    <cellStyle name="Accent5 - 20% 8" xfId="982"/>
    <cellStyle name="Accent5 - 20% 9" xfId="983"/>
    <cellStyle name="Accent5 - 20%_RKAKL propinsi 2012" xfId="984"/>
    <cellStyle name="Accent5 - 40%" xfId="985"/>
    <cellStyle name="Accent5 - 40% 10" xfId="986"/>
    <cellStyle name="Accent5 - 40% 11" xfId="987"/>
    <cellStyle name="Accent5 - 40% 12" xfId="988"/>
    <cellStyle name="Accent5 - 40% 13" xfId="989"/>
    <cellStyle name="Accent5 - 40% 14" xfId="990"/>
    <cellStyle name="Accent5 - 40% 15" xfId="991"/>
    <cellStyle name="Accent5 - 40% 16" xfId="992"/>
    <cellStyle name="Accent5 - 40% 17" xfId="993"/>
    <cellStyle name="Accent5 - 40% 18" xfId="994"/>
    <cellStyle name="Accent5 - 40% 19" xfId="995"/>
    <cellStyle name="Accent5 - 40% 2" xfId="996"/>
    <cellStyle name="Accent5 - 40% 20" xfId="997"/>
    <cellStyle name="Accent5 - 40% 21" xfId="998"/>
    <cellStyle name="Accent5 - 40% 22" xfId="999"/>
    <cellStyle name="Accent5 - 40% 23" xfId="1000"/>
    <cellStyle name="Accent5 - 40% 24" xfId="1001"/>
    <cellStyle name="Accent5 - 40% 25" xfId="1002"/>
    <cellStyle name="Accent5 - 40% 26" xfId="1003"/>
    <cellStyle name="Accent5 - 40% 3" xfId="1004"/>
    <cellStyle name="Accent5 - 40% 4" xfId="1005"/>
    <cellStyle name="Accent5 - 40% 5" xfId="1006"/>
    <cellStyle name="Accent5 - 40% 6" xfId="1007"/>
    <cellStyle name="Accent5 - 40% 7" xfId="1008"/>
    <cellStyle name="Accent5 - 40% 8" xfId="1009"/>
    <cellStyle name="Accent5 - 40% 9" xfId="1010"/>
    <cellStyle name="Accent5 - 40%_RKAKL propinsi 2012" xfId="1011"/>
    <cellStyle name="Accent5 - 60%" xfId="1012"/>
    <cellStyle name="Accent5 10" xfId="1013"/>
    <cellStyle name="Accent5 11" xfId="1014"/>
    <cellStyle name="Accent5 12" xfId="1015"/>
    <cellStyle name="Accent5 13" xfId="1016"/>
    <cellStyle name="Accent5 14" xfId="1017"/>
    <cellStyle name="Accent5 15" xfId="1018"/>
    <cellStyle name="Accent5 16" xfId="1019"/>
    <cellStyle name="Accent5 17" xfId="1020"/>
    <cellStyle name="Accent5 18" xfId="1021"/>
    <cellStyle name="Accent5 19" xfId="1022"/>
    <cellStyle name="Accent5 2" xfId="1023"/>
    <cellStyle name="Accent5 20" xfId="1024"/>
    <cellStyle name="Accent5 21" xfId="1025"/>
    <cellStyle name="Accent5 22" xfId="1026"/>
    <cellStyle name="Accent5 23" xfId="1027"/>
    <cellStyle name="Accent5 24" xfId="1028"/>
    <cellStyle name="Accent5 25" xfId="1029"/>
    <cellStyle name="Accent5 26" xfId="1030"/>
    <cellStyle name="Accent5 3" xfId="1031"/>
    <cellStyle name="Accent5 4" xfId="1032"/>
    <cellStyle name="Accent5 5" xfId="1033"/>
    <cellStyle name="Accent5 6" xfId="1034"/>
    <cellStyle name="Accent5 7" xfId="1035"/>
    <cellStyle name="Accent5 8" xfId="1036"/>
    <cellStyle name="Accent5 9" xfId="1037"/>
    <cellStyle name="Accent6 - 20%" xfId="1038"/>
    <cellStyle name="Accent6 - 20% 10" xfId="1039"/>
    <cellStyle name="Accent6 - 20% 11" xfId="1040"/>
    <cellStyle name="Accent6 - 20% 12" xfId="1041"/>
    <cellStyle name="Accent6 - 20% 13" xfId="1042"/>
    <cellStyle name="Accent6 - 20% 14" xfId="1043"/>
    <cellStyle name="Accent6 - 20% 15" xfId="1044"/>
    <cellStyle name="Accent6 - 20% 16" xfId="1045"/>
    <cellStyle name="Accent6 - 20% 17" xfId="1046"/>
    <cellStyle name="Accent6 - 20% 18" xfId="1047"/>
    <cellStyle name="Accent6 - 20% 19" xfId="1048"/>
    <cellStyle name="Accent6 - 20% 2" xfId="1049"/>
    <cellStyle name="Accent6 - 20% 20" xfId="1050"/>
    <cellStyle name="Accent6 - 20% 21" xfId="1051"/>
    <cellStyle name="Accent6 - 20% 22" xfId="1052"/>
    <cellStyle name="Accent6 - 20% 23" xfId="1053"/>
    <cellStyle name="Accent6 - 20% 24" xfId="1054"/>
    <cellStyle name="Accent6 - 20% 25" xfId="1055"/>
    <cellStyle name="Accent6 - 20% 26" xfId="1056"/>
    <cellStyle name="Accent6 - 20% 3" xfId="1057"/>
    <cellStyle name="Accent6 - 20% 4" xfId="1058"/>
    <cellStyle name="Accent6 - 20% 5" xfId="1059"/>
    <cellStyle name="Accent6 - 20% 6" xfId="1060"/>
    <cellStyle name="Accent6 - 20% 7" xfId="1061"/>
    <cellStyle name="Accent6 - 20% 8" xfId="1062"/>
    <cellStyle name="Accent6 - 20% 9" xfId="1063"/>
    <cellStyle name="Accent6 - 20%_RKAKL propinsi 2012" xfId="1064"/>
    <cellStyle name="Accent6 - 40%" xfId="1065"/>
    <cellStyle name="Accent6 - 40% 10" xfId="1066"/>
    <cellStyle name="Accent6 - 40% 11" xfId="1067"/>
    <cellStyle name="Accent6 - 40% 12" xfId="1068"/>
    <cellStyle name="Accent6 - 40% 13" xfId="1069"/>
    <cellStyle name="Accent6 - 40% 14" xfId="1070"/>
    <cellStyle name="Accent6 - 40% 15" xfId="1071"/>
    <cellStyle name="Accent6 - 40% 16" xfId="1072"/>
    <cellStyle name="Accent6 - 40% 17" xfId="1073"/>
    <cellStyle name="Accent6 - 40% 18" xfId="1074"/>
    <cellStyle name="Accent6 - 40% 19" xfId="1075"/>
    <cellStyle name="Accent6 - 40% 2" xfId="1076"/>
    <cellStyle name="Accent6 - 40% 20" xfId="1077"/>
    <cellStyle name="Accent6 - 40% 21" xfId="1078"/>
    <cellStyle name="Accent6 - 40% 22" xfId="1079"/>
    <cellStyle name="Accent6 - 40% 23" xfId="1080"/>
    <cellStyle name="Accent6 - 40% 24" xfId="1081"/>
    <cellStyle name="Accent6 - 40% 25" xfId="1082"/>
    <cellStyle name="Accent6 - 40% 26" xfId="1083"/>
    <cellStyle name="Accent6 - 40% 3" xfId="1084"/>
    <cellStyle name="Accent6 - 40% 4" xfId="1085"/>
    <cellStyle name="Accent6 - 40% 5" xfId="1086"/>
    <cellStyle name="Accent6 - 40% 6" xfId="1087"/>
    <cellStyle name="Accent6 - 40% 7" xfId="1088"/>
    <cellStyle name="Accent6 - 40% 8" xfId="1089"/>
    <cellStyle name="Accent6 - 40% 9" xfId="1090"/>
    <cellStyle name="Accent6 - 40%_RKAKL propinsi 2012" xfId="1091"/>
    <cellStyle name="Accent6 - 60%" xfId="1092"/>
    <cellStyle name="Accent6 10" xfId="1093"/>
    <cellStyle name="Accent6 11" xfId="1094"/>
    <cellStyle name="Accent6 12" xfId="1095"/>
    <cellStyle name="Accent6 13" xfId="1096"/>
    <cellStyle name="Accent6 14" xfId="1097"/>
    <cellStyle name="Accent6 15" xfId="1098"/>
    <cellStyle name="Accent6 16" xfId="1099"/>
    <cellStyle name="Accent6 17" xfId="1100"/>
    <cellStyle name="Accent6 18" xfId="1101"/>
    <cellStyle name="Accent6 19" xfId="1102"/>
    <cellStyle name="Accent6 2" xfId="1103"/>
    <cellStyle name="Accent6 20" xfId="1104"/>
    <cellStyle name="Accent6 21" xfId="1105"/>
    <cellStyle name="Accent6 22" xfId="1106"/>
    <cellStyle name="Accent6 23" xfId="1107"/>
    <cellStyle name="Accent6 24" xfId="1108"/>
    <cellStyle name="Accent6 25" xfId="1109"/>
    <cellStyle name="Accent6 26" xfId="1110"/>
    <cellStyle name="Accent6 3" xfId="1111"/>
    <cellStyle name="Accent6 4" xfId="1112"/>
    <cellStyle name="Accent6 5" xfId="1113"/>
    <cellStyle name="Accent6 6" xfId="1114"/>
    <cellStyle name="Accent6 7" xfId="1115"/>
    <cellStyle name="Accent6 8" xfId="1116"/>
    <cellStyle name="Accent6 9" xfId="1117"/>
    <cellStyle name="ÅëÈ­ [0]_±âÅ¸" xfId="1118"/>
    <cellStyle name="AeE­ [0]_INQUIRY ¿μ¾÷AßAø " xfId="2708"/>
    <cellStyle name="ÅëÈ­_±âÅ¸" xfId="1119"/>
    <cellStyle name="AeE­_INQUIRY ¿µ¾÷AßAø " xfId="2709"/>
    <cellStyle name="args.style" xfId="1120"/>
    <cellStyle name="Arial10" xfId="1121"/>
    <cellStyle name="Arial10 2" xfId="2710"/>
    <cellStyle name="Arial10 3" xfId="2711"/>
    <cellStyle name="ÄÞ¸¶ [0]_±âÅ¸" xfId="1122"/>
    <cellStyle name="AÞ¸¶ [0]_INQUIRY ¿?¾÷AßAø " xfId="2712"/>
    <cellStyle name="ÄÞ¸¶_±âÅ¸" xfId="1123"/>
    <cellStyle name="AÞ¸¶_INQUIRY ¿?¾÷AßAø " xfId="2713"/>
    <cellStyle name="Bad 10" xfId="1124"/>
    <cellStyle name="Bad 11" xfId="1125"/>
    <cellStyle name="Bad 12" xfId="1126"/>
    <cellStyle name="Bad 13" xfId="1127"/>
    <cellStyle name="Bad 14" xfId="1128"/>
    <cellStyle name="Bad 15" xfId="1129"/>
    <cellStyle name="Bad 16" xfId="1130"/>
    <cellStyle name="Bad 17" xfId="1131"/>
    <cellStyle name="Bad 18" xfId="1132"/>
    <cellStyle name="Bad 19" xfId="1133"/>
    <cellStyle name="Bad 2" xfId="1134"/>
    <cellStyle name="Bad 20" xfId="1135"/>
    <cellStyle name="Bad 21" xfId="1136"/>
    <cellStyle name="Bad 22" xfId="1137"/>
    <cellStyle name="Bad 23" xfId="1138"/>
    <cellStyle name="Bad 24" xfId="1139"/>
    <cellStyle name="Bad 25" xfId="1140"/>
    <cellStyle name="Bad 26" xfId="1141"/>
    <cellStyle name="Bad 3" xfId="1142"/>
    <cellStyle name="Bad 4" xfId="1143"/>
    <cellStyle name="Bad 5" xfId="1144"/>
    <cellStyle name="Bad 6" xfId="1145"/>
    <cellStyle name="Bad 7" xfId="1146"/>
    <cellStyle name="Bad 8" xfId="1147"/>
    <cellStyle name="Bad 9" xfId="1148"/>
    <cellStyle name="Body" xfId="1149"/>
    <cellStyle name="bol" xfId="1150"/>
    <cellStyle name="Bol 1" xfId="1151"/>
    <cellStyle name="bol_BQ-GRR" xfId="1152"/>
    <cellStyle name="bol1" xfId="1153"/>
    <cellStyle name="Border" xfId="2714"/>
    <cellStyle name="bottom" xfId="1154"/>
    <cellStyle name="c" xfId="1155"/>
    <cellStyle name="C?AØ_¿?¾÷CoE² " xfId="2715"/>
    <cellStyle name="c_RAP+RAB SOEKARNO-HATA (rev)" xfId="1156"/>
    <cellStyle name="Ç¥ÁØ_¿¬°£´©°è¿¹»ó" xfId="1157"/>
    <cellStyle name="C￥AØ_¿μ¾÷CoE² " xfId="2716"/>
    <cellStyle name="Calc Currency (0)" xfId="22"/>
    <cellStyle name="Calculation 10" xfId="1158"/>
    <cellStyle name="Calculation 10 2" xfId="1159"/>
    <cellStyle name="Calculation 11" xfId="1160"/>
    <cellStyle name="Calculation 11 2" xfId="1161"/>
    <cellStyle name="Calculation 12" xfId="1162"/>
    <cellStyle name="Calculation 12 2" xfId="1163"/>
    <cellStyle name="Calculation 13" xfId="1164"/>
    <cellStyle name="Calculation 13 2" xfId="1165"/>
    <cellStyle name="Calculation 14" xfId="1166"/>
    <cellStyle name="Calculation 14 2" xfId="1167"/>
    <cellStyle name="Calculation 15" xfId="1168"/>
    <cellStyle name="Calculation 15 2" xfId="1169"/>
    <cellStyle name="Calculation 16" xfId="1170"/>
    <cellStyle name="Calculation 16 2" xfId="1171"/>
    <cellStyle name="Calculation 17" xfId="1172"/>
    <cellStyle name="Calculation 17 2" xfId="1173"/>
    <cellStyle name="Calculation 18" xfId="1174"/>
    <cellStyle name="Calculation 18 2" xfId="1175"/>
    <cellStyle name="Calculation 19" xfId="1176"/>
    <cellStyle name="Calculation 19 2" xfId="1177"/>
    <cellStyle name="Calculation 2" xfId="1178"/>
    <cellStyle name="Calculation 2 2" xfId="1179"/>
    <cellStyle name="Calculation 20" xfId="1180"/>
    <cellStyle name="Calculation 20 2" xfId="1181"/>
    <cellStyle name="Calculation 21" xfId="1182"/>
    <cellStyle name="Calculation 21 2" xfId="1183"/>
    <cellStyle name="Calculation 22" xfId="1184"/>
    <cellStyle name="Calculation 22 2" xfId="1185"/>
    <cellStyle name="Calculation 23" xfId="1186"/>
    <cellStyle name="Calculation 23 2" xfId="1187"/>
    <cellStyle name="Calculation 24" xfId="1188"/>
    <cellStyle name="Calculation 25" xfId="1189"/>
    <cellStyle name="Calculation 26" xfId="1190"/>
    <cellStyle name="Calculation 3" xfId="1191"/>
    <cellStyle name="Calculation 3 2" xfId="1192"/>
    <cellStyle name="Calculation 4" xfId="1193"/>
    <cellStyle name="Calculation 4 2" xfId="1194"/>
    <cellStyle name="Calculation 5" xfId="1195"/>
    <cellStyle name="Calculation 5 2" xfId="1196"/>
    <cellStyle name="Calculation 6" xfId="1197"/>
    <cellStyle name="Calculation 6 2" xfId="1198"/>
    <cellStyle name="Calculation 7" xfId="1199"/>
    <cellStyle name="Calculation 7 2" xfId="1200"/>
    <cellStyle name="Calculation 8" xfId="1201"/>
    <cellStyle name="Calculation 8 2" xfId="1202"/>
    <cellStyle name="Calculation 9" xfId="1203"/>
    <cellStyle name="Calculation 9 2" xfId="1204"/>
    <cellStyle name="Check Cell 10" xfId="1205"/>
    <cellStyle name="Check Cell 10 2" xfId="1206"/>
    <cellStyle name="Check Cell 11" xfId="1207"/>
    <cellStyle name="Check Cell 11 2" xfId="1208"/>
    <cellStyle name="Check Cell 12" xfId="1209"/>
    <cellStyle name="Check Cell 12 2" xfId="1210"/>
    <cellStyle name="Check Cell 13" xfId="1211"/>
    <cellStyle name="Check Cell 13 2" xfId="1212"/>
    <cellStyle name="Check Cell 14" xfId="1213"/>
    <cellStyle name="Check Cell 14 2" xfId="1214"/>
    <cellStyle name="Check Cell 15" xfId="1215"/>
    <cellStyle name="Check Cell 15 2" xfId="1216"/>
    <cellStyle name="Check Cell 16" xfId="1217"/>
    <cellStyle name="Check Cell 16 2" xfId="1218"/>
    <cellStyle name="Check Cell 17" xfId="1219"/>
    <cellStyle name="Check Cell 17 2" xfId="1220"/>
    <cellStyle name="Check Cell 18" xfId="1221"/>
    <cellStyle name="Check Cell 18 2" xfId="1222"/>
    <cellStyle name="Check Cell 19" xfId="1223"/>
    <cellStyle name="Check Cell 19 2" xfId="1224"/>
    <cellStyle name="Check Cell 2" xfId="1225"/>
    <cellStyle name="Check Cell 2 2" xfId="1226"/>
    <cellStyle name="Check Cell 20" xfId="1227"/>
    <cellStyle name="Check Cell 20 2" xfId="1228"/>
    <cellStyle name="Check Cell 21" xfId="1229"/>
    <cellStyle name="Check Cell 21 2" xfId="1230"/>
    <cellStyle name="Check Cell 22" xfId="1231"/>
    <cellStyle name="Check Cell 22 2" xfId="1232"/>
    <cellStyle name="Check Cell 23" xfId="1233"/>
    <cellStyle name="Check Cell 23 2" xfId="1234"/>
    <cellStyle name="Check Cell 24" xfId="1235"/>
    <cellStyle name="Check Cell 25" xfId="1236"/>
    <cellStyle name="Check Cell 26" xfId="1237"/>
    <cellStyle name="Check Cell 3" xfId="1238"/>
    <cellStyle name="Check Cell 3 2" xfId="1239"/>
    <cellStyle name="Check Cell 4" xfId="1240"/>
    <cellStyle name="Check Cell 4 2" xfId="1241"/>
    <cellStyle name="Check Cell 5" xfId="1242"/>
    <cellStyle name="Check Cell 5 2" xfId="1243"/>
    <cellStyle name="Check Cell 6" xfId="1244"/>
    <cellStyle name="Check Cell 6 2" xfId="1245"/>
    <cellStyle name="Check Cell 7" xfId="1246"/>
    <cellStyle name="Check Cell 7 2" xfId="1247"/>
    <cellStyle name="Check Cell 8" xfId="1248"/>
    <cellStyle name="Check Cell 8 2" xfId="1249"/>
    <cellStyle name="Check Cell 9" xfId="1250"/>
    <cellStyle name="Check Cell 9 2" xfId="1251"/>
    <cellStyle name="Comma" xfId="3" builtinId="3"/>
    <cellStyle name="Comma  - Style1" xfId="1252"/>
    <cellStyle name="Comma  - Style2" xfId="1253"/>
    <cellStyle name="Comma  - Style3" xfId="1254"/>
    <cellStyle name="Comma  - Style4" xfId="1255"/>
    <cellStyle name="Comma  - Style5" xfId="1256"/>
    <cellStyle name="Comma  - Style6" xfId="1257"/>
    <cellStyle name="Comma  - Style7" xfId="1258"/>
    <cellStyle name="Comma  - Style8" xfId="1259"/>
    <cellStyle name="Comma [0]" xfId="48" builtinId="6"/>
    <cellStyle name="Comma [0] 10" xfId="1260"/>
    <cellStyle name="Comma [0] 10 2" xfId="2717"/>
    <cellStyle name="Comma [0] 11" xfId="1261"/>
    <cellStyle name="Comma [0] 11 2" xfId="1262"/>
    <cellStyle name="Comma [0] 11 2 2" xfId="2718"/>
    <cellStyle name="Comma [0] 12" xfId="2719"/>
    <cellStyle name="Comma [0] 13" xfId="2720"/>
    <cellStyle name="Comma [0] 14" xfId="2721"/>
    <cellStyle name="Comma [0] 14 2" xfId="2722"/>
    <cellStyle name="Comma [0] 16" xfId="2723"/>
    <cellStyle name="Comma [0] 17" xfId="1263"/>
    <cellStyle name="Comma [0] 18" xfId="1264"/>
    <cellStyle name="Comma [0] 19" xfId="1265"/>
    <cellStyle name="Comma [0] 2" xfId="1"/>
    <cellStyle name="Comma [0] 2 2" xfId="15"/>
    <cellStyle name="Comma [0] 2 2 2" xfId="1266"/>
    <cellStyle name="Comma [0] 2 2 3" xfId="2724"/>
    <cellStyle name="Comma [0] 2 2 3 2" xfId="2725"/>
    <cellStyle name="Comma [0] 2 3" xfId="1267"/>
    <cellStyle name="Comma [0] 2 4" xfId="1268"/>
    <cellStyle name="Comma [0] 2 5" xfId="1269"/>
    <cellStyle name="Comma [0] 2 6" xfId="1270"/>
    <cellStyle name="Comma [0] 2 7" xfId="1271"/>
    <cellStyle name="Comma [0] 2 8" xfId="1272"/>
    <cellStyle name="Comma [0] 20" xfId="1273"/>
    <cellStyle name="Comma [0] 21" xfId="1274"/>
    <cellStyle name="Comma [0] 23" xfId="1275"/>
    <cellStyle name="Comma [0] 3" xfId="6"/>
    <cellStyle name="Comma [0] 3 2" xfId="1276"/>
    <cellStyle name="Comma [0] 4" xfId="7"/>
    <cellStyle name="Comma [0] 4 2" xfId="2726"/>
    <cellStyle name="Comma [0] 4 3" xfId="2727"/>
    <cellStyle name="Comma [0] 5" xfId="23"/>
    <cellStyle name="Comma [0] 5 2" xfId="1277"/>
    <cellStyle name="Comma [0] 6" xfId="1278"/>
    <cellStyle name="Comma [0] 6 2" xfId="2728"/>
    <cellStyle name="Comma [0] 7" xfId="1279"/>
    <cellStyle name="Comma [0] 7 2" xfId="2729"/>
    <cellStyle name="Comma [0] 8" xfId="1280"/>
    <cellStyle name="Comma [0] 8 2" xfId="1281"/>
    <cellStyle name="Comma [0] 8 3" xfId="1282"/>
    <cellStyle name="Comma [0] 9" xfId="1283"/>
    <cellStyle name="Comma [0] 9 2" xfId="2730"/>
    <cellStyle name="Comma [2]" xfId="1284"/>
    <cellStyle name="Comma [3]" xfId="1285"/>
    <cellStyle name="Comma 00" xfId="2731"/>
    <cellStyle name="Comma 10" xfId="1286"/>
    <cellStyle name="Comma 10 2" xfId="1287"/>
    <cellStyle name="Comma 10 3" xfId="1288"/>
    <cellStyle name="Comma 11" xfId="1289"/>
    <cellStyle name="Comma 11 2" xfId="2732"/>
    <cellStyle name="Comma 12" xfId="1290"/>
    <cellStyle name="Comma 12 2" xfId="2733"/>
    <cellStyle name="Comma 13" xfId="2734"/>
    <cellStyle name="Comma 13 2" xfId="2735"/>
    <cellStyle name="Comma 14" xfId="2736"/>
    <cellStyle name="Comma 15" xfId="2737"/>
    <cellStyle name="Comma 15 2" xfId="2738"/>
    <cellStyle name="Comma 17" xfId="1291"/>
    <cellStyle name="Comma 19" xfId="2739"/>
    <cellStyle name="Comma 2" xfId="8"/>
    <cellStyle name="Comma 2 10" xfId="1292"/>
    <cellStyle name="Comma 2 11" xfId="1293"/>
    <cellStyle name="Comma 2 12" xfId="1294"/>
    <cellStyle name="Comma 2 13" xfId="1295"/>
    <cellStyle name="Comma 2 17" xfId="1296"/>
    <cellStyle name="Comma 2 2" xfId="24"/>
    <cellStyle name="Comma 2 2 2" xfId="1297"/>
    <cellStyle name="Comma 2 2 2 2" xfId="2740"/>
    <cellStyle name="Comma 2 2 2 2 2" xfId="2741"/>
    <cellStyle name="Comma 2 2 2 2 2 2" xfId="2742"/>
    <cellStyle name="Comma 2 2 2 2 2 3" xfId="2743"/>
    <cellStyle name="Comma 2 2 2 2 2 4" xfId="2744"/>
    <cellStyle name="Comma 2 2 2 2 3" xfId="2745"/>
    <cellStyle name="Comma 2 2 2 2 4" xfId="2746"/>
    <cellStyle name="Comma 2 2 2 3" xfId="2747"/>
    <cellStyle name="Comma 2 2 2 4" xfId="2748"/>
    <cellStyle name="Comma 2 2 2 5" xfId="2749"/>
    <cellStyle name="Comma 2 2 3" xfId="1298"/>
    <cellStyle name="Comma 2 2 4" xfId="1299"/>
    <cellStyle name="Comma 2 2 5" xfId="1300"/>
    <cellStyle name="Comma 2 2 6" xfId="2750"/>
    <cellStyle name="Comma 2 3" xfId="1301"/>
    <cellStyle name="Comma 2 3 2" xfId="2751"/>
    <cellStyle name="Comma 2 4" xfId="1302"/>
    <cellStyle name="Comma 2 5" xfId="1303"/>
    <cellStyle name="Comma 2 6" xfId="1304"/>
    <cellStyle name="Comma 2 7" xfId="1305"/>
    <cellStyle name="Comma 2 8" xfId="1306"/>
    <cellStyle name="Comma 2 9" xfId="1307"/>
    <cellStyle name="Comma 2_Copy of COBAFINALKURVA-S CEK2" xfId="1308"/>
    <cellStyle name="Comma 3" xfId="9"/>
    <cellStyle name="Comma 3 10" xfId="1309"/>
    <cellStyle name="Comma 3 2" xfId="25"/>
    <cellStyle name="Comma 3 2 2" xfId="2752"/>
    <cellStyle name="Comma 3 2 2 2" xfId="2753"/>
    <cellStyle name="Comma 3 3" xfId="1310"/>
    <cellStyle name="Comma 3_RAB BAPUSDA 2 '07 USULAN" xfId="2754"/>
    <cellStyle name="Comma 4" xfId="17"/>
    <cellStyle name="Comma 4 2" xfId="1311"/>
    <cellStyle name="Comma 5" xfId="26"/>
    <cellStyle name="Comma 5 2" xfId="27"/>
    <cellStyle name="Comma 5_6 UNIT DIT POL AIR DENGAN BAK5" xfId="2755"/>
    <cellStyle name="Comma 6" xfId="28"/>
    <cellStyle name="Comma 6 2" xfId="1312"/>
    <cellStyle name="Comma 6 2 2" xfId="2756"/>
    <cellStyle name="Comma 6 3" xfId="1313"/>
    <cellStyle name="Comma 6 4" xfId="2757"/>
    <cellStyle name="Comma 7" xfId="29"/>
    <cellStyle name="Comma 7 2" xfId="2758"/>
    <cellStyle name="Comma 8" xfId="1314"/>
    <cellStyle name="Comma 8 10" xfId="1315"/>
    <cellStyle name="Comma 8 11" xfId="1316"/>
    <cellStyle name="Comma 8 12" xfId="1317"/>
    <cellStyle name="Comma 8 13" xfId="1318"/>
    <cellStyle name="Comma 8 14" xfId="1319"/>
    <cellStyle name="Comma 8 15" xfId="1320"/>
    <cellStyle name="Comma 8 16" xfId="1321"/>
    <cellStyle name="Comma 8 17" xfId="1322"/>
    <cellStyle name="Comma 8 18" xfId="1323"/>
    <cellStyle name="Comma 8 19" xfId="1324"/>
    <cellStyle name="Comma 8 2" xfId="1325"/>
    <cellStyle name="Comma 8 2 10" xfId="1326"/>
    <cellStyle name="Comma 8 2 11" xfId="1327"/>
    <cellStyle name="Comma 8 2 12" xfId="1328"/>
    <cellStyle name="Comma 8 2 13" xfId="1329"/>
    <cellStyle name="Comma 8 2 14" xfId="1330"/>
    <cellStyle name="Comma 8 2 15" xfId="1331"/>
    <cellStyle name="Comma 8 2 16" xfId="1332"/>
    <cellStyle name="Comma 8 2 17" xfId="1333"/>
    <cellStyle name="Comma 8 2 18" xfId="1334"/>
    <cellStyle name="Comma 8 2 19" xfId="1335"/>
    <cellStyle name="Comma 8 2 2" xfId="1336"/>
    <cellStyle name="Comma 8 2 2 2" xfId="1337"/>
    <cellStyle name="Comma 8 2 2 3" xfId="1338"/>
    <cellStyle name="Comma 8 2 2 4" xfId="1339"/>
    <cellStyle name="Comma 8 2 2 5" xfId="1340"/>
    <cellStyle name="Comma 8 2 2 6" xfId="1341"/>
    <cellStyle name="Comma 8 2 20" xfId="1342"/>
    <cellStyle name="Comma 8 2 21" xfId="1343"/>
    <cellStyle name="Comma 8 2 22" xfId="1344"/>
    <cellStyle name="Comma 8 2 23" xfId="1345"/>
    <cellStyle name="Comma 8 2 24" xfId="1346"/>
    <cellStyle name="Comma 8 2 25" xfId="1347"/>
    <cellStyle name="Comma 8 2 26" xfId="1348"/>
    <cellStyle name="Comma 8 2 27" xfId="1349"/>
    <cellStyle name="Comma 8 2 28" xfId="1350"/>
    <cellStyle name="Comma 8 2 29" xfId="1351"/>
    <cellStyle name="Comma 8 2 3" xfId="1352"/>
    <cellStyle name="Comma 8 2 4" xfId="1353"/>
    <cellStyle name="Comma 8 2 5" xfId="1354"/>
    <cellStyle name="Comma 8 2 6" xfId="1355"/>
    <cellStyle name="Comma 8 2 7" xfId="1356"/>
    <cellStyle name="Comma 8 2 8" xfId="1357"/>
    <cellStyle name="Comma 8 2 9" xfId="1358"/>
    <cellStyle name="Comma 8 20" xfId="1359"/>
    <cellStyle name="Comma 8 21" xfId="1360"/>
    <cellStyle name="Comma 8 22" xfId="1361"/>
    <cellStyle name="Comma 8 23" xfId="1362"/>
    <cellStyle name="Comma 8 24" xfId="1363"/>
    <cellStyle name="Comma 8 25" xfId="1364"/>
    <cellStyle name="Comma 8 26" xfId="1365"/>
    <cellStyle name="Comma 8 27" xfId="1366"/>
    <cellStyle name="Comma 8 28" xfId="1367"/>
    <cellStyle name="Comma 8 29" xfId="1368"/>
    <cellStyle name="Comma 8 3" xfId="1369"/>
    <cellStyle name="Comma 8 30" xfId="1370"/>
    <cellStyle name="Comma 8 31" xfId="1371"/>
    <cellStyle name="Comma 8 32" xfId="1372"/>
    <cellStyle name="Comma 8 33" xfId="1373"/>
    <cellStyle name="Comma 8 34" xfId="1374"/>
    <cellStyle name="Comma 8 4" xfId="1375"/>
    <cellStyle name="Comma 8 4 10" xfId="1376"/>
    <cellStyle name="Comma 8 4 11" xfId="1377"/>
    <cellStyle name="Comma 8 4 12" xfId="1378"/>
    <cellStyle name="Comma 8 4 13" xfId="1379"/>
    <cellStyle name="Comma 8 4 14" xfId="1380"/>
    <cellStyle name="Comma 8 4 15" xfId="1381"/>
    <cellStyle name="Comma 8 4 16" xfId="1382"/>
    <cellStyle name="Comma 8 4 17" xfId="1383"/>
    <cellStyle name="Comma 8 4 18" xfId="1384"/>
    <cellStyle name="Comma 8 4 19" xfId="1385"/>
    <cellStyle name="Comma 8 4 2" xfId="1386"/>
    <cellStyle name="Comma 8 4 2 2" xfId="1387"/>
    <cellStyle name="Comma 8 4 2 3" xfId="1388"/>
    <cellStyle name="Comma 8 4 2 4" xfId="1389"/>
    <cellStyle name="Comma 8 4 2 5" xfId="1390"/>
    <cellStyle name="Comma 8 4 2 6" xfId="1391"/>
    <cellStyle name="Comma 8 4 20" xfId="1392"/>
    <cellStyle name="Comma 8 4 21" xfId="1393"/>
    <cellStyle name="Comma 8 4 22" xfId="1394"/>
    <cellStyle name="Comma 8 4 23" xfId="1395"/>
    <cellStyle name="Comma 8 4 24" xfId="1396"/>
    <cellStyle name="Comma 8 4 25" xfId="1397"/>
    <cellStyle name="Comma 8 4 26" xfId="1398"/>
    <cellStyle name="Comma 8 4 27" xfId="1399"/>
    <cellStyle name="Comma 8 4 28" xfId="1400"/>
    <cellStyle name="Comma 8 4 29" xfId="1401"/>
    <cellStyle name="Comma 8 4 3" xfId="1402"/>
    <cellStyle name="Comma 8 4 4" xfId="1403"/>
    <cellStyle name="Comma 8 4 5" xfId="1404"/>
    <cellStyle name="Comma 8 4 6" xfId="1405"/>
    <cellStyle name="Comma 8 4 7" xfId="1406"/>
    <cellStyle name="Comma 8 4 8" xfId="1407"/>
    <cellStyle name="Comma 8 4 9" xfId="1408"/>
    <cellStyle name="Comma 8 5" xfId="1409"/>
    <cellStyle name="Comma 8 5 10" xfId="1410"/>
    <cellStyle name="Comma 8 5 11" xfId="1411"/>
    <cellStyle name="Comma 8 5 12" xfId="1412"/>
    <cellStyle name="Comma 8 5 13" xfId="1413"/>
    <cellStyle name="Comma 8 5 14" xfId="1414"/>
    <cellStyle name="Comma 8 5 15" xfId="1415"/>
    <cellStyle name="Comma 8 5 16" xfId="1416"/>
    <cellStyle name="Comma 8 5 17" xfId="1417"/>
    <cellStyle name="Comma 8 5 18" xfId="1418"/>
    <cellStyle name="Comma 8 5 19" xfId="1419"/>
    <cellStyle name="Comma 8 5 2" xfId="1420"/>
    <cellStyle name="Comma 8 5 2 2" xfId="1421"/>
    <cellStyle name="Comma 8 5 2 3" xfId="1422"/>
    <cellStyle name="Comma 8 5 2 4" xfId="1423"/>
    <cellStyle name="Comma 8 5 2 5" xfId="1424"/>
    <cellStyle name="Comma 8 5 2 6" xfId="1425"/>
    <cellStyle name="Comma 8 5 20" xfId="1426"/>
    <cellStyle name="Comma 8 5 21" xfId="1427"/>
    <cellStyle name="Comma 8 5 22" xfId="1428"/>
    <cellStyle name="Comma 8 5 23" xfId="1429"/>
    <cellStyle name="Comma 8 5 24" xfId="1430"/>
    <cellStyle name="Comma 8 5 25" xfId="1431"/>
    <cellStyle name="Comma 8 5 26" xfId="1432"/>
    <cellStyle name="Comma 8 5 27" xfId="1433"/>
    <cellStyle name="Comma 8 5 28" xfId="1434"/>
    <cellStyle name="Comma 8 5 29" xfId="1435"/>
    <cellStyle name="Comma 8 5 3" xfId="1436"/>
    <cellStyle name="Comma 8 5 4" xfId="1437"/>
    <cellStyle name="Comma 8 5 5" xfId="1438"/>
    <cellStyle name="Comma 8 5 6" xfId="1439"/>
    <cellStyle name="Comma 8 5 7" xfId="1440"/>
    <cellStyle name="Comma 8 5 8" xfId="1441"/>
    <cellStyle name="Comma 8 5 9" xfId="1442"/>
    <cellStyle name="Comma 8 6" xfId="1443"/>
    <cellStyle name="Comma 8 6 10" xfId="1444"/>
    <cellStyle name="Comma 8 6 11" xfId="1445"/>
    <cellStyle name="Comma 8 6 12" xfId="1446"/>
    <cellStyle name="Comma 8 6 13" xfId="1447"/>
    <cellStyle name="Comma 8 6 14" xfId="1448"/>
    <cellStyle name="Comma 8 6 15" xfId="1449"/>
    <cellStyle name="Comma 8 6 16" xfId="1450"/>
    <cellStyle name="Comma 8 6 17" xfId="1451"/>
    <cellStyle name="Comma 8 6 18" xfId="1452"/>
    <cellStyle name="Comma 8 6 19" xfId="1453"/>
    <cellStyle name="Comma 8 6 2" xfId="1454"/>
    <cellStyle name="Comma 8 6 2 2" xfId="1455"/>
    <cellStyle name="Comma 8 6 2 3" xfId="1456"/>
    <cellStyle name="Comma 8 6 2 4" xfId="1457"/>
    <cellStyle name="Comma 8 6 2 5" xfId="1458"/>
    <cellStyle name="Comma 8 6 2 6" xfId="1459"/>
    <cellStyle name="Comma 8 6 20" xfId="1460"/>
    <cellStyle name="Comma 8 6 21" xfId="1461"/>
    <cellStyle name="Comma 8 6 22" xfId="1462"/>
    <cellStyle name="Comma 8 6 23" xfId="1463"/>
    <cellStyle name="Comma 8 6 24" xfId="1464"/>
    <cellStyle name="Comma 8 6 25" xfId="1465"/>
    <cellStyle name="Comma 8 6 26" xfId="1466"/>
    <cellStyle name="Comma 8 6 27" xfId="1467"/>
    <cellStyle name="Comma 8 6 28" xfId="1468"/>
    <cellStyle name="Comma 8 6 29" xfId="1469"/>
    <cellStyle name="Comma 8 6 3" xfId="1470"/>
    <cellStyle name="Comma 8 6 4" xfId="1471"/>
    <cellStyle name="Comma 8 6 5" xfId="1472"/>
    <cellStyle name="Comma 8 6 6" xfId="1473"/>
    <cellStyle name="Comma 8 6 7" xfId="1474"/>
    <cellStyle name="Comma 8 6 8" xfId="1475"/>
    <cellStyle name="Comma 8 6 9" xfId="1476"/>
    <cellStyle name="Comma 8 7" xfId="1477"/>
    <cellStyle name="Comma 8 7 2" xfId="1478"/>
    <cellStyle name="Comma 8 7 3" xfId="1479"/>
    <cellStyle name="Comma 8 7 4" xfId="1480"/>
    <cellStyle name="Comma 8 7 5" xfId="1481"/>
    <cellStyle name="Comma 8 7 6" xfId="1482"/>
    <cellStyle name="Comma 8 8" xfId="1483"/>
    <cellStyle name="Comma 8 9" xfId="1484"/>
    <cellStyle name="Comma 9" xfId="1485"/>
    <cellStyle name="Comma 9 2" xfId="2759"/>
    <cellStyle name="Comma 9 3" xfId="2760"/>
    <cellStyle name="Comma 9_RUMAH DINAS KA.PENG. NEGERI4" xfId="2761"/>
    <cellStyle name="Comma0" xfId="1486"/>
    <cellStyle name="Comma0 2" xfId="2762"/>
    <cellStyle name="Comma0 3" xfId="2763"/>
    <cellStyle name="Copied" xfId="1487"/>
    <cellStyle name="Currency [0] 2" xfId="10"/>
    <cellStyle name="Currency [0] 2 2" xfId="1488"/>
    <cellStyle name="Currency [0] 3" xfId="1489"/>
    <cellStyle name="Currency [0] 3 2" xfId="1490"/>
    <cellStyle name="Currency [1]" xfId="1491"/>
    <cellStyle name="Currency [2]" xfId="1492"/>
    <cellStyle name="Currency 2" xfId="2764"/>
    <cellStyle name="Currency 3" xfId="2765"/>
    <cellStyle name="Currency 3 2" xfId="2766"/>
    <cellStyle name="Currency 4" xfId="2767"/>
    <cellStyle name="Currency0" xfId="1493"/>
    <cellStyle name="Currency0 2" xfId="2768"/>
    <cellStyle name="Currency0 3" xfId="2769"/>
    <cellStyle name="Custom - Style8" xfId="1494"/>
    <cellStyle name="Data   - Style2" xfId="1495"/>
    <cellStyle name="DATE" xfId="1496"/>
    <cellStyle name="Date [d-mmm-yy]" xfId="1497"/>
    <cellStyle name="Date [mm-d-yy]" xfId="1498"/>
    <cellStyle name="Date [mm-d-yyyy]" xfId="1499"/>
    <cellStyle name="Date [mmm-yy]" xfId="1500"/>
    <cellStyle name="Date 2" xfId="2770"/>
    <cellStyle name="Date 3" xfId="2771"/>
    <cellStyle name="DATE_RAP Bandara Depati Amir" xfId="1501"/>
    <cellStyle name="date1" xfId="1502"/>
    <cellStyle name="Description" xfId="1503"/>
    <cellStyle name="Dezimal [0]_Central Install 6-up" xfId="1504"/>
    <cellStyle name="Dezimal_Central Install 6-up" xfId="1505"/>
    <cellStyle name="DUA" xfId="1506"/>
    <cellStyle name="DUA 2" xfId="2772"/>
    <cellStyle name="DUA 3" xfId="2773"/>
    <cellStyle name="Emphasis 1" xfId="1507"/>
    <cellStyle name="Emphasis 2" xfId="1508"/>
    <cellStyle name="Emphasis 3" xfId="1509"/>
    <cellStyle name="Entered" xfId="1510"/>
    <cellStyle name="Euro" xfId="1511"/>
    <cellStyle name="Euro 2" xfId="2774"/>
    <cellStyle name="Euro 3" xfId="2775"/>
    <cellStyle name="Explanatory Text 10" xfId="1512"/>
    <cellStyle name="Explanatory Text 11" xfId="1513"/>
    <cellStyle name="Explanatory Text 12" xfId="1514"/>
    <cellStyle name="Explanatory Text 13" xfId="1515"/>
    <cellStyle name="Explanatory Text 14" xfId="1516"/>
    <cellStyle name="Explanatory Text 15" xfId="1517"/>
    <cellStyle name="Explanatory Text 16" xfId="1518"/>
    <cellStyle name="Explanatory Text 17" xfId="1519"/>
    <cellStyle name="Explanatory Text 18" xfId="1520"/>
    <cellStyle name="Explanatory Text 19" xfId="1521"/>
    <cellStyle name="Explanatory Text 2" xfId="1522"/>
    <cellStyle name="Explanatory Text 20" xfId="1523"/>
    <cellStyle name="Explanatory Text 21" xfId="1524"/>
    <cellStyle name="Explanatory Text 22" xfId="1525"/>
    <cellStyle name="Explanatory Text 23" xfId="1526"/>
    <cellStyle name="Explanatory Text 24" xfId="1527"/>
    <cellStyle name="Explanatory Text 25" xfId="1528"/>
    <cellStyle name="Explanatory Text 26" xfId="1529"/>
    <cellStyle name="Explanatory Text 3" xfId="1530"/>
    <cellStyle name="Explanatory Text 4" xfId="1531"/>
    <cellStyle name="Explanatory Text 5" xfId="1532"/>
    <cellStyle name="Explanatory Text 6" xfId="1533"/>
    <cellStyle name="Explanatory Text 7" xfId="1534"/>
    <cellStyle name="Explanatory Text 8" xfId="1535"/>
    <cellStyle name="Explanatory Text 9" xfId="1536"/>
    <cellStyle name="ƒ" xfId="1537"/>
    <cellStyle name="ƒ_ALAT-SPP-BU-DKP" xfId="1538"/>
    <cellStyle name="ƒ_ALAT-SPP-BU-HOTEL 12 LANTAI" xfId="1539"/>
    <cellStyle name="ƒ_BQ-GRR" xfId="1540"/>
    <cellStyle name="ƒ_MU Medical centre" xfId="1541"/>
    <cellStyle name="ƒ_RAP Bandara Depati Amir" xfId="1542"/>
    <cellStyle name="ƒ_RAP_PAJAK LJTN_IV LPG_ALT1" xfId="1543"/>
    <cellStyle name="ƒ_Rekap_BukuMerah" xfId="1544"/>
    <cellStyle name="F2" xfId="1545"/>
    <cellStyle name="F3" xfId="1546"/>
    <cellStyle name="F4" xfId="1547"/>
    <cellStyle name="F5" xfId="1548"/>
    <cellStyle name="F6" xfId="1549"/>
    <cellStyle name="F7" xfId="1550"/>
    <cellStyle name="F8" xfId="1551"/>
    <cellStyle name="Fixed" xfId="1552"/>
    <cellStyle name="Fixed [0]" xfId="1553"/>
    <cellStyle name="Fixed 2" xfId="2776"/>
    <cellStyle name="Fixed 3" xfId="2777"/>
    <cellStyle name="Fixed_RAP Bandara Depati Amir" xfId="1554"/>
    <cellStyle name="Good 10" xfId="1555"/>
    <cellStyle name="Good 11" xfId="1556"/>
    <cellStyle name="Good 12" xfId="1557"/>
    <cellStyle name="Good 13" xfId="1558"/>
    <cellStyle name="Good 14" xfId="1559"/>
    <cellStyle name="Good 15" xfId="1560"/>
    <cellStyle name="Good 16" xfId="1561"/>
    <cellStyle name="Good 17" xfId="1562"/>
    <cellStyle name="Good 18" xfId="1563"/>
    <cellStyle name="Good 19" xfId="1564"/>
    <cellStyle name="Good 2" xfId="1565"/>
    <cellStyle name="Good 20" xfId="1566"/>
    <cellStyle name="Good 21" xfId="1567"/>
    <cellStyle name="Good 22" xfId="1568"/>
    <cellStyle name="Good 23" xfId="1569"/>
    <cellStyle name="Good 24" xfId="1570"/>
    <cellStyle name="Good 25" xfId="1571"/>
    <cellStyle name="Good 26" xfId="1572"/>
    <cellStyle name="Good 3" xfId="1573"/>
    <cellStyle name="Good 4" xfId="1574"/>
    <cellStyle name="Good 5" xfId="1575"/>
    <cellStyle name="Good 6" xfId="1576"/>
    <cellStyle name="Good 7" xfId="1577"/>
    <cellStyle name="Good 8" xfId="1578"/>
    <cellStyle name="Good 9" xfId="1579"/>
    <cellStyle name="Grey" xfId="1580"/>
    <cellStyle name="Grey 2" xfId="1581"/>
    <cellStyle name="Grey 3" xfId="1582"/>
    <cellStyle name="Grey 4" xfId="1583"/>
    <cellStyle name="Grey 5" xfId="1584"/>
    <cellStyle name="Grey 6" xfId="1585"/>
    <cellStyle name="GTT%" xfId="1586"/>
    <cellStyle name="GTT% 2" xfId="2778"/>
    <cellStyle name="GTT% 3" xfId="2779"/>
    <cellStyle name="Header - Style1" xfId="1587"/>
    <cellStyle name="Header1" xfId="30"/>
    <cellStyle name="Header2" xfId="31"/>
    <cellStyle name="Heading" xfId="1588"/>
    <cellStyle name="Heading 1 10" xfId="1589"/>
    <cellStyle name="Heading 1 11" xfId="1590"/>
    <cellStyle name="Heading 1 12" xfId="1591"/>
    <cellStyle name="Heading 1 13" xfId="1592"/>
    <cellStyle name="Heading 1 14" xfId="1593"/>
    <cellStyle name="Heading 1 15" xfId="1594"/>
    <cellStyle name="Heading 1 16" xfId="1595"/>
    <cellStyle name="Heading 1 17" xfId="1596"/>
    <cellStyle name="Heading 1 18" xfId="1597"/>
    <cellStyle name="Heading 1 19" xfId="1598"/>
    <cellStyle name="Heading 1 2" xfId="1599"/>
    <cellStyle name="Heading 1 20" xfId="1600"/>
    <cellStyle name="Heading 1 21" xfId="1601"/>
    <cellStyle name="Heading 1 22" xfId="1602"/>
    <cellStyle name="Heading 1 23" xfId="1603"/>
    <cellStyle name="Heading 1 24" xfId="1604"/>
    <cellStyle name="Heading 1 25" xfId="1605"/>
    <cellStyle name="Heading 1 26" xfId="1606"/>
    <cellStyle name="Heading 1 3" xfId="1607"/>
    <cellStyle name="Heading 1 4" xfId="1608"/>
    <cellStyle name="Heading 1 5" xfId="1609"/>
    <cellStyle name="Heading 1 6" xfId="1610"/>
    <cellStyle name="Heading 1 7" xfId="1611"/>
    <cellStyle name="Heading 1 8" xfId="1612"/>
    <cellStyle name="Heading 1 9" xfId="1613"/>
    <cellStyle name="Heading 2 10" xfId="1614"/>
    <cellStyle name="Heading 2 11" xfId="1615"/>
    <cellStyle name="Heading 2 12" xfId="1616"/>
    <cellStyle name="Heading 2 13" xfId="1617"/>
    <cellStyle name="Heading 2 14" xfId="1618"/>
    <cellStyle name="Heading 2 15" xfId="1619"/>
    <cellStyle name="Heading 2 16" xfId="1620"/>
    <cellStyle name="Heading 2 17" xfId="1621"/>
    <cellStyle name="Heading 2 18" xfId="1622"/>
    <cellStyle name="Heading 2 19" xfId="1623"/>
    <cellStyle name="Heading 2 2" xfId="1624"/>
    <cellStyle name="Heading 2 20" xfId="1625"/>
    <cellStyle name="Heading 2 21" xfId="1626"/>
    <cellStyle name="Heading 2 22" xfId="1627"/>
    <cellStyle name="Heading 2 23" xfId="1628"/>
    <cellStyle name="Heading 2 24" xfId="1629"/>
    <cellStyle name="Heading 2 25" xfId="1630"/>
    <cellStyle name="Heading 2 26" xfId="1631"/>
    <cellStyle name="Heading 2 3" xfId="1632"/>
    <cellStyle name="Heading 2 4" xfId="1633"/>
    <cellStyle name="Heading 2 5" xfId="1634"/>
    <cellStyle name="Heading 2 6" xfId="1635"/>
    <cellStyle name="Heading 2 7" xfId="1636"/>
    <cellStyle name="Heading 2 8" xfId="1637"/>
    <cellStyle name="Heading 2 9" xfId="1638"/>
    <cellStyle name="Heading 3 10" xfId="1639"/>
    <cellStyle name="Heading 3 11" xfId="1640"/>
    <cellStyle name="Heading 3 12" xfId="1641"/>
    <cellStyle name="Heading 3 13" xfId="1642"/>
    <cellStyle name="Heading 3 14" xfId="1643"/>
    <cellStyle name="Heading 3 15" xfId="1644"/>
    <cellStyle name="Heading 3 16" xfId="1645"/>
    <cellStyle name="Heading 3 17" xfId="1646"/>
    <cellStyle name="Heading 3 18" xfId="1647"/>
    <cellStyle name="Heading 3 19" xfId="1648"/>
    <cellStyle name="Heading 3 2" xfId="1649"/>
    <cellStyle name="Heading 3 20" xfId="1650"/>
    <cellStyle name="Heading 3 21" xfId="1651"/>
    <cellStyle name="Heading 3 22" xfId="1652"/>
    <cellStyle name="Heading 3 23" xfId="1653"/>
    <cellStyle name="Heading 3 24" xfId="1654"/>
    <cellStyle name="Heading 3 25" xfId="1655"/>
    <cellStyle name="Heading 3 26" xfId="1656"/>
    <cellStyle name="Heading 3 3" xfId="1657"/>
    <cellStyle name="Heading 3 4" xfId="1658"/>
    <cellStyle name="Heading 3 5" xfId="1659"/>
    <cellStyle name="Heading 3 6" xfId="1660"/>
    <cellStyle name="Heading 3 7" xfId="1661"/>
    <cellStyle name="Heading 3 8" xfId="1662"/>
    <cellStyle name="Heading 3 9" xfId="1663"/>
    <cellStyle name="Heading 4 10" xfId="1664"/>
    <cellStyle name="Heading 4 11" xfId="1665"/>
    <cellStyle name="Heading 4 12" xfId="1666"/>
    <cellStyle name="Heading 4 13" xfId="1667"/>
    <cellStyle name="Heading 4 14" xfId="1668"/>
    <cellStyle name="Heading 4 15" xfId="1669"/>
    <cellStyle name="Heading 4 16" xfId="1670"/>
    <cellStyle name="Heading 4 17" xfId="1671"/>
    <cellStyle name="Heading 4 18" xfId="1672"/>
    <cellStyle name="Heading 4 19" xfId="1673"/>
    <cellStyle name="Heading 4 2" xfId="1674"/>
    <cellStyle name="Heading 4 20" xfId="1675"/>
    <cellStyle name="Heading 4 21" xfId="1676"/>
    <cellStyle name="Heading 4 22" xfId="1677"/>
    <cellStyle name="Heading 4 23" xfId="1678"/>
    <cellStyle name="Heading 4 24" xfId="1679"/>
    <cellStyle name="Heading 4 25" xfId="1680"/>
    <cellStyle name="Heading 4 26" xfId="1681"/>
    <cellStyle name="Heading 4 3" xfId="1682"/>
    <cellStyle name="Heading 4 4" xfId="1683"/>
    <cellStyle name="Heading 4 5" xfId="1684"/>
    <cellStyle name="Heading 4 6" xfId="1685"/>
    <cellStyle name="Heading 4 7" xfId="1686"/>
    <cellStyle name="Heading 4 8" xfId="1687"/>
    <cellStyle name="Heading 4 9" xfId="1688"/>
    <cellStyle name="Heading1" xfId="1689"/>
    <cellStyle name="Heading2" xfId="1690"/>
    <cellStyle name="HEADINGS" xfId="1691"/>
    <cellStyle name="HEADINGSTOP" xfId="1692"/>
    <cellStyle name="Hyperlink" xfId="21" builtinId="8"/>
    <cellStyle name="Hyperlink 2" xfId="1693"/>
    <cellStyle name="Input [yellow]" xfId="1694"/>
    <cellStyle name="Input [yellow] 2" xfId="1695"/>
    <cellStyle name="Input [yellow] 3" xfId="1696"/>
    <cellStyle name="Input [yellow] 4" xfId="1697"/>
    <cellStyle name="Input [yellow] 5" xfId="1698"/>
    <cellStyle name="Input [yellow] 6" xfId="1699"/>
    <cellStyle name="Input 10" xfId="1700"/>
    <cellStyle name="Input 10 2" xfId="1701"/>
    <cellStyle name="Input 11" xfId="1702"/>
    <cellStyle name="Input 11 2" xfId="1703"/>
    <cellStyle name="Input 12" xfId="1704"/>
    <cellStyle name="Input 12 2" xfId="1705"/>
    <cellStyle name="Input 13" xfId="1706"/>
    <cellStyle name="Input 13 2" xfId="1707"/>
    <cellStyle name="Input 14" xfId="1708"/>
    <cellStyle name="Input 14 2" xfId="1709"/>
    <cellStyle name="Input 15" xfId="1710"/>
    <cellStyle name="Input 15 2" xfId="1711"/>
    <cellStyle name="Input 16" xfId="1712"/>
    <cellStyle name="Input 16 2" xfId="1713"/>
    <cellStyle name="Input 17" xfId="1714"/>
    <cellStyle name="Input 17 2" xfId="1715"/>
    <cellStyle name="Input 18" xfId="1716"/>
    <cellStyle name="Input 18 2" xfId="1717"/>
    <cellStyle name="Input 19" xfId="1718"/>
    <cellStyle name="Input 19 2" xfId="1719"/>
    <cellStyle name="Input 2" xfId="1720"/>
    <cellStyle name="Input 2 2" xfId="1721"/>
    <cellStyle name="Input 20" xfId="1722"/>
    <cellStyle name="Input 20 2" xfId="1723"/>
    <cellStyle name="Input 21" xfId="1724"/>
    <cellStyle name="Input 21 2" xfId="1725"/>
    <cellStyle name="Input 22" xfId="1726"/>
    <cellStyle name="Input 22 2" xfId="1727"/>
    <cellStyle name="Input 23" xfId="1728"/>
    <cellStyle name="Input 23 2" xfId="1729"/>
    <cellStyle name="Input 24" xfId="1730"/>
    <cellStyle name="Input 25" xfId="1731"/>
    <cellStyle name="Input 26" xfId="1732"/>
    <cellStyle name="Input 3" xfId="1733"/>
    <cellStyle name="Input 3 2" xfId="1734"/>
    <cellStyle name="Input 4" xfId="1735"/>
    <cellStyle name="Input 4 2" xfId="1736"/>
    <cellStyle name="Input 5" xfId="1737"/>
    <cellStyle name="Input 5 2" xfId="1738"/>
    <cellStyle name="Input 6" xfId="1739"/>
    <cellStyle name="Input 6 2" xfId="1740"/>
    <cellStyle name="Input 7" xfId="1741"/>
    <cellStyle name="Input 7 2" xfId="1742"/>
    <cellStyle name="Input 8" xfId="1743"/>
    <cellStyle name="Input 8 2" xfId="1744"/>
    <cellStyle name="Input 9" xfId="1745"/>
    <cellStyle name="Input 9 2" xfId="1746"/>
    <cellStyle name="Input Currency" xfId="1747"/>
    <cellStyle name="Input Date" xfId="1748"/>
    <cellStyle name="Input Fixed [0]" xfId="1749"/>
    <cellStyle name="Input Normal" xfId="1750"/>
    <cellStyle name="Input Percent" xfId="1751"/>
    <cellStyle name="Input Percent [2]" xfId="1752"/>
    <cellStyle name="Input Titles" xfId="1753"/>
    <cellStyle name="kop" xfId="1754"/>
    <cellStyle name="Labels - Style3" xfId="1755"/>
    <cellStyle name="Linked Cell 10" xfId="1756"/>
    <cellStyle name="Linked Cell 10 2" xfId="1757"/>
    <cellStyle name="Linked Cell 11" xfId="1758"/>
    <cellStyle name="Linked Cell 11 2" xfId="1759"/>
    <cellStyle name="Linked Cell 12" xfId="1760"/>
    <cellStyle name="Linked Cell 12 2" xfId="1761"/>
    <cellStyle name="Linked Cell 13" xfId="1762"/>
    <cellStyle name="Linked Cell 13 2" xfId="1763"/>
    <cellStyle name="Linked Cell 14" xfId="1764"/>
    <cellStyle name="Linked Cell 14 2" xfId="1765"/>
    <cellStyle name="Linked Cell 15" xfId="1766"/>
    <cellStyle name="Linked Cell 15 2" xfId="1767"/>
    <cellStyle name="Linked Cell 16" xfId="1768"/>
    <cellStyle name="Linked Cell 16 2" xfId="1769"/>
    <cellStyle name="Linked Cell 17" xfId="1770"/>
    <cellStyle name="Linked Cell 17 2" xfId="1771"/>
    <cellStyle name="Linked Cell 18" xfId="1772"/>
    <cellStyle name="Linked Cell 18 2" xfId="1773"/>
    <cellStyle name="Linked Cell 19" xfId="1774"/>
    <cellStyle name="Linked Cell 19 2" xfId="1775"/>
    <cellStyle name="Linked Cell 2" xfId="1776"/>
    <cellStyle name="Linked Cell 2 2" xfId="1777"/>
    <cellStyle name="Linked Cell 20" xfId="1778"/>
    <cellStyle name="Linked Cell 20 2" xfId="1779"/>
    <cellStyle name="Linked Cell 21" xfId="1780"/>
    <cellStyle name="Linked Cell 21 2" xfId="1781"/>
    <cellStyle name="Linked Cell 22" xfId="1782"/>
    <cellStyle name="Linked Cell 22 2" xfId="1783"/>
    <cellStyle name="Linked Cell 23" xfId="1784"/>
    <cellStyle name="Linked Cell 23 2" xfId="1785"/>
    <cellStyle name="Linked Cell 24" xfId="1786"/>
    <cellStyle name="Linked Cell 25" xfId="1787"/>
    <cellStyle name="Linked Cell 26" xfId="1788"/>
    <cellStyle name="Linked Cell 3" xfId="1789"/>
    <cellStyle name="Linked Cell 3 2" xfId="1790"/>
    <cellStyle name="Linked Cell 4" xfId="1791"/>
    <cellStyle name="Linked Cell 4 2" xfId="1792"/>
    <cellStyle name="Linked Cell 5" xfId="1793"/>
    <cellStyle name="Linked Cell 5 2" xfId="1794"/>
    <cellStyle name="Linked Cell 6" xfId="1795"/>
    <cellStyle name="Linked Cell 6 2" xfId="1796"/>
    <cellStyle name="Linked Cell 7" xfId="1797"/>
    <cellStyle name="Linked Cell 7 2" xfId="1798"/>
    <cellStyle name="Linked Cell 8" xfId="1799"/>
    <cellStyle name="Linked Cell 8 2" xfId="1800"/>
    <cellStyle name="Linked Cell 9" xfId="1801"/>
    <cellStyle name="Linked Cell 9 2" xfId="1802"/>
    <cellStyle name="m" xfId="1803"/>
    <cellStyle name="m_00 EE ARS HALL VOLI" xfId="2780"/>
    <cellStyle name="m_00 EE VOLLEY" xfId="2781"/>
    <cellStyle name="m_BQ_ELEKTRIKAL" xfId="1804"/>
    <cellStyle name="m_BTL_Salemba_18_nop 2005  basement for prelim (version 2)" xfId="1805"/>
    <cellStyle name="m_BTL_Salemba_18_nop 2005  basement for prelim (version 2)_RAP+RAB SOEKARNO-HATA (rev)" xfId="1806"/>
    <cellStyle name="m_CCO BQ ARSITEKTUR dan ME VER (5 APRIL 2010)1" xfId="1807"/>
    <cellStyle name="m_CCO BQ ARSITEKTUR dan ME VER (5 APRIL 2010)1_Rekap awal" xfId="1808"/>
    <cellStyle name="m_CCO BQ ARSITEKTUR dan ME VER (5 APRIL 2010)1_Rekap awal_1" xfId="1809"/>
    <cellStyle name="m_CCO BQ ARSITEKTUR dan ME VER (5 APRIL 2010)1_Rekap awal_2" xfId="1810"/>
    <cellStyle name="m_CCO BQ ARSITEKTUR dan ME VER (5 APRIL 2010)1_Rekap awal_3" xfId="1811"/>
    <cellStyle name="m_CCO BQ ARSITEKTUR dan ME VER (5 APRIL 2010)1_Rekap awal_4" xfId="1812"/>
    <cellStyle name="m_CCO BQ ARSITEKTUR dan ME VER (5 APRIL 2010)1_Rekap awal_5" xfId="1813"/>
    <cellStyle name="m_CCO BQ ARSITEKTUR dan ME VER (5 APRIL 2010)1_Rekap awal_6" xfId="1814"/>
    <cellStyle name="m_CCO BQ ARSITEKTUR dan ME VER (5 APRIL 2010)1_Rekap awal_7" xfId="1815"/>
    <cellStyle name="m_FINALISASI MARUDA" xfId="1816"/>
    <cellStyle name="m_format perhitungan VOLUME" xfId="2782"/>
    <cellStyle name="m_RAB_ELEKTRIKAL_30 MEI_2007_R1_CMJ K-5, PL.4 yang di pakai" xfId="1817"/>
    <cellStyle name="m_RAP+RAB SOEKARNO-HATA (rev)" xfId="1818"/>
    <cellStyle name="m_Rekap awal" xfId="1819"/>
    <cellStyle name="m_Rekap awal_1" xfId="1820"/>
    <cellStyle name="m_Rekap awal_2" xfId="1821"/>
    <cellStyle name="m_Rekap awal_3" xfId="1822"/>
    <cellStyle name="m_Rekap awal_4" xfId="1823"/>
    <cellStyle name="m_Rekap awal_5" xfId="1824"/>
    <cellStyle name="m_Rekap awal_6" xfId="1825"/>
    <cellStyle name="m_Rekap awal_7" xfId="1826"/>
    <cellStyle name="m_Rekap_BukuMerah" xfId="1827"/>
    <cellStyle name="m_Rekap_BukuMerah_RAP+RAB SOEKARNO-HATA (rev)" xfId="1828"/>
    <cellStyle name="markup" xfId="1829"/>
    <cellStyle name="Millares [0]_laroux" xfId="1830"/>
    <cellStyle name="Millares_laroux" xfId="1831"/>
    <cellStyle name="Milliers [0]_AR1194" xfId="1832"/>
    <cellStyle name="Milliers_AR1194" xfId="1833"/>
    <cellStyle name="Moneda [0]_laroux" xfId="1834"/>
    <cellStyle name="Moneda_laroux" xfId="1835"/>
    <cellStyle name="Monétaire [0]_AR1194" xfId="1836"/>
    <cellStyle name="Monétaire_AR1194" xfId="1837"/>
    <cellStyle name="My Style" xfId="2783"/>
    <cellStyle name="NA is zero" xfId="1838"/>
    <cellStyle name="Neutral 10" xfId="1839"/>
    <cellStyle name="Neutral 11" xfId="1840"/>
    <cellStyle name="Neutral 12" xfId="1841"/>
    <cellStyle name="Neutral 13" xfId="1842"/>
    <cellStyle name="Neutral 14" xfId="1843"/>
    <cellStyle name="Neutral 15" xfId="1844"/>
    <cellStyle name="Neutral 16" xfId="1845"/>
    <cellStyle name="Neutral 17" xfId="1846"/>
    <cellStyle name="Neutral 18" xfId="1847"/>
    <cellStyle name="Neutral 19" xfId="1848"/>
    <cellStyle name="Neutral 2" xfId="1849"/>
    <cellStyle name="Neutral 20" xfId="1850"/>
    <cellStyle name="Neutral 21" xfId="1851"/>
    <cellStyle name="Neutral 22" xfId="1852"/>
    <cellStyle name="Neutral 23" xfId="1853"/>
    <cellStyle name="Neutral 24" xfId="1854"/>
    <cellStyle name="Neutral 25" xfId="1855"/>
    <cellStyle name="Neutral 26" xfId="1856"/>
    <cellStyle name="Neutral 3" xfId="1857"/>
    <cellStyle name="Neutral 4" xfId="1858"/>
    <cellStyle name="Neutral 5" xfId="1859"/>
    <cellStyle name="Neutral 6" xfId="1860"/>
    <cellStyle name="Neutral 7" xfId="1861"/>
    <cellStyle name="Neutral 8" xfId="1862"/>
    <cellStyle name="Neutral 9" xfId="1863"/>
    <cellStyle name="no dec" xfId="1864"/>
    <cellStyle name="no dec 2" xfId="1865"/>
    <cellStyle name="Normal" xfId="0" builtinId="0"/>
    <cellStyle name="Normal - Style1" xfId="18"/>
    <cellStyle name="Normal - Style2" xfId="1866"/>
    <cellStyle name="Normal - Style3" xfId="1867"/>
    <cellStyle name="Normal - Style4" xfId="1868"/>
    <cellStyle name="Normal - Style5" xfId="1869"/>
    <cellStyle name="Normal - Style6" xfId="1870"/>
    <cellStyle name="Normal - Style7" xfId="1871"/>
    <cellStyle name="Normal - Style8" xfId="1872"/>
    <cellStyle name="Normal [0]" xfId="1873"/>
    <cellStyle name="Normal [1]" xfId="1874"/>
    <cellStyle name="Normal [2]" xfId="1875"/>
    <cellStyle name="Normal [3]" xfId="1876"/>
    <cellStyle name="Normal 1" xfId="1877"/>
    <cellStyle name="Normal 10" xfId="32"/>
    <cellStyle name="Normal 10 10" xfId="1878"/>
    <cellStyle name="Normal 10 11" xfId="1879"/>
    <cellStyle name="Normal 10 12" xfId="1880"/>
    <cellStyle name="Normal 10 13" xfId="1881"/>
    <cellStyle name="Normal 10 14" xfId="1882"/>
    <cellStyle name="Normal 10 15" xfId="1883"/>
    <cellStyle name="Normal 10 16" xfId="1884"/>
    <cellStyle name="Normal 10 17" xfId="1885"/>
    <cellStyle name="Normal 10 18" xfId="1886"/>
    <cellStyle name="Normal 10 19" xfId="1887"/>
    <cellStyle name="Normal 10 2" xfId="1888"/>
    <cellStyle name="Normal 10 2 2" xfId="1889"/>
    <cellStyle name="Normal 10 2 3" xfId="1890"/>
    <cellStyle name="Normal 10 2 4" xfId="1891"/>
    <cellStyle name="Normal 10 2 5" xfId="1892"/>
    <cellStyle name="Normal 10 2 6" xfId="1893"/>
    <cellStyle name="Normal 10 20" xfId="1894"/>
    <cellStyle name="Normal 10 21" xfId="1895"/>
    <cellStyle name="Normal 10 22" xfId="1896"/>
    <cellStyle name="Normal 10 23" xfId="1897"/>
    <cellStyle name="Normal 10 24" xfId="1898"/>
    <cellStyle name="Normal 10 25" xfId="1899"/>
    <cellStyle name="Normal 10 26" xfId="1900"/>
    <cellStyle name="Normal 10 27" xfId="1901"/>
    <cellStyle name="Normal 10 28" xfId="1902"/>
    <cellStyle name="Normal 10 29" xfId="1903"/>
    <cellStyle name="Normal 10 3" xfId="1904"/>
    <cellStyle name="Normal 10 4" xfId="1905"/>
    <cellStyle name="Normal 10 5" xfId="1906"/>
    <cellStyle name="Normal 10 6" xfId="1907"/>
    <cellStyle name="Normal 10 7" xfId="1908"/>
    <cellStyle name="Normal 10 8" xfId="1909"/>
    <cellStyle name="Normal 10 9" xfId="1910"/>
    <cellStyle name="Normal 11" xfId="1911"/>
    <cellStyle name="Normal 11 2" xfId="1912"/>
    <cellStyle name="Normal 11 3" xfId="2690"/>
    <cellStyle name="Normal 11_RUMAH DINAS KA.PENG. NEGERI4" xfId="2784"/>
    <cellStyle name="Normal 12" xfId="1913"/>
    <cellStyle name="Normal 12 2" xfId="2785"/>
    <cellStyle name="Normal 12_RUMAH DINAS KA.PENG. NEGERI4" xfId="2786"/>
    <cellStyle name="Normal 13" xfId="1914"/>
    <cellStyle name="Normal 14" xfId="1915"/>
    <cellStyle name="Normal 14 2" xfId="49"/>
    <cellStyle name="Normal 15" xfId="1916"/>
    <cellStyle name="Normal 15 2" xfId="2691"/>
    <cellStyle name="Normal 15_RUMAH DINAS KA.PENG. NEGERI4" xfId="2787"/>
    <cellStyle name="Normal 16" xfId="1917"/>
    <cellStyle name="Normal 17" xfId="1918"/>
    <cellStyle name="Normal 18" xfId="2788"/>
    <cellStyle name="Normal 19" xfId="2789"/>
    <cellStyle name="Normal 2" xfId="2"/>
    <cellStyle name="Normal 2 10" xfId="11"/>
    <cellStyle name="Normal 2 10 2" xfId="1919"/>
    <cellStyle name="Normal 2 10 3" xfId="1920"/>
    <cellStyle name="Normal 2 11" xfId="2790"/>
    <cellStyle name="Normal 2 12" xfId="2791"/>
    <cellStyle name="Normal 2 2" xfId="12"/>
    <cellStyle name="Normal 2 2 2" xfId="33"/>
    <cellStyle name="Normal 2 2 2 2" xfId="2792"/>
    <cellStyle name="Normal 2 2 2 2 2" xfId="2793"/>
    <cellStyle name="Normal 2 2 2 2 2 2" xfId="2794"/>
    <cellStyle name="Normal 2 2 2 2 2 3" xfId="2795"/>
    <cellStyle name="Normal 2 2 2 2 2 4" xfId="2796"/>
    <cellStyle name="Normal 2 2 2 2 3" xfId="2797"/>
    <cellStyle name="Normal 2 2 2 2 4" xfId="2798"/>
    <cellStyle name="Normal 2 2 2 3" xfId="2799"/>
    <cellStyle name="Normal 2 2 2 4" xfId="2800"/>
    <cellStyle name="Normal 2 2 2 5" xfId="2801"/>
    <cellStyle name="Normal 2 2 3" xfId="1921"/>
    <cellStyle name="Normal 2 2 4" xfId="2802"/>
    <cellStyle name="Normal 2 2 5" xfId="2803"/>
    <cellStyle name="Normal 2 2_6 UNIT DIT POL AIR DENGAN BAK5" xfId="2804"/>
    <cellStyle name="Normal 2 3" xfId="1922"/>
    <cellStyle name="Normal 2 3 2" xfId="1923"/>
    <cellStyle name="Normal 2 3 3" xfId="1924"/>
    <cellStyle name="Normal 2 4" xfId="1925"/>
    <cellStyle name="Normal 2 4 2" xfId="1926"/>
    <cellStyle name="Normal 2 4 2 2" xfId="2693"/>
    <cellStyle name="Normal 2 5" xfId="1927"/>
    <cellStyle name="Normal 2 5 2" xfId="2805"/>
    <cellStyle name="Normal 2 6" xfId="2806"/>
    <cellStyle name="Normal 2 7" xfId="2807"/>
    <cellStyle name="Normal 2 8" xfId="2808"/>
    <cellStyle name="Normal 2 9" xfId="2809"/>
    <cellStyle name="Normal 2 9 2" xfId="2810"/>
    <cellStyle name="Normal 2 9 3" xfId="2811"/>
    <cellStyle name="Normal 2 9 4" xfId="2812"/>
    <cellStyle name="Normal 2 9 5" xfId="2813"/>
    <cellStyle name="Normal 2_03  ee str_ars PU" xfId="2814"/>
    <cellStyle name="Normal 20" xfId="2815"/>
    <cellStyle name="Normal 20 2" xfId="2816"/>
    <cellStyle name="Normal 20_RUMAH DINAS KA.PENG. NEGERI4" xfId="2817"/>
    <cellStyle name="Normal 21" xfId="2818"/>
    <cellStyle name="Normal 21 2" xfId="2819"/>
    <cellStyle name="Normal 21 2 2" xfId="2820"/>
    <cellStyle name="Normal 21 2_RUMAH DINAS KA.PENG. NEGERI4" xfId="2821"/>
    <cellStyle name="Normal 21 3" xfId="2822"/>
    <cellStyle name="Normal 21_RUMAH DINAS KA.PENG. NEGERI4" xfId="2823"/>
    <cellStyle name="Normal 22" xfId="2824"/>
    <cellStyle name="Normal 23" xfId="2825"/>
    <cellStyle name="Normal 24" xfId="2826"/>
    <cellStyle name="Normal 25" xfId="2827"/>
    <cellStyle name="Normal 26" xfId="2828"/>
    <cellStyle name="Normal 27" xfId="2829"/>
    <cellStyle name="Normal 3" xfId="5"/>
    <cellStyle name="Normal 3 10" xfId="1928"/>
    <cellStyle name="Normal 3 11" xfId="1929"/>
    <cellStyle name="Normal 3 12" xfId="1930"/>
    <cellStyle name="Normal 3 13" xfId="1931"/>
    <cellStyle name="Normal 3 14" xfId="1932"/>
    <cellStyle name="Normal 3 15" xfId="1933"/>
    <cellStyle name="Normal 3 16" xfId="1934"/>
    <cellStyle name="Normal 3 17" xfId="1935"/>
    <cellStyle name="Normal 3 18" xfId="1936"/>
    <cellStyle name="Normal 3 19" xfId="1937"/>
    <cellStyle name="Normal 3 2" xfId="34"/>
    <cellStyle name="Normal 3 2 10" xfId="1938"/>
    <cellStyle name="Normal 3 2 11" xfId="1939"/>
    <cellStyle name="Normal 3 2 12" xfId="1940"/>
    <cellStyle name="Normal 3 2 13" xfId="1941"/>
    <cellStyle name="Normal 3 2 14" xfId="1942"/>
    <cellStyle name="Normal 3 2 15" xfId="1943"/>
    <cellStyle name="Normal 3 2 16" xfId="1944"/>
    <cellStyle name="Normal 3 2 17" xfId="1945"/>
    <cellStyle name="Normal 3 2 18" xfId="1946"/>
    <cellStyle name="Normal 3 2 19" xfId="1947"/>
    <cellStyle name="Normal 3 2 2" xfId="1948"/>
    <cellStyle name="Normal 3 2 2 10" xfId="1949"/>
    <cellStyle name="Normal 3 2 2 10 2" xfId="1950"/>
    <cellStyle name="Normal 3 2 2 10_RKAKL propinsi 2012" xfId="1951"/>
    <cellStyle name="Normal 3 2 2 11" xfId="1952"/>
    <cellStyle name="Normal 3 2 2 11 2" xfId="1953"/>
    <cellStyle name="Normal 3 2 2 11_RKAKL propinsi 2012" xfId="1954"/>
    <cellStyle name="Normal 3 2 2 12" xfId="1955"/>
    <cellStyle name="Normal 3 2 2 12 2" xfId="1956"/>
    <cellStyle name="Normal 3 2 2 12_RKAKL propinsi 2012" xfId="1957"/>
    <cellStyle name="Normal 3 2 2 13" xfId="1958"/>
    <cellStyle name="Normal 3 2 2 13 2" xfId="1959"/>
    <cellStyle name="Normal 3 2 2 13_RKAKL propinsi 2012" xfId="1960"/>
    <cellStyle name="Normal 3 2 2 14" xfId="1961"/>
    <cellStyle name="Normal 3 2 2 14 2" xfId="1962"/>
    <cellStyle name="Normal 3 2 2 14_RKAKL propinsi 2012" xfId="1963"/>
    <cellStyle name="Normal 3 2 2 15" xfId="1964"/>
    <cellStyle name="Normal 3 2 2 15 2" xfId="1965"/>
    <cellStyle name="Normal 3 2 2 15_RKAKL propinsi 2012" xfId="1966"/>
    <cellStyle name="Normal 3 2 2 16" xfId="1967"/>
    <cellStyle name="Normal 3 2 2 16 2" xfId="1968"/>
    <cellStyle name="Normal 3 2 2 16_RKAKL propinsi 2012" xfId="1969"/>
    <cellStyle name="Normal 3 2 2 17" xfId="1970"/>
    <cellStyle name="Normal 3 2 2 17 2" xfId="1971"/>
    <cellStyle name="Normal 3 2 2 17_RKAKL propinsi 2012" xfId="1972"/>
    <cellStyle name="Normal 3 2 2 18" xfId="1973"/>
    <cellStyle name="Normal 3 2 2 18 2" xfId="1974"/>
    <cellStyle name="Normal 3 2 2 18_RKAKL propinsi 2012" xfId="1975"/>
    <cellStyle name="Normal 3 2 2 19" xfId="1976"/>
    <cellStyle name="Normal 3 2 2 19 2" xfId="1977"/>
    <cellStyle name="Normal 3 2 2 19_RKAKL propinsi 2012" xfId="1978"/>
    <cellStyle name="Normal 3 2 2 2" xfId="1979"/>
    <cellStyle name="Normal 3 2 2 2 2" xfId="1980"/>
    <cellStyle name="Normal 3 2 2 2_RKAKL propinsi 2012" xfId="1981"/>
    <cellStyle name="Normal 3 2 2 20" xfId="1982"/>
    <cellStyle name="Normal 3 2 2 20 2" xfId="1983"/>
    <cellStyle name="Normal 3 2 2 20_RKAKL propinsi 2012" xfId="1984"/>
    <cellStyle name="Normal 3 2 2 21" xfId="1985"/>
    <cellStyle name="Normal 3 2 2 21 2" xfId="1986"/>
    <cellStyle name="Normal 3 2 2 21_RKAKL propinsi 2012" xfId="1987"/>
    <cellStyle name="Normal 3 2 2 22" xfId="1988"/>
    <cellStyle name="Normal 3 2 2 22 2" xfId="1989"/>
    <cellStyle name="Normal 3 2 2 22_RKAKL propinsi 2012" xfId="1990"/>
    <cellStyle name="Normal 3 2 2 23" xfId="1991"/>
    <cellStyle name="Normal 3 2 2 23 2" xfId="1992"/>
    <cellStyle name="Normal 3 2 2 23_RKAKL propinsi 2012" xfId="1993"/>
    <cellStyle name="Normal 3 2 2 3" xfId="1994"/>
    <cellStyle name="Normal 3 2 2 3 2" xfId="1995"/>
    <cellStyle name="Normal 3 2 2 3_RKAKL propinsi 2012" xfId="1996"/>
    <cellStyle name="Normal 3 2 2 4" xfId="1997"/>
    <cellStyle name="Normal 3 2 2 4 2" xfId="1998"/>
    <cellStyle name="Normal 3 2 2 4_RKAKL propinsi 2012" xfId="1999"/>
    <cellStyle name="Normal 3 2 2 5" xfId="2000"/>
    <cellStyle name="Normal 3 2 2 5 2" xfId="2001"/>
    <cellStyle name="Normal 3 2 2 5_RKAKL propinsi 2012" xfId="2002"/>
    <cellStyle name="Normal 3 2 2 6" xfId="2003"/>
    <cellStyle name="Normal 3 2 2 6 2" xfId="2004"/>
    <cellStyle name="Normal 3 2 2 6_RKAKL propinsi 2012" xfId="2005"/>
    <cellStyle name="Normal 3 2 2 7" xfId="2006"/>
    <cellStyle name="Normal 3 2 2 7 2" xfId="2007"/>
    <cellStyle name="Normal 3 2 2 7_RKAKL propinsi 2012" xfId="2008"/>
    <cellStyle name="Normal 3 2 2 8" xfId="2009"/>
    <cellStyle name="Normal 3 2 2 8 2" xfId="2010"/>
    <cellStyle name="Normal 3 2 2 8_RKAKL propinsi 2012" xfId="2011"/>
    <cellStyle name="Normal 3 2 2 9" xfId="2012"/>
    <cellStyle name="Normal 3 2 2 9 2" xfId="2013"/>
    <cellStyle name="Normal 3 2 2 9_RKAKL propinsi 2012" xfId="2014"/>
    <cellStyle name="Normal 3 2 2_RKAKL propinsi 2012" xfId="2015"/>
    <cellStyle name="Normal 3 2 20" xfId="2016"/>
    <cellStyle name="Normal 3 2 21" xfId="2017"/>
    <cellStyle name="Normal 3 2 22" xfId="2018"/>
    <cellStyle name="Normal 3 2 23" xfId="2019"/>
    <cellStyle name="Normal 3 2 24" xfId="2020"/>
    <cellStyle name="Normal 3 2 24 2" xfId="2021"/>
    <cellStyle name="Normal 3 2 24_RKAKL propinsi 2012" xfId="2022"/>
    <cellStyle name="Normal 3 2 25" xfId="2023"/>
    <cellStyle name="Normal 3 2 26" xfId="2024"/>
    <cellStyle name="Normal 3 2 27" xfId="2025"/>
    <cellStyle name="Normal 3 2 3" xfId="2026"/>
    <cellStyle name="Normal 3 2 4" xfId="2027"/>
    <cellStyle name="Normal 3 2 5" xfId="2028"/>
    <cellStyle name="Normal 3 2 6" xfId="2029"/>
    <cellStyle name="Normal 3 2 7" xfId="2030"/>
    <cellStyle name="Normal 3 2 8" xfId="2031"/>
    <cellStyle name="Normal 3 2 9" xfId="2032"/>
    <cellStyle name="Normal 3 2_KURVA-S PER MINGGU" xfId="2033"/>
    <cellStyle name="Normal 3 20" xfId="2034"/>
    <cellStyle name="Normal 3 21" xfId="2035"/>
    <cellStyle name="Normal 3 22" xfId="2036"/>
    <cellStyle name="Normal 3 23" xfId="2037"/>
    <cellStyle name="Normal 3 24" xfId="2038"/>
    <cellStyle name="Normal 3 25" xfId="2039"/>
    <cellStyle name="Normal 3 3" xfId="35"/>
    <cellStyle name="Normal 3 4" xfId="2040"/>
    <cellStyle name="Normal 3 4 2" xfId="2830"/>
    <cellStyle name="Normal 3 5" xfId="2041"/>
    <cellStyle name="Normal 3 6" xfId="2042"/>
    <cellStyle name="Normal 3 7" xfId="2043"/>
    <cellStyle name="Normal 3 8" xfId="2044"/>
    <cellStyle name="Normal 3 9" xfId="2045"/>
    <cellStyle name="Normal 3_6 UNIT DIT POL AIR DENGAN BAK5" xfId="2831"/>
    <cellStyle name="Normal 4" xfId="36"/>
    <cellStyle name="Normal 4 10" xfId="2046"/>
    <cellStyle name="Normal 4 11" xfId="2047"/>
    <cellStyle name="Normal 4 12" xfId="2048"/>
    <cellStyle name="Normal 4 13" xfId="2049"/>
    <cellStyle name="Normal 4 14" xfId="2050"/>
    <cellStyle name="Normal 4 15" xfId="2051"/>
    <cellStyle name="Normal 4 16" xfId="2052"/>
    <cellStyle name="Normal 4 17" xfId="2053"/>
    <cellStyle name="Normal 4 18" xfId="2054"/>
    <cellStyle name="Normal 4 19" xfId="2055"/>
    <cellStyle name="Normal 4 2" xfId="2056"/>
    <cellStyle name="Normal 4 20" xfId="2057"/>
    <cellStyle name="Normal 4 21" xfId="2058"/>
    <cellStyle name="Normal 4 22" xfId="2059"/>
    <cellStyle name="Normal 4 23" xfId="2060"/>
    <cellStyle name="Normal 4 24" xfId="2061"/>
    <cellStyle name="Normal 4 25" xfId="2062"/>
    <cellStyle name="Normal 4 3" xfId="2063"/>
    <cellStyle name="Normal 4 4" xfId="2064"/>
    <cellStyle name="Normal 4 5" xfId="2065"/>
    <cellStyle name="Normal 4 6" xfId="2066"/>
    <cellStyle name="Normal 4 7" xfId="2067"/>
    <cellStyle name="Normal 4 8" xfId="2068"/>
    <cellStyle name="Normal 4 9" xfId="2069"/>
    <cellStyle name="Normal 4_6 UNIT DIT POL AIR DENGAN BAK5" xfId="2832"/>
    <cellStyle name="Normal 5" xfId="16"/>
    <cellStyle name="Normal 5 2" xfId="37"/>
    <cellStyle name="Normal 5 2 2" xfId="2070"/>
    <cellStyle name="Normal 5 3" xfId="2071"/>
    <cellStyle name="Normal 5_6 UNIT DIT POL AIR DENGAN BAK5" xfId="2833"/>
    <cellStyle name="Normal 6" xfId="38"/>
    <cellStyle name="Normal 6 10" xfId="2072"/>
    <cellStyle name="Normal 6 11" xfId="2073"/>
    <cellStyle name="Normal 6 12" xfId="2074"/>
    <cellStyle name="Normal 6 13" xfId="2075"/>
    <cellStyle name="Normal 6 14" xfId="2076"/>
    <cellStyle name="Normal 6 15" xfId="2077"/>
    <cellStyle name="Normal 6 16" xfId="2078"/>
    <cellStyle name="Normal 6 17" xfId="2079"/>
    <cellStyle name="Normal 6 18" xfId="2080"/>
    <cellStyle name="Normal 6 19" xfId="2081"/>
    <cellStyle name="Normal 6 2" xfId="2082"/>
    <cellStyle name="Normal 6 20" xfId="2083"/>
    <cellStyle name="Normal 6 21" xfId="2084"/>
    <cellStyle name="Normal 6 22" xfId="2085"/>
    <cellStyle name="Normal 6 23" xfId="2086"/>
    <cellStyle name="Normal 6 24" xfId="2087"/>
    <cellStyle name="Normal 6 24 10" xfId="2088"/>
    <cellStyle name="Normal 6 24 11" xfId="2089"/>
    <cellStyle name="Normal 6 24 12" xfId="2090"/>
    <cellStyle name="Normal 6 24 13" xfId="2091"/>
    <cellStyle name="Normal 6 24 14" xfId="2092"/>
    <cellStyle name="Normal 6 24 15" xfId="2093"/>
    <cellStyle name="Normal 6 24 16" xfId="2094"/>
    <cellStyle name="Normal 6 24 17" xfId="2095"/>
    <cellStyle name="Normal 6 24 18" xfId="2096"/>
    <cellStyle name="Normal 6 24 19" xfId="2097"/>
    <cellStyle name="Normal 6 24 2" xfId="2098"/>
    <cellStyle name="Normal 6 24 2 2" xfId="2099"/>
    <cellStyle name="Normal 6 24 2 3" xfId="2100"/>
    <cellStyle name="Normal 6 24 2 4" xfId="2101"/>
    <cellStyle name="Normal 6 24 2 5" xfId="2102"/>
    <cellStyle name="Normal 6 24 2 6" xfId="2103"/>
    <cellStyle name="Normal 6 24 20" xfId="2104"/>
    <cellStyle name="Normal 6 24 21" xfId="2105"/>
    <cellStyle name="Normal 6 24 22" xfId="2106"/>
    <cellStyle name="Normal 6 24 23" xfId="2107"/>
    <cellStyle name="Normal 6 24 24" xfId="2108"/>
    <cellStyle name="Normal 6 24 25" xfId="2109"/>
    <cellStyle name="Normal 6 24 26" xfId="2110"/>
    <cellStyle name="Normal 6 24 27" xfId="2111"/>
    <cellStyle name="Normal 6 24 28" xfId="2112"/>
    <cellStyle name="Normal 6 24 29" xfId="2113"/>
    <cellStyle name="Normal 6 24 3" xfId="2114"/>
    <cellStyle name="Normal 6 24 4" xfId="2115"/>
    <cellStyle name="Normal 6 24 5" xfId="2116"/>
    <cellStyle name="Normal 6 24 6" xfId="2117"/>
    <cellStyle name="Normal 6 24 7" xfId="2118"/>
    <cellStyle name="Normal 6 24 8" xfId="2119"/>
    <cellStyle name="Normal 6 24 9" xfId="2120"/>
    <cellStyle name="Normal 6 25" xfId="2121"/>
    <cellStyle name="Normal 6 25 2" xfId="2122"/>
    <cellStyle name="Normal 6 25 3" xfId="2123"/>
    <cellStyle name="Normal 6 25 4" xfId="2124"/>
    <cellStyle name="Normal 6 25 5" xfId="2125"/>
    <cellStyle name="Normal 6 25 6" xfId="2126"/>
    <cellStyle name="Normal 6 26" xfId="2127"/>
    <cellStyle name="Normal 6 27" xfId="2128"/>
    <cellStyle name="Normal 6 28" xfId="2129"/>
    <cellStyle name="Normal 6 29" xfId="2130"/>
    <cellStyle name="Normal 6 3" xfId="2131"/>
    <cellStyle name="Normal 6 30" xfId="2132"/>
    <cellStyle name="Normal 6 31" xfId="2133"/>
    <cellStyle name="Normal 6 32" xfId="2134"/>
    <cellStyle name="Normal 6 33" xfId="2135"/>
    <cellStyle name="Normal 6 34" xfId="2136"/>
    <cellStyle name="Normal 6 35" xfId="2137"/>
    <cellStyle name="Normal 6 36" xfId="2138"/>
    <cellStyle name="Normal 6 37" xfId="2139"/>
    <cellStyle name="Normal 6 38" xfId="2140"/>
    <cellStyle name="Normal 6 39" xfId="2141"/>
    <cellStyle name="Normal 6 4" xfId="2142"/>
    <cellStyle name="Normal 6 40" xfId="2143"/>
    <cellStyle name="Normal 6 41" xfId="2144"/>
    <cellStyle name="Normal 6 42" xfId="2145"/>
    <cellStyle name="Normal 6 43" xfId="2146"/>
    <cellStyle name="Normal 6 44" xfId="2147"/>
    <cellStyle name="Normal 6 45" xfId="2148"/>
    <cellStyle name="Normal 6 46" xfId="2149"/>
    <cellStyle name="Normal 6 47" xfId="2150"/>
    <cellStyle name="Normal 6 48" xfId="2151"/>
    <cellStyle name="Normal 6 49" xfId="2152"/>
    <cellStyle name="Normal 6 5" xfId="2153"/>
    <cellStyle name="Normal 6 50" xfId="2154"/>
    <cellStyle name="Normal 6 51" xfId="2155"/>
    <cellStyle name="Normal 6 52" xfId="2156"/>
    <cellStyle name="Normal 6 53" xfId="2692"/>
    <cellStyle name="Normal 6 6" xfId="2157"/>
    <cellStyle name="Normal 6 7" xfId="2158"/>
    <cellStyle name="Normal 6 8" xfId="2159"/>
    <cellStyle name="Normal 6 9" xfId="2160"/>
    <cellStyle name="Normal 6_RKAKL propinsi 2012" xfId="2161"/>
    <cellStyle name="Normal 7" xfId="39"/>
    <cellStyle name="Normal 7 10" xfId="2162"/>
    <cellStyle name="Normal 7 11" xfId="2163"/>
    <cellStyle name="Normal 7 12" xfId="2164"/>
    <cellStyle name="Normal 7 13" xfId="2165"/>
    <cellStyle name="Normal 7 14" xfId="2166"/>
    <cellStyle name="Normal 7 15" xfId="2167"/>
    <cellStyle name="Normal 7 16" xfId="2168"/>
    <cellStyle name="Normal 7 17" xfId="2169"/>
    <cellStyle name="Normal 7 18" xfId="2170"/>
    <cellStyle name="Normal 7 19" xfId="2171"/>
    <cellStyle name="Normal 7 2" xfId="50"/>
    <cellStyle name="Normal 7 2 2" xfId="2834"/>
    <cellStyle name="Normal 7 2 3" xfId="2835"/>
    <cellStyle name="Normal 7 20" xfId="2172"/>
    <cellStyle name="Normal 7 21" xfId="2173"/>
    <cellStyle name="Normal 7 22" xfId="2174"/>
    <cellStyle name="Normal 7 23" xfId="2175"/>
    <cellStyle name="Normal 7 24" xfId="2176"/>
    <cellStyle name="Normal 7 25" xfId="2177"/>
    <cellStyle name="Normal 7 3" xfId="2178"/>
    <cellStyle name="Normal 7 4" xfId="2179"/>
    <cellStyle name="Normal 7 5" xfId="2180"/>
    <cellStyle name="Normal 7 6" xfId="2181"/>
    <cellStyle name="Normal 7 7" xfId="2182"/>
    <cellStyle name="Normal 7 8" xfId="2183"/>
    <cellStyle name="Normal 7 9" xfId="2184"/>
    <cellStyle name="Normal 7_6 UNIT DIT POL AIR DENGAN BAK5" xfId="2836"/>
    <cellStyle name="Normal 8" xfId="40"/>
    <cellStyle name="Normal 8 10" xfId="2185"/>
    <cellStyle name="Normal 8 11" xfId="2186"/>
    <cellStyle name="Normal 8 12" xfId="2187"/>
    <cellStyle name="Normal 8 13" xfId="2188"/>
    <cellStyle name="Normal 8 14" xfId="2189"/>
    <cellStyle name="Normal 8 15" xfId="2190"/>
    <cellStyle name="Normal 8 16" xfId="2191"/>
    <cellStyle name="Normal 8 17" xfId="2192"/>
    <cellStyle name="Normal 8 18" xfId="2193"/>
    <cellStyle name="Normal 8 19" xfId="2194"/>
    <cellStyle name="Normal 8 2" xfId="2195"/>
    <cellStyle name="Normal 8 20" xfId="2196"/>
    <cellStyle name="Normal 8 21" xfId="2197"/>
    <cellStyle name="Normal 8 22" xfId="2198"/>
    <cellStyle name="Normal 8 23" xfId="2199"/>
    <cellStyle name="Normal 8 24" xfId="2200"/>
    <cellStyle name="Normal 8 25" xfId="2201"/>
    <cellStyle name="Normal 8 3" xfId="2202"/>
    <cellStyle name="Normal 8 4" xfId="2203"/>
    <cellStyle name="Normal 8 5" xfId="2204"/>
    <cellStyle name="Normal 8 6" xfId="2205"/>
    <cellStyle name="Normal 8 7" xfId="2206"/>
    <cellStyle name="Normal 8 8" xfId="2207"/>
    <cellStyle name="Normal 8 9" xfId="2208"/>
    <cellStyle name="Normal 8_RKAKL propinsi 2012" xfId="2209"/>
    <cellStyle name="Normal 9" xfId="41"/>
    <cellStyle name="Normal 9 10" xfId="2210"/>
    <cellStyle name="Normal 9 10 2" xfId="2211"/>
    <cellStyle name="Normal 9 10_RKAKL propinsi 2012" xfId="2212"/>
    <cellStyle name="Normal 9 11" xfId="2213"/>
    <cellStyle name="Normal 9 11 2" xfId="2214"/>
    <cellStyle name="Normal 9 11_RKAKL propinsi 2012" xfId="2215"/>
    <cellStyle name="Normal 9 12" xfId="2216"/>
    <cellStyle name="Normal 9 12 2" xfId="2217"/>
    <cellStyle name="Normal 9 12_RKAKL propinsi 2012" xfId="2218"/>
    <cellStyle name="Normal 9 13" xfId="2219"/>
    <cellStyle name="Normal 9 13 2" xfId="2220"/>
    <cellStyle name="Normal 9 13_RKAKL propinsi 2012" xfId="2221"/>
    <cellStyle name="Normal 9 14" xfId="2222"/>
    <cellStyle name="Normal 9 14 2" xfId="2223"/>
    <cellStyle name="Normal 9 14_RKAKL propinsi 2012" xfId="2224"/>
    <cellStyle name="Normal 9 15" xfId="2225"/>
    <cellStyle name="Normal 9 15 2" xfId="2226"/>
    <cellStyle name="Normal 9 15_RKAKL propinsi 2012" xfId="2227"/>
    <cellStyle name="Normal 9 16" xfId="2228"/>
    <cellStyle name="Normal 9 16 2" xfId="2229"/>
    <cellStyle name="Normal 9 16_RKAKL propinsi 2012" xfId="2230"/>
    <cellStyle name="Normal 9 17" xfId="2231"/>
    <cellStyle name="Normal 9 17 2" xfId="2232"/>
    <cellStyle name="Normal 9 17_RKAKL propinsi 2012" xfId="2233"/>
    <cellStyle name="Normal 9 18" xfId="2234"/>
    <cellStyle name="Normal 9 18 2" xfId="2235"/>
    <cellStyle name="Normal 9 18_RKAKL propinsi 2012" xfId="2236"/>
    <cellStyle name="Normal 9 19" xfId="2237"/>
    <cellStyle name="Normal 9 19 2" xfId="2238"/>
    <cellStyle name="Normal 9 19_RKAKL propinsi 2012" xfId="2239"/>
    <cellStyle name="Normal 9 2" xfId="2240"/>
    <cellStyle name="Normal 9 2 2" xfId="2241"/>
    <cellStyle name="Normal 9 2_RKAKL propinsi 2012" xfId="2242"/>
    <cellStyle name="Normal 9 20" xfId="2243"/>
    <cellStyle name="Normal 9 20 2" xfId="2244"/>
    <cellStyle name="Normal 9 20_RKAKL propinsi 2012" xfId="2245"/>
    <cellStyle name="Normal 9 21" xfId="2246"/>
    <cellStyle name="Normal 9 21 2" xfId="2247"/>
    <cellStyle name="Normal 9 21_RKAKL propinsi 2012" xfId="2248"/>
    <cellStyle name="Normal 9 22" xfId="2249"/>
    <cellStyle name="Normal 9 22 2" xfId="2250"/>
    <cellStyle name="Normal 9 22_RKAKL propinsi 2012" xfId="2251"/>
    <cellStyle name="Normal 9 23" xfId="2252"/>
    <cellStyle name="Normal 9 23 2" xfId="2253"/>
    <cellStyle name="Normal 9 23_RKAKL propinsi 2012" xfId="2254"/>
    <cellStyle name="Normal 9 24" xfId="2255"/>
    <cellStyle name="Normal 9 3" xfId="2256"/>
    <cellStyle name="Normal 9 3 2" xfId="2257"/>
    <cellStyle name="Normal 9 3_RKAKL propinsi 2012" xfId="2258"/>
    <cellStyle name="Normal 9 4" xfId="2259"/>
    <cellStyle name="Normal 9 4 2" xfId="2260"/>
    <cellStyle name="Normal 9 4_RKAKL propinsi 2012" xfId="2261"/>
    <cellStyle name="Normal 9 5" xfId="2262"/>
    <cellStyle name="Normal 9 5 2" xfId="2263"/>
    <cellStyle name="Normal 9 5_RKAKL propinsi 2012" xfId="2264"/>
    <cellStyle name="Normal 9 6" xfId="2265"/>
    <cellStyle name="Normal 9 6 2" xfId="2266"/>
    <cellStyle name="Normal 9 6_RKAKL propinsi 2012" xfId="2267"/>
    <cellStyle name="Normal 9 7" xfId="2268"/>
    <cellStyle name="Normal 9 7 2" xfId="2269"/>
    <cellStyle name="Normal 9 7_RKAKL propinsi 2012" xfId="2270"/>
    <cellStyle name="Normal 9 8" xfId="2271"/>
    <cellStyle name="Normal 9 8 2" xfId="2272"/>
    <cellStyle name="Normal 9 8_RKAKL propinsi 2012" xfId="2273"/>
    <cellStyle name="Normal 9 9" xfId="2274"/>
    <cellStyle name="Normal 9 9 2" xfId="2275"/>
    <cellStyle name="Normal 9 9_RKAKL propinsi 2012" xfId="2276"/>
    <cellStyle name="Normal 9_6 UNIT DIT POL AIR DENGAN BAK5" xfId="2837"/>
    <cellStyle name="Normal Bold" xfId="2277"/>
    <cellStyle name="Normal Pct" xfId="2278"/>
    <cellStyle name="Normal_4.5.6.7.Eva_PQ_PWS_PMI" xfId="4"/>
    <cellStyle name="Normal_4.5.6.7.Eva_PQ_PWS_PMI 2 2" xfId="13"/>
    <cellStyle name="Normal_RAB GEREJA" xfId="2694"/>
    <cellStyle name="Normal_RTBL_KEKURANGAN" xfId="2279"/>
    <cellStyle name="Normal_Sondra Hitung" xfId="2695"/>
    <cellStyle name="Normal1" xfId="2280"/>
    <cellStyle name="Normal2" xfId="2281"/>
    <cellStyle name="Normal3" xfId="2282"/>
    <cellStyle name="Note 10" xfId="2283"/>
    <cellStyle name="Note 10 2" xfId="2284"/>
    <cellStyle name="Note 11" xfId="2285"/>
    <cellStyle name="Note 11 2" xfId="2286"/>
    <cellStyle name="Note 12" xfId="2287"/>
    <cellStyle name="Note 12 2" xfId="2288"/>
    <cellStyle name="Note 13" xfId="2289"/>
    <cellStyle name="Note 13 2" xfId="2290"/>
    <cellStyle name="Note 14" xfId="2291"/>
    <cellStyle name="Note 14 2" xfId="2292"/>
    <cellStyle name="Note 15" xfId="2293"/>
    <cellStyle name="Note 15 2" xfId="2294"/>
    <cellStyle name="Note 16" xfId="2295"/>
    <cellStyle name="Note 16 2" xfId="2296"/>
    <cellStyle name="Note 17" xfId="2297"/>
    <cellStyle name="Note 17 2" xfId="2298"/>
    <cellStyle name="Note 18" xfId="2299"/>
    <cellStyle name="Note 18 2" xfId="2300"/>
    <cellStyle name="Note 19" xfId="2301"/>
    <cellStyle name="Note 19 2" xfId="2302"/>
    <cellStyle name="Note 2" xfId="2303"/>
    <cellStyle name="Note 2 2" xfId="2304"/>
    <cellStyle name="Note 20" xfId="2305"/>
    <cellStyle name="Note 20 2" xfId="2306"/>
    <cellStyle name="Note 21" xfId="2307"/>
    <cellStyle name="Note 21 2" xfId="2308"/>
    <cellStyle name="Note 22" xfId="2309"/>
    <cellStyle name="Note 22 2" xfId="2310"/>
    <cellStyle name="Note 23" xfId="2311"/>
    <cellStyle name="Note 23 2" xfId="2312"/>
    <cellStyle name="Note 24" xfId="2313"/>
    <cellStyle name="Note 25" xfId="2314"/>
    <cellStyle name="Note 26" xfId="2315"/>
    <cellStyle name="Note 3" xfId="2316"/>
    <cellStyle name="Note 3 2" xfId="2317"/>
    <cellStyle name="Note 4" xfId="2318"/>
    <cellStyle name="Note 4 2" xfId="2319"/>
    <cellStyle name="Note 5" xfId="2320"/>
    <cellStyle name="Note 5 2" xfId="2321"/>
    <cellStyle name="Note 6" xfId="2322"/>
    <cellStyle name="Note 6 2" xfId="2323"/>
    <cellStyle name="Note 7" xfId="2324"/>
    <cellStyle name="Note 7 2" xfId="2325"/>
    <cellStyle name="Note 8" xfId="2326"/>
    <cellStyle name="Note 8 2" xfId="2327"/>
    <cellStyle name="Note 9" xfId="2328"/>
    <cellStyle name="Note 9 2" xfId="2329"/>
    <cellStyle name="NPPESalesPct" xfId="2330"/>
    <cellStyle name="Num-0" xfId="2838"/>
    <cellStyle name="NWI%S" xfId="2331"/>
    <cellStyle name="Œ…‹æØ‚è [0.00]_App-orig" xfId="2332"/>
    <cellStyle name="Œ…‹æØ‚è_App-orig" xfId="2333"/>
    <cellStyle name="Output 10" xfId="2334"/>
    <cellStyle name="Output 10 2" xfId="2335"/>
    <cellStyle name="Output 11" xfId="2336"/>
    <cellStyle name="Output 11 2" xfId="2337"/>
    <cellStyle name="Output 12" xfId="2338"/>
    <cellStyle name="Output 12 2" xfId="2339"/>
    <cellStyle name="Output 13" xfId="2340"/>
    <cellStyle name="Output 13 2" xfId="2341"/>
    <cellStyle name="Output 14" xfId="2342"/>
    <cellStyle name="Output 14 2" xfId="2343"/>
    <cellStyle name="Output 15" xfId="2344"/>
    <cellStyle name="Output 15 2" xfId="2345"/>
    <cellStyle name="Output 16" xfId="2346"/>
    <cellStyle name="Output 16 2" xfId="2347"/>
    <cellStyle name="Output 17" xfId="2348"/>
    <cellStyle name="Output 17 2" xfId="2349"/>
    <cellStyle name="Output 18" xfId="2350"/>
    <cellStyle name="Output 18 2" xfId="2351"/>
    <cellStyle name="Output 19" xfId="2352"/>
    <cellStyle name="Output 19 2" xfId="2353"/>
    <cellStyle name="Output 2" xfId="2354"/>
    <cellStyle name="Output 2 2" xfId="2355"/>
    <cellStyle name="Output 20" xfId="2356"/>
    <cellStyle name="Output 20 2" xfId="2357"/>
    <cellStyle name="Output 21" xfId="2358"/>
    <cellStyle name="Output 21 2" xfId="2359"/>
    <cellStyle name="Output 22" xfId="2360"/>
    <cellStyle name="Output 22 2" xfId="2361"/>
    <cellStyle name="Output 23" xfId="2362"/>
    <cellStyle name="Output 23 2" xfId="2363"/>
    <cellStyle name="Output 24" xfId="2364"/>
    <cellStyle name="Output 25" xfId="2365"/>
    <cellStyle name="Output 26" xfId="2366"/>
    <cellStyle name="Output 3" xfId="2367"/>
    <cellStyle name="Output 3 2" xfId="2368"/>
    <cellStyle name="Output 4" xfId="2369"/>
    <cellStyle name="Output 4 2" xfId="2370"/>
    <cellStyle name="Output 5" xfId="2371"/>
    <cellStyle name="Output 5 2" xfId="2372"/>
    <cellStyle name="Output 6" xfId="2373"/>
    <cellStyle name="Output 6 2" xfId="2374"/>
    <cellStyle name="Output 7" xfId="2375"/>
    <cellStyle name="Output 7 2" xfId="2376"/>
    <cellStyle name="Output 8" xfId="2377"/>
    <cellStyle name="Output 8 2" xfId="2378"/>
    <cellStyle name="Output 9" xfId="2379"/>
    <cellStyle name="Output 9 2" xfId="2380"/>
    <cellStyle name="pc1" xfId="2381"/>
    <cellStyle name="per.style" xfId="2382"/>
    <cellStyle name="Percent [0]" xfId="2383"/>
    <cellStyle name="Percent [1]" xfId="2384"/>
    <cellStyle name="Percent [2]" xfId="2385"/>
    <cellStyle name="Percent [2] 2" xfId="2386"/>
    <cellStyle name="Percent 2" xfId="14"/>
    <cellStyle name="Percent 2 2" xfId="2387"/>
    <cellStyle name="Percent 2 3" xfId="2839"/>
    <cellStyle name="Percent 3" xfId="2388"/>
    <cellStyle name="Percent 3 2" xfId="2389"/>
    <cellStyle name="Percent 3 3" xfId="2840"/>
    <cellStyle name="Percent 4" xfId="2390"/>
    <cellStyle name="Percent 4 10" xfId="2391"/>
    <cellStyle name="Percent 4 11" xfId="2392"/>
    <cellStyle name="Percent 4 12" xfId="2393"/>
    <cellStyle name="Percent 4 13" xfId="2394"/>
    <cellStyle name="Percent 4 14" xfId="2395"/>
    <cellStyle name="Percent 4 15" xfId="2396"/>
    <cellStyle name="Percent 4 16" xfId="2397"/>
    <cellStyle name="Percent 4 17" xfId="2398"/>
    <cellStyle name="Percent 4 18" xfId="2399"/>
    <cellStyle name="Percent 4 19" xfId="2400"/>
    <cellStyle name="Percent 4 2" xfId="2401"/>
    <cellStyle name="Percent 4 2 10" xfId="2402"/>
    <cellStyle name="Percent 4 2 11" xfId="2403"/>
    <cellStyle name="Percent 4 2 12" xfId="2404"/>
    <cellStyle name="Percent 4 2 13" xfId="2405"/>
    <cellStyle name="Percent 4 2 14" xfId="2406"/>
    <cellStyle name="Percent 4 2 15" xfId="2407"/>
    <cellStyle name="Percent 4 2 16" xfId="2408"/>
    <cellStyle name="Percent 4 2 17" xfId="2409"/>
    <cellStyle name="Percent 4 2 18" xfId="2410"/>
    <cellStyle name="Percent 4 2 19" xfId="2411"/>
    <cellStyle name="Percent 4 2 2" xfId="2412"/>
    <cellStyle name="Percent 4 2 2 2" xfId="2413"/>
    <cellStyle name="Percent 4 2 2 3" xfId="2414"/>
    <cellStyle name="Percent 4 2 2 4" xfId="2415"/>
    <cellStyle name="Percent 4 2 2 5" xfId="2416"/>
    <cellStyle name="Percent 4 2 2 6" xfId="2417"/>
    <cellStyle name="Percent 4 2 20" xfId="2418"/>
    <cellStyle name="Percent 4 2 21" xfId="2419"/>
    <cellStyle name="Percent 4 2 22" xfId="2420"/>
    <cellStyle name="Percent 4 2 23" xfId="2421"/>
    <cellStyle name="Percent 4 2 24" xfId="2422"/>
    <cellStyle name="Percent 4 2 25" xfId="2423"/>
    <cellStyle name="Percent 4 2 26" xfId="2424"/>
    <cellStyle name="Percent 4 2 27" xfId="2425"/>
    <cellStyle name="Percent 4 2 28" xfId="2426"/>
    <cellStyle name="Percent 4 2 29" xfId="2427"/>
    <cellStyle name="Percent 4 2 3" xfId="2428"/>
    <cellStyle name="Percent 4 2 4" xfId="2429"/>
    <cellStyle name="Percent 4 2 5" xfId="2430"/>
    <cellStyle name="Percent 4 2 6" xfId="2431"/>
    <cellStyle name="Percent 4 2 7" xfId="2432"/>
    <cellStyle name="Percent 4 2 8" xfId="2433"/>
    <cellStyle name="Percent 4 2 9" xfId="2434"/>
    <cellStyle name="Percent 4 20" xfId="2435"/>
    <cellStyle name="Percent 4 21" xfId="2436"/>
    <cellStyle name="Percent 4 22" xfId="2437"/>
    <cellStyle name="Percent 4 23" xfId="2438"/>
    <cellStyle name="Percent 4 24" xfId="2439"/>
    <cellStyle name="Percent 4 25" xfId="2440"/>
    <cellStyle name="Percent 4 26" xfId="2441"/>
    <cellStyle name="Percent 4 27" xfId="2442"/>
    <cellStyle name="Percent 4 28" xfId="2443"/>
    <cellStyle name="Percent 4 29" xfId="2444"/>
    <cellStyle name="Percent 4 3" xfId="2445"/>
    <cellStyle name="Percent 4 3 10" xfId="2446"/>
    <cellStyle name="Percent 4 3 11" xfId="2447"/>
    <cellStyle name="Percent 4 3 12" xfId="2448"/>
    <cellStyle name="Percent 4 3 13" xfId="2449"/>
    <cellStyle name="Percent 4 3 14" xfId="2450"/>
    <cellStyle name="Percent 4 3 15" xfId="2451"/>
    <cellStyle name="Percent 4 3 16" xfId="2452"/>
    <cellStyle name="Percent 4 3 17" xfId="2453"/>
    <cellStyle name="Percent 4 3 18" xfId="2454"/>
    <cellStyle name="Percent 4 3 19" xfId="2455"/>
    <cellStyle name="Percent 4 3 2" xfId="2456"/>
    <cellStyle name="Percent 4 3 2 2" xfId="2457"/>
    <cellStyle name="Percent 4 3 2 3" xfId="2458"/>
    <cellStyle name="Percent 4 3 2 4" xfId="2459"/>
    <cellStyle name="Percent 4 3 2 5" xfId="2460"/>
    <cellStyle name="Percent 4 3 2 6" xfId="2461"/>
    <cellStyle name="Percent 4 3 20" xfId="2462"/>
    <cellStyle name="Percent 4 3 21" xfId="2463"/>
    <cellStyle name="Percent 4 3 22" xfId="2464"/>
    <cellStyle name="Percent 4 3 23" xfId="2465"/>
    <cellStyle name="Percent 4 3 24" xfId="2466"/>
    <cellStyle name="Percent 4 3 25" xfId="2467"/>
    <cellStyle name="Percent 4 3 26" xfId="2468"/>
    <cellStyle name="Percent 4 3 27" xfId="2469"/>
    <cellStyle name="Percent 4 3 28" xfId="2470"/>
    <cellStyle name="Percent 4 3 29" xfId="2471"/>
    <cellStyle name="Percent 4 3 3" xfId="2472"/>
    <cellStyle name="Percent 4 3 4" xfId="2473"/>
    <cellStyle name="Percent 4 3 5" xfId="2474"/>
    <cellStyle name="Percent 4 3 6" xfId="2475"/>
    <cellStyle name="Percent 4 3 7" xfId="2476"/>
    <cellStyle name="Percent 4 3 8" xfId="2477"/>
    <cellStyle name="Percent 4 3 9" xfId="2478"/>
    <cellStyle name="Percent 4 30" xfId="2479"/>
    <cellStyle name="Percent 4 31" xfId="2480"/>
    <cellStyle name="Percent 4 32" xfId="2481"/>
    <cellStyle name="Percent 4 4" xfId="2482"/>
    <cellStyle name="Percent 4 4 10" xfId="2483"/>
    <cellStyle name="Percent 4 4 11" xfId="2484"/>
    <cellStyle name="Percent 4 4 12" xfId="2485"/>
    <cellStyle name="Percent 4 4 13" xfId="2486"/>
    <cellStyle name="Percent 4 4 14" xfId="2487"/>
    <cellStyle name="Percent 4 4 15" xfId="2488"/>
    <cellStyle name="Percent 4 4 16" xfId="2489"/>
    <cellStyle name="Percent 4 4 17" xfId="2490"/>
    <cellStyle name="Percent 4 4 18" xfId="2491"/>
    <cellStyle name="Percent 4 4 19" xfId="2492"/>
    <cellStyle name="Percent 4 4 2" xfId="2493"/>
    <cellStyle name="Percent 4 4 2 2" xfId="2494"/>
    <cellStyle name="Percent 4 4 2 3" xfId="2495"/>
    <cellStyle name="Percent 4 4 2 4" xfId="2496"/>
    <cellStyle name="Percent 4 4 2 5" xfId="2497"/>
    <cellStyle name="Percent 4 4 2 6" xfId="2498"/>
    <cellStyle name="Percent 4 4 20" xfId="2499"/>
    <cellStyle name="Percent 4 4 21" xfId="2500"/>
    <cellStyle name="Percent 4 4 22" xfId="2501"/>
    <cellStyle name="Percent 4 4 23" xfId="2502"/>
    <cellStyle name="Percent 4 4 24" xfId="2503"/>
    <cellStyle name="Percent 4 4 25" xfId="2504"/>
    <cellStyle name="Percent 4 4 26" xfId="2505"/>
    <cellStyle name="Percent 4 4 27" xfId="2506"/>
    <cellStyle name="Percent 4 4 28" xfId="2507"/>
    <cellStyle name="Percent 4 4 29" xfId="2508"/>
    <cellStyle name="Percent 4 4 3" xfId="2509"/>
    <cellStyle name="Percent 4 4 4" xfId="2510"/>
    <cellStyle name="Percent 4 4 5" xfId="2511"/>
    <cellStyle name="Percent 4 4 6" xfId="2512"/>
    <cellStyle name="Percent 4 4 7" xfId="2513"/>
    <cellStyle name="Percent 4 4 8" xfId="2514"/>
    <cellStyle name="Percent 4 4 9" xfId="2515"/>
    <cellStyle name="Percent 4 5" xfId="2516"/>
    <cellStyle name="Percent 4 5 2" xfId="2517"/>
    <cellStyle name="Percent 4 5 3" xfId="2518"/>
    <cellStyle name="Percent 4 5 4" xfId="2519"/>
    <cellStyle name="Percent 4 5 5" xfId="2520"/>
    <cellStyle name="Percent 4 5 6" xfId="2521"/>
    <cellStyle name="Percent 4 6" xfId="2522"/>
    <cellStyle name="Percent 4 7" xfId="2523"/>
    <cellStyle name="Percent 4 8" xfId="2524"/>
    <cellStyle name="Percent 4 9" xfId="2525"/>
    <cellStyle name="Percent 5" xfId="2526"/>
    <cellStyle name="Percent 6" xfId="2527"/>
    <cellStyle name="Percent 7" xfId="2841"/>
    <cellStyle name="PERCENTAGE" xfId="2528"/>
    <cellStyle name="PercentSales" xfId="2529"/>
    <cellStyle name="pound_mu" xfId="2530"/>
    <cellStyle name="PSChar" xfId="42"/>
    <cellStyle name="PSDate" xfId="43"/>
    <cellStyle name="Quantité" xfId="2531"/>
    <cellStyle name="Red font" xfId="2532"/>
    <cellStyle name="regstoresfromspecstores" xfId="2533"/>
    <cellStyle name="Reset  - Style7" xfId="2534"/>
    <cellStyle name="RevList" xfId="2535"/>
    <cellStyle name="S/Titre" xfId="2536"/>
    <cellStyle name="SATU" xfId="2537"/>
    <cellStyle name="SATU 2" xfId="2842"/>
    <cellStyle name="SATU 3" xfId="2843"/>
    <cellStyle name="SHADEDSTORES" xfId="2538"/>
    <cellStyle name="Sheet Title" xfId="2539"/>
    <cellStyle name="specstores" xfId="2540"/>
    <cellStyle name="Standard_SCCSUM06.XLS" xfId="2541"/>
    <cellStyle name="Strange" xfId="2542"/>
    <cellStyle name="Style 1" xfId="2543"/>
    <cellStyle name="Style 1 2" xfId="2544"/>
    <cellStyle name="Style 1_RAP PLM WRR" xfId="2545"/>
    <cellStyle name="Style 2" xfId="2546"/>
    <cellStyle name="Style 3" xfId="2547"/>
    <cellStyle name="Style 4" xfId="2548"/>
    <cellStyle name="Style 5" xfId="2549"/>
    <cellStyle name="Subtotal" xfId="2550"/>
    <cellStyle name="sum" xfId="2551"/>
    <cellStyle name="t" xfId="2552"/>
    <cellStyle name="T_Book1" xfId="2844"/>
    <cellStyle name="t_BQ_SAMEL_BNI_BEKASI_email" xfId="2845"/>
    <cellStyle name="Table" xfId="2553"/>
    <cellStyle name="Table  - Style6" xfId="2554"/>
    <cellStyle name="Test [green]" xfId="2555"/>
    <cellStyle name="text" xfId="19"/>
    <cellStyle name="TFCF" xfId="2556"/>
    <cellStyle name="th" xfId="2846"/>
    <cellStyle name="þ_x001d_ð+&amp;„ý›&amp;}ý_x000b__x0008__x0011__x000b_å_x000b__x0007__x0001__x0001_" xfId="2557"/>
    <cellStyle name="þ_x001d_ð+&amp;„ý›&amp;}ý_x000b__x0008__x0011__x000b_å_x000b__x0007__x0001__x0001_?_x0002_ÿÿÿÿÿÿÿÿÿÿÿÿÿÿÿ_x0001_(_x0002_{_x000c_???ˆ_x001e_ÿÿÿÿ????_x0007_???????????????Í!Ë??????????           ?????           ?????????_x000d_?????????????????????????????????????????????????????????????????????????????????????????????????????????????????????" xfId="2558"/>
    <cellStyle name="Time" xfId="2847"/>
    <cellStyle name="Title  - Style1" xfId="2559"/>
    <cellStyle name="Title 10" xfId="2560"/>
    <cellStyle name="Title 11" xfId="2561"/>
    <cellStyle name="Title 12" xfId="2562"/>
    <cellStyle name="Title 13" xfId="2563"/>
    <cellStyle name="Title 14" xfId="2564"/>
    <cellStyle name="Title 15" xfId="2565"/>
    <cellStyle name="Title 16" xfId="2566"/>
    <cellStyle name="Title 17" xfId="2567"/>
    <cellStyle name="Title 18" xfId="2568"/>
    <cellStyle name="Title 19" xfId="2569"/>
    <cellStyle name="Title 2" xfId="2570"/>
    <cellStyle name="Title 20" xfId="2571"/>
    <cellStyle name="Title 21" xfId="2572"/>
    <cellStyle name="Title 22" xfId="2573"/>
    <cellStyle name="Title 23" xfId="2574"/>
    <cellStyle name="Title 24" xfId="2575"/>
    <cellStyle name="Title 25" xfId="2576"/>
    <cellStyle name="Title 26" xfId="2577"/>
    <cellStyle name="Title 3" xfId="2578"/>
    <cellStyle name="Title 4" xfId="2579"/>
    <cellStyle name="Title 5" xfId="2580"/>
    <cellStyle name="Title 6" xfId="2581"/>
    <cellStyle name="Title 7" xfId="2582"/>
    <cellStyle name="Title 8" xfId="2583"/>
    <cellStyle name="Title 9" xfId="2584"/>
    <cellStyle name="Total 10" xfId="2585"/>
    <cellStyle name="Total 10 2" xfId="2586"/>
    <cellStyle name="Total 11" xfId="2587"/>
    <cellStyle name="Total 11 2" xfId="2588"/>
    <cellStyle name="Total 12" xfId="2589"/>
    <cellStyle name="Total 12 2" xfId="2590"/>
    <cellStyle name="Total 13" xfId="2591"/>
    <cellStyle name="Total 13 2" xfId="2592"/>
    <cellStyle name="Total 14" xfId="2593"/>
    <cellStyle name="Total 14 2" xfId="2594"/>
    <cellStyle name="Total 15" xfId="2595"/>
    <cellStyle name="Total 15 2" xfId="2596"/>
    <cellStyle name="Total 16" xfId="2597"/>
    <cellStyle name="Total 16 2" xfId="2598"/>
    <cellStyle name="Total 17" xfId="2599"/>
    <cellStyle name="Total 17 2" xfId="2600"/>
    <cellStyle name="Total 18" xfId="2601"/>
    <cellStyle name="Total 18 2" xfId="2602"/>
    <cellStyle name="Total 19" xfId="2603"/>
    <cellStyle name="Total 19 2" xfId="2604"/>
    <cellStyle name="Total 2" xfId="2605"/>
    <cellStyle name="Total 2 2" xfId="2606"/>
    <cellStyle name="Total 20" xfId="2607"/>
    <cellStyle name="Total 20 2" xfId="2608"/>
    <cellStyle name="Total 21" xfId="2609"/>
    <cellStyle name="Total 21 2" xfId="2610"/>
    <cellStyle name="Total 22" xfId="2611"/>
    <cellStyle name="Total 22 2" xfId="2612"/>
    <cellStyle name="Total 23" xfId="2613"/>
    <cellStyle name="Total 23 2" xfId="2614"/>
    <cellStyle name="Total 24" xfId="2615"/>
    <cellStyle name="Total 25" xfId="2616"/>
    <cellStyle name="Total 26" xfId="2617"/>
    <cellStyle name="Total 3" xfId="2618"/>
    <cellStyle name="Total 3 2" xfId="2619"/>
    <cellStyle name="Total 4" xfId="2620"/>
    <cellStyle name="Total 4 2" xfId="2621"/>
    <cellStyle name="Total 5" xfId="2622"/>
    <cellStyle name="Total 5 2" xfId="2623"/>
    <cellStyle name="Total 6" xfId="2624"/>
    <cellStyle name="Total 6 2" xfId="2625"/>
    <cellStyle name="Total 7" xfId="2626"/>
    <cellStyle name="Total 7 2" xfId="2627"/>
    <cellStyle name="Total 8" xfId="2628"/>
    <cellStyle name="Total 8 2" xfId="2629"/>
    <cellStyle name="Total 9" xfId="2630"/>
    <cellStyle name="Total 9 2" xfId="2631"/>
    <cellStyle name="TotCol - Style5" xfId="2632"/>
    <cellStyle name="TotRow - Style4" xfId="2633"/>
    <cellStyle name="Tusental (0)_laroux" xfId="44"/>
    <cellStyle name="Tusental_laroux" xfId="45"/>
    <cellStyle name="Uang Muka" xfId="2634"/>
    <cellStyle name="Unit" xfId="2635"/>
    <cellStyle name="User_Defined_A" xfId="2636"/>
    <cellStyle name="Valuta (0)_laroux" xfId="46"/>
    <cellStyle name="Valuta_laroux" xfId="47"/>
    <cellStyle name="viet" xfId="2848"/>
    <cellStyle name="viet2" xfId="2849"/>
    <cellStyle name="volume" xfId="20"/>
    <cellStyle name="Währung [0]_Central Install 6-up" xfId="2637"/>
    <cellStyle name="Währung_Central Install 6-up" xfId="2638"/>
    <cellStyle name="Warning Text 10" xfId="2639"/>
    <cellStyle name="Warning Text 11" xfId="2640"/>
    <cellStyle name="Warning Text 12" xfId="2641"/>
    <cellStyle name="Warning Text 13" xfId="2642"/>
    <cellStyle name="Warning Text 14" xfId="2643"/>
    <cellStyle name="Warning Text 15" xfId="2644"/>
    <cellStyle name="Warning Text 16" xfId="2645"/>
    <cellStyle name="Warning Text 17" xfId="2646"/>
    <cellStyle name="Warning Text 18" xfId="2647"/>
    <cellStyle name="Warning Text 19" xfId="2648"/>
    <cellStyle name="Warning Text 2" xfId="2649"/>
    <cellStyle name="Warning Text 20" xfId="2650"/>
    <cellStyle name="Warning Text 21" xfId="2651"/>
    <cellStyle name="Warning Text 22" xfId="2652"/>
    <cellStyle name="Warning Text 23" xfId="2653"/>
    <cellStyle name="Warning Text 24" xfId="2654"/>
    <cellStyle name="Warning Text 25" xfId="2655"/>
    <cellStyle name="Warning Text 26" xfId="2656"/>
    <cellStyle name="Warning Text 3" xfId="2657"/>
    <cellStyle name="Warning Text 4" xfId="2658"/>
    <cellStyle name="Warning Text 5" xfId="2659"/>
    <cellStyle name="Warning Text 6" xfId="2660"/>
    <cellStyle name="Warning Text 7" xfId="2661"/>
    <cellStyle name="Warning Text 8" xfId="2662"/>
    <cellStyle name="Warning Text 9" xfId="2663"/>
    <cellStyle name="WHead - Style2" xfId="2664"/>
    <cellStyle name="White" xfId="2665"/>
    <cellStyle name="เครื่องหมายจุลภาค [0]_N1222H#" xfId="2666"/>
    <cellStyle name="เครื่องหมายจุลภาค_N1222H#" xfId="2667"/>
    <cellStyle name="เครื่องหมายสกุลเงิน [0]_N1222H#" xfId="2668"/>
    <cellStyle name="เครื่องหมายสกุลเงิน_N1222H#" xfId="2669"/>
    <cellStyle name="ปกติ_N1222H#" xfId="2670"/>
    <cellStyle name="똿뗦먛귟 [0.00]_PRODUCT DETAIL Q1" xfId="2671"/>
    <cellStyle name="똿뗦먛귟_PRODUCT DETAIL Q1" xfId="2672"/>
    <cellStyle name="믅됞 [0.00]_PRODUCT DETAIL Q1" xfId="2673"/>
    <cellStyle name="믅됞_PRODUCT DETAIL Q1" xfId="2674"/>
    <cellStyle name="백분율_95" xfId="2850"/>
    <cellStyle name="뷭?_BOOKSHIP" xfId="2675"/>
    <cellStyle name="쉼표 [0]_Invoice Form" xfId="2676"/>
    <cellStyle name="콤마 [0]_1202" xfId="2677"/>
    <cellStyle name="콤마_1202" xfId="2678"/>
    <cellStyle name="통화 [0]_1202" xfId="2679"/>
    <cellStyle name="통화_1202" xfId="2680"/>
    <cellStyle name="표준_(정보부문)월별인원계획" xfId="2681"/>
    <cellStyle name="一般_17 JAN" xfId="2682"/>
    <cellStyle name="千分位[0]_17 JAN" xfId="2683"/>
    <cellStyle name="千分位_17 JAN" xfId="2684"/>
    <cellStyle name="未定義" xfId="2685"/>
    <cellStyle name="桁区切り_Constr.Cost Estimated" xfId="2686"/>
    <cellStyle name="標準_30C001" xfId="2687"/>
    <cellStyle name="貨幣 [0]_17 JAN" xfId="2688"/>
    <cellStyle name="貨幣_17 JAN" xfId="26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63" Type="http://schemas.openxmlformats.org/officeDocument/2006/relationships/externalLink" Target="externalLinks/externalLink36.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159" Type="http://schemas.openxmlformats.org/officeDocument/2006/relationships/externalLink" Target="externalLinks/externalLink132.xml"/><Relationship Id="rId170" Type="http://schemas.openxmlformats.org/officeDocument/2006/relationships/externalLink" Target="externalLinks/externalLink143.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26" Type="http://schemas.openxmlformats.org/officeDocument/2006/relationships/externalLink" Target="externalLinks/externalLink199.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53" Type="http://schemas.openxmlformats.org/officeDocument/2006/relationships/externalLink" Target="externalLinks/externalLink26.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149" Type="http://schemas.openxmlformats.org/officeDocument/2006/relationships/externalLink" Target="externalLinks/externalLink122.xml"/><Relationship Id="rId5" Type="http://schemas.openxmlformats.org/officeDocument/2006/relationships/worksheet" Target="worksheets/sheet5.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181" Type="http://schemas.openxmlformats.org/officeDocument/2006/relationships/externalLink" Target="externalLinks/externalLink154.xml"/><Relationship Id="rId216" Type="http://schemas.openxmlformats.org/officeDocument/2006/relationships/externalLink" Target="externalLinks/externalLink189.xml"/><Relationship Id="rId237" Type="http://schemas.openxmlformats.org/officeDocument/2006/relationships/externalLink" Target="externalLinks/externalLink210.xml"/><Relationship Id="rId22" Type="http://schemas.openxmlformats.org/officeDocument/2006/relationships/worksheet" Target="worksheets/sheet22.xml"/><Relationship Id="rId43" Type="http://schemas.openxmlformats.org/officeDocument/2006/relationships/externalLink" Target="externalLinks/externalLink16.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139" Type="http://schemas.openxmlformats.org/officeDocument/2006/relationships/externalLink" Target="externalLinks/externalLink112.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71" Type="http://schemas.openxmlformats.org/officeDocument/2006/relationships/externalLink" Target="externalLinks/externalLink144.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27" Type="http://schemas.openxmlformats.org/officeDocument/2006/relationships/externalLink" Target="externalLinks/externalLink200.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08" Type="http://schemas.openxmlformats.org/officeDocument/2006/relationships/externalLink" Target="externalLinks/externalLink81.xml"/><Relationship Id="rId124" Type="http://schemas.openxmlformats.org/officeDocument/2006/relationships/externalLink" Target="externalLinks/externalLink97.xml"/><Relationship Id="rId129" Type="http://schemas.openxmlformats.org/officeDocument/2006/relationships/externalLink" Target="externalLinks/externalLink102.xml"/><Relationship Id="rId54" Type="http://schemas.openxmlformats.org/officeDocument/2006/relationships/externalLink" Target="externalLinks/externalLink27.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40" Type="http://schemas.openxmlformats.org/officeDocument/2006/relationships/externalLink" Target="externalLinks/externalLink113.xml"/><Relationship Id="rId145" Type="http://schemas.openxmlformats.org/officeDocument/2006/relationships/externalLink" Target="externalLinks/externalLink118.xml"/><Relationship Id="rId161" Type="http://schemas.openxmlformats.org/officeDocument/2006/relationships/externalLink" Target="externalLinks/externalLink134.xml"/><Relationship Id="rId166" Type="http://schemas.openxmlformats.org/officeDocument/2006/relationships/externalLink" Target="externalLinks/externalLink139.xml"/><Relationship Id="rId182" Type="http://schemas.openxmlformats.org/officeDocument/2006/relationships/externalLink" Target="externalLinks/externalLink155.xml"/><Relationship Id="rId187" Type="http://schemas.openxmlformats.org/officeDocument/2006/relationships/externalLink" Target="externalLinks/externalLink160.xml"/><Relationship Id="rId217" Type="http://schemas.openxmlformats.org/officeDocument/2006/relationships/externalLink" Target="externalLinks/externalLink190.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externalLink" Target="externalLinks/externalLink185.xml"/><Relationship Id="rId233" Type="http://schemas.openxmlformats.org/officeDocument/2006/relationships/externalLink" Target="externalLinks/externalLink206.xml"/><Relationship Id="rId238" Type="http://schemas.openxmlformats.org/officeDocument/2006/relationships/theme" Target="theme/theme1.xml"/><Relationship Id="rId23" Type="http://schemas.openxmlformats.org/officeDocument/2006/relationships/worksheet" Target="worksheets/sheet23.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119" Type="http://schemas.openxmlformats.org/officeDocument/2006/relationships/externalLink" Target="externalLinks/externalLink92.xml"/><Relationship Id="rId44" Type="http://schemas.openxmlformats.org/officeDocument/2006/relationships/externalLink" Target="externalLinks/externalLink17.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130" Type="http://schemas.openxmlformats.org/officeDocument/2006/relationships/externalLink" Target="externalLinks/externalLink103.xml"/><Relationship Id="rId135" Type="http://schemas.openxmlformats.org/officeDocument/2006/relationships/externalLink" Target="externalLinks/externalLink108.xml"/><Relationship Id="rId151" Type="http://schemas.openxmlformats.org/officeDocument/2006/relationships/externalLink" Target="externalLinks/externalLink124.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172" Type="http://schemas.openxmlformats.org/officeDocument/2006/relationships/externalLink" Target="externalLinks/externalLink145.xml"/><Relationship Id="rId193" Type="http://schemas.openxmlformats.org/officeDocument/2006/relationships/externalLink" Target="externalLinks/externalLink166.xml"/><Relationship Id="rId202" Type="http://schemas.openxmlformats.org/officeDocument/2006/relationships/externalLink" Target="externalLinks/externalLink175.xml"/><Relationship Id="rId207" Type="http://schemas.openxmlformats.org/officeDocument/2006/relationships/externalLink" Target="externalLinks/externalLink180.xml"/><Relationship Id="rId223" Type="http://schemas.openxmlformats.org/officeDocument/2006/relationships/externalLink" Target="externalLinks/externalLink196.xml"/><Relationship Id="rId228" Type="http://schemas.openxmlformats.org/officeDocument/2006/relationships/externalLink" Target="externalLinks/externalLink20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externalLink" Target="externalLinks/externalLink77.xml"/><Relationship Id="rId120" Type="http://schemas.openxmlformats.org/officeDocument/2006/relationships/externalLink" Target="externalLinks/externalLink93.xml"/><Relationship Id="rId125" Type="http://schemas.openxmlformats.org/officeDocument/2006/relationships/externalLink" Target="externalLinks/externalLink98.xml"/><Relationship Id="rId141" Type="http://schemas.openxmlformats.org/officeDocument/2006/relationships/externalLink" Target="externalLinks/externalLink114.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162" Type="http://schemas.openxmlformats.org/officeDocument/2006/relationships/externalLink" Target="externalLinks/externalLink135.xml"/><Relationship Id="rId183" Type="http://schemas.openxmlformats.org/officeDocument/2006/relationships/externalLink" Target="externalLinks/externalLink156.xml"/><Relationship Id="rId213" Type="http://schemas.openxmlformats.org/officeDocument/2006/relationships/externalLink" Target="externalLinks/externalLink186.xml"/><Relationship Id="rId218" Type="http://schemas.openxmlformats.org/officeDocument/2006/relationships/externalLink" Target="externalLinks/externalLink191.xml"/><Relationship Id="rId234" Type="http://schemas.openxmlformats.org/officeDocument/2006/relationships/externalLink" Target="externalLinks/externalLink207.xml"/><Relationship Id="rId239"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15" Type="http://schemas.openxmlformats.org/officeDocument/2006/relationships/externalLink" Target="externalLinks/externalLink88.xml"/><Relationship Id="rId131" Type="http://schemas.openxmlformats.org/officeDocument/2006/relationships/externalLink" Target="externalLinks/externalLink104.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52" Type="http://schemas.openxmlformats.org/officeDocument/2006/relationships/externalLink" Target="externalLinks/externalLink125.xml"/><Relationship Id="rId173" Type="http://schemas.openxmlformats.org/officeDocument/2006/relationships/externalLink" Target="externalLinks/externalLink146.xml"/><Relationship Id="rId194" Type="http://schemas.openxmlformats.org/officeDocument/2006/relationships/externalLink" Target="externalLinks/externalLink167.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208" Type="http://schemas.openxmlformats.org/officeDocument/2006/relationships/externalLink" Target="externalLinks/externalLink181.xml"/><Relationship Id="rId229" Type="http://schemas.openxmlformats.org/officeDocument/2006/relationships/externalLink" Target="externalLinks/externalLink202.xml"/><Relationship Id="rId19" Type="http://schemas.openxmlformats.org/officeDocument/2006/relationships/worksheet" Target="worksheets/sheet19.xml"/><Relationship Id="rId224" Type="http://schemas.openxmlformats.org/officeDocument/2006/relationships/externalLink" Target="externalLinks/externalLink197.xml"/><Relationship Id="rId240" Type="http://schemas.openxmlformats.org/officeDocument/2006/relationships/sharedStrings" Target="sharedStrings.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42" Type="http://schemas.openxmlformats.org/officeDocument/2006/relationships/externalLink" Target="externalLinks/externalLink115.xml"/><Relationship Id="rId163" Type="http://schemas.openxmlformats.org/officeDocument/2006/relationships/externalLink" Target="externalLinks/externalLink136.xml"/><Relationship Id="rId184" Type="http://schemas.openxmlformats.org/officeDocument/2006/relationships/externalLink" Target="externalLinks/externalLink157.xml"/><Relationship Id="rId189" Type="http://schemas.openxmlformats.org/officeDocument/2006/relationships/externalLink" Target="externalLinks/externalLink162.xml"/><Relationship Id="rId219" Type="http://schemas.openxmlformats.org/officeDocument/2006/relationships/externalLink" Target="externalLinks/externalLink192.xml"/><Relationship Id="rId3" Type="http://schemas.openxmlformats.org/officeDocument/2006/relationships/worksheet" Target="worksheets/sheet3.xml"/><Relationship Id="rId214" Type="http://schemas.openxmlformats.org/officeDocument/2006/relationships/externalLink" Target="externalLinks/externalLink187.xml"/><Relationship Id="rId230" Type="http://schemas.openxmlformats.org/officeDocument/2006/relationships/externalLink" Target="externalLinks/externalLink203.xml"/><Relationship Id="rId235" Type="http://schemas.openxmlformats.org/officeDocument/2006/relationships/externalLink" Target="externalLinks/externalLink208.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20" Type="http://schemas.openxmlformats.org/officeDocument/2006/relationships/worksheet" Target="worksheets/sheet20.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53" Type="http://schemas.openxmlformats.org/officeDocument/2006/relationships/externalLink" Target="externalLinks/externalLink126.xml"/><Relationship Id="rId174" Type="http://schemas.openxmlformats.org/officeDocument/2006/relationships/externalLink" Target="externalLinks/externalLink147.xml"/><Relationship Id="rId179" Type="http://schemas.openxmlformats.org/officeDocument/2006/relationships/externalLink" Target="externalLinks/externalLink152.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0" Type="http://schemas.openxmlformats.org/officeDocument/2006/relationships/externalLink" Target="externalLinks/externalLink193.xml"/><Relationship Id="rId225" Type="http://schemas.openxmlformats.org/officeDocument/2006/relationships/externalLink" Target="externalLinks/externalLink198.xml"/><Relationship Id="rId241"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externalLink" Target="externalLinks/externalLink9.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43" Type="http://schemas.openxmlformats.org/officeDocument/2006/relationships/externalLink" Target="externalLinks/externalLink116.xml"/><Relationship Id="rId148" Type="http://schemas.openxmlformats.org/officeDocument/2006/relationships/externalLink" Target="externalLinks/externalLink121.xml"/><Relationship Id="rId164" Type="http://schemas.openxmlformats.org/officeDocument/2006/relationships/externalLink" Target="externalLinks/externalLink137.xml"/><Relationship Id="rId169" Type="http://schemas.openxmlformats.org/officeDocument/2006/relationships/externalLink" Target="externalLinks/externalLink142.xml"/><Relationship Id="rId185" Type="http://schemas.openxmlformats.org/officeDocument/2006/relationships/externalLink" Target="externalLinks/externalLink158.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3.xml"/><Relationship Id="rId210" Type="http://schemas.openxmlformats.org/officeDocument/2006/relationships/externalLink" Target="externalLinks/externalLink183.xml"/><Relationship Id="rId215" Type="http://schemas.openxmlformats.org/officeDocument/2006/relationships/externalLink" Target="externalLinks/externalLink188.xml"/><Relationship Id="rId236" Type="http://schemas.openxmlformats.org/officeDocument/2006/relationships/externalLink" Target="externalLinks/externalLink209.xml"/><Relationship Id="rId26" Type="http://schemas.openxmlformats.org/officeDocument/2006/relationships/worksheet" Target="worksheets/sheet26.xml"/><Relationship Id="rId231" Type="http://schemas.openxmlformats.org/officeDocument/2006/relationships/externalLink" Target="externalLinks/externalLink204.xml"/><Relationship Id="rId47" Type="http://schemas.openxmlformats.org/officeDocument/2006/relationships/externalLink" Target="externalLinks/externalLink20.xml"/><Relationship Id="rId68" Type="http://schemas.openxmlformats.org/officeDocument/2006/relationships/externalLink" Target="externalLinks/externalLink41.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54" Type="http://schemas.openxmlformats.org/officeDocument/2006/relationships/externalLink" Target="externalLinks/externalLink127.xml"/><Relationship Id="rId175" Type="http://schemas.openxmlformats.org/officeDocument/2006/relationships/externalLink" Target="externalLinks/externalLink148.xml"/><Relationship Id="rId196" Type="http://schemas.openxmlformats.org/officeDocument/2006/relationships/externalLink" Target="externalLinks/externalLink169.xml"/><Relationship Id="rId200" Type="http://schemas.openxmlformats.org/officeDocument/2006/relationships/externalLink" Target="externalLinks/externalLink173.xml"/><Relationship Id="rId16" Type="http://schemas.openxmlformats.org/officeDocument/2006/relationships/worksheet" Target="worksheets/sheet16.xml"/><Relationship Id="rId221" Type="http://schemas.openxmlformats.org/officeDocument/2006/relationships/externalLink" Target="externalLinks/externalLink194.xml"/><Relationship Id="rId37" Type="http://schemas.openxmlformats.org/officeDocument/2006/relationships/externalLink" Target="externalLinks/externalLink10.xml"/><Relationship Id="rId58" Type="http://schemas.openxmlformats.org/officeDocument/2006/relationships/externalLink" Target="externalLinks/externalLink31.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44" Type="http://schemas.openxmlformats.org/officeDocument/2006/relationships/externalLink" Target="externalLinks/externalLink117.xml"/><Relationship Id="rId90" Type="http://schemas.openxmlformats.org/officeDocument/2006/relationships/externalLink" Target="externalLinks/externalLink63.xml"/><Relationship Id="rId165" Type="http://schemas.openxmlformats.org/officeDocument/2006/relationships/externalLink" Target="externalLinks/externalLink138.xml"/><Relationship Id="rId186" Type="http://schemas.openxmlformats.org/officeDocument/2006/relationships/externalLink" Target="externalLinks/externalLink159.xml"/><Relationship Id="rId211" Type="http://schemas.openxmlformats.org/officeDocument/2006/relationships/externalLink" Target="externalLinks/externalLink184.xml"/><Relationship Id="rId232" Type="http://schemas.openxmlformats.org/officeDocument/2006/relationships/externalLink" Target="externalLinks/externalLink205.xml"/><Relationship Id="rId27" Type="http://schemas.openxmlformats.org/officeDocument/2006/relationships/worksheet" Target="worksheets/sheet27.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3175</xdr:colOff>
      <xdr:row>6</xdr:row>
      <xdr:rowOff>9270</xdr:rowOff>
    </xdr:to>
    <xdr:pic>
      <xdr:nvPicPr>
        <xdr:cNvPr id="6" name="Picture 5">
          <a:extLst>
            <a:ext uri="{FF2B5EF4-FFF2-40B4-BE49-F238E27FC236}">
              <a16:creationId xmlns:a16="http://schemas.microsoft.com/office/drawing/2014/main" xmlns="" id="{883D0053-316B-B6A2-BBCE-6DB49E3ECFF1}"/>
            </a:ext>
          </a:extLst>
        </xdr:cNvPr>
        <xdr:cNvPicPr>
          <a:picLocks noChangeAspect="1"/>
        </xdr:cNvPicPr>
      </xdr:nvPicPr>
      <xdr:blipFill rotWithShape="1">
        <a:blip xmlns:r="http://schemas.openxmlformats.org/officeDocument/2006/relationships" r:embed="rId1"/>
        <a:srcRect b="29878"/>
        <a:stretch/>
      </xdr:blipFill>
      <xdr:spPr>
        <a:xfrm>
          <a:off x="0" y="0"/>
          <a:ext cx="8222555" cy="1066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28</xdr:row>
      <xdr:rowOff>84651</xdr:rowOff>
    </xdr:from>
    <xdr:to>
      <xdr:col>15</xdr:col>
      <xdr:colOff>1838331</xdr:colOff>
      <xdr:row>36</xdr:row>
      <xdr:rowOff>137567</xdr:rowOff>
    </xdr:to>
    <xdr:sp macro="" textlink="">
      <xdr:nvSpPr>
        <xdr:cNvPr id="2" name="Rectangle 1">
          <a:extLst>
            <a:ext uri="{FF2B5EF4-FFF2-40B4-BE49-F238E27FC236}">
              <a16:creationId xmlns:a16="http://schemas.microsoft.com/office/drawing/2014/main" xmlns="" id="{00000000-0008-0000-0400-000002000000}"/>
            </a:ext>
          </a:extLst>
        </xdr:cNvPr>
        <xdr:cNvSpPr/>
      </xdr:nvSpPr>
      <xdr:spPr>
        <a:xfrm>
          <a:off x="6424083" y="7196651"/>
          <a:ext cx="4060831" cy="1661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 </a:t>
          </a:r>
          <a:r>
            <a:rPr lang="en-US" sz="1300" b="1">
              <a:latin typeface="Footlight MT Light" pitchFamily="18" charset="0"/>
            </a:rPr>
            <a:t>Pengadaan Barang/Jasa Pemerintah</a:t>
          </a:r>
          <a:endParaRPr lang="id-ID" sz="1300" b="1">
            <a:latin typeface="Footlight MT Light" pitchFamily="18" charset="0"/>
          </a:endParaRPr>
        </a:p>
        <a:p>
          <a:pPr algn="ctr"/>
          <a:r>
            <a:rPr lang="id-ID" sz="1300" b="1">
              <a:latin typeface="Footlight MT Light" pitchFamily="18" charset="0"/>
            </a:rPr>
            <a:t>Di Lingkungan </a:t>
          </a:r>
          <a:r>
            <a:rPr lang="en-US" sz="1300" b="1">
              <a:latin typeface="Footlight MT Light" pitchFamily="18" charset="0"/>
            </a:rPr>
            <a:t>Satuan Kerja Pelaksanaan Prasarana Strategis</a:t>
          </a:r>
          <a:r>
            <a:rPr lang="en-US" sz="1300" b="1" baseline="0">
              <a:latin typeface="Footlight MT Light" pitchFamily="18" charset="0"/>
            </a:rPr>
            <a:t> </a:t>
          </a:r>
          <a:r>
            <a:rPr lang="id-ID" sz="1300" b="1">
              <a:latin typeface="Footlight MT Light" pitchFamily="18" charset="0"/>
            </a:rPr>
            <a:t>Riau</a:t>
          </a: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0</xdr:colOff>
      <xdr:row>33</xdr:row>
      <xdr:rowOff>0</xdr:rowOff>
    </xdr:from>
    <xdr:to>
      <xdr:col>28</xdr:col>
      <xdr:colOff>1393831</xdr:colOff>
      <xdr:row>40</xdr:row>
      <xdr:rowOff>54757</xdr:rowOff>
    </xdr:to>
    <xdr:sp macro="" textlink="">
      <xdr:nvSpPr>
        <xdr:cNvPr id="2" name="Rectangle 1">
          <a:extLst>
            <a:ext uri="{FF2B5EF4-FFF2-40B4-BE49-F238E27FC236}">
              <a16:creationId xmlns:a16="http://schemas.microsoft.com/office/drawing/2014/main" xmlns="" id="{00000000-0008-0000-0600-000002000000}"/>
            </a:ext>
          </a:extLst>
        </xdr:cNvPr>
        <xdr:cNvSpPr/>
      </xdr:nvSpPr>
      <xdr:spPr>
        <a:xfrm>
          <a:off x="8539370" y="6452152"/>
          <a:ext cx="4060831" cy="1661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 </a:t>
          </a:r>
          <a:r>
            <a:rPr lang="en-US" sz="1300" b="1">
              <a:latin typeface="Footlight MT Light" pitchFamily="18" charset="0"/>
            </a:rPr>
            <a:t>Pengadaan Barang/Jasa Pemerintah</a:t>
          </a:r>
          <a:endParaRPr lang="id-ID" sz="1300" b="1">
            <a:latin typeface="Footlight MT Light" pitchFamily="18" charset="0"/>
          </a:endParaRPr>
        </a:p>
        <a:p>
          <a:pPr algn="ctr"/>
          <a:r>
            <a:rPr lang="id-ID" sz="1300" b="1">
              <a:latin typeface="Footlight MT Light" pitchFamily="18" charset="0"/>
            </a:rPr>
            <a:t>Pada Satker</a:t>
          </a:r>
          <a:r>
            <a:rPr lang="id-ID" sz="1300" b="1" baseline="0">
              <a:latin typeface="Footlight MT Light" pitchFamily="18" charset="0"/>
            </a:rPr>
            <a:t> Pelaksanaan Prasarana Strategis Riau</a:t>
          </a:r>
          <a:endParaRPr lang="id-ID" sz="1300" b="1">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1568823</xdr:colOff>
      <xdr:row>10</xdr:row>
      <xdr:rowOff>0</xdr:rowOff>
    </xdr:from>
    <xdr:to>
      <xdr:col>25</xdr:col>
      <xdr:colOff>100854</xdr:colOff>
      <xdr:row>13</xdr:row>
      <xdr:rowOff>0</xdr:rowOff>
    </xdr:to>
    <xdr:sp macro="" textlink="">
      <xdr:nvSpPr>
        <xdr:cNvPr id="3" name="TextBox 2">
          <a:extLst>
            <a:ext uri="{FF2B5EF4-FFF2-40B4-BE49-F238E27FC236}">
              <a16:creationId xmlns:a16="http://schemas.microsoft.com/office/drawing/2014/main" xmlns="" id="{00000000-0008-0000-0700-000003000000}"/>
            </a:ext>
          </a:extLst>
        </xdr:cNvPr>
        <xdr:cNvSpPr txBox="1"/>
      </xdr:nvSpPr>
      <xdr:spPr>
        <a:xfrm>
          <a:off x="11508441" y="1568824"/>
          <a:ext cx="3955678"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LAMPIRAN	:</a:t>
          </a:r>
          <a:r>
            <a:rPr lang="en-US" sz="1100" baseline="0">
              <a:solidFill>
                <a:schemeClr val="dk1"/>
              </a:solidFill>
              <a:latin typeface="+mn-lt"/>
              <a:ea typeface="+mn-ea"/>
              <a:cs typeface="+mn-cs"/>
            </a:rPr>
            <a:t>  BA HASIL EVALUASI  ADM, TEKNIN &amp; BIAYA</a:t>
          </a:r>
          <a:endParaRPr lang="en-US"/>
        </a:p>
        <a:p>
          <a:r>
            <a:rPr lang="en-US" sz="1100" baseline="0">
              <a:solidFill>
                <a:schemeClr val="dk1"/>
              </a:solidFill>
              <a:latin typeface="+mn-lt"/>
              <a:ea typeface="+mn-ea"/>
              <a:cs typeface="+mn-cs"/>
            </a:rPr>
            <a:t>NOMOR	:  KI-04/POKJA-PPLP/APBN/IV/2014/21</a:t>
          </a:r>
          <a:endParaRPr lang="en-US"/>
        </a:p>
        <a:p>
          <a:r>
            <a:rPr lang="en-US" sz="1100" baseline="0">
              <a:solidFill>
                <a:schemeClr val="dk1"/>
              </a:solidFill>
              <a:latin typeface="+mn-lt"/>
              <a:ea typeface="+mn-ea"/>
              <a:cs typeface="+mn-cs"/>
            </a:rPr>
            <a:t>TANGGAL	:  14  April  2014</a:t>
          </a:r>
          <a:endParaRPr lang="en-US" sz="1050">
            <a:latin typeface="Tahoma" pitchFamily="34" charset="0"/>
            <a:ea typeface="Tahoma" pitchFamily="34" charset="0"/>
            <a:cs typeface="Tahoma" pitchFamily="34" charset="0"/>
          </a:endParaRPr>
        </a:p>
      </xdr:txBody>
    </xdr:sp>
    <xdr:clientData/>
  </xdr:twoCellAnchor>
  <xdr:twoCellAnchor>
    <xdr:from>
      <xdr:col>13</xdr:col>
      <xdr:colOff>56029</xdr:colOff>
      <xdr:row>24</xdr:row>
      <xdr:rowOff>168088</xdr:rowOff>
    </xdr:from>
    <xdr:to>
      <xdr:col>18</xdr:col>
      <xdr:colOff>1909301</xdr:colOff>
      <xdr:row>32</xdr:row>
      <xdr:rowOff>137583</xdr:rowOff>
    </xdr:to>
    <xdr:sp macro="" textlink="">
      <xdr:nvSpPr>
        <xdr:cNvPr id="4" name="Rectangle 3">
          <a:extLst>
            <a:ext uri="{FF2B5EF4-FFF2-40B4-BE49-F238E27FC236}">
              <a16:creationId xmlns:a16="http://schemas.microsoft.com/office/drawing/2014/main" xmlns="" id="{00000000-0008-0000-0700-000004000000}"/>
            </a:ext>
          </a:extLst>
        </xdr:cNvPr>
        <xdr:cNvSpPr/>
      </xdr:nvSpPr>
      <xdr:spPr>
        <a:xfrm>
          <a:off x="8045823" y="6118412"/>
          <a:ext cx="4060831" cy="1661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 Pengadaan Barang/ Jasa Pemerintah Pada Satuan Kerja Pelaksanaan Prasarana Strategis Riau</a:t>
          </a: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1352550</xdr:colOff>
      <xdr:row>23</xdr:row>
      <xdr:rowOff>66675</xdr:rowOff>
    </xdr:from>
    <xdr:to>
      <xdr:col>8</xdr:col>
      <xdr:colOff>31756</xdr:colOff>
      <xdr:row>33</xdr:row>
      <xdr:rowOff>109008</xdr:rowOff>
    </xdr:to>
    <xdr:sp macro="" textlink="">
      <xdr:nvSpPr>
        <xdr:cNvPr id="2" name="Rectangle 1">
          <a:extLst>
            <a:ext uri="{FF2B5EF4-FFF2-40B4-BE49-F238E27FC236}">
              <a16:creationId xmlns:a16="http://schemas.microsoft.com/office/drawing/2014/main" xmlns="" id="{00000000-0008-0000-0800-000002000000}"/>
            </a:ext>
          </a:extLst>
        </xdr:cNvPr>
        <xdr:cNvSpPr/>
      </xdr:nvSpPr>
      <xdr:spPr>
        <a:xfrm>
          <a:off x="3190875" y="5076825"/>
          <a:ext cx="4060831" cy="1661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 Pengadaan Barang/ Jasa</a:t>
          </a:r>
          <a:r>
            <a:rPr lang="en-US" sz="1300" b="1">
              <a:latin typeface="Footlight MT Light" pitchFamily="18" charset="0"/>
            </a:rPr>
            <a:t> Pemerintah</a:t>
          </a:r>
          <a:r>
            <a:rPr lang="id-ID" sz="1300" b="1">
              <a:latin typeface="Footlight MT Light" pitchFamily="18" charset="0"/>
            </a:rPr>
            <a:t> Pada Satuan Kerja </a:t>
          </a:r>
          <a:r>
            <a:rPr lang="id-ID" sz="1300" b="1" baseline="0">
              <a:latin typeface="Footlight MT Light" pitchFamily="18" charset="0"/>
            </a:rPr>
            <a:t>Pelaksanaan Prasarana Strategis Riau</a:t>
          </a:r>
          <a:endParaRPr lang="id-ID" sz="1300" b="1">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816429</xdr:colOff>
      <xdr:row>32</xdr:row>
      <xdr:rowOff>40821</xdr:rowOff>
    </xdr:from>
    <xdr:to>
      <xdr:col>14</xdr:col>
      <xdr:colOff>642636</xdr:colOff>
      <xdr:row>41</xdr:row>
      <xdr:rowOff>32727</xdr:rowOff>
    </xdr:to>
    <xdr:sp macro="" textlink="">
      <xdr:nvSpPr>
        <xdr:cNvPr id="2" name="Rectangle 1">
          <a:extLst>
            <a:ext uri="{FF2B5EF4-FFF2-40B4-BE49-F238E27FC236}">
              <a16:creationId xmlns:a16="http://schemas.microsoft.com/office/drawing/2014/main" xmlns="" id="{00000000-0008-0000-0900-000002000000}"/>
            </a:ext>
          </a:extLst>
        </xdr:cNvPr>
        <xdr:cNvSpPr/>
      </xdr:nvSpPr>
      <xdr:spPr>
        <a:xfrm>
          <a:off x="8654143" y="6667500"/>
          <a:ext cx="4058029" cy="16111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 Pengadaan Barang</a:t>
          </a:r>
          <a:r>
            <a:rPr lang="en-US" sz="1300" b="1" baseline="0">
              <a:latin typeface="Footlight MT Light" pitchFamily="18" charset="0"/>
            </a:rPr>
            <a:t>/</a:t>
          </a:r>
          <a:r>
            <a:rPr lang="id-ID" sz="1300" b="1">
              <a:latin typeface="Footlight MT Light" pitchFamily="18" charset="0"/>
            </a:rPr>
            <a:t> Jasa </a:t>
          </a:r>
          <a:r>
            <a:rPr lang="en-US" sz="1300" b="1">
              <a:latin typeface="Footlight MT Light" pitchFamily="18" charset="0"/>
            </a:rPr>
            <a:t>Pemerintah </a:t>
          </a:r>
          <a:r>
            <a:rPr lang="id-ID" sz="1300" b="1">
              <a:latin typeface="Footlight MT Light" pitchFamily="18" charset="0"/>
            </a:rPr>
            <a:t>Pada </a:t>
          </a:r>
          <a:r>
            <a:rPr lang="en-US" sz="1300" b="1">
              <a:latin typeface="Footlight MT Light" pitchFamily="18" charset="0"/>
            </a:rPr>
            <a:t>Satuan Kerja Pelaksanaan Prasarana Strategis Riau</a:t>
          </a:r>
          <a:endParaRPr lang="id-ID" sz="1300" b="1">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1210236</xdr:colOff>
      <xdr:row>23</xdr:row>
      <xdr:rowOff>44824</xdr:rowOff>
    </xdr:from>
    <xdr:to>
      <xdr:col>19</xdr:col>
      <xdr:colOff>16316</xdr:colOff>
      <xdr:row>31</xdr:row>
      <xdr:rowOff>37851</xdr:rowOff>
    </xdr:to>
    <xdr:sp macro="" textlink="">
      <xdr:nvSpPr>
        <xdr:cNvPr id="2" name="Rectangle 1">
          <a:extLst>
            <a:ext uri="{FF2B5EF4-FFF2-40B4-BE49-F238E27FC236}">
              <a16:creationId xmlns:a16="http://schemas.microsoft.com/office/drawing/2014/main" xmlns="" id="{00000000-0008-0000-0B00-000002000000}"/>
            </a:ext>
          </a:extLst>
        </xdr:cNvPr>
        <xdr:cNvSpPr/>
      </xdr:nvSpPr>
      <xdr:spPr>
        <a:xfrm>
          <a:off x="8269942" y="5401236"/>
          <a:ext cx="4117668" cy="16514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a:t>
          </a:r>
          <a:r>
            <a:rPr lang="en-US" sz="1300" b="1" baseline="0">
              <a:latin typeface="Footlight MT Light" pitchFamily="18" charset="0"/>
            </a:rPr>
            <a:t> </a:t>
          </a:r>
          <a:r>
            <a:rPr lang="id-ID" sz="1300" b="1">
              <a:latin typeface="Footlight MT Light" pitchFamily="18" charset="0"/>
            </a:rPr>
            <a:t>Pengadaan Barang</a:t>
          </a:r>
          <a:r>
            <a:rPr lang="en-US" sz="1300" b="1" baseline="0">
              <a:latin typeface="Footlight MT Light" pitchFamily="18" charset="0"/>
            </a:rPr>
            <a:t>/</a:t>
          </a:r>
          <a:r>
            <a:rPr lang="id-ID" sz="1300" b="1">
              <a:latin typeface="Footlight MT Light" pitchFamily="18" charset="0"/>
            </a:rPr>
            <a:t> Jasa</a:t>
          </a:r>
          <a:r>
            <a:rPr lang="en-US" sz="1300" b="1">
              <a:latin typeface="Footlight MT Light" pitchFamily="18" charset="0"/>
            </a:rPr>
            <a:t> Pemerintah</a:t>
          </a:r>
          <a:r>
            <a:rPr lang="id-ID" sz="1300" b="1">
              <a:latin typeface="Footlight MT Light" pitchFamily="18" charset="0"/>
            </a:rPr>
            <a:t> </a:t>
          </a:r>
        </a:p>
        <a:p>
          <a:pPr algn="ctr"/>
          <a:r>
            <a:rPr lang="id-ID" sz="1300" b="1" baseline="0">
              <a:latin typeface="Footlight MT Light" pitchFamily="18" charset="0"/>
            </a:rPr>
            <a:t>Pada </a:t>
          </a:r>
          <a:r>
            <a:rPr lang="id-ID" sz="1300" b="1">
              <a:latin typeface="Footlight MT Light" pitchFamily="18" charset="0"/>
            </a:rPr>
            <a:t>Satuan Kerja Pelaksanaan Prasarana Strategis Riau</a:t>
          </a: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28</xdr:row>
      <xdr:rowOff>0</xdr:rowOff>
    </xdr:from>
    <xdr:to>
      <xdr:col>17</xdr:col>
      <xdr:colOff>377830</xdr:colOff>
      <xdr:row>38</xdr:row>
      <xdr:rowOff>10583</xdr:rowOff>
    </xdr:to>
    <xdr:sp macro="" textlink="">
      <xdr:nvSpPr>
        <xdr:cNvPr id="2" name="Rectangle 1">
          <a:extLst>
            <a:ext uri="{FF2B5EF4-FFF2-40B4-BE49-F238E27FC236}">
              <a16:creationId xmlns:a16="http://schemas.microsoft.com/office/drawing/2014/main" xmlns="" id="{00000000-0008-0000-1000-000002000000}"/>
            </a:ext>
          </a:extLst>
        </xdr:cNvPr>
        <xdr:cNvSpPr/>
      </xdr:nvSpPr>
      <xdr:spPr>
        <a:xfrm>
          <a:off x="7821083" y="6265333"/>
          <a:ext cx="4113747" cy="16615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tlCol="0" anchor="t"/>
        <a:lstStyle/>
        <a:p>
          <a:pPr algn="ctr"/>
          <a:r>
            <a:rPr lang="id-ID" sz="1300" b="1">
              <a:latin typeface="Footlight MT Light" pitchFamily="18" charset="0"/>
            </a:rPr>
            <a:t>Pejabat</a:t>
          </a:r>
          <a:r>
            <a:rPr lang="en-US" sz="1300" b="1">
              <a:latin typeface="Footlight MT Light" pitchFamily="18" charset="0"/>
            </a:rPr>
            <a:t> Pengadaan Barang/Jasa Pemerintah</a:t>
          </a:r>
          <a:endParaRPr lang="id-ID" sz="1300" b="1">
            <a:latin typeface="Footlight MT Light" pitchFamily="18" charset="0"/>
          </a:endParaRPr>
        </a:p>
        <a:p>
          <a:pPr algn="ctr"/>
          <a:r>
            <a:rPr lang="id-ID" sz="1300" b="1">
              <a:latin typeface="Footlight MT Light" pitchFamily="18" charset="0"/>
            </a:rPr>
            <a:t>Pada Satuan</a:t>
          </a:r>
          <a:r>
            <a:rPr lang="id-ID" sz="1300" b="1" baseline="0">
              <a:latin typeface="Footlight MT Light" pitchFamily="18" charset="0"/>
            </a:rPr>
            <a:t> Kerja Pelaksanaan Prasarana </a:t>
          </a:r>
        </a:p>
        <a:p>
          <a:pPr algn="ctr"/>
          <a:r>
            <a:rPr lang="id-ID" sz="1300" b="1" baseline="0">
              <a:latin typeface="Footlight MT Light" pitchFamily="18" charset="0"/>
            </a:rPr>
            <a:t>Strategis Riau</a:t>
          </a: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endParaRPr lang="id-ID" sz="1300">
            <a:latin typeface="Footlight MT Light" pitchFamily="18" charset="0"/>
          </a:endParaRPr>
        </a:p>
        <a:p>
          <a:pPr algn="ctr"/>
          <a:r>
            <a:rPr lang="id-ID" sz="1300" b="1" u="sng">
              <a:latin typeface="Footlight MT Light" pitchFamily="18" charset="0"/>
            </a:rPr>
            <a:t>Kasdiono, ST</a:t>
          </a:r>
        </a:p>
        <a:p>
          <a:pPr algn="ctr"/>
          <a:r>
            <a:rPr lang="id-ID" sz="1300">
              <a:latin typeface="Footlight MT Light" pitchFamily="18" charset="0"/>
            </a:rPr>
            <a:t>NIP. 19720101 200701 1 008</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221924</xdr:colOff>
      <xdr:row>76</xdr:row>
      <xdr:rowOff>195608</xdr:rowOff>
    </xdr:from>
    <xdr:to>
      <xdr:col>4</xdr:col>
      <xdr:colOff>349244</xdr:colOff>
      <xdr:row>80</xdr:row>
      <xdr:rowOff>1</xdr:rowOff>
    </xdr:to>
    <xdr:sp macro="" textlink="">
      <xdr:nvSpPr>
        <xdr:cNvPr id="2" name="Text Box 1">
          <a:extLst>
            <a:ext uri="{FF2B5EF4-FFF2-40B4-BE49-F238E27FC236}">
              <a16:creationId xmlns:a16="http://schemas.microsoft.com/office/drawing/2014/main" xmlns="" id="{00000000-0008-0000-1500-000002000000}"/>
            </a:ext>
          </a:extLst>
        </xdr:cNvPr>
        <xdr:cNvSpPr txBox="1">
          <a:spLocks noChangeArrowheads="1"/>
        </xdr:cNvSpPr>
      </xdr:nvSpPr>
      <xdr:spPr bwMode="auto">
        <a:xfrm>
          <a:off x="285424" y="17615775"/>
          <a:ext cx="846987" cy="608726"/>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1">
            <a:defRPr sz="1000"/>
          </a:pPr>
          <a:r>
            <a:rPr lang="en-US" sz="800" b="0" i="0" strike="noStrike">
              <a:solidFill>
                <a:srgbClr val="000000"/>
              </a:solidFill>
              <a:latin typeface="Times New Roman"/>
              <a:cs typeface="Times New Roman"/>
            </a:rPr>
            <a:t>Materai</a:t>
          </a:r>
        </a:p>
        <a:p>
          <a:pPr algn="l" rtl="1">
            <a:defRPr sz="1000"/>
          </a:pPr>
          <a:r>
            <a:rPr lang="en-US" sz="800" b="0" i="0" strike="noStrike">
              <a:solidFill>
                <a:srgbClr val="000000"/>
              </a:solidFill>
              <a:latin typeface="Times New Roman"/>
              <a:cs typeface="Times New Roman"/>
            </a:rPr>
            <a:t>Rp. 6000</a:t>
          </a:r>
        </a:p>
        <a:p>
          <a:pPr algn="l" rtl="1">
            <a:defRPr sz="1000"/>
          </a:pPr>
          <a:r>
            <a:rPr lang="en-US" sz="800" b="0" i="0" strike="noStrike">
              <a:solidFill>
                <a:srgbClr val="000000"/>
              </a:solidFill>
              <a:latin typeface="Times New Roman"/>
              <a:cs typeface="Times New Roman"/>
            </a:rPr>
            <a:t>dan Cap</a:t>
          </a:r>
        </a:p>
        <a:p>
          <a:pPr algn="l" rtl="1">
            <a:defRPr sz="1000"/>
          </a:pPr>
          <a:r>
            <a:rPr lang="en-US" sz="800" b="0" i="0" strike="noStrike">
              <a:solidFill>
                <a:srgbClr val="000000"/>
              </a:solidFill>
              <a:latin typeface="Times New Roman"/>
              <a:cs typeface="Times New Roman"/>
            </a:rPr>
            <a:t>Perusahaan</a:t>
          </a:r>
        </a:p>
        <a:p>
          <a:pPr algn="l" rtl="1">
            <a:defRPr sz="1000"/>
          </a:pPr>
          <a:endParaRPr lang="en-US" sz="800" b="0" i="0" strike="noStrike">
            <a:solidFill>
              <a:srgbClr val="000000"/>
            </a:solidFill>
            <a:latin typeface="Times New Roman"/>
            <a:cs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02\17\bq\m&amp;e\P-Peti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royek\9903\bq\bq-ars\BQ-PS&amp;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ROJECT\02\10\BQ\ME\M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rogram%20Files/InstallShield%20Installation%20Information/APBD/penawaran%2004/WINDOWS/TEMP/Boq.Mesjid%20Dala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Lelang\RAB%20LANDSCAPE%20SIAK%2009\File%20Proyek\Lapas\Lapas%202\Kontrak\kontrak%20dari%20pku\RAB.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File%20Proyek/Lapas/Lapas%202/Kontrak/kontrak%20dari%20pku/RAB.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STADION%20DURI/Rab%20Stadion%20duri%20keseluruhan,%202007%20edit%20wahyu.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Lelang\RAB%20LANDSCAPE%20SIAK%2009\STADION%20DURI\Rab%20Stadion%20duri%20keseluruhan,%202007%20edit%20wahyu.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108a03b7e0/data%20(d)/Rumah%20RSUD%20PRIM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ang3/my%20documents/Data/Data%20Mufti/My%20Documents/HOTEL%20ASRI/RC%20ASR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lamp-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TEMP\BOQ%20Permata%20Senayan%2009%20Juni%202003%20R1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202021/Proses%20KI%202021/edit/Users/TOSHIBA/Downloads/02%20PUNYA%20SANTI/SANTI/JOB/2012/14%20GD.ARSIP%20LANTAI%20I%20DUMAI/Edwar,%20ST/Proyek%202008/Konsultan/DINAS%20KOPERINDAG/Rab%20Koperindag/MISC/Congviec/Tam.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3E34ECA\Pemb.%201%20USB%20SMP%20Persiapan%20Sei%20Meranti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202021/Proses%20KI%202021/edit/Users/TOSHIBA/Downloads/Data%20Pindahan/Boq.Mesjid%20Dala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USULAN%20DINAS/DINAS%20PENDAPATAN/GEDUNG%20PBB/TENDER/2009/PAHS%20versi%202.0/02%20-%20SOFTWARE/AHS%20SPEC%20DES%2020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202021/Proses%20KI%202021/edit/Users/TOSHIBA/Downloads/WINDOWS/TEMP/PINTU%20AIR-RIMBOE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202021/Proses%20KI%202021/edit/Users/TOSHIBA/Downloads/02%20PUNYA%20SANTI/SANTI/JOB/2012/14%20GD.ARSIP%20LANTAI%20I%20DUMAI/Edwar,%20ST/Proyek%202008/Konsultan/DINAS%20KOPERINDAG/Rab%20Koperindag/PRO%202005/MISC/Congviec/Ta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202021/Proses%20KI%202021/edit/Users/TOSHIBA/Downloads/02%20PUNYA%20SANTI/SANTI/JOB/2012/14%20GD.ARSIP%20LANTAI%20I%20DUMAI/Perenc.Gub/BESTEK/TSCEDULE%20GU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202021/Proses%20KI%202021/edit/Infrastruktur%20Stadion%20Utama/ADMINISTRASI/HARIAN/Format%20Harian%20Subkont.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202021/Proses%20KI%202021/edit/Users/TOSHIBA/Downloads/Perenc.Gub/BESTEK/TSCEDULE%20GU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Flash%20Drive\Re%20BID%20AS%20-%2002%20DT%20Sub%20Apong.FIGHT-Rev.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202021/Proses%20KI%202021/edit/Santos%20Project/Tender/GITA%20CITRA/Tender%20Jalan%20Tj.%20Meda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Jambi\PALMERAH%20RING%20ROAD\RAB%20&amp;%20RAP%20BIRU%2022-8-07\RAP\Mr.%20U\Wisma%20PATI\RAP\DOCUME~1\Victor\LOCALS~1\Temp\DOCUME~1\Victor\LOCALS~1\Temp\2001\AMBASADOR\BQ-10%20MECH%2010-11-20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d/TEMPO/lintec-sumico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d/m-form/BQ-FOR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U%202021/Proses%20KI%202021/edit/Users/TOSHIBA/Downloads/Edwar,%20ST/Proyek%202008/Konsultan/DINAS%20KOPERINDAG/Rab%20Koperindag/MISC/Congviec/Tam.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U%202021/Proses%20KI%202021/edit/Users/TOSHIBA/Downloads/Gusli/Penawaran/Working%202011/Pendidikan%202011/CV.%20Alam%20Pulau%20Jemur/Pemb.%201%20USB%20SMP%20Persiapan%20Sei%20Meranti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Documents%20and%20Settings\User\My%20Documents\My%20Work\proyek\Gado2\road\ROAD\boqc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U%202021/Proses%20KI%202021/edit/Users/TOSHIBA/Downloads/Edwar,%20ST/Proyek%202008/Konsultan/DINAS%20KOPERINDAG/Rab%20Koperindag/PRO%202005/MISC/Congviec/Ta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REKAP%20PROGRES\TA%202011\PROGRES%202011%2007%2025%20jam%2012.00\REKAP%20PROGRES\TA%202010\PROGRES%20101015%20siang\dari%20emon%20mobile%20pemberdayaa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c1/e/SLAMET%20PROYEK%20TH.%202002/File%20P'Juniwanto/KONTRAK%20PENGAWASAN/Contoh%20Schedulle%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U%202021/Proses%20KI%202021/edit/My%20Documents/Kesuma/JL%20KESUMA%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erenc.Gub/BESTEK/TSCEDULE%20GUB.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PROJECT\01\15\ESTIMATE\EST-1CV.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Cash%20baru.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1/RIFKY/LOCALS~1/Temp/SINABOY%20LANJUTAN/SAMPL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SNRR%20DC%20Re.2%20(MAP%20JO)-2-baru.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PU%202021/Proses%20KI%202021/edit/edit%20drainase%20main%20stadion/AHS%20SPEC%20DES%2020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Edwar,%20ST/Proyek%202008/Konsultan/DINAS%20KOPERINDAG/Rab%20Koperindag/MISC/Congviec/Ta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AB.%20After%202003\05.%20RAB\C.%202006\A.%20Fisik\C.%20Inst%20Lain\03.%20Pertanian%20Kota\01.%20Pert%20Kota.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AB.%20After%202003\01.%20Dok%20Pwr\B.%20Dok%20Pen\C.%202006\01.%20Konstruksi\A.%20BU%20Kecil\01.%20AK\05.%20Diskes%20th%20II\01.%20Astak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20My%20Work\B.%202007%20Up\03.%20Dok%20Pnwr\A.%20Fisik\04.%20Kimp%20Prov%20Riau\01.%20Kuansing\01.%20Desa%20Kinali\01.%20GMI%20Kinal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Gusli/Penawaran/Working%202011/Pendidikan%202011/CV.%20Alam%20Pulau%20Jemur/Pemb.%201%20USB%20SMP%20Persiapan%20Sei%20Meranti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AB.%20After%202003\05.%20RAB\C.%202006\A.%20Fisik\C.%20Inst%20Lain\06.%20Disnaker%20Rohul\01.%20Pt.%20K%20Ray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PU%202021/Proses%20KI%202021/edit/Users/TOSHIBA/Downloads/santy%20data/YK%20Project/2010/18%20LAP%20VOLLY%20BARU/DATA%20BARU%20TH%202010/EE%20VERSI%20WK%20YK/Proyek%20GOR%20Rumbai/RAB%20Rumbai%20Penawaran/Rencana%20Add/BQ_Split%20Besi-Bet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DC-KOSAMBI-CURUG-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RAB-PANTURA-LJB-PEK-AD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1/RIFKY/LOCALS~1/Temp/SINABOY%20LANJUTAN/Bagan%20Sinaboi%2095%25lanjutan.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F:\LELANG%20SKPD%202014\BERITA%20ACARA\BAHP\trsbahp\Download%20Dok.%20Penawaran%20Multy\Documents%20and%20Settings\pu%20induk\My%20Documents\APBD%20BARU\oe-ee1\1-BO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TENDER/SUMUT/DELI%20SERDANG/DELI%20SERDANG%20OK/DELI%20SERDANG%20133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PU%202021/Proses%20KI%202021/edit/My%20Documents/Jalan%20Rawajadi/JLN.%20RAWA%20PT.%20HULUMA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J:\Jambi\PALMERAH%20RING%20ROAD\BKT%20&amp;%20BKB\Aceh%20-%20Calang\DATA_SUYONO\RAP-bappete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New%20Folder\DC-CALANG-4-Translate(Rev-3-Teknis-7%20Nov-fina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L:\p.Thomas\Bank%20Riau\Bank_RIAU_Presentase%20PT.Artefak\eval_Lelang_KONTRAKTOR_PASCA_GUGUR.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AB.%20After%202003\01.%20Dok%20Pwr\B.%20Dok%20Pen\C.%202006\01.%20Konstruksi\A.%20BU%20Kecil\01.%20AK\04.%20UIN\02.%20UI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J:\Jambi\PALMERAH%20RING%20ROAD\BKT%20&amp;%20BKB\Aceh%20-%20Calang\My%20Project\Aceh%20(Calang-Meulaboh)\RAB%20230605%20Tob\DATA\BARAK%20PENGUNGSI\RAP%20A.%20BESAR-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DC-KIRCON-ADD.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Muara%20Enim%20Sp%20Sugihwaras%20DC%20FIN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Edwar,%20ST/Proyek%202008/Konsultan/DINAS%20KOPERINDAG/Rab%20Koperindag/PRO%202005/MISC/Congviec/Tam.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PU%202021/Proses%20KI%202021/edit/TAPAKTUAN%20BAJA%20THP%20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DATA%20WASKITA\JASA%20MARGA\Cross%20Drain%20Jl.%20Tol%20Ir.%20Sedyatmo-MAP.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SERVER-WIN2000/DIV-Proyek/PROYEK/TH-1996/9611/EVA/EVA-ARS&amp;PLB-1/EVALUASI.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iv2-hadi/jl.%20mewek%20-/My%20Documents/apron.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Infrastruktur%20Stadion%20Utama\ADMINISTRASI\HARIAN\Format%20Harian%20Subkont.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2011/GEDUNG%20PBB/EE%20SINABOI%20LANJUTAN%20DEESTS.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nts%20and%20Settings/user/My%20Documents/KIMPRASWIL/KALIMANTAN/DC-EIP-42B.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JALAN%20SINABOI/PENAWARAN%20&amp;%20DB/Bagan%20Sinaboi%2095%25.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1/RIFKY/LOCALS~1/Temp/SINABOY%20LANJUTAN/Volume%20SINABOY%20LANJUTAN.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PU%202021/Proses%20KI%202021/edit/Indra%20data/2009/RAB%20PIPA/proyek%202007/10.%20Jl.%20Lintas%20Kubu%20Revisi%20Akhir%20EE.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Bita_nt1/bq/BQ/99-952/SEKONGKANG/E20-02Guest%20Hous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DC-ANGKINANG.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Irvan/c%20irvan/My%20Documents/Backup%20hardisk%20franky/FRANKY/EVALUASI%20GD%2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F:\AB.%20After%202003\05.%20RAB\C.%202006\A.%20Fisik\A.%20%20Kimp%20Kota\13.%20SDN%2002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AB.%20After%202003\01.%20Dok%20Pwr\B.%20Dok%20Pen\C.%202006\01.%20Konstruksi\A.%20BU%20Kecil\01.%20AK\05.%20Diskes%20th%20II\02.%20RAB.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Windows05/my%20documents/TEAM%20EMPAT/Konsultan2004/ABT%202004/Pasar/TEAM%20DUA/2004/Bantar/My%20Documents/Kab.Bengkalis/Konstruksi/Bengkalis/analisa_biaya.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AB.%20After%202003\05.%20RAB\C.%202006\A.%20Fisik\C.%20Inst%20Lain\03.%20Pertanian%20Kota\01.%20Pert%20Kota.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ata\RS-PELNI\B.Q\BQ_ME-DOC.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My%20Documents\RUMAH\RUMAH%20mesin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user\My%20Documents\JASAMARGA\KIMPRASWIL\JABAR\DC-SULTENG-EIB-4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I:\DC%20BAGAN%20BATU%20re3-reWH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Com2/c/My%20Documents/Design%202001/Peningkatan%20Jembatan/Bukit%20Datuk%20Ray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adu/dadu%20D/LAPORAN%20CIANJUR/Laporan%20progress/Laporan%20Bulan-1/Data%20Laptop/FILE%20(G)/Proyek%202008/2008%20Bapusda/LEBEL%201/rAB%20&amp;%20bQ/Rab%20PaMd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PROYEK\proyek\Th-2002\0208\bq-ruko\final-wkc.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pindah/DATA%20RAB-2008/DISPENDA%20JABAR/Data/Tim-Swakelola/RAB/ANALISA-JADI.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TENDER/Pen-Aceh/Penawaran%20jadi%20Bang/contoh%20tawar/DC-JBT-SDBRG-RCBUAYA-KOREKSI-KABAG.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F:\Lelang\RAB%20LANDSCAPE%20SIAK%2009\File%20Proyek\Lapas\Pra%20Kontrak%20Lapas%203\Data%20Pra%20Kontrak\Sigit-Ozon\ADDENDUM%2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File%20Proyek/Lapas/Pra%20Kontrak%20Lapas%203/Data%20Pra%20Kontrak/Sigit-Ozon/ADDENDUM%2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PU%202021/Proses%20KI%202021/edit/PROYEK/Bagan%202003/data/PKHERAN/pemasaran/AMIK/letung12juni.dc.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PU%202021/Proses%20KI%202021/edit/Users/TOSHIBA/Downloads/APBD/KUBU/CV.%20FAJAR%20RAMADAHAN/LAPR%20Pint%20Air%20Ganda%20Rime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PU%202021/Proses%20KI%202021/edit/Dokumen/KERJA/KUANSING/PEBAUN/Jalan%20Kampar/Desa%20Lubuk%20Sakai/Akai%200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F:\Dokumen\KERJA\KUANSING\PEBAUN\Jalan%20Kampar\Desa%20Lubuk%20Sakai\Akai%200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I:\Znaganraya\BRR\Penanggalan%20batas%20sumut.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Data\BBE%20Batubara%20Kalitim%20INDIRECT-18%20Jam%20Final.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PU%202021/Proses%20KI%202021/edit/Users/TOSHIBA/Downloads/A%20Data%20PENAWARAN/A%20PENW%202009/ATAN/Paket%2035%20Semenisasi%20Oke.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DC-CS-SP-ALT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Documents%20and%20Settings/Personal%20User/My%20Documents/Yan%20Property/Lapas3/rab-lapas3.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F:\Lelang\RAB%20LANDSCAPE%20SIAK%2009\Documents%20and%20Settings\Personal%20User\My%20Documents\Yan%20Property\Lapas3\rab-lapas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PU%202021/Proses%20KI%202021/edit/randal/2018/KEUANGAN/KWITANSI%202018/06.%20PENGADAAN%20TIK/Pengadaan%20TIK%202018.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Santos%20Project\Kontraktor\Rupa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PU%202021/Proses%20KI%202021/edit/Santos%20Project/Kontraktor/Rupa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GELANGGGANG%20SENAM%20150807\GEDUNG%20RIAU\Bill%20Of%20Quantity%20Gedung%20Perpustakaan%20DC.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PU%202021/Proses%20KI%202021/edit/data%20randal/SPPD-2008%20DI.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Pc03e/d%20o/D%20O/MANHATTAN/BQ%20ME/BQ-FINAL.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PU%202021/Proses%20KI%202021/edit/Users/TOSHIBA/Downloads/santy%20data/YK%20Project/2010/18%20LAP%20VOLLY%20BARU/DATA%20BARU%20TH%202010/EE%20VERSI%20WK%20YK/HALL%20SENAM%20IV/DC%20&amp;%20BQ/DC%20Hall%20Senam%20Rumbai-IV-(15091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KIMPRASWIL\dki\DC-FO-KAMAL-REV-KABAG-ADD-GIRDER.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nts%20and%20Settings/TOSHIBA/My%20Documents/Mdn-Pakam/Mdn-Pakam/DC1.WK-%20SR-NP-N5-45%25NK.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I:\contoh%20tawar\1-BOQ-Jembatan%20Tukad%20Unda-Harga%20Bali-Penawaran.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Lu_thanh_binh/d/Luu_Tru/Ltb_ktkh/DZ220KV_Dau_Noi_sau_tram_500kV_Ha_Tinh/Gia_thau.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PU%202021/Proses%20KI%202021/edit/Users/TOSHIBA/Downloads/WINDOWS/TEMP/LAPR%20PintFajar%20Ra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PU%202021/Proses%20KI%202021/edit/Users/TOSHIBA/Downloads/KONSULTAN%20BGN%202008/DANA%20ABT/COVER%20Lelang%20PGWS%200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PU%202021/Proses%20KI%202021/edit/Santos%20Project/Proyek%20SMA/Pen%20SMAN%202%20Bangkinang%2008/Documents%20and%20Settings/Afnir/My%20Documents/PENAWARAN%2006/Penawaran%20Teg/Pen.%20Campuran/PENAWARAN/PEN%20DURI.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Santos%20Project\Proyek%20SMA\Pen%20SMAN%202%20Bangkinang%2008\Documents%20and%20Settings\Afnir\My%20Documents\PENAWARAN%2006\Penawaran%20Teg\Pen.%20Campuran\PENAWARAN\PEN%20DURI.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PU%202021/Proses%20KI%202021/edit/Indra%20data/2009/RAB%20PIPA/MDY/2010%20Project/05.Saluran%20Batam%20Nagoya/Engineer%20Estimate/Jembatan%20Jodoh%203-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I:\Data\wha\RAB%20Paket%20P.%20Siantar%20-%20Parapat%20-%20Porsea-Revisi.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Edwar,%20ST/Proyek%202008/Konsultan/DINAS%20KOPERINDAG/Rab%20Koperindag/MISC/DO-HUONG/GT-BO/TKTC10-8/phong%20nen/DT-THL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F:\AB.%20After%202003\05.%20RAB\C.%202006\A.%20Fisik\A.%20%20Kimp%20Kota\12.%20Htl%20Trai%20AMK.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Windows05/my%20documents/SPL/Sd%20firs/ALAHAI~1/CITRAI~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enawaran/pnw-Dana%20APBD%20Jl.%20Sudirman%20baru%20lagi1.xls"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Startup" Target="BIDIN/ASRI/24/Kenari/BQ-AC.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PU%202021/Proses%20KI%202021/edit/Indra%20data/2009/RAB%20PIPA/PAHS2006/Copy%20of%20PAHS2006%20R2%20draft(MIS)new.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PU%202021/Proses%20KI%202021/edit/Users/TOSHIBA/Downloads/santy%20data/YK%20Project/2010/18%20LAP%20VOLLY%20BARU/DATA%20BARU%20TH%202010/EE%20VERSI%20WK%20YK/HALL%20SENAM%20IV/DC%20&amp;%20BQ/BQ%20Hall%20Senam%20Rumbai%20Thp%20IV.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PROJSTOR\DATA\Jose%20Laranjo\LOCAL\Sasol%20Secunda\ALCHOHOL%20DEHY%20866800%20rev3.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PU%202021/Proses%20KI%202021/edit/PROJSTOR/DATA/Jose%20Laranjo/LOCAL/Sasol%20Secunda/ALCHOHOL%20DEHY%20866800%20rev3.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PU%202021/Proses%20KI%202021/edit/Users/TOSHIBA/Downloads/santy%20data/YK%20Project/2010/18%20LAP%20VOLLY%20BARU/DATA%20BARU%20TH%202010/EE%20VERSI%20WK%20YK/File%20Project/Rumbai%20IV/Extrn/OE%20HALL%20SENAM%202010.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J:\Jambi\PALMERAH%20RING%20ROAD\RAB%20&amp;%20RAP%20BIRU%2022-8-07\RAP\Documents%20and%20Settings\user\My%20Documents\DATA%20CENTER\VOL%20Str%20ARs%20&amp;%20Lansc%20Est\VOLUME%20STRUKTUR%20DATA%20CENTER%20TO%20ARIFIN%20(RIBUT)%2018%20NOV%2006\BQ%20FIN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I:\Documents%20and%20Settings\user\My%20Documents\TEKNIK\TENDER2\DKI&amp;JABAR\Panci%202000\metoda-kontruksi.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TENDER/Pen-Aceh/Penawaran%20jadi%20Bang/JASA%20MARGA/tmii-ceger-bau.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J:\Data\BANK-JABAR%20Garut\Mekanikal-tender.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F:\Lelang\RAB%20LANDSCAPE%20SIAK%2009\Dispendda%20SNI07%20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Dispendda%20SNI07%20A.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St-ang3/my%20documents/HOTEL%20ASRI/RC%20ASRI.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PU%202021/Proses%20KI%202021/edit/Indra%20data/2009/RAB%20PIPA/JEN'S%20DATA/PROJECT/2008/ROHIL/PRODUK%20LELANG/RAB-Jln%20BA%20090608.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PU%202021/Proses%20KI%202021/edit/My%20Documents/tawar/makadam/makadan.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PU%202021/Proses%20KI%202021/edit/Indra%20data/2009/RAB%20PIPA/Divisi%20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PU%202021/Proses%20KI%202021/edit/Indra%20data/2009/RAB%20PIPA/Divisi%20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Sd_sc_5/hdd-c/schedule-ugm/Schedule/Master%20Sch%201.0-sro2.Adari%20disket.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PU%202021/Proses%20KI%202021/edit/My%20Documents/RUMAH/RUMAH%20mesin5.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PU%202021/Proses%20KI%202021/edit/PANITIA%20CK%202013/DATA%20LELANG/01.%20LELANG%20PRC%20Museum%20Perempuan/Fisik/RAB%20MP1.xlsx"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PU%202021/Proses%20KI%202021/edit/My%20Documents/RUMAH/RUMAH%20mesin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2P%202006/ESTIMATE/OE/A.YANCE%20PP%202005%201/FISIK/BAGAN%20BESAR%20DUMAI/Rumbai%20jaya/RAB%20DUMAI%20BAGAN%20BESAR%20BESI.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nts%20and%20Settings/user/My%20Documents/JASAMARGA/DC-Paket%2031_rev_ubid.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Pc-yosyi/yosyicar%20(c)/TAUHID/sch.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I:\SYAMSUL\JEMB9697\HIDRO\2P97-98.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F:\Lelang\RAB%20LANDSCAPE%20SIAK%2009\1-DATA%20KERJA\tender\batu%20bara\tender\patra%20jasa\BQ.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1-DATA%20KERJA/tender/batu%20bara/tender/patra%20jasa/BQ.XLS" TargetMode="External"/></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PU%202021/Proses%20KI%202021/edit/Users/TOSHIBA/Downloads/Toni/Bagansiapiapi/Penawaran%20Bagan%202008/Kimpraswil/PT.%20Payung%20Pusaka%20Negeri/PAKET%2001%20Perkerasan%20Jalan%20Lintas%20Bagan%20(Hotmix)%202%20Jalur.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USULAN%20DINAS/DINAS%20PENDAPATAN/GEDUNG%20PBB/PENAWARAN-JBT%20SIAK%20III-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PU%202021/Proses%20KI%202021/edit/data%20randal/EXCEL/my%20Documents/Lap-PPh_2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PU%202021/Proses%20KI%202021/edit/Users/TOSHIBA/Downloads/A%20Data%20PENAWARAN/A%20PENW%202009/H.%20SHOLEH/Peningg%20Jl%20Bagan%20Cacing%20Cv.%20LUBUK%20I%20(Awcas).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OUTPROJECT%202007\dermaga%20baru\New%20Folder\PRODUCT%20REV\OE%20DERMAGA%202008\DERMAGA%20KEMBUNG&amp;SELAT%20BARU%20(OE).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PU%202021/Proses%20KI%202021/edit/OUTPROJECT%202007/dermaga%20baru/New%20Folder/PRODUCT%20REV/OE%20DERMAGA%202008/DERMAGA%20KEMBUNG&amp;SELAT%20BARU%20(O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TENDER/Pen-Aceh/NAGAN%20RAYA/nagan%20raya%20&amp;%20newton/newton%202.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PU%202021/Proses%20KI%202021/edit/Indra%20data/2009/RAB%20PIPA/NEW%20HAKI/Perbanas/3%20of%20Ton1.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PU%202021/Proses%20KI%202021/edit/Users/TOSHIBA/Downloads/A%20PENWR%202007/A%20NIS/JAMIL/Paket%209%20(Pintu%20Air).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PU%202021/Proses%20KI%202021/edit/2011/pipa%20tbh%202011/2006/LAPORAN/DED%20AIR%20MINUM/RAB/Analisa%20Kerjaan%20Pipa%20Kont%202006.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A:\Div~QS\Daan%20Mogot\Ruko%20Daan%20Mogot%20R2a.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PU%202021/Proses%20KI%202021/edit/2009/Laporan/Review%20DED%20TPA%20Muara%20Fajar/RAB/analisa%20sph-KNS.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F:\2009\Laporan\Review%20DED%20TPA%20Muara%20Fajar\RAB\analisa%20sph-KNS.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TENDER/Pen-Aceh/Penawaran%20jadi%20Bang/KIMPRASWIL/JABAR/CILEUNYI-NAGREG.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F:\DATA%20KAWASAN\REFERENSI\FORMAT%20PROGRESS\PrestasiMINGGUAN%20rumus%20penting.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PU%202021/Proses%20KI%202021/edit/DATA%20KAWASAN/REFERENSI/FORMAT%20PROGRESS/PrestasiMINGGUAN%20rumus%20penting.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F:\Lelang\RAB%20LANDSCAPE%20SIAK%2009\Data\Budi\lapas%20batam\2004\data%20notebook\RAB-11M-200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Data/Budi/lapas%20batam/2004/data%20notebook/RAB-11M-2004.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ATA%20DISKET/Masrter/Boq.Mesjid%20Dalam.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ATA%20ANGGARAN/XXX%20movie/File%20DC/WILAYAH%202/JABAR/DC-BP05-ADDENDA.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PP1/FarOut/Cikampek%20Seksi%20II-revisi-13.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roy%20Lain/datA%20kpK/analisa%20draft%20%20OE%20interiorp'iman%2020%20peb.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PU%202021/Proses%20KI%202021/edit/Users/TOSHIBA/Downloads/02%20PUNYA%20SANTI/SANTI/JOB/2013/05%20GD.KELURAHAN%20DUMAI/01%20DATA%20PROYEK/MASTER/EE/RAB/My%20Documents/tawar/makadam/makada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PU%202021/Proses%20KI%202021/edit/Santos%20Project/Kontraktor/Siak%20Kiri.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F:\Santos%20Project\Kontraktor\Siak%20Kiri.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PU%202021/Proses%20KI%202021/edit/gedung%20KPS/DOKUMEN%20LELANG/Dok%20MK/EVA-PQ-BR_File%20Anto-REVISI_2%20.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PU%202021/Proses%20KI%202021/edit/data%20randal/EXCEL/LIST%20baru.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H:\00.%20Mfldo\AC.%2004\01.%20Lelang\A.%20Dok%20Pwrn\Anda%20Karya\Jalan\02.%20RAB%20%20dan%20Sch.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PU%202021/Proses%20KI%202021/edit/Users/TOSHIBA/Downloads/Toni/Bagansiapiapi/Penawaran%20Bagan%202008/Kimpraswil/CV.TUAH%20PUTRA(Hendri)/Pemb%20Jembatan%20Box%20Culvert(55).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Documents%20and%20Settings/user/My%20Documents/KIMPRASWIL/SUMATERA/DC-LINTASTIMUR-ADD-1.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PERENCANAAN/CIPTA%20KARYA%202010/CK%202010/CK%202010%20ANalisa%20SNI%20+%20Over%20head/WINDOWS/TEMP/Boq.Mesjid%20Dalam.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F:\Lelang\RAB%20LANDSCAPE%20SIAK%2009\Documents%20and%20Settings\Eka%20Haitami\My%20Documents\Eka%20Haitami\Proyek%20Lapas%20tahap%202\Perhitungan%20Volume\Perhitungan%20Kantor%20Lapas%20Revisi%20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PU%202021/Proses%20KI%202021/edit/Lelang/RAB%20LANDSCAPE%20SIAK%2009/Documents%20and%20Settings/Eka%20Haitami/My%20Documents/Eka%20Haitami/Proyek%20Lapas%20tahap%202/Perhitungan%20Volume/Perhitungan%20Kantor%20Lapas%20Revisi%203.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A:\JL-KOTARAYA.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PU%202021/Proses%20KI%202021/edit/Indra%20data/2009/RAB%20PIPA/Documents%20and%20Settings/user/My%20Documents/LAP%20HARGA%20SAT/ANL%20HARGA%20SATUAN/EXCEL-PAHS/PANDUAN%20BQ/EE%20FO%20Pamanukan/3-DIV3.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PU%202021/Proses%20KI%202021/edit/Users/TOSHIBA/Downloads/santy%20data/YK%20Project/2010/18%20LAP%20VOLLY%20BARU/DATA%20BARU%20TH%202010/EE%20VERSI%20WK%20YK/File%20Project/Rumbai%20IV/02.Extrn/EE%20Gor%20Rumbai-IV-LAST_print(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RAB-TAKENGON.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I:\Documents%20and%20Settings\user\My%20Documents\JASAMARGA\KIMPRASWIL\JABAR\RAB-PANTURA-LJB-PEK-ADD.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F:\Documents%20and%20Settings\owner.YOUR-699C5579F9\Local%20Settings\Temporary%20Internet%20Files\Content.IE5\IN4FHYVE\CAIXA%20&amp;%20HUSNI\CONSULTANT%20FILE\ANALISA%20STANDAR%20BINA%20MARGA\BINA%20MARGA%20FILE\OE-EE\6-AGGR.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7D8CF74F\6-AGGR.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RAB-BP05-SABTU-05.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Server-win2000/div-proyek/PROYEK/TH-2003/0301/BQ/townhouse/BQ-R2.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Z:\REKAP%20PROGRES\TA%202011\PROGRES%202011%2007%2025%20jam%2012.00\PROGRES%20REGULER.xlsx"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PU%202021/Proses%20KI%202021/edit/My%20Documents/SIUS/Penawaran%20Pemenang/SDN%20010.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F:\AB.%20After%202003\05.%20RAB\C.%202006\A.%20Fisik\A.%20%20Kimp%20Kota\02.%20Rhb%20Ktr%20Lurah.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PU%202021/Proses%20KI%202021/edit/My%20Documents/faizal/SABRI/Mustika%20K.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I:\Documents%20and%20Settings\user\My%20Documents\TEKNIK\TENDER2\JATIM\DATABASE\KUFPEC\CF-CS.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H:\AB.%20After%202003\04.%20OE\C.%202006\B.%20Non%20Fisik\01.%20SMP.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Pdc/Anggaran/RAB/CAB-III/RS.PELNI/BQ_Arsitektur-DOC.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Edwar,%20ST/Proyek%202008/Konsultan/DINAS%20KOPERINDAG/Rab%20Koperindag/PRO%202005/MISC/Hoai/B-CAOQ~1.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I:\Documents%20and%20Settings\TEMP.I-CLONE\My%20Documents\JANGAN%20DI%20MAINKAN\KIMPRASWIL\Documents%20and%20Settings\user\My%20Documents\JASAMARGA\DC-DEPOK-ANTASARI-(DRAFT).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I:\Documents%20and%20Settings\user\My%20Documents\JASAMARGA\DC-Paket%2031_rev_ubid.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Deni/COMPUTER%20(D)/2006/LAPORAN/DED%20AIR%20MINUM/pipa%20kosong.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I:\SYAMSUL\P2DR\BOX.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PU%202021/Proses%20KI%202021/edit/Users/TOSHIBA/Downloads/01%20DATA%20PROYEK/MASTER/EE/RAB/Edwar,%20ST/Proyek%202008/Konsultan/DINAS%20KOPERINDAG/Rab%20Koperindag/PRO%202005/MISC/DO-HUONG/GT-BO/TKTC10-8/phong%20nen/DT-THL7.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PU%202021/Proses%20KI%202021/edit/PEJABAT%20PENGADAAN%20RANDAL%202017/CONTOH%20EVALUASI%20PERENC.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PU%202021/Proses%20KI%202021/edit/KANTOR%202012/APBN/FISIK/3R/3R%20Batang%20Gangsal%20Kab.%20Inhu/Evaluasi%20Fisik%20TPA%202011%20-%20Kampar.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PU%202021/Proses%20KI%202021/edit/1.%20FORMAT%20EVALUASI%20KI%20PENGELOLAAN%20SISTEM%20JARINGAN.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PU%202021/Proses%20KI%202021/edit/KANTOR%202012/APBN/FISIK/3R/3R%20Batang%20Gangsal%20Kab.%20Inhu/usulan-pen-um.xlsx"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K:\PANITIA%20PPLP%202011\Evatek%20&amp;%20Biaya%20%20Pkt_3.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F:\PWI\PAKET%20ATK%202014\Evaluasi%20E_Lelang%20ATK%20CIPTADA%20ok.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PU%202021/Proses%20KI%202021/edit/KANTOR%202012/APBD-P%202012/006.%20DED%20SPAM/Evaluasi%20SPAM%20APBDP%202012%20-%20(Ulang).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PU%202021/Proses%20KI%202021/edit/Document/r82/TA_2012/Lelang%20APBD/005/Perencanaan/Evaluasi%20pengadaan%20langsung_Mess%20P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AF-8"/>
      <sheetName val="Bahan "/>
      <sheetName val="Upah"/>
      <sheetName val="Pekerjaan "/>
      <sheetName val="Harga Satuan"/>
      <sheetName val="Up &amp; bhn"/>
      <sheetName val="harsat"/>
      <sheetName val="anal"/>
      <sheetName val="DATA"/>
      <sheetName val="A"/>
      <sheetName val="351BQMCN"/>
      <sheetName val="Analisa"/>
      <sheetName val="Plumbing &amp; Fire"/>
      <sheetName val="I_KAMAR"/>
      <sheetName val="struktur"/>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AHS"/>
      <sheetName val="plumbing"/>
      <sheetName val="BOQ"/>
      <sheetName val="HRG BAHAN &amp; UPAH okk"/>
      <sheetName val="HRG BAHAN _ UPAH okk"/>
      <sheetName val="Analis Kusen okk"/>
      <sheetName val="Daf Harga"/>
      <sheetName val="Bill"/>
      <sheetName val="Rekap Bill"/>
      <sheetName val="Menu"/>
      <sheetName val="An_ Harga"/>
      <sheetName val="lab bahasa"/>
      <sheetName val="JANUARI"/>
      <sheetName val="listrik (2)"/>
      <sheetName val="BQ-M"/>
      <sheetName val="satuan_pek_ars"/>
      <sheetName val="RAP"/>
      <sheetName val="Harga_Satuan"/>
      <sheetName val="Bahan_"/>
      <sheetName val="Pekerjaan_"/>
      <sheetName val="STR"/>
      <sheetName val="rumus"/>
      <sheetName val="Memb Schd"/>
      <sheetName val="H.Satuan"/>
      <sheetName val="Rate"/>
      <sheetName val="Kuantitas &amp; Harga"/>
      <sheetName val="RAB"/>
      <sheetName val="Hsatbahan"/>
      <sheetName val="CH"/>
      <sheetName val="Cash Flow bulanan"/>
      <sheetName val="304_06"/>
      <sheetName val="schedule 1"/>
      <sheetName val="HB "/>
      <sheetName val="najajal"/>
      <sheetName val="schd Rekap"/>
      <sheetName val="A-ars"/>
      <sheetName val="anal rab"/>
      <sheetName val="I-KAMAR"/>
      <sheetName val="Analisa Harga Satu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G-2"/>
      <sheetName val="CAT_HRG"/>
      <sheetName val="BAG-1"/>
      <sheetName val="BAG-3"/>
      <sheetName val="BAG-4"/>
      <sheetName val="BAG-5"/>
      <sheetName val="BAG-6"/>
      <sheetName val="BAG-7"/>
      <sheetName val="BAG-8"/>
      <sheetName val="BAG-9"/>
      <sheetName val="BAG-10"/>
      <sheetName val="BAG-11"/>
      <sheetName val="BAG-12"/>
      <sheetName val="BAG-13"/>
      <sheetName val="TOTAL"/>
      <sheetName val="GRAND TOTAL"/>
      <sheetName val="BAG_2"/>
      <sheetName val="[BQ-PS&amp;A.xlsÝCAT_HRG"/>
      <sheetName val="Week (2)"/>
      <sheetName val="Material"/>
      <sheetName val="Mall"/>
      <sheetName val="data grafik"/>
      <sheetName val="Cover"/>
      <sheetName val="DAFTAR 7"/>
      <sheetName val="DAFTAR_8"/>
      <sheetName val="DAF_1"/>
      <sheetName val="A"/>
      <sheetName val="PAD-F"/>
      <sheetName val="Bag_1"/>
      <sheetName val="304-06"/>
      <sheetName val="304_06"/>
      <sheetName val="HRG BHN"/>
      <sheetName val="SAT-BHN"/>
      <sheetName val="Fill this out first___"/>
      <sheetName val="_BQ-PS&amp;A.xlsÝCAT_HRG"/>
      <sheetName val="Cover Daf_2"/>
      <sheetName val="Anl"/>
      <sheetName val="I_KAMAR"/>
      <sheetName val="Analisa"/>
      <sheetName val="DivVII"/>
      <sheetName val="BQ"/>
      <sheetName val="boq"/>
      <sheetName val="hsd"/>
      <sheetName val="anal_hs"/>
      <sheetName val="S-Curve"/>
      <sheetName val="DETAIL"/>
      <sheetName val="DAFTAR NO_1_PRELIM"/>
      <sheetName val="rab - persiapan &amp; lantai-1"/>
      <sheetName val="DAFTAR HARGA"/>
      <sheetName val="LAMP_AB "/>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rumus"/>
      <sheetName val="TE TS FA LAN MATV"/>
      <sheetName val="daftar harsat"/>
      <sheetName val="BQ-E20-02(Rp)"/>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daf_3_OK_"/>
      <sheetName val="daf-3(OK)"/>
      <sheetName val="daf_7_OK_"/>
      <sheetName val="daf-7(OK)"/>
      <sheetName val="DUCT"/>
      <sheetName val="DAF_2"/>
      <sheetName val="DAF_3"/>
      <sheetName val="DAF_4"/>
      <sheetName val="Bag_9"/>
      <sheetName val="ES-PARK"/>
      <sheetName val="ES_PARK"/>
      <sheetName val="Cash Flow bulanan"/>
      <sheetName val="Fill this out first..."/>
      <sheetName val="Std-Spek EL"/>
      <sheetName val="Analisa Gabungan"/>
      <sheetName val="Sub"/>
      <sheetName val="Bill No 6 Koord _ Attendance"/>
      <sheetName val="Plat"/>
      <sheetName val="Daf 1"/>
      <sheetName val="DAF-1"/>
      <sheetName val="2.1"/>
      <sheetName val="2.2"/>
      <sheetName val="DAF-3"/>
      <sheetName val="DAF-4"/>
      <sheetName val="Harga Satuan"/>
      <sheetName val="FINISHING"/>
      <sheetName val="Alat"/>
      <sheetName val="atap"/>
      <sheetName val="REKAP"/>
      <sheetName val="04.GS"/>
      <sheetName val="RC-ANL"/>
      <sheetName val="PERSIAPAN"/>
      <sheetName val="Hrg Sat"/>
      <sheetName val="Rincian"/>
      <sheetName val="PPC"/>
      <sheetName val="Bill of Qty MEP"/>
      <sheetName val="Ch"/>
      <sheetName val="Hargamat"/>
      <sheetName val="DAFTAR NO_2"/>
      <sheetName val="DAFTAR NO_3"/>
      <sheetName val="DAF_2 "/>
      <sheetName val="Break_down"/>
      <sheetName val="BOQ KSN"/>
      <sheetName val="GRAND_TOTAL"/>
      <sheetName val="[BQ-PS&amp;A_xlsÝCAT_HRG"/>
      <sheetName val="Week_(2)"/>
      <sheetName val="DAFTAR_7"/>
      <sheetName val="data_grafik"/>
      <sheetName val="HRG_BHN"/>
      <sheetName val="Fill_this_out_first___"/>
      <sheetName val="Cover_Daf_2"/>
      <sheetName val="_BQ-PS&amp;A_xlsÝCAT_HRG"/>
      <sheetName val="DAFTAR_HARGA"/>
      <sheetName val="LAMP_AB_"/>
      <sheetName val="Upah"/>
      <sheetName val="escon"/>
      <sheetName val="BQ-PS&amp;A"/>
      <sheetName val="Ahs_2"/>
      <sheetName val="Ahs_1"/>
      <sheetName val="GRAND_TOTAL1"/>
      <sheetName val="[BQ-PS&amp;A_xlsÝCAT_HRG1"/>
      <sheetName val="Week_(2)1"/>
      <sheetName val="DAFTAR_71"/>
      <sheetName val="_BQ-PS&amp;A_xlsÝCAT_HRG1"/>
      <sheetName val="Fill_this_out_first___1"/>
      <sheetName val="data_grafik1"/>
      <sheetName val="HRG_BHN1"/>
      <sheetName val="Cover_Daf_21"/>
      <sheetName val="Payment Status"/>
      <sheetName val="sched"/>
      <sheetName val="H.Satuan"/>
      <sheetName val="I-KAMAR"/>
      <sheetName val="DAFTAR NO_4"/>
      <sheetName val="AC"/>
      <sheetName val="TOWN"/>
      <sheetName val="Hsatbahan"/>
      <sheetName val="RAB"/>
      <sheetName val="FAK"/>
      <sheetName val="Resume"/>
      <sheetName val="Plafond"/>
      <sheetName val="PREM"/>
      <sheetName val="DAF-2"/>
      <sheetName val="CAT HRG"/>
      <sheetName val="Rev &amp; CI"/>
      <sheetName val="BAHAN"/>
      <sheetName val="REKAP_Akap"/>
      <sheetName val="ANA-HRG"/>
      <sheetName val="Markup"/>
      <sheetName val="name"/>
      <sheetName val="Isolasi Luar Dalam"/>
      <sheetName val="Isolasi Luar"/>
      <sheetName val="eqp-rek"/>
      <sheetName val="Estimate"/>
      <sheetName val="Bill No 6 Koord &amp; Attendance"/>
      <sheetName val="B - Norelec"/>
      <sheetName val="LAL _ PASAR PAGI "/>
      <sheetName val="Analis_Tanah"/>
      <sheetName val="6-MVAC"/>
      <sheetName val="LISTRIK"/>
      <sheetName val="F ALARM"/>
      <sheetName val="Plumbing"/>
      <sheetName val="合成単価作成表-BLDG"/>
      <sheetName val="合成単価作成表_BLDG"/>
      <sheetName val="Harga"/>
      <sheetName val="Panel,feeder,elek"/>
      <sheetName val="Bill-2"/>
      <sheetName val="Grand summary"/>
      <sheetName val="D2.8"/>
      <sheetName val="VLOOK"/>
      <sheetName val="Price"/>
      <sheetName val="A_2"/>
      <sheetName val="DAF-9"/>
      <sheetName val="Level"/>
      <sheetName val="Sheet1"/>
      <sheetName val="Sum"/>
      <sheetName val="anal"/>
      <sheetName val="SAP"/>
      <sheetName val="umum"/>
      <sheetName val="analisa alat"/>
      <sheetName val="SUB LAIN2"/>
      <sheetName val="SUB ME"/>
      <sheetName val="SUB KUSEN"/>
      <sheetName val="analisa pekerjaan"/>
      <sheetName val="ars asrama "/>
      <sheetName val="str asrama"/>
      <sheetName val="mechanical asrama"/>
      <sheetName val="electrical asrama"/>
      <sheetName val="ME. Kelas"/>
      <sheetName val="ars kelas"/>
      <sheetName val="str kelas"/>
      <sheetName val="REKAP MERAH"/>
      <sheetName val="harsat"/>
      <sheetName val="Mekanikal"/>
      <sheetName val="HARGA ALAT"/>
      <sheetName val="5-Peralatan"/>
      <sheetName val="lokasari-el"/>
      <sheetName val="Pile"/>
      <sheetName val="Elektrikal"/>
      <sheetName val="Bag_1_prelim_"/>
      <sheetName val="BQ STR_BONGKARAN_Bag 2_5_"/>
      <sheetName val="Sumber_Daya"/>
      <sheetName val="BOQ_INTERN"/>
      <sheetName val="ANALYS_EXTERN"/>
      <sheetName val="BQ_RESO"/>
      <sheetName val="REKAP_INDIRECT"/>
      <sheetName val="CASH_FLOW"/>
      <sheetName val="SUMMARY_IN"/>
      <sheetName val="INDIRECT_COST"/>
      <sheetName val="rab_-_persiapan_&amp;_lantai-1"/>
      <sheetName val="daftar_harsat"/>
      <sheetName val="TE_TS_FA_LAN_MATV"/>
      <sheetName val="DAFTAR_NO_1_PRELIM"/>
      <sheetName val="dasboard"/>
      <sheetName val="AHS_Kusen"/>
      <sheetName val="harsat&amp;upah"/>
      <sheetName val="HB"/>
      <sheetName val="data"/>
      <sheetName val="REKAP GROSS"/>
      <sheetName val="D &amp; W sizes"/>
      <sheetName val="str"/>
      <sheetName val="me"/>
      <sheetName val="COVER "/>
      <sheetName val="TOTAL "/>
      <sheetName val="Sheet3"/>
      <sheetName val="RAB Arsitek"/>
      <sheetName val="총괄표"/>
      <sheetName val="Analisa Harga"/>
      <sheetName val="PMK"/>
      <sheetName val="LAMP-A"/>
      <sheetName val="Ahs. Pipa-Valve"/>
      <sheetName val="Ahs.Peralatan"/>
      <sheetName val="BQ-1A prelim"/>
      <sheetName val="Bill_2"/>
      <sheetName val="Anls"/>
      <sheetName val="upah_borong"/>
      <sheetName val="satuan_pek"/>
      <sheetName val="Bill rekap"/>
      <sheetName val="Bill of Qty"/>
      <sheetName val="01A- RAB"/>
      <sheetName val="BPS"/>
      <sheetName val="RTO"/>
      <sheetName val="Sche_R1"/>
      <sheetName val="Sche_R2"/>
      <sheetName val="FAC"/>
      <sheetName val="WCF"/>
      <sheetName val="EQA"/>
      <sheetName val="BUP"/>
      <sheetName val="Sche_Og"/>
      <sheetName val="Sche_R2B"/>
      <sheetName val="QPV"/>
      <sheetName val="Pay"/>
      <sheetName val="KOM-HAR1"/>
      <sheetName val="KOM-HAR2"/>
      <sheetName val="KOM-HAR4"/>
      <sheetName val="CAT_HAR"/>
      <sheetName val="[BQ-PS&amp;A.xls�CAT_HRG"/>
      <sheetName val="_BQ-PS&amp;A.xls�CAT_HRG"/>
      <sheetName val="[BQ-PS&amp;A_xls�CAT_HRG"/>
      <sheetName val="_BQ-PS&amp;A_xls�CAT_HRG"/>
      <sheetName val="Hrg.Sat"/>
      <sheetName val="???????-BLDG"/>
      <sheetName val="ANALISA VALVE"/>
      <sheetName val="PKK"/>
      <sheetName val="Pipe"/>
      <sheetName val="Analisa &amp; Upah"/>
      <sheetName val="BAHAN UPAH"/>
      <sheetName val="_AnaBah"/>
      <sheetName val="Daftar Harga Material"/>
      <sheetName val="Analisa 2"/>
      <sheetName val="CATATAN HARGA (Int)"/>
      <sheetName val="Cover Daft 2"/>
      <sheetName val="DAFTAR NO.1"/>
      <sheetName val="DAF 2"/>
      <sheetName val="A2"/>
      <sheetName val="PIPA"/>
      <sheetName val="Art"/>
      <sheetName val="AA_Eng"/>
      <sheetName val="U_rate"/>
      <sheetName val="Basic Price"/>
      <sheetName val="CPAoC"/>
      <sheetName val="L_TIGA"/>
      <sheetName val="L-TIGA"/>
      <sheetName val="Rekap Bill"/>
      <sheetName val="Bill"/>
      <sheetName val="Menu"/>
      <sheetName val="Daf Alat"/>
      <sheetName val="Jdw Alat"/>
      <sheetName val="Plant"/>
      <sheetName val="S Penawar"/>
      <sheetName val="Subkon"/>
      <sheetName val="O"/>
      <sheetName val="AN-ALT"/>
      <sheetName val="#REF!"/>
      <sheetName val="Panel"/>
      <sheetName val="Bangunan Utama"/>
      <sheetName val="NAMES"/>
      <sheetName val="Equipment"/>
      <sheetName val="DAF_HARGA_PEK"/>
      <sheetName val="RABT"/>
      <sheetName val="Analisa STR"/>
      <sheetName val="ME_External"/>
      <sheetName val="Mall_ME"/>
      <sheetName val="Ijin"/>
      <sheetName val="G1 Sheet"/>
      <sheetName val="Analisa  (2)"/>
      <sheetName val="AC-C"/>
      <sheetName val="BQ ARS"/>
      <sheetName val="Penjumlahan"/>
      <sheetName val="Harga Bahan &amp; Upah "/>
      <sheetName val="analisa struktur"/>
      <sheetName val="Lansekap"/>
      <sheetName val="TNH, PAGAR &amp; TURAP"/>
      <sheetName val="HB "/>
      <sheetName val="Har-mat"/>
      <sheetName val="G_SUMMARY"/>
      <sheetName val="OFFICE 2 LT"/>
      <sheetName val="1500P_3+0"/>
      <sheetName val="Calculation Details"/>
      <sheetName val="Outline"/>
      <sheetName val="Ana"/>
      <sheetName val="Standard Room Deluxe Queen"/>
      <sheetName val="FORM X COST"/>
      <sheetName val="Analisa Harga Satuan"/>
      <sheetName val="luar"/>
      <sheetName val="RINC hotel"/>
      <sheetName val="RINC FIN T4 "/>
      <sheetName val="RINC FIN T4  _3_"/>
      <sheetName val="RINC FIN T4  _2_"/>
      <sheetName val="OFFICE"/>
      <sheetName val="RECEIVING INPECTION"/>
      <sheetName val="BQ_E20_02_Rp_"/>
      <sheetName val="K"/>
      <sheetName val="NK-BP"/>
      <sheetName val="GTS I PS"/>
      <sheetName val="_______-BLDG"/>
      <sheetName val="daffin"/>
      <sheetName val="Sat Bah _ Up"/>
      <sheetName val="refrig 12"/>
      <sheetName val="Ducting12"/>
      <sheetName val="valve"/>
      <sheetName val="Rekap MEP"/>
      <sheetName val="D.2.1.Peralatan Utama "/>
      <sheetName val="BTL-Persiapan"/>
      <sheetName val="BTL-Bau"/>
      <sheetName val="BTL-alat"/>
      <sheetName val="rp"/>
      <sheetName val="Asrama Lt.1"/>
      <sheetName val="GRAND_TOTAL2"/>
      <sheetName val="[BQ-PS&amp;A_xlsÝCAT_HRG2"/>
      <sheetName val="Week_(2)2"/>
      <sheetName val="DAFTAR_72"/>
      <sheetName val="_BQ-PS&amp;A_xlsÝCAT_HRG2"/>
      <sheetName val="Fill_this_out_first___2"/>
      <sheetName val="data_grafik2"/>
      <sheetName val="HRG_BHN2"/>
      <sheetName val="Cover_Daf_22"/>
      <sheetName val="DAFTAR_HARGA1"/>
      <sheetName val="LAMP_AB_1"/>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Std-Spek_EL"/>
      <sheetName val="Analisa_Gabungan"/>
      <sheetName val="Bill_No_6_Koord___Attendance"/>
      <sheetName val="Fill_this_out_first___3"/>
      <sheetName val="DAF_2_"/>
      <sheetName val="DAFTAR_NO_2"/>
      <sheetName val="DAFTAR_NO_3"/>
      <sheetName val="Payment_Status"/>
      <sheetName val="BOQ_KSN"/>
      <sheetName val="Harga_Satuan"/>
      <sheetName val="04_GS"/>
      <sheetName val="Hrg_Sat"/>
      <sheetName val="koef"/>
      <sheetName val="BQ-IABK"/>
      <sheetName val="BQ_IABK"/>
      <sheetName val="Kolom UT"/>
      <sheetName val="Analisa HSP"/>
      <sheetName val="H_Satuan"/>
      <sheetName val="harga bahan"/>
      <sheetName val="ANA-C"/>
      <sheetName val="DAF.ALAT"/>
      <sheetName val="Harga Satuan Dasar"/>
      <sheetName val="kepmenaker150"/>
      <sheetName val="TRF 150"/>
      <sheetName val="Master Edit"/>
      <sheetName val="SCH RKP"/>
      <sheetName val="najaj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C"/>
      <sheetName val="ELECTRIC"/>
      <sheetName val="TELEPON"/>
      <sheetName val="fire fighting"/>
      <sheetName val="PLUMBING"/>
      <sheetName val="bahan-naik"/>
      <sheetName val="Sheet1"/>
      <sheetName val="FH-konven (4)"/>
      <sheetName val="FH-konven (3)"/>
      <sheetName val="FH-konven (2)"/>
      <sheetName val="FH-konven"/>
      <sheetName val="anl-prelim"/>
      <sheetName val="RC-ANL"/>
      <sheetName val="subcon"/>
      <sheetName val="Cov"/>
      <sheetName val="Penjumlahan"/>
      <sheetName val="D-1"/>
      <sheetName val="cover 2.1"/>
      <sheetName val="BQ.2.1"/>
      <sheetName val="cover 2.2"/>
      <sheetName val="BQ.2.2"/>
      <sheetName val="Daft.2.3"/>
      <sheetName val="COV-3"/>
      <sheetName val="D3"/>
      <sheetName val="COV-4"/>
      <sheetName val="daf-4"/>
      <sheetName val="COV-5"/>
      <sheetName val="Daf.5"/>
      <sheetName val="COV-6"/>
      <sheetName val="D.6"/>
      <sheetName val="COV-7"/>
      <sheetName val="Daf. No.7"/>
      <sheetName val="COV-8"/>
      <sheetName val="Daf. no.8"/>
      <sheetName val="COV-9"/>
      <sheetName val="D.9"/>
      <sheetName val="COV-10"/>
      <sheetName val="D.10"/>
      <sheetName val="Penjumlahan (2)"/>
      <sheetName val="D.10 (2)"/>
      <sheetName val="BAG-2"/>
      <sheetName val="BAG_2"/>
      <sheetName val="Ch"/>
      <sheetName val="34"/>
      <sheetName val="35"/>
      <sheetName val="27"/>
      <sheetName val="46"/>
      <sheetName val="4"/>
      <sheetName val="33"/>
      <sheetName val="9"/>
      <sheetName val="8"/>
      <sheetName val="26"/>
      <sheetName val="42"/>
      <sheetName val="32"/>
      <sheetName val="31"/>
      <sheetName val="64.6"/>
      <sheetName val="37"/>
      <sheetName val="62"/>
      <sheetName val="7"/>
      <sheetName val="61"/>
      <sheetName val="24"/>
      <sheetName val="43"/>
      <sheetName val="53 "/>
      <sheetName val="54"/>
      <sheetName val="MH CIVIL"/>
      <sheetName val="30"/>
      <sheetName val="64.14"/>
      <sheetName val="64.1"/>
      <sheetName val="17"/>
      <sheetName val="51"/>
      <sheetName val="38"/>
      <sheetName val="52"/>
      <sheetName val="23"/>
      <sheetName val="22"/>
      <sheetName val="20"/>
      <sheetName val="49"/>
      <sheetName val="36.3"/>
      <sheetName val="36.4"/>
      <sheetName val="36.2"/>
      <sheetName val="36.1"/>
      <sheetName val="44"/>
      <sheetName val="45"/>
      <sheetName val="63"/>
      <sheetName val="SAT-BHN"/>
      <sheetName val="HARGA ALAT"/>
      <sheetName val="REKAP A BESAR"/>
      <sheetName val="AHS_Kusen"/>
      <sheetName val="dasboard"/>
      <sheetName val="harsat&amp;upah"/>
      <sheetName val="boq"/>
      <sheetName val="hsd"/>
      <sheetName val="anal_hs"/>
      <sheetName val="8LT 12"/>
      <sheetName val="TE TS FA LAN MATV"/>
      <sheetName val="FINISHING"/>
      <sheetName val="anls_alat"/>
      <sheetName val="data"/>
      <sheetName val="DAFTAR 7"/>
      <sheetName val="DAFTAR_8"/>
      <sheetName val="PIPE"/>
      <sheetName val="FLANGE"/>
      <sheetName val="VALVE"/>
      <sheetName val="I_KAMAR"/>
      <sheetName val="TOTAL"/>
      <sheetName val="DAF_2"/>
      <sheetName val="DAF_3"/>
      <sheetName val="DAF_4"/>
      <sheetName val="Rate"/>
      <sheetName val="Time Schedule"/>
      <sheetName val="L_TIGA"/>
      <sheetName val="L-TIGA"/>
      <sheetName val="ana_str"/>
      <sheetName val="LIST ANHARSAT"/>
      <sheetName val="HARSAT"/>
      <sheetName val="Rekap"/>
      <sheetName val="Hargamat"/>
      <sheetName val="Analisa"/>
      <sheetName val="2.E"/>
      <sheetName val="HSTANAH"/>
      <sheetName val="HSBETON"/>
      <sheetName val="fire_fighting"/>
      <sheetName val="FH-konven_(4)"/>
      <sheetName val="FH-konven_(3)"/>
      <sheetName val="FH-konven_(2)"/>
      <sheetName val="cover_2_1"/>
      <sheetName val="BQ_2_1"/>
      <sheetName val="cover_2_2"/>
      <sheetName val="BQ_2_2"/>
      <sheetName val="Daft_2_3"/>
      <sheetName val="Daf_5"/>
      <sheetName val="D_6"/>
      <sheetName val="Daf__No_7"/>
      <sheetName val="Daf__no_8"/>
      <sheetName val="D_9"/>
      <sheetName val="D_10"/>
      <sheetName val="Penjumlahan_(2)"/>
      <sheetName val="D_10_(2)"/>
      <sheetName val="Bag_1"/>
      <sheetName val="DAF_1"/>
      <sheetName val="Galian"/>
      <sheetName val="Peralatan"/>
      <sheetName val="alat"/>
      <sheetName val="koef-beton"/>
      <sheetName val="GASATAGG.XLS"/>
      <sheetName val="HSUMUM.XLS"/>
      <sheetName val="HSDRAIN.XLS"/>
      <sheetName val="HSBASE"/>
      <sheetName val="HSASPAL"/>
      <sheetName val="HSSTRUK"/>
      <sheetName val="HSMISC.XLS"/>
      <sheetName val="Sheet2"/>
      <sheetName val="Sheet3"/>
      <sheetName val="najajal"/>
      <sheetName val="SCH RKP"/>
      <sheetName val="304_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00000"/>
      <sheetName val="Format-AJ"/>
      <sheetName val="Rekap Biaya"/>
      <sheetName val="Kuantitas &amp; Harga"/>
      <sheetName val="Persentase"/>
    </sheetNames>
    <sheetDataSet>
      <sheetData sheetId="0"/>
      <sheetData sheetId="1"/>
      <sheetData sheetId="2"/>
      <sheetData sheetId="3"/>
      <sheetData sheetId="4">
        <row r="21">
          <cell r="H21">
            <v>11275000</v>
          </cell>
        </row>
        <row r="43">
          <cell r="H43">
            <v>4112707.5</v>
          </cell>
        </row>
        <row r="65">
          <cell r="H65">
            <v>411117915.41123015</v>
          </cell>
        </row>
        <row r="99">
          <cell r="H99">
            <v>0</v>
          </cell>
        </row>
        <row r="116">
          <cell r="H116">
            <v>0</v>
          </cell>
        </row>
        <row r="177">
          <cell r="H177">
            <v>0</v>
          </cell>
        </row>
        <row r="343">
          <cell r="H343">
            <v>1107600439.6234686</v>
          </cell>
        </row>
        <row r="370">
          <cell r="H370">
            <v>0</v>
          </cell>
        </row>
        <row r="437">
          <cell r="H437">
            <v>0</v>
          </cell>
        </row>
        <row r="500">
          <cell r="H500">
            <v>0</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KAP "/>
      <sheetName val="siap"/>
      <sheetName val="pondasi"/>
      <sheetName val=" C"/>
      <sheetName val="schedul"/>
      <sheetName val=" A&amp;B"/>
      <sheetName val=" C Lt2"/>
      <sheetName val=" C Lt3"/>
      <sheetName val="C lt1"/>
      <sheetName val="AB lt3"/>
      <sheetName val="AB lt1"/>
      <sheetName val="ABlt2"/>
      <sheetName val="KTR"/>
      <sheetName val="analisa2"/>
      <sheetName val="analisa"/>
      <sheetName val="pintu"/>
      <sheetName val="surat"/>
      <sheetName val="personil"/>
      <sheetName val="harsat"/>
      <sheetName val="BKT"/>
      <sheetName val="REKAP KTR LP"/>
      <sheetName val="KTR LP"/>
      <sheetName val="anls ktr lp"/>
      <sheetName val="alat"/>
      <sheetName val="inderect"/>
      <sheetName val="gaji"/>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4">
          <cell r="I4">
            <v>2.7353302765601999</v>
          </cell>
        </row>
        <row r="10">
          <cell r="I10">
            <v>-2</v>
          </cell>
        </row>
        <row r="13">
          <cell r="I13">
            <v>0.99533211852820835</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KAP "/>
      <sheetName val="siap"/>
      <sheetName val="pondasi"/>
      <sheetName val=" C"/>
      <sheetName val="schedul"/>
      <sheetName val=" A&amp;B"/>
      <sheetName val=" C Lt2"/>
      <sheetName val=" C Lt3"/>
      <sheetName val="C lt1"/>
      <sheetName val="AB lt3"/>
      <sheetName val="AB lt1"/>
      <sheetName val="ABlt2"/>
      <sheetName val="KTR"/>
      <sheetName val="analisa2"/>
      <sheetName val="analisa"/>
      <sheetName val="pintu"/>
      <sheetName val="surat"/>
      <sheetName val="personil"/>
      <sheetName val="harsat"/>
      <sheetName val="BKT"/>
      <sheetName val="REKAP KTR LP"/>
      <sheetName val="KTR LP"/>
      <sheetName val="anls ktr lp"/>
      <sheetName val="alat"/>
      <sheetName val="inderect"/>
      <sheetName val="gaji"/>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4">
          <cell r="I4">
            <v>2.7353302765601999</v>
          </cell>
        </row>
        <row r="10">
          <cell r="I10">
            <v>-2</v>
          </cell>
        </row>
        <row r="13">
          <cell r="I13">
            <v>0.99533211852820835</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rup"/>
      <sheetName val="rekap"/>
      <sheetName val="harsat"/>
      <sheetName val="RAB-STADION DURI"/>
      <sheetName val="PEK. PERSIAPAN"/>
      <sheetName val="PEK. TANAH"/>
      <sheetName val="PEK. PONDASI"/>
      <sheetName val="PEK. DINDING"/>
      <sheetName val="PEK. PLESTERAN"/>
      <sheetName val="PEK. KAYU"/>
      <sheetName val="PEK. BETON"/>
      <sheetName val="PEK. ATAP"/>
      <sheetName val="LANGIT-LANGIT"/>
      <sheetName val="PEK. SANITASI"/>
      <sheetName val="PEK. BESI &amp; ALUMUNIUM"/>
      <sheetName val="PEK. KUNCI &amp; KACA"/>
      <sheetName val="PEK. PENUTUP LT &amp; DINDING"/>
      <sheetName val="PEK. PENGECATAN"/>
    </sheetNames>
    <sheetDataSet>
      <sheetData sheetId="0"/>
      <sheetData sheetId="1"/>
      <sheetData sheetId="2">
        <row r="16">
          <cell r="G16">
            <v>143000</v>
          </cell>
        </row>
        <row r="85">
          <cell r="G85">
            <v>48750</v>
          </cell>
        </row>
        <row r="88">
          <cell r="G88">
            <v>42250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rup"/>
      <sheetName val="rekap"/>
      <sheetName val="harsat"/>
      <sheetName val="RAB-STADION DURI"/>
      <sheetName val="PEK. PERSIAPAN"/>
      <sheetName val="PEK. TANAH"/>
      <sheetName val="PEK. PONDASI"/>
      <sheetName val="PEK. DINDING"/>
      <sheetName val="PEK. PLESTERAN"/>
      <sheetName val="PEK. KAYU"/>
      <sheetName val="PEK. BETON"/>
      <sheetName val="PEK. ATAP"/>
      <sheetName val="LANGIT-LANGIT"/>
      <sheetName val="PEK. SANITASI"/>
      <sheetName val="PEK. BESI &amp; ALUMUNIUM"/>
      <sheetName val="PEK. KUNCI &amp; KACA"/>
      <sheetName val="PEK. PENUTUP LT &amp; DINDING"/>
      <sheetName val="PEK. PENGECATAN"/>
    </sheetNames>
    <sheetDataSet>
      <sheetData sheetId="0"/>
      <sheetData sheetId="1"/>
      <sheetData sheetId="2">
        <row r="16">
          <cell r="G16">
            <v>143000</v>
          </cell>
        </row>
        <row r="85">
          <cell r="G85">
            <v>48750</v>
          </cell>
        </row>
        <row r="88">
          <cell r="G88">
            <v>42250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 Kon"/>
      <sheetName val="Jadwal"/>
      <sheetName val="ubah"/>
      <sheetName val="Rekap. Total"/>
      <sheetName val="RAB. A"/>
      <sheetName val="jadwal.ok"/>
      <sheetName val="Bahan"/>
      <sheetName val="ANalisa"/>
      <sheetName val="Upah"/>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est retensi"/>
      <sheetName val="Konsep final"/>
      <sheetName val="REKAP"/>
      <sheetName val="REKAP (tmbkrg)"/>
      <sheetName val="BILL QUANTITY"/>
      <sheetName val="BQ (tmbkrg)"/>
      <sheetName val="plumbing"/>
      <sheetName val="HARDWARE"/>
      <sheetName val="ALUMINIUM"/>
      <sheetName val="KUSEN KAYU"/>
      <sheetName val="PINTU BESI"/>
      <sheetName val="Sheet1"/>
      <sheetName val="D7(1)"/>
      <sheetName val="4-Basic Price"/>
      <sheetName val="SAP"/>
      <sheetName val="Qty"/>
      <sheetName val="Bsc"/>
      <sheetName val="ANALIS"/>
      <sheetName val="daf-3(OK)"/>
      <sheetName val="daf-7(OK)"/>
      <sheetName val="Man Power &amp; Comp"/>
      <sheetName val="6.PEK ASPAL"/>
      <sheetName val="Cover"/>
      <sheetName val="BAG-2"/>
      <sheetName val="I-KAMAR"/>
      <sheetName val="I_KAMAR"/>
      <sheetName val="BQ"/>
      <sheetName val="Sheet2"/>
      <sheetName val="Sheet3"/>
      <sheetName val="BQ-E20-02(Rp)"/>
      <sheetName val="Basic Price"/>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N-K"/>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a Spek"/>
      <sheetName val="LP-CRT"/>
      <sheetName val="SAP"/>
      <sheetName val="PLB"/>
      <sheetName val="Harga Satuan"/>
      <sheetName val="SITE-E"/>
      <sheetName val="daf-3(OK)"/>
      <sheetName val="daf-7(OK)"/>
      <sheetName val="Foundation"/>
      <sheetName val="lamp-d"/>
      <sheetName val="DAF-2"/>
      <sheetName val="plumbing"/>
      <sheetName val="Material"/>
      <sheetName val="ah sanitary"/>
      <sheetName val="Cover"/>
      <sheetName val="CONSUMABLE"/>
      <sheetName val="Steel-Twr"/>
      <sheetName val="Currency Rate"/>
      <sheetName val="BAG-III"/>
      <sheetName val="BAG_III"/>
      <sheetName val="Eva_Spek"/>
      <sheetName val="Harga_Satuan"/>
      <sheetName val="BQ"/>
      <sheetName val="Analisa"/>
      <sheetName val="BQ ARS"/>
      <sheetName val="Elektrikal"/>
      <sheetName val="A"/>
      <sheetName val="ESCON"/>
      <sheetName val="daf_3_OK_"/>
      <sheetName val="daf_7_OK_"/>
      <sheetName val="ah_sanitary"/>
      <sheetName val="Currency_Rate"/>
      <sheetName val="I-KAMAR"/>
      <sheetName val="Fill this out first..."/>
      <sheetName val="Scd_RAB"/>
      <sheetName val="Penwrn"/>
      <sheetName val="DAF_2"/>
      <sheetName val="Daf 1"/>
      <sheetName val="Kolom"/>
      <sheetName val="harsat"/>
      <sheetName val="2_2"/>
      <sheetName val="H.Satuan"/>
      <sheetName val="LS_Rutin"/>
      <sheetName val="BAG-2"/>
      <sheetName val="STR"/>
      <sheetName val="INPUT DATAS"/>
      <sheetName val="Sch.1"/>
      <sheetName val="price"/>
      <sheetName val="SEX"/>
      <sheetName val="Bill_1_VAC_Supply_A"/>
      <sheetName val="Rate"/>
      <sheetName val="Total Load List"/>
      <sheetName val="upah"/>
      <sheetName val="Bahan "/>
      <sheetName val="Pekerjaan "/>
      <sheetName val="chitimc"/>
      <sheetName val="SAT-BHN"/>
      <sheetName val="Bgt_Jun-05"/>
      <sheetName val="Eva_Spek1"/>
      <sheetName val="Harga_Satuan1"/>
      <sheetName val="BQ_ARS"/>
      <sheetName val="Daf_1"/>
      <sheetName val="Fill this out first___"/>
      <sheetName val="Isolasi Luar"/>
      <sheetName val="Bahan"/>
      <sheetName val="BAG_2"/>
      <sheetName val="Bsc"/>
      <sheetName val="Alt"/>
      <sheetName val="ANALIS"/>
      <sheetName val="ALEK"/>
      <sheetName val="CERT"/>
      <sheetName val="Smry Wk (P I)"/>
      <sheetName val="Harga ME "/>
      <sheetName val="ALAT"/>
      <sheetName val="Isolasi Luar Dalam"/>
      <sheetName val="Persiapan"/>
      <sheetName val="BQ atap bengkel"/>
      <sheetName val="str bengkel"/>
      <sheetName val="TE TS FA LAN MATV"/>
      <sheetName val="sheet1"/>
      <sheetName val="SPEC"/>
      <sheetName val="Bill rekap"/>
      <sheetName val="Bill of Qty"/>
      <sheetName val="FINISHING"/>
      <sheetName val="STRUKTUR"/>
      <sheetName val="mat_me pipa"/>
      <sheetName val="Ahs.2"/>
      <sheetName val="Ahs.1"/>
      <sheetName val="sort"/>
      <sheetName val="DAFTAR HARGA"/>
      <sheetName val="REF.ONLY"/>
      <sheetName val="INDEX"/>
      <sheetName val="A+Supl."/>
      <sheetName val="7"/>
      <sheetName val="Bldg"/>
      <sheetName val="drain"/>
      <sheetName val="Structure"/>
      <sheetName val="Bill No. 2"/>
      <sheetName val="machinery"/>
      <sheetName val="walk way"/>
      <sheetName val="Architecture"/>
      <sheetName val="Pt"/>
      <sheetName val="Rekap"/>
      <sheetName val="BoQ"/>
      <sheetName val="HS_TRG"/>
      <sheetName val="data"/>
      <sheetName val="Cover1"/>
      <sheetName val="DAF-1"/>
      <sheetName val="mu"/>
      <sheetName val="#REF!"/>
      <sheetName val="Rekapitulasi"/>
      <sheetName val="Peralatan (2)"/>
      <sheetName val="Penjumlahan"/>
      <sheetName val="304_06"/>
      <sheetName val="Cash Flow bulanan"/>
      <sheetName val="I_KAMAR"/>
      <sheetName val="RAB MEK 15 M MB "/>
      <sheetName val="VAC-1"/>
      <sheetName val="Jurnal"/>
      <sheetName val="mat baja"/>
      <sheetName val="harga baja"/>
      <sheetName val="BQ-Str"/>
      <sheetName val="Bhn"/>
      <sheetName val="rab me (by owner) "/>
      <sheetName val="BQ (by owner)"/>
      <sheetName val="rab me (fisik)"/>
      <sheetName val="Rekap Direct Cost"/>
      <sheetName val="AC"/>
      <sheetName val="PT."/>
      <sheetName val="Input"/>
      <sheetName val="Huruf"/>
      <sheetName val="UNIT CHILLER"/>
      <sheetName val="Biaya-Lat"/>
      <sheetName val="ah_sanitary1"/>
      <sheetName val="Currency_Rate1"/>
      <sheetName val="Fill_this_out_first___"/>
      <sheetName val="Hrg.Sat"/>
      <sheetName val="Mob"/>
      <sheetName val="Listrik"/>
      <sheetName val="Perm. Test"/>
      <sheetName val="UNIT PRICE ANALYSIS (KSN)"/>
      <sheetName val="合成単価作成表-BLDG"/>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nalisa STR"/>
      <sheetName val="Kuantitas &amp; Harga"/>
      <sheetName val="AHS Marka"/>
      <sheetName val="AHS Aspal"/>
      <sheetName val="TOWN"/>
      <sheetName val="Tataudara"/>
      <sheetName val="HB "/>
      <sheetName val="DATA GRAFIK"/>
      <sheetName val="rumus"/>
      <sheetName val="Koef"/>
      <sheetName val="Analisa  (2)"/>
      <sheetName val="Sat Bahan"/>
      <sheetName val="Sat Alat"/>
      <sheetName val="Sat Upah"/>
      <sheetName val="H.SAT"/>
      <sheetName val="BQ (1)"/>
      <sheetName val="Bill of Qty MEP"/>
      <sheetName val="Tabel Berat"/>
      <sheetName val="Column"/>
      <sheetName val="Steel"/>
      <sheetName val="HB me"/>
      <sheetName val="jobhist"/>
      <sheetName val="met bab3"/>
      <sheetName val="anal bab8"/>
      <sheetName val="RAB"/>
      <sheetName val="Sheet2"/>
      <sheetName val="Sheet3"/>
      <sheetName val="arab"/>
      <sheetName val="RKP"/>
      <sheetName val="prime coal"/>
      <sheetName val="Volume"/>
      <sheetName val="HRG BHN"/>
      <sheetName val="analysis"/>
      <sheetName val="L-TIGA"/>
      <sheetName val="L_TIGA"/>
      <sheetName val="Fab+erect"/>
      <sheetName val="HARGA ALAT"/>
      <sheetName val="R_Srikana"/>
      <sheetName val="UPAH~K"/>
      <sheetName val="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FIN"/>
      <sheetName val="Spek Kusen"/>
      <sheetName val="Sheet1"/>
      <sheetName val="Kusen"/>
      <sheetName val="AN-Prelim"/>
      <sheetName val="AN-M&amp;E"/>
      <sheetName val="Analisa"/>
      <sheetName val="BD"/>
      <sheetName val="Gross Area"/>
      <sheetName val="Vol-M&amp;E"/>
      <sheetName val="T-Sch"/>
      <sheetName val="Remark"/>
      <sheetName val="TOTAL"/>
      <sheetName val="PRELIM"/>
      <sheetName val="RUKAN"/>
      <sheetName val="SAP"/>
      <sheetName val="PPC"/>
      <sheetName val="Harga"/>
      <sheetName val="G_SUMMARY"/>
      <sheetName val="plumbing"/>
      <sheetName val="Spek_Kusen1"/>
      <sheetName val="Gross_Area1"/>
      <sheetName val="Spek_Kusen"/>
      <sheetName val="Gross_Area"/>
      <sheetName val="Daf 1"/>
      <sheetName val="B - Norelec"/>
      <sheetName val="DATA"/>
      <sheetName val="B _ Norelec"/>
      <sheetName val="UMUM"/>
      <sheetName val="rab me (by owner) "/>
      <sheetName val="BQ (by owner)"/>
      <sheetName val="rab me (fisik)"/>
      <sheetName val="Material"/>
      <sheetName val="Isolasi Luar Dalam"/>
      <sheetName val="Isolasi Luar"/>
      <sheetName val="Koef"/>
      <sheetName val="A"/>
      <sheetName val="1.Unit Price"/>
      <sheetName val="7. Comparison of Asphalt etc"/>
      <sheetName val="CH"/>
      <sheetName val="H.Satuan"/>
      <sheetName val="Upah"/>
      <sheetName val="harsat"/>
      <sheetName val="BQ"/>
      <sheetName val="div2"/>
      <sheetName val="TS add-01"/>
      <sheetName val="dongia (2)"/>
      <sheetName val="LKVL-CK-HT-GD1"/>
      <sheetName val="giathanh1"/>
      <sheetName val="HB "/>
      <sheetName val="ESCON"/>
      <sheetName val="bhn"/>
      <sheetName val="Ahs.2"/>
      <sheetName val="Ahs.1"/>
      <sheetName val="Compare"/>
      <sheetName val="Kuantitas &amp; Harga"/>
      <sheetName val="AHS Marka"/>
      <sheetName val="Steel-Twr"/>
      <sheetName val="I-KAMAR"/>
      <sheetName val="KoefExc_Dump_Vibro"/>
      <sheetName val="Peralatan"/>
      <sheetName val="daf-3(OK)"/>
      <sheetName val="daf-7(OK)"/>
      <sheetName val="BoQ C4"/>
      <sheetName val="RAP"/>
      <sheetName val="BQ &amp; Harga"/>
      <sheetName val="major tems"/>
      <sheetName val="STR"/>
      <sheetName val="Currency Rate"/>
      <sheetName val="struktur"/>
      <sheetName val="LOADDAT"/>
      <sheetName val="kode rekening"/>
      <sheetName val="HS_TRG"/>
      <sheetName val="anal"/>
      <sheetName val="struktur tdk dipakai"/>
      <sheetName val="BOQ Permata Senayan 09 Juni 200"/>
      <sheetName val="B___Norelec"/>
      <sheetName val="BoQ_C4"/>
      <sheetName val="Rekapitulasi Harga Satuan"/>
      <sheetName val="Daftar Harga Material"/>
      <sheetName val="Cash Flow bulanan"/>
      <sheetName val="anal Lamp 4a"/>
      <sheetName val="HB"/>
      <sheetName val="bahan"/>
      <sheetName val="DIV.3"/>
      <sheetName val="DIV.8"/>
    </sheetNames>
    <sheetDataSet>
      <sheetData sheetId="0" refreshError="1"/>
      <sheetData sheetId="1" refreshError="1"/>
      <sheetData sheetId="2" refreshError="1"/>
      <sheetData sheetId="3" refreshError="1"/>
      <sheetData sheetId="4" refreshError="1"/>
      <sheetData sheetId="5" refreshError="1"/>
      <sheetData sheetId="6" refreshError="1">
        <row r="17">
          <cell r="AB17">
            <v>1.0249999999999999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aB"/>
      <sheetName val="MASTER"/>
      <sheetName val="AnAlISiS"/>
      <sheetName val="AnALiSa"/>
      <sheetName val="HaRgA BaHaN"/>
      <sheetName val="Schedulle"/>
    </sheetNames>
    <sheetDataSet>
      <sheetData sheetId="0"/>
      <sheetData sheetId="1" refreshError="1"/>
      <sheetData sheetId="2" refreshError="1"/>
      <sheetData sheetId="3">
        <row r="173">
          <cell r="B173">
            <v>4.0000000000000008E-2</v>
          </cell>
        </row>
      </sheetData>
      <sheetData sheetId="4" refreshError="1"/>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00000"/>
      <sheetName val="Format-AJ"/>
      <sheetName val="Rekap Biaya"/>
      <sheetName val="Kuantitas &amp; Harga"/>
      <sheetName val="Persentase"/>
    </sheetNames>
    <sheetDataSet>
      <sheetData sheetId="0"/>
      <sheetData sheetId="1"/>
      <sheetData sheetId="2"/>
      <sheetData sheetId="3"/>
      <sheetData sheetId="4">
        <row r="21">
          <cell r="H21">
            <v>11275000</v>
          </cell>
        </row>
        <row r="43">
          <cell r="H43">
            <v>4112707.5</v>
          </cell>
        </row>
        <row r="65">
          <cell r="H65">
            <v>411117915.41123015</v>
          </cell>
        </row>
        <row r="99">
          <cell r="H99">
            <v>0</v>
          </cell>
        </row>
        <row r="116">
          <cell r="H116">
            <v>0</v>
          </cell>
        </row>
        <row r="177">
          <cell r="H177">
            <v>0</v>
          </cell>
        </row>
        <row r="343">
          <cell r="H343">
            <v>1107600439.6234686</v>
          </cell>
        </row>
        <row r="370">
          <cell r="H370">
            <v>0</v>
          </cell>
        </row>
        <row r="437">
          <cell r="H437">
            <v>0</v>
          </cell>
        </row>
        <row r="500">
          <cell r="H500">
            <v>0</v>
          </cell>
        </row>
      </sheetData>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8">
          <cell r="D8" t="str">
            <v>(L01)</v>
          </cell>
        </row>
        <row r="71">
          <cell r="F71">
            <v>1250000</v>
          </cell>
        </row>
        <row r="79">
          <cell r="F79">
            <v>226389.8792236358</v>
          </cell>
        </row>
        <row r="90">
          <cell r="F90">
            <v>973593.01274346234</v>
          </cell>
        </row>
        <row r="91">
          <cell r="F91">
            <v>8500</v>
          </cell>
        </row>
      </sheetData>
      <sheetData sheetId="27" refreshError="1"/>
      <sheetData sheetId="28" refreshError="1"/>
      <sheetData sheetId="29" refreshError="1">
        <row r="9">
          <cell r="AW9">
            <v>869616.53891640902</v>
          </cell>
        </row>
        <row r="15">
          <cell r="AW15">
            <v>164696.38269006539</v>
          </cell>
        </row>
        <row r="17">
          <cell r="AW17">
            <v>383252.00767367752</v>
          </cell>
        </row>
      </sheetData>
      <sheetData sheetId="30" refreshError="1"/>
      <sheetData sheetId="31" refreshError="1"/>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5"/>
      <sheetName val="00000"/>
      <sheetName val="Ans-Alat"/>
      <sheetName val="ans"/>
      <sheetName val="H-UB"/>
      <sheetName val="RAB"/>
      <sheetName val="REK-RAB"/>
      <sheetName val="Mobilisasi"/>
      <sheetName val="Sced"/>
      <sheetName val="Sheet11"/>
      <sheetName val="Sheet13"/>
      <sheetName val="Sheet14"/>
      <sheetName val="TE"/>
    </sheetNames>
    <sheetDataSet>
      <sheetData sheetId="0" refreshError="1"/>
      <sheetData sheetId="1" refreshError="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Satuan"/>
      <sheetName val="Analisa"/>
      <sheetName val="Actual Check"/>
      <sheetName val="Sheet1"/>
      <sheetName val="Rencana Anggaran Biaya"/>
      <sheetName val="Rekapitulasi"/>
      <sheetName val="KUZEN"/>
      <sheetName val="Cek Kuzen"/>
      <sheetName val="time schedulle"/>
    </sheetNames>
    <sheetDataSet>
      <sheetData sheetId="0" refreshError="1">
        <row r="3">
          <cell r="D3" t="str">
            <v>: PENINGKATAN &amp; PENGEMBANGAN RSUD DR AHMAD MUCHTAR</v>
          </cell>
        </row>
        <row r="4">
          <cell r="D4" t="str">
            <v>: REHABILITASI GEDUNG PERAWATAN RENOSARI</v>
          </cell>
        </row>
        <row r="5">
          <cell r="D5" t="str">
            <v>: BUKITTINGGI</v>
          </cell>
        </row>
        <row r="7">
          <cell r="E7" t="str">
            <v>Satuan</v>
          </cell>
          <cell r="F7" t="str">
            <v>Harga Satuan</v>
          </cell>
          <cell r="G7" t="str">
            <v>Ket.</v>
          </cell>
        </row>
        <row r="8">
          <cell r="E8">
            <v>0</v>
          </cell>
          <cell r="F8" t="str">
            <v xml:space="preserve"> (Rp.)</v>
          </cell>
          <cell r="G8">
            <v>0</v>
          </cell>
        </row>
        <row r="9">
          <cell r="E9" t="str">
            <v>3</v>
          </cell>
          <cell r="F9" t="str">
            <v>4</v>
          </cell>
          <cell r="G9" t="str">
            <v>5</v>
          </cell>
        </row>
        <row r="13">
          <cell r="E13" t="str">
            <v>Org</v>
          </cell>
          <cell r="F13">
            <v>32500</v>
          </cell>
        </row>
        <row r="14">
          <cell r="E14" t="str">
            <v>Org</v>
          </cell>
          <cell r="F14">
            <v>42500</v>
          </cell>
        </row>
        <row r="15">
          <cell r="E15" t="str">
            <v>Org</v>
          </cell>
          <cell r="F15">
            <v>37500</v>
          </cell>
        </row>
        <row r="16">
          <cell r="E16" t="str">
            <v>Org</v>
          </cell>
          <cell r="F16">
            <v>37500</v>
          </cell>
        </row>
        <row r="17">
          <cell r="E17" t="str">
            <v>Org</v>
          </cell>
          <cell r="F17">
            <v>37500</v>
          </cell>
        </row>
        <row r="18">
          <cell r="E18" t="str">
            <v>Org</v>
          </cell>
          <cell r="F18">
            <v>25000</v>
          </cell>
        </row>
        <row r="19">
          <cell r="E19" t="str">
            <v>Org</v>
          </cell>
          <cell r="F19">
            <v>22500</v>
          </cell>
        </row>
        <row r="22">
          <cell r="E22" t="str">
            <v>M³</v>
          </cell>
          <cell r="F22">
            <v>850000</v>
          </cell>
        </row>
        <row r="23">
          <cell r="E23" t="str">
            <v>Kg</v>
          </cell>
          <cell r="F23">
            <v>5000</v>
          </cell>
        </row>
        <row r="24">
          <cell r="E24" t="str">
            <v>Kg</v>
          </cell>
          <cell r="F24">
            <v>7500</v>
          </cell>
        </row>
        <row r="25">
          <cell r="E25" t="str">
            <v>Lbr</v>
          </cell>
          <cell r="F25">
            <v>24000</v>
          </cell>
        </row>
        <row r="26">
          <cell r="E26" t="str">
            <v>Lbr</v>
          </cell>
          <cell r="F26">
            <v>2500</v>
          </cell>
        </row>
        <row r="27">
          <cell r="E27" t="str">
            <v>Lbr</v>
          </cell>
          <cell r="F27">
            <v>2500</v>
          </cell>
        </row>
        <row r="28">
          <cell r="E28" t="str">
            <v>Lbr</v>
          </cell>
          <cell r="F28">
            <v>3500</v>
          </cell>
        </row>
        <row r="29">
          <cell r="E29" t="str">
            <v>Kg</v>
          </cell>
          <cell r="F29">
            <v>9000</v>
          </cell>
        </row>
        <row r="30">
          <cell r="E30" t="str">
            <v>Kg</v>
          </cell>
          <cell r="F30">
            <v>9000</v>
          </cell>
        </row>
        <row r="31">
          <cell r="E31" t="str">
            <v>Kg</v>
          </cell>
          <cell r="F31">
            <v>12500</v>
          </cell>
        </row>
        <row r="32">
          <cell r="E32" t="str">
            <v>Kg</v>
          </cell>
          <cell r="F32">
            <v>23000</v>
          </cell>
        </row>
        <row r="33">
          <cell r="E33" t="str">
            <v>Ltr</v>
          </cell>
          <cell r="F33">
            <v>5000</v>
          </cell>
        </row>
        <row r="34">
          <cell r="E34" t="str">
            <v>Kg</v>
          </cell>
          <cell r="F34">
            <v>5750</v>
          </cell>
        </row>
        <row r="35">
          <cell r="E35" t="str">
            <v>Kg</v>
          </cell>
          <cell r="F35">
            <v>6000</v>
          </cell>
        </row>
        <row r="36">
          <cell r="E36" t="str">
            <v>Zak</v>
          </cell>
          <cell r="F36">
            <v>60000</v>
          </cell>
        </row>
        <row r="37">
          <cell r="E37" t="str">
            <v>Zak</v>
          </cell>
          <cell r="F37">
            <v>28000</v>
          </cell>
        </row>
        <row r="38">
          <cell r="E38" t="str">
            <v>M³</v>
          </cell>
          <cell r="F38">
            <v>35000</v>
          </cell>
        </row>
        <row r="39">
          <cell r="E39" t="str">
            <v>M³</v>
          </cell>
          <cell r="F39">
            <v>45000</v>
          </cell>
        </row>
        <row r="40">
          <cell r="E40" t="str">
            <v>Bh</v>
          </cell>
          <cell r="F40">
            <v>275</v>
          </cell>
        </row>
        <row r="41">
          <cell r="E41" t="str">
            <v>Kg</v>
          </cell>
          <cell r="F41">
            <v>3500</v>
          </cell>
        </row>
        <row r="42">
          <cell r="E42" t="str">
            <v>Bh</v>
          </cell>
          <cell r="F42">
            <v>3954</v>
          </cell>
        </row>
        <row r="43">
          <cell r="E43" t="str">
            <v>Bh</v>
          </cell>
          <cell r="F43">
            <v>2600</v>
          </cell>
        </row>
        <row r="44">
          <cell r="E44" t="str">
            <v>Kg</v>
          </cell>
          <cell r="F44">
            <v>3500</v>
          </cell>
        </row>
        <row r="47">
          <cell r="F47" t="str">
            <v>Padang Panjang, 25 Agustus 2004</v>
          </cell>
        </row>
        <row r="49">
          <cell r="F49" t="str">
            <v>CV. HARI ANUGRAH</v>
          </cell>
        </row>
        <row r="54">
          <cell r="F54" t="str">
            <v>YESNELLI</v>
          </cell>
        </row>
        <row r="55">
          <cell r="F55" t="str">
            <v>Direktris</v>
          </cell>
        </row>
        <row r="58">
          <cell r="D58" t="str">
            <v>: PENINGKATAN &amp; PENGEMBANGAN RSUD DR AHMAD MUCHTAR</v>
          </cell>
        </row>
        <row r="59">
          <cell r="D59" t="str">
            <v>: REHABILITASI GEDUNG PERAWATAN RENOSARI</v>
          </cell>
        </row>
        <row r="60">
          <cell r="D60" t="str">
            <v>: BUKITTINGGI</v>
          </cell>
        </row>
        <row r="62">
          <cell r="E62" t="str">
            <v>Satuan</v>
          </cell>
          <cell r="F62" t="str">
            <v>Harga Satuan</v>
          </cell>
          <cell r="G62" t="str">
            <v>Ket.</v>
          </cell>
        </row>
        <row r="63">
          <cell r="E63">
            <v>0</v>
          </cell>
          <cell r="F63" t="str">
            <v xml:space="preserve"> (Rp.)</v>
          </cell>
          <cell r="G63">
            <v>0</v>
          </cell>
        </row>
        <row r="64">
          <cell r="E64" t="str">
            <v>3</v>
          </cell>
          <cell r="F64" t="str">
            <v>4</v>
          </cell>
          <cell r="G64" t="str">
            <v>5</v>
          </cell>
        </row>
      </sheetData>
      <sheetData sheetId="1" refreshError="1">
        <row r="1">
          <cell r="A1" t="str">
            <v>DAFTAR ANALISA SATUAN PEKERJAAN</v>
          </cell>
        </row>
        <row r="3">
          <cell r="B3" t="str">
            <v>P r o y e k</v>
          </cell>
          <cell r="C3" t="str">
            <v>: PENINGKATAN &amp; PENGEMBANGAN RSUD DR AHMAD MUCHTAR</v>
          </cell>
        </row>
        <row r="4">
          <cell r="B4" t="str">
            <v>Pekerjaan</v>
          </cell>
          <cell r="C4" t="str">
            <v>: REHABILITASI GEDUNG PERAWATAN RENOSARI</v>
          </cell>
        </row>
        <row r="5">
          <cell r="B5" t="str">
            <v>Lokasi</v>
          </cell>
          <cell r="C5" t="str">
            <v>: BUKITTINGGI</v>
          </cell>
        </row>
        <row r="9">
          <cell r="A9">
            <v>1</v>
          </cell>
          <cell r="B9" t="str">
            <v>Pas. Balok Loteng - Anal.F.1/ M³</v>
          </cell>
        </row>
        <row r="10">
          <cell r="B10">
            <v>5</v>
          </cell>
          <cell r="D10" t="str">
            <v>Pekerja</v>
          </cell>
          <cell r="E10" t="str">
            <v>@ Rp.</v>
          </cell>
          <cell r="F10">
            <v>25000</v>
          </cell>
          <cell r="G10" t="str">
            <v>Rp.</v>
          </cell>
          <cell r="H10">
            <v>125000</v>
          </cell>
        </row>
        <row r="11">
          <cell r="B11">
            <v>0.25</v>
          </cell>
          <cell r="D11" t="str">
            <v>Mandor</v>
          </cell>
          <cell r="E11" t="str">
            <v>@ Rp.</v>
          </cell>
          <cell r="F11">
            <v>32500</v>
          </cell>
          <cell r="G11" t="str">
            <v>Rp.</v>
          </cell>
          <cell r="H11">
            <v>8125</v>
          </cell>
        </row>
        <row r="12">
          <cell r="B12">
            <v>15</v>
          </cell>
          <cell r="D12" t="str">
            <v>Tukang Kayu</v>
          </cell>
          <cell r="E12" t="str">
            <v>@ Rp.</v>
          </cell>
          <cell r="F12">
            <v>37500</v>
          </cell>
          <cell r="G12" t="str">
            <v>Rp.</v>
          </cell>
          <cell r="H12">
            <v>562500</v>
          </cell>
        </row>
        <row r="13">
          <cell r="B13">
            <v>1.5</v>
          </cell>
          <cell r="D13" t="str">
            <v xml:space="preserve">Kepala Tukang </v>
          </cell>
          <cell r="E13" t="str">
            <v>@ Rp.</v>
          </cell>
          <cell r="F13">
            <v>32500</v>
          </cell>
          <cell r="G13" t="str">
            <v>Rp.</v>
          </cell>
          <cell r="H13">
            <v>48750</v>
          </cell>
        </row>
        <row r="14">
          <cell r="B14">
            <v>1.1000000000000001</v>
          </cell>
          <cell r="C14" t="str">
            <v>M3</v>
          </cell>
          <cell r="D14" t="str">
            <v>Kayu Rangka Klas II</v>
          </cell>
          <cell r="E14" t="str">
            <v>@ Rp.</v>
          </cell>
          <cell r="F14">
            <v>850000</v>
          </cell>
          <cell r="G14" t="str">
            <v>Rp.</v>
          </cell>
          <cell r="H14">
            <v>935000.00000000012</v>
          </cell>
        </row>
        <row r="15">
          <cell r="B15">
            <v>9</v>
          </cell>
          <cell r="C15" t="str">
            <v>Kg</v>
          </cell>
          <cell r="D15" t="str">
            <v>Paku</v>
          </cell>
          <cell r="E15" t="str">
            <v>@ Rp.</v>
          </cell>
          <cell r="F15">
            <v>5000</v>
          </cell>
          <cell r="G15" t="str">
            <v>Rp.</v>
          </cell>
          <cell r="H15">
            <v>45000</v>
          </cell>
        </row>
        <row r="16">
          <cell r="G16">
            <v>0</v>
          </cell>
          <cell r="H16">
            <v>0</v>
          </cell>
          <cell r="I16" t="str">
            <v>Rp.</v>
          </cell>
          <cell r="J16">
            <v>1724375</v>
          </cell>
        </row>
        <row r="17">
          <cell r="A17">
            <v>2</v>
          </cell>
          <cell r="B17" t="str">
            <v>Pas. Loteng Eternit - Anal.H.11 a/ M²</v>
          </cell>
        </row>
        <row r="18">
          <cell r="A18">
            <v>0</v>
          </cell>
          <cell r="B18">
            <v>0.2</v>
          </cell>
          <cell r="D18" t="str">
            <v>Tukang Kayu</v>
          </cell>
          <cell r="E18" t="str">
            <v>@ Rp.</v>
          </cell>
          <cell r="F18">
            <v>37500</v>
          </cell>
          <cell r="G18" t="str">
            <v>Rp.</v>
          </cell>
          <cell r="H18">
            <v>7500</v>
          </cell>
        </row>
        <row r="19">
          <cell r="B19">
            <v>0.02</v>
          </cell>
          <cell r="D19" t="str">
            <v xml:space="preserve">Kepala Tukang </v>
          </cell>
          <cell r="E19" t="str">
            <v>@ Rp.</v>
          </cell>
          <cell r="F19">
            <v>32500</v>
          </cell>
          <cell r="G19" t="str">
            <v>Rp.</v>
          </cell>
          <cell r="H19">
            <v>650</v>
          </cell>
        </row>
        <row r="20">
          <cell r="B20">
            <v>1.4</v>
          </cell>
          <cell r="C20" t="str">
            <v>Lbr</v>
          </cell>
          <cell r="D20" t="str">
            <v>Eternit 100x100cm</v>
          </cell>
          <cell r="E20" t="str">
            <v>@ Rp.</v>
          </cell>
          <cell r="F20">
            <v>24000</v>
          </cell>
          <cell r="G20" t="str">
            <v>Rp.</v>
          </cell>
          <cell r="H20">
            <v>33600</v>
          </cell>
        </row>
        <row r="21">
          <cell r="B21">
            <v>0.01</v>
          </cell>
          <cell r="C21" t="str">
            <v>Kg</v>
          </cell>
          <cell r="D21" t="str">
            <v>Paku Eternit</v>
          </cell>
          <cell r="E21" t="str">
            <v>@ Rp.</v>
          </cell>
          <cell r="F21">
            <v>7500</v>
          </cell>
          <cell r="G21" t="str">
            <v>Rp.</v>
          </cell>
          <cell r="H21">
            <v>75</v>
          </cell>
        </row>
        <row r="22">
          <cell r="G22">
            <v>0</v>
          </cell>
          <cell r="H22">
            <v>0</v>
          </cell>
          <cell r="I22" t="str">
            <v>Rp.</v>
          </cell>
          <cell r="J22">
            <v>41825</v>
          </cell>
        </row>
        <row r="23">
          <cell r="A23">
            <v>3</v>
          </cell>
          <cell r="B23" t="str">
            <v>Pas. Loteng Lambersering Anal F.37/M2</v>
          </cell>
        </row>
        <row r="24">
          <cell r="B24">
            <v>0.8</v>
          </cell>
          <cell r="D24" t="str">
            <v>Tukang Kayu</v>
          </cell>
          <cell r="E24" t="str">
            <v>@ Rp.</v>
          </cell>
          <cell r="F24">
            <v>37500</v>
          </cell>
          <cell r="G24" t="str">
            <v>Rp.</v>
          </cell>
          <cell r="H24">
            <v>30000</v>
          </cell>
        </row>
        <row r="25">
          <cell r="B25">
            <v>0.08</v>
          </cell>
          <cell r="D25" t="str">
            <v>Kepala Tukang</v>
          </cell>
          <cell r="E25" t="str">
            <v>@ Rp.</v>
          </cell>
          <cell r="F25">
            <v>42500</v>
          </cell>
          <cell r="G25" t="str">
            <v>Rp.</v>
          </cell>
          <cell r="H25">
            <v>3400</v>
          </cell>
        </row>
        <row r="26">
          <cell r="B26">
            <v>0.28000000000000003</v>
          </cell>
          <cell r="D26" t="str">
            <v>Pekerja</v>
          </cell>
          <cell r="E26" t="str">
            <v>@ Rp.</v>
          </cell>
          <cell r="F26">
            <v>25000</v>
          </cell>
          <cell r="G26" t="str">
            <v>Rp.</v>
          </cell>
          <cell r="H26">
            <v>7000.0000000000009</v>
          </cell>
        </row>
        <row r="27">
          <cell r="B27">
            <v>1.4E-2</v>
          </cell>
          <cell r="D27" t="str">
            <v>Mandor</v>
          </cell>
          <cell r="E27" t="str">
            <v>@ Rp.</v>
          </cell>
          <cell r="F27">
            <v>32500</v>
          </cell>
          <cell r="G27" t="str">
            <v>Rp.</v>
          </cell>
          <cell r="H27">
            <v>455</v>
          </cell>
        </row>
        <row r="28">
          <cell r="G28" t="str">
            <v>Rp.</v>
          </cell>
          <cell r="H28">
            <v>40855</v>
          </cell>
        </row>
        <row r="29">
          <cell r="C29" t="str">
            <v>0.5 x</v>
          </cell>
          <cell r="D29" t="str">
            <v xml:space="preserve">Upah </v>
          </cell>
          <cell r="G29" t="str">
            <v>Rp.</v>
          </cell>
          <cell r="H29">
            <v>20427.5</v>
          </cell>
        </row>
        <row r="31">
          <cell r="B31">
            <v>1.1000000000000001</v>
          </cell>
          <cell r="D31" t="str">
            <v>Papan Lambersering</v>
          </cell>
          <cell r="E31" t="str">
            <v>@ Rp.</v>
          </cell>
          <cell r="F31">
            <v>22500</v>
          </cell>
          <cell r="G31" t="str">
            <v>Rp.</v>
          </cell>
          <cell r="H31">
            <v>24750.000000000004</v>
          </cell>
        </row>
        <row r="32">
          <cell r="B32">
            <v>0.06</v>
          </cell>
          <cell r="D32" t="str">
            <v>Paku</v>
          </cell>
          <cell r="E32" t="str">
            <v>@ Rp.</v>
          </cell>
          <cell r="F32">
            <v>7000</v>
          </cell>
          <cell r="G32" t="str">
            <v>Rp.</v>
          </cell>
          <cell r="H32">
            <v>420</v>
          </cell>
        </row>
        <row r="33">
          <cell r="G33" t="str">
            <v>Rp.</v>
          </cell>
          <cell r="H33">
            <v>25170.000000000004</v>
          </cell>
          <cell r="I33" t="str">
            <v>Rp.</v>
          </cell>
          <cell r="J33">
            <v>45597.5</v>
          </cell>
        </row>
        <row r="35">
          <cell r="A35">
            <v>4</v>
          </cell>
          <cell r="B35" t="str">
            <v>Analisa K.23 (100 M² Upah Mencat 1 x Jalan)</v>
          </cell>
        </row>
        <row r="36">
          <cell r="B36">
            <v>0.5</v>
          </cell>
          <cell r="D36" t="str">
            <v>Pekerja</v>
          </cell>
          <cell r="E36" t="str">
            <v>@ Rp.</v>
          </cell>
          <cell r="F36">
            <v>25000</v>
          </cell>
          <cell r="G36" t="str">
            <v>Rp.</v>
          </cell>
          <cell r="H36">
            <v>12500</v>
          </cell>
        </row>
        <row r="37">
          <cell r="B37">
            <v>2.5000000000000001E-2</v>
          </cell>
          <cell r="D37" t="str">
            <v>Mandor</v>
          </cell>
          <cell r="E37" t="str">
            <v>@ Rp.</v>
          </cell>
          <cell r="F37">
            <v>32500</v>
          </cell>
          <cell r="G37" t="str">
            <v>Rp.</v>
          </cell>
          <cell r="H37">
            <v>812.5</v>
          </cell>
        </row>
        <row r="38">
          <cell r="B38">
            <v>0.75</v>
          </cell>
          <cell r="D38" t="str">
            <v>Tukang Cat</v>
          </cell>
          <cell r="E38" t="str">
            <v>@ Rp.</v>
          </cell>
          <cell r="F38">
            <v>37500</v>
          </cell>
          <cell r="G38" t="str">
            <v>Rp.</v>
          </cell>
          <cell r="H38">
            <v>28125</v>
          </cell>
        </row>
        <row r="39">
          <cell r="B39">
            <v>7.4999999999999997E-2</v>
          </cell>
          <cell r="D39" t="str">
            <v xml:space="preserve">Kepala Tukang </v>
          </cell>
          <cell r="E39" t="str">
            <v>@ Rp.</v>
          </cell>
          <cell r="F39">
            <v>42500</v>
          </cell>
          <cell r="G39" t="str">
            <v>Rp.</v>
          </cell>
          <cell r="H39">
            <v>3187.5</v>
          </cell>
        </row>
        <row r="40">
          <cell r="D40" t="str">
            <v>Upah x 0.75</v>
          </cell>
          <cell r="G40" t="str">
            <v>Rp.</v>
          </cell>
          <cell r="H40">
            <v>44625</v>
          </cell>
          <cell r="I40" t="str">
            <v>Rp.</v>
          </cell>
          <cell r="J40">
            <v>33468.75</v>
          </cell>
        </row>
        <row r="43">
          <cell r="A43">
            <v>5</v>
          </cell>
          <cell r="B43" t="str">
            <v>Analisa K.18+K.23 (Memenie 1 x jalan / 10  M²)</v>
          </cell>
        </row>
        <row r="44">
          <cell r="B44">
            <v>1</v>
          </cell>
          <cell r="D44" t="str">
            <v>Analisa K.23</v>
          </cell>
          <cell r="E44" t="str">
            <v>@ Rp.</v>
          </cell>
          <cell r="F44">
            <v>33468.75</v>
          </cell>
          <cell r="G44" t="str">
            <v>Rp.</v>
          </cell>
          <cell r="H44">
            <v>33468.75</v>
          </cell>
        </row>
        <row r="46">
          <cell r="B46">
            <v>1.2</v>
          </cell>
          <cell r="C46" t="str">
            <v>Kg</v>
          </cell>
          <cell r="D46" t="str">
            <v>Cat Menie Kayu</v>
          </cell>
          <cell r="E46" t="str">
            <v>@ Rp.</v>
          </cell>
          <cell r="F46">
            <v>12500</v>
          </cell>
          <cell r="G46" t="str">
            <v>Rp.</v>
          </cell>
          <cell r="H46">
            <v>15000</v>
          </cell>
        </row>
        <row r="47">
          <cell r="D47" t="str">
            <v>Bahan (x 0.75 )</v>
          </cell>
          <cell r="E47" t="str">
            <v>@ Rp.</v>
          </cell>
          <cell r="F47">
            <v>15000</v>
          </cell>
          <cell r="G47" t="str">
            <v>Rp.</v>
          </cell>
          <cell r="H47">
            <v>11250</v>
          </cell>
        </row>
        <row r="48">
          <cell r="D48" t="str">
            <v>Untuk 1 M² = 1/10 x Bahan 0.75</v>
          </cell>
          <cell r="G48" t="str">
            <v>Rp.</v>
          </cell>
          <cell r="H48">
            <v>44718.75</v>
          </cell>
          <cell r="I48" t="str">
            <v>Rp.</v>
          </cell>
          <cell r="J48">
            <v>4471.875</v>
          </cell>
        </row>
        <row r="50">
          <cell r="A50">
            <v>6</v>
          </cell>
          <cell r="B50" t="str">
            <v>Analisa K.30 (10 M²  Dompol/Plamour 1 x Jalan)</v>
          </cell>
        </row>
        <row r="51">
          <cell r="B51">
            <v>1.4</v>
          </cell>
          <cell r="D51" t="str">
            <v>Tukang Cat</v>
          </cell>
          <cell r="E51" t="str">
            <v>@ Rp.</v>
          </cell>
          <cell r="F51">
            <v>37500</v>
          </cell>
          <cell r="G51" t="str">
            <v>Rp.</v>
          </cell>
          <cell r="H51">
            <v>52500</v>
          </cell>
        </row>
        <row r="52">
          <cell r="B52">
            <v>0.14000000000000001</v>
          </cell>
          <cell r="D52" t="str">
            <v xml:space="preserve">Kepala Tukang </v>
          </cell>
          <cell r="E52" t="str">
            <v>@ Rp.</v>
          </cell>
          <cell r="F52">
            <v>42500</v>
          </cell>
          <cell r="G52" t="str">
            <v>Rp.</v>
          </cell>
          <cell r="H52">
            <v>5950.0000000000009</v>
          </cell>
        </row>
        <row r="53">
          <cell r="G53" t="str">
            <v>Rp.</v>
          </cell>
          <cell r="H53">
            <v>58450</v>
          </cell>
        </row>
        <row r="54">
          <cell r="B54">
            <v>1.26</v>
          </cell>
          <cell r="C54" t="str">
            <v>Kg</v>
          </cell>
          <cell r="D54" t="str">
            <v xml:space="preserve">Dompol </v>
          </cell>
          <cell r="E54" t="str">
            <v>@ Rp.</v>
          </cell>
          <cell r="F54">
            <v>9000</v>
          </cell>
          <cell r="G54" t="str">
            <v>Rp.</v>
          </cell>
          <cell r="H54">
            <v>11340</v>
          </cell>
        </row>
        <row r="55">
          <cell r="B55">
            <v>2</v>
          </cell>
          <cell r="C55" t="str">
            <v>Lbr</v>
          </cell>
          <cell r="D55" t="str">
            <v>Amplas</v>
          </cell>
          <cell r="E55" t="str">
            <v>@ Rp.</v>
          </cell>
          <cell r="F55">
            <v>3500</v>
          </cell>
          <cell r="G55" t="str">
            <v>Rp.</v>
          </cell>
          <cell r="H55">
            <v>7000</v>
          </cell>
        </row>
        <row r="56">
          <cell r="H56">
            <v>18340</v>
          </cell>
          <cell r="I56" t="str">
            <v>Rp.</v>
          </cell>
          <cell r="J56">
            <v>135240</v>
          </cell>
        </row>
      </sheetData>
      <sheetData sheetId="2" refreshError="1"/>
      <sheetData sheetId="3" refreshError="1"/>
      <sheetData sheetId="4" refreshError="1">
        <row r="11">
          <cell r="A11" t="str">
            <v>I</v>
          </cell>
          <cell r="B11" t="str">
            <v>PEKERJAAN LOTENG</v>
          </cell>
        </row>
        <row r="12">
          <cell r="A12">
            <v>1</v>
          </cell>
          <cell r="B12" t="str">
            <v xml:space="preserve">Pekerjaan Pembongkaran </v>
          </cell>
          <cell r="E12" t="str">
            <v>M²</v>
          </cell>
          <cell r="F12">
            <v>224.3</v>
          </cell>
          <cell r="G12">
            <v>6000</v>
          </cell>
          <cell r="H12">
            <v>1345800</v>
          </cell>
        </row>
        <row r="14">
          <cell r="A14">
            <v>2</v>
          </cell>
          <cell r="B14" t="str">
            <v>Pekerjaan  Rangka Loteng</v>
          </cell>
        </row>
        <row r="15">
          <cell r="A15">
            <v>0</v>
          </cell>
          <cell r="B15" t="str">
            <v>a.</v>
          </cell>
          <cell r="C15" t="str">
            <v>Pas. Rangka Loteng</v>
          </cell>
          <cell r="E15" t="str">
            <v>M³</v>
          </cell>
          <cell r="F15">
            <v>1</v>
          </cell>
          <cell r="G15">
            <v>1724375</v>
          </cell>
          <cell r="H15">
            <v>1724375</v>
          </cell>
        </row>
        <row r="16">
          <cell r="B16" t="str">
            <v>b.</v>
          </cell>
          <cell r="C16" t="str">
            <v>Memenie Rangka Loteng</v>
          </cell>
          <cell r="E16" t="str">
            <v>M²</v>
          </cell>
          <cell r="F16">
            <v>96.7</v>
          </cell>
          <cell r="G16">
            <v>4471.875</v>
          </cell>
          <cell r="H16">
            <v>432430.3125</v>
          </cell>
        </row>
        <row r="18">
          <cell r="A18">
            <v>3</v>
          </cell>
          <cell r="B18" t="str">
            <v>Pekerjaan Loteng</v>
          </cell>
        </row>
        <row r="19">
          <cell r="B19" t="str">
            <v>a.</v>
          </cell>
          <cell r="C19" t="str">
            <v>Pas. Loteng Lambersering 1.5/6</v>
          </cell>
          <cell r="E19" t="str">
            <v>M²</v>
          </cell>
          <cell r="F19">
            <v>192.7</v>
          </cell>
          <cell r="G19">
            <v>45597.5</v>
          </cell>
          <cell r="H19">
            <v>8786638.25</v>
          </cell>
        </row>
        <row r="20">
          <cell r="B20" t="str">
            <v>b.</v>
          </cell>
          <cell r="C20" t="str">
            <v>Pas. Loteng Eternit</v>
          </cell>
          <cell r="E20" t="str">
            <v>M²</v>
          </cell>
          <cell r="F20">
            <v>30.79</v>
          </cell>
          <cell r="G20">
            <v>41825</v>
          </cell>
          <cell r="H20">
            <v>1287791.75</v>
          </cell>
        </row>
        <row r="21">
          <cell r="A21">
            <v>0</v>
          </cell>
          <cell r="B21" t="str">
            <v>c.</v>
          </cell>
          <cell r="C21" t="str">
            <v>Pas. Les Pinggir Profil 4,5x4,5 cm</v>
          </cell>
          <cell r="E21" t="str">
            <v>M¹</v>
          </cell>
          <cell r="F21">
            <v>301.5</v>
          </cell>
          <cell r="G21">
            <v>4000</v>
          </cell>
          <cell r="H21">
            <v>1206000</v>
          </cell>
        </row>
        <row r="22">
          <cell r="A22">
            <v>0</v>
          </cell>
          <cell r="I22">
            <v>14783035.3125</v>
          </cell>
        </row>
        <row r="23">
          <cell r="A23" t="str">
            <v>II</v>
          </cell>
          <cell r="B23" t="str">
            <v>PEKERJAAN LANTAI</v>
          </cell>
        </row>
        <row r="24">
          <cell r="A24">
            <v>1</v>
          </cell>
          <cell r="B24" t="str">
            <v>Pekerjaan Pembongkaran</v>
          </cell>
        </row>
        <row r="25">
          <cell r="B25" t="str">
            <v>a.</v>
          </cell>
          <cell r="C25" t="str">
            <v>Pekerjaan Pembongkaran Lantai</v>
          </cell>
          <cell r="E25" t="str">
            <v>M²</v>
          </cell>
          <cell r="F25">
            <v>79.400000000000006</v>
          </cell>
          <cell r="G25">
            <v>5325</v>
          </cell>
          <cell r="H25">
            <v>422805.00000000006</v>
          </cell>
        </row>
        <row r="27">
          <cell r="A27">
            <v>2</v>
          </cell>
          <cell r="B27" t="str">
            <v>Pekerjaan Lantai</v>
          </cell>
        </row>
        <row r="28">
          <cell r="A28">
            <v>0</v>
          </cell>
          <cell r="B28" t="str">
            <v>a.</v>
          </cell>
          <cell r="C28" t="str">
            <v>Pas. Lantai Keramik 30x30 cm ruangan</v>
          </cell>
          <cell r="E28" t="str">
            <v>M²</v>
          </cell>
          <cell r="F28">
            <v>79.400000000000006</v>
          </cell>
          <cell r="G28">
            <v>76834</v>
          </cell>
          <cell r="H28">
            <v>6100619.6000000006</v>
          </cell>
        </row>
        <row r="29">
          <cell r="A29">
            <v>0</v>
          </cell>
          <cell r="I29">
            <v>6523424.6000000006</v>
          </cell>
        </row>
      </sheetData>
      <sheetData sheetId="5"/>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Format Harian Subkont"/>
    </sheetNames>
    <definedNames>
      <definedName name="___alt1"/>
      <definedName name="___APP3"/>
      <definedName name="___tsI3"/>
      <definedName name="HAJIME"/>
      <definedName name="OWARI"/>
      <definedName name="STOP2"/>
      <definedName name="STOP2E"/>
    </definedNames>
    <sheetDataSet>
      <sheetData sheetId="0" refreshError="1"/>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Satuan"/>
      <sheetName val="Analisa"/>
      <sheetName val="Actual Check"/>
      <sheetName val="Sheet1"/>
      <sheetName val="Rencana Anggaran Biaya"/>
      <sheetName val="Rekapitulasi"/>
      <sheetName val="KUZEN"/>
      <sheetName val="Cek Kuzen"/>
      <sheetName val="time schedulle"/>
    </sheetNames>
    <sheetDataSet>
      <sheetData sheetId="0" refreshError="1">
        <row r="3">
          <cell r="D3" t="str">
            <v>: PENINGKATAN &amp; PENGEMBANGAN RSUD DR AHMAD MUCHTAR</v>
          </cell>
        </row>
        <row r="4">
          <cell r="D4" t="str">
            <v>: REHABILITASI GEDUNG PERAWATAN RENOSARI</v>
          </cell>
        </row>
        <row r="5">
          <cell r="D5" t="str">
            <v>: BUKITTINGGI</v>
          </cell>
        </row>
        <row r="7">
          <cell r="E7" t="str">
            <v>Satuan</v>
          </cell>
          <cell r="F7" t="str">
            <v>Harga Satuan</v>
          </cell>
          <cell r="G7" t="str">
            <v>Ket.</v>
          </cell>
        </row>
        <row r="8">
          <cell r="E8">
            <v>0</v>
          </cell>
          <cell r="F8" t="str">
            <v xml:space="preserve"> (Rp.)</v>
          </cell>
          <cell r="G8">
            <v>0</v>
          </cell>
        </row>
        <row r="9">
          <cell r="E9" t="str">
            <v>3</v>
          </cell>
          <cell r="F9" t="str">
            <v>4</v>
          </cell>
          <cell r="G9" t="str">
            <v>5</v>
          </cell>
        </row>
        <row r="13">
          <cell r="E13" t="str">
            <v>Org</v>
          </cell>
          <cell r="F13">
            <v>32500</v>
          </cell>
        </row>
        <row r="14">
          <cell r="E14" t="str">
            <v>Org</v>
          </cell>
          <cell r="F14">
            <v>42500</v>
          </cell>
        </row>
        <row r="15">
          <cell r="E15" t="str">
            <v>Org</v>
          </cell>
          <cell r="F15">
            <v>37500</v>
          </cell>
        </row>
        <row r="16">
          <cell r="E16" t="str">
            <v>Org</v>
          </cell>
          <cell r="F16">
            <v>37500</v>
          </cell>
        </row>
        <row r="17">
          <cell r="E17" t="str">
            <v>Org</v>
          </cell>
          <cell r="F17">
            <v>37500</v>
          </cell>
        </row>
        <row r="18">
          <cell r="E18" t="str">
            <v>Org</v>
          </cell>
          <cell r="F18">
            <v>25000</v>
          </cell>
        </row>
        <row r="19">
          <cell r="E19" t="str">
            <v>Org</v>
          </cell>
          <cell r="F19">
            <v>22500</v>
          </cell>
        </row>
        <row r="22">
          <cell r="E22" t="str">
            <v>M³</v>
          </cell>
          <cell r="F22">
            <v>850000</v>
          </cell>
        </row>
        <row r="23">
          <cell r="E23" t="str">
            <v>Kg</v>
          </cell>
          <cell r="F23">
            <v>5000</v>
          </cell>
        </row>
        <row r="24">
          <cell r="E24" t="str">
            <v>Kg</v>
          </cell>
          <cell r="F24">
            <v>7500</v>
          </cell>
        </row>
        <row r="25">
          <cell r="E25" t="str">
            <v>Lbr</v>
          </cell>
          <cell r="F25">
            <v>24000</v>
          </cell>
        </row>
        <row r="26">
          <cell r="E26" t="str">
            <v>Lbr</v>
          </cell>
          <cell r="F26">
            <v>2500</v>
          </cell>
        </row>
        <row r="27">
          <cell r="E27" t="str">
            <v>Lbr</v>
          </cell>
          <cell r="F27">
            <v>2500</v>
          </cell>
        </row>
        <row r="28">
          <cell r="E28" t="str">
            <v>Lbr</v>
          </cell>
          <cell r="F28">
            <v>3500</v>
          </cell>
        </row>
        <row r="29">
          <cell r="E29" t="str">
            <v>Kg</v>
          </cell>
          <cell r="F29">
            <v>9000</v>
          </cell>
        </row>
        <row r="30">
          <cell r="E30" t="str">
            <v>Kg</v>
          </cell>
          <cell r="F30">
            <v>9000</v>
          </cell>
        </row>
        <row r="31">
          <cell r="E31" t="str">
            <v>Kg</v>
          </cell>
          <cell r="F31">
            <v>12500</v>
          </cell>
        </row>
        <row r="32">
          <cell r="E32" t="str">
            <v>Kg</v>
          </cell>
          <cell r="F32">
            <v>23000</v>
          </cell>
        </row>
        <row r="33">
          <cell r="E33" t="str">
            <v>Ltr</v>
          </cell>
          <cell r="F33">
            <v>5000</v>
          </cell>
        </row>
        <row r="34">
          <cell r="E34" t="str">
            <v>Kg</v>
          </cell>
          <cell r="F34">
            <v>5750</v>
          </cell>
        </row>
        <row r="35">
          <cell r="E35" t="str">
            <v>Kg</v>
          </cell>
          <cell r="F35">
            <v>6000</v>
          </cell>
        </row>
        <row r="36">
          <cell r="E36" t="str">
            <v>Zak</v>
          </cell>
          <cell r="F36">
            <v>60000</v>
          </cell>
        </row>
        <row r="37">
          <cell r="E37" t="str">
            <v>Zak</v>
          </cell>
          <cell r="F37">
            <v>28000</v>
          </cell>
        </row>
        <row r="38">
          <cell r="E38" t="str">
            <v>M³</v>
          </cell>
          <cell r="F38">
            <v>35000</v>
          </cell>
        </row>
        <row r="39">
          <cell r="E39" t="str">
            <v>M³</v>
          </cell>
          <cell r="F39">
            <v>45000</v>
          </cell>
        </row>
        <row r="40">
          <cell r="E40" t="str">
            <v>Bh</v>
          </cell>
          <cell r="F40">
            <v>275</v>
          </cell>
        </row>
        <row r="41">
          <cell r="E41" t="str">
            <v>Kg</v>
          </cell>
          <cell r="F41">
            <v>3500</v>
          </cell>
        </row>
        <row r="42">
          <cell r="E42" t="str">
            <v>Bh</v>
          </cell>
          <cell r="F42">
            <v>3954</v>
          </cell>
        </row>
        <row r="43">
          <cell r="E43" t="str">
            <v>Bh</v>
          </cell>
          <cell r="F43">
            <v>2600</v>
          </cell>
        </row>
        <row r="44">
          <cell r="E44" t="str">
            <v>Kg</v>
          </cell>
          <cell r="F44">
            <v>3500</v>
          </cell>
        </row>
        <row r="47">
          <cell r="F47" t="str">
            <v>Padang Panjang, 25 Agustus 2004</v>
          </cell>
        </row>
        <row r="49">
          <cell r="F49" t="str">
            <v>CV. HARI ANUGRAH</v>
          </cell>
        </row>
        <row r="54">
          <cell r="F54" t="str">
            <v>YESNELLI</v>
          </cell>
        </row>
        <row r="55">
          <cell r="F55" t="str">
            <v>Direktris</v>
          </cell>
        </row>
        <row r="58">
          <cell r="D58" t="str">
            <v>: PENINGKATAN &amp; PENGEMBANGAN RSUD DR AHMAD MUCHTAR</v>
          </cell>
        </row>
        <row r="59">
          <cell r="D59" t="str">
            <v>: REHABILITASI GEDUNG PERAWATAN RENOSARI</v>
          </cell>
        </row>
        <row r="60">
          <cell r="D60" t="str">
            <v>: BUKITTINGGI</v>
          </cell>
        </row>
        <row r="62">
          <cell r="E62" t="str">
            <v>Satuan</v>
          </cell>
          <cell r="F62" t="str">
            <v>Harga Satuan</v>
          </cell>
          <cell r="G62" t="str">
            <v>Ket.</v>
          </cell>
        </row>
        <row r="63">
          <cell r="E63">
            <v>0</v>
          </cell>
          <cell r="F63" t="str">
            <v xml:space="preserve"> (Rp.)</v>
          </cell>
          <cell r="G63">
            <v>0</v>
          </cell>
        </row>
        <row r="64">
          <cell r="E64" t="str">
            <v>3</v>
          </cell>
          <cell r="F64" t="str">
            <v>4</v>
          </cell>
          <cell r="G64" t="str">
            <v>5</v>
          </cell>
        </row>
      </sheetData>
      <sheetData sheetId="1" refreshError="1">
        <row r="1">
          <cell r="A1" t="str">
            <v>DAFTAR ANALISA SATUAN PEKERJAAN</v>
          </cell>
        </row>
        <row r="3">
          <cell r="B3" t="str">
            <v>P r o y e k</v>
          </cell>
          <cell r="C3" t="str">
            <v>: PENINGKATAN &amp; PENGEMBANGAN RSUD DR AHMAD MUCHTAR</v>
          </cell>
        </row>
        <row r="4">
          <cell r="B4" t="str">
            <v>Pekerjaan</v>
          </cell>
          <cell r="C4" t="str">
            <v>: REHABILITASI GEDUNG PERAWATAN RENOSARI</v>
          </cell>
        </row>
        <row r="5">
          <cell r="B5" t="str">
            <v>Lokasi</v>
          </cell>
          <cell r="C5" t="str">
            <v>: BUKITTINGGI</v>
          </cell>
        </row>
        <row r="9">
          <cell r="A9">
            <v>1</v>
          </cell>
          <cell r="B9" t="str">
            <v>Pas. Balok Loteng - Anal.F.1/ M³</v>
          </cell>
        </row>
        <row r="10">
          <cell r="B10">
            <v>5</v>
          </cell>
          <cell r="D10" t="str">
            <v>Pekerja</v>
          </cell>
          <cell r="E10" t="str">
            <v>@ Rp.</v>
          </cell>
          <cell r="F10">
            <v>25000</v>
          </cell>
          <cell r="G10" t="str">
            <v>Rp.</v>
          </cell>
          <cell r="H10">
            <v>125000</v>
          </cell>
        </row>
        <row r="11">
          <cell r="B11">
            <v>0.25</v>
          </cell>
          <cell r="D11" t="str">
            <v>Mandor</v>
          </cell>
          <cell r="E11" t="str">
            <v>@ Rp.</v>
          </cell>
          <cell r="F11">
            <v>32500</v>
          </cell>
          <cell r="G11" t="str">
            <v>Rp.</v>
          </cell>
          <cell r="H11">
            <v>8125</v>
          </cell>
        </row>
        <row r="12">
          <cell r="B12">
            <v>15</v>
          </cell>
          <cell r="D12" t="str">
            <v>Tukang Kayu</v>
          </cell>
          <cell r="E12" t="str">
            <v>@ Rp.</v>
          </cell>
          <cell r="F12">
            <v>37500</v>
          </cell>
          <cell r="G12" t="str">
            <v>Rp.</v>
          </cell>
          <cell r="H12">
            <v>562500</v>
          </cell>
        </row>
        <row r="13">
          <cell r="B13">
            <v>1.5</v>
          </cell>
          <cell r="D13" t="str">
            <v xml:space="preserve">Kepala Tukang </v>
          </cell>
          <cell r="E13" t="str">
            <v>@ Rp.</v>
          </cell>
          <cell r="F13">
            <v>32500</v>
          </cell>
          <cell r="G13" t="str">
            <v>Rp.</v>
          </cell>
          <cell r="H13">
            <v>48750</v>
          </cell>
        </row>
        <row r="14">
          <cell r="B14">
            <v>1.1000000000000001</v>
          </cell>
          <cell r="C14" t="str">
            <v>M3</v>
          </cell>
          <cell r="D14" t="str">
            <v>Kayu Rangka Klas II</v>
          </cell>
          <cell r="E14" t="str">
            <v>@ Rp.</v>
          </cell>
          <cell r="F14">
            <v>850000</v>
          </cell>
          <cell r="G14" t="str">
            <v>Rp.</v>
          </cell>
          <cell r="H14">
            <v>935000.00000000012</v>
          </cell>
        </row>
        <row r="15">
          <cell r="B15">
            <v>9</v>
          </cell>
          <cell r="C15" t="str">
            <v>Kg</v>
          </cell>
          <cell r="D15" t="str">
            <v>Paku</v>
          </cell>
          <cell r="E15" t="str">
            <v>@ Rp.</v>
          </cell>
          <cell r="F15">
            <v>5000</v>
          </cell>
          <cell r="G15" t="str">
            <v>Rp.</v>
          </cell>
          <cell r="H15">
            <v>45000</v>
          </cell>
        </row>
        <row r="16">
          <cell r="G16">
            <v>0</v>
          </cell>
          <cell r="H16">
            <v>0</v>
          </cell>
          <cell r="I16" t="str">
            <v>Rp.</v>
          </cell>
          <cell r="J16">
            <v>1724375</v>
          </cell>
        </row>
        <row r="17">
          <cell r="A17">
            <v>2</v>
          </cell>
          <cell r="B17" t="str">
            <v>Pas. Loteng Eternit - Anal.H.11 a/ M²</v>
          </cell>
        </row>
        <row r="18">
          <cell r="A18">
            <v>0</v>
          </cell>
          <cell r="B18">
            <v>0.2</v>
          </cell>
          <cell r="D18" t="str">
            <v>Tukang Kayu</v>
          </cell>
          <cell r="E18" t="str">
            <v>@ Rp.</v>
          </cell>
          <cell r="F18">
            <v>37500</v>
          </cell>
          <cell r="G18" t="str">
            <v>Rp.</v>
          </cell>
          <cell r="H18">
            <v>7500</v>
          </cell>
        </row>
        <row r="19">
          <cell r="B19">
            <v>0.02</v>
          </cell>
          <cell r="D19" t="str">
            <v xml:space="preserve">Kepala Tukang </v>
          </cell>
          <cell r="E19" t="str">
            <v>@ Rp.</v>
          </cell>
          <cell r="F19">
            <v>32500</v>
          </cell>
          <cell r="G19" t="str">
            <v>Rp.</v>
          </cell>
          <cell r="H19">
            <v>650</v>
          </cell>
        </row>
        <row r="20">
          <cell r="B20">
            <v>1.4</v>
          </cell>
          <cell r="C20" t="str">
            <v>Lbr</v>
          </cell>
          <cell r="D20" t="str">
            <v>Eternit 100x100cm</v>
          </cell>
          <cell r="E20" t="str">
            <v>@ Rp.</v>
          </cell>
          <cell r="F20">
            <v>24000</v>
          </cell>
          <cell r="G20" t="str">
            <v>Rp.</v>
          </cell>
          <cell r="H20">
            <v>33600</v>
          </cell>
        </row>
        <row r="21">
          <cell r="B21">
            <v>0.01</v>
          </cell>
          <cell r="C21" t="str">
            <v>Kg</v>
          </cell>
          <cell r="D21" t="str">
            <v>Paku Eternit</v>
          </cell>
          <cell r="E21" t="str">
            <v>@ Rp.</v>
          </cell>
          <cell r="F21">
            <v>7500</v>
          </cell>
          <cell r="G21" t="str">
            <v>Rp.</v>
          </cell>
          <cell r="H21">
            <v>75</v>
          </cell>
        </row>
        <row r="22">
          <cell r="G22">
            <v>0</v>
          </cell>
          <cell r="H22">
            <v>0</v>
          </cell>
          <cell r="I22" t="str">
            <v>Rp.</v>
          </cell>
          <cell r="J22">
            <v>41825</v>
          </cell>
        </row>
        <row r="23">
          <cell r="A23">
            <v>3</v>
          </cell>
          <cell r="B23" t="str">
            <v>Pas. Loteng Lambersering Anal F.37/M2</v>
          </cell>
        </row>
        <row r="24">
          <cell r="B24">
            <v>0.8</v>
          </cell>
          <cell r="D24" t="str">
            <v>Tukang Kayu</v>
          </cell>
          <cell r="E24" t="str">
            <v>@ Rp.</v>
          </cell>
          <cell r="F24">
            <v>37500</v>
          </cell>
          <cell r="G24" t="str">
            <v>Rp.</v>
          </cell>
          <cell r="H24">
            <v>30000</v>
          </cell>
        </row>
        <row r="25">
          <cell r="B25">
            <v>0.08</v>
          </cell>
          <cell r="D25" t="str">
            <v>Kepala Tukang</v>
          </cell>
          <cell r="E25" t="str">
            <v>@ Rp.</v>
          </cell>
          <cell r="F25">
            <v>42500</v>
          </cell>
          <cell r="G25" t="str">
            <v>Rp.</v>
          </cell>
          <cell r="H25">
            <v>3400</v>
          </cell>
        </row>
        <row r="26">
          <cell r="B26">
            <v>0.28000000000000003</v>
          </cell>
          <cell r="D26" t="str">
            <v>Pekerja</v>
          </cell>
          <cell r="E26" t="str">
            <v>@ Rp.</v>
          </cell>
          <cell r="F26">
            <v>25000</v>
          </cell>
          <cell r="G26" t="str">
            <v>Rp.</v>
          </cell>
          <cell r="H26">
            <v>7000.0000000000009</v>
          </cell>
        </row>
        <row r="27">
          <cell r="B27">
            <v>1.4E-2</v>
          </cell>
          <cell r="D27" t="str">
            <v>Mandor</v>
          </cell>
          <cell r="E27" t="str">
            <v>@ Rp.</v>
          </cell>
          <cell r="F27">
            <v>32500</v>
          </cell>
          <cell r="G27" t="str">
            <v>Rp.</v>
          </cell>
          <cell r="H27">
            <v>455</v>
          </cell>
        </row>
        <row r="28">
          <cell r="G28" t="str">
            <v>Rp.</v>
          </cell>
          <cell r="H28">
            <v>40855</v>
          </cell>
        </row>
        <row r="29">
          <cell r="C29" t="str">
            <v>0.5 x</v>
          </cell>
          <cell r="D29" t="str">
            <v xml:space="preserve">Upah </v>
          </cell>
          <cell r="G29" t="str">
            <v>Rp.</v>
          </cell>
          <cell r="H29">
            <v>20427.5</v>
          </cell>
        </row>
        <row r="31">
          <cell r="B31">
            <v>1.1000000000000001</v>
          </cell>
          <cell r="D31" t="str">
            <v>Papan Lambersering</v>
          </cell>
          <cell r="E31" t="str">
            <v>@ Rp.</v>
          </cell>
          <cell r="F31">
            <v>22500</v>
          </cell>
          <cell r="G31" t="str">
            <v>Rp.</v>
          </cell>
          <cell r="H31">
            <v>24750.000000000004</v>
          </cell>
        </row>
        <row r="32">
          <cell r="B32">
            <v>0.06</v>
          </cell>
          <cell r="D32" t="str">
            <v>Paku</v>
          </cell>
          <cell r="E32" t="str">
            <v>@ Rp.</v>
          </cell>
          <cell r="F32">
            <v>7000</v>
          </cell>
          <cell r="G32" t="str">
            <v>Rp.</v>
          </cell>
          <cell r="H32">
            <v>420</v>
          </cell>
        </row>
        <row r="33">
          <cell r="G33" t="str">
            <v>Rp.</v>
          </cell>
          <cell r="H33">
            <v>25170.000000000004</v>
          </cell>
          <cell r="I33" t="str">
            <v>Rp.</v>
          </cell>
          <cell r="J33">
            <v>45597.5</v>
          </cell>
        </row>
        <row r="35">
          <cell r="A35">
            <v>4</v>
          </cell>
          <cell r="B35" t="str">
            <v>Analisa K.23 (100 M² Upah Mencat 1 x Jalan)</v>
          </cell>
        </row>
        <row r="36">
          <cell r="B36">
            <v>0.5</v>
          </cell>
          <cell r="D36" t="str">
            <v>Pekerja</v>
          </cell>
          <cell r="E36" t="str">
            <v>@ Rp.</v>
          </cell>
          <cell r="F36">
            <v>25000</v>
          </cell>
          <cell r="G36" t="str">
            <v>Rp.</v>
          </cell>
          <cell r="H36">
            <v>12500</v>
          </cell>
        </row>
        <row r="37">
          <cell r="B37">
            <v>2.5000000000000001E-2</v>
          </cell>
          <cell r="D37" t="str">
            <v>Mandor</v>
          </cell>
          <cell r="E37" t="str">
            <v>@ Rp.</v>
          </cell>
          <cell r="F37">
            <v>32500</v>
          </cell>
          <cell r="G37" t="str">
            <v>Rp.</v>
          </cell>
          <cell r="H37">
            <v>812.5</v>
          </cell>
        </row>
        <row r="38">
          <cell r="B38">
            <v>0.75</v>
          </cell>
          <cell r="D38" t="str">
            <v>Tukang Cat</v>
          </cell>
          <cell r="E38" t="str">
            <v>@ Rp.</v>
          </cell>
          <cell r="F38">
            <v>37500</v>
          </cell>
          <cell r="G38" t="str">
            <v>Rp.</v>
          </cell>
          <cell r="H38">
            <v>28125</v>
          </cell>
        </row>
        <row r="39">
          <cell r="B39">
            <v>7.4999999999999997E-2</v>
          </cell>
          <cell r="D39" t="str">
            <v xml:space="preserve">Kepala Tukang </v>
          </cell>
          <cell r="E39" t="str">
            <v>@ Rp.</v>
          </cell>
          <cell r="F39">
            <v>42500</v>
          </cell>
          <cell r="G39" t="str">
            <v>Rp.</v>
          </cell>
          <cell r="H39">
            <v>3187.5</v>
          </cell>
        </row>
        <row r="40">
          <cell r="D40" t="str">
            <v>Upah x 0.75</v>
          </cell>
          <cell r="G40" t="str">
            <v>Rp.</v>
          </cell>
          <cell r="H40">
            <v>44625</v>
          </cell>
          <cell r="I40" t="str">
            <v>Rp.</v>
          </cell>
          <cell r="J40">
            <v>33468.75</v>
          </cell>
        </row>
        <row r="43">
          <cell r="A43">
            <v>5</v>
          </cell>
          <cell r="B43" t="str">
            <v>Analisa K.18+K.23 (Memenie 1 x jalan / 10  M²)</v>
          </cell>
        </row>
        <row r="44">
          <cell r="B44">
            <v>1</v>
          </cell>
          <cell r="D44" t="str">
            <v>Analisa K.23</v>
          </cell>
          <cell r="E44" t="str">
            <v>@ Rp.</v>
          </cell>
          <cell r="F44">
            <v>33468.75</v>
          </cell>
          <cell r="G44" t="str">
            <v>Rp.</v>
          </cell>
          <cell r="H44">
            <v>33468.75</v>
          </cell>
        </row>
        <row r="46">
          <cell r="B46">
            <v>1.2</v>
          </cell>
          <cell r="C46" t="str">
            <v>Kg</v>
          </cell>
          <cell r="D46" t="str">
            <v>Cat Menie Kayu</v>
          </cell>
          <cell r="E46" t="str">
            <v>@ Rp.</v>
          </cell>
          <cell r="F46">
            <v>12500</v>
          </cell>
          <cell r="G46" t="str">
            <v>Rp.</v>
          </cell>
          <cell r="H46">
            <v>15000</v>
          </cell>
        </row>
        <row r="47">
          <cell r="D47" t="str">
            <v>Bahan (x 0.75 )</v>
          </cell>
          <cell r="E47" t="str">
            <v>@ Rp.</v>
          </cell>
          <cell r="F47">
            <v>15000</v>
          </cell>
          <cell r="G47" t="str">
            <v>Rp.</v>
          </cell>
          <cell r="H47">
            <v>11250</v>
          </cell>
        </row>
        <row r="48">
          <cell r="D48" t="str">
            <v>Untuk 1 M² = 1/10 x Bahan 0.75</v>
          </cell>
          <cell r="G48" t="str">
            <v>Rp.</v>
          </cell>
          <cell r="H48">
            <v>44718.75</v>
          </cell>
          <cell r="I48" t="str">
            <v>Rp.</v>
          </cell>
          <cell r="J48">
            <v>4471.875</v>
          </cell>
        </row>
        <row r="50">
          <cell r="A50">
            <v>6</v>
          </cell>
          <cell r="B50" t="str">
            <v>Analisa K.30 (10 M²  Dompol/Plamour 1 x Jalan)</v>
          </cell>
        </row>
        <row r="51">
          <cell r="B51">
            <v>1.4</v>
          </cell>
          <cell r="D51" t="str">
            <v>Tukang Cat</v>
          </cell>
          <cell r="E51" t="str">
            <v>@ Rp.</v>
          </cell>
          <cell r="F51">
            <v>37500</v>
          </cell>
          <cell r="G51" t="str">
            <v>Rp.</v>
          </cell>
          <cell r="H51">
            <v>52500</v>
          </cell>
        </row>
        <row r="52">
          <cell r="B52">
            <v>0.14000000000000001</v>
          </cell>
          <cell r="D52" t="str">
            <v xml:space="preserve">Kepala Tukang </v>
          </cell>
          <cell r="E52" t="str">
            <v>@ Rp.</v>
          </cell>
          <cell r="F52">
            <v>42500</v>
          </cell>
          <cell r="G52" t="str">
            <v>Rp.</v>
          </cell>
          <cell r="H52">
            <v>5950.0000000000009</v>
          </cell>
        </row>
        <row r="53">
          <cell r="G53" t="str">
            <v>Rp.</v>
          </cell>
          <cell r="H53">
            <v>58450</v>
          </cell>
        </row>
        <row r="54">
          <cell r="B54">
            <v>1.26</v>
          </cell>
          <cell r="C54" t="str">
            <v>Kg</v>
          </cell>
          <cell r="D54" t="str">
            <v xml:space="preserve">Dompol </v>
          </cell>
          <cell r="E54" t="str">
            <v>@ Rp.</v>
          </cell>
          <cell r="F54">
            <v>9000</v>
          </cell>
          <cell r="G54" t="str">
            <v>Rp.</v>
          </cell>
          <cell r="H54">
            <v>11340</v>
          </cell>
        </row>
        <row r="55">
          <cell r="B55">
            <v>2</v>
          </cell>
          <cell r="C55" t="str">
            <v>Lbr</v>
          </cell>
          <cell r="D55" t="str">
            <v>Amplas</v>
          </cell>
          <cell r="E55" t="str">
            <v>@ Rp.</v>
          </cell>
          <cell r="F55">
            <v>3500</v>
          </cell>
          <cell r="G55" t="str">
            <v>Rp.</v>
          </cell>
          <cell r="H55">
            <v>7000</v>
          </cell>
        </row>
        <row r="56">
          <cell r="H56">
            <v>18340</v>
          </cell>
          <cell r="I56" t="str">
            <v>Rp.</v>
          </cell>
          <cell r="J56">
            <v>135240</v>
          </cell>
        </row>
      </sheetData>
      <sheetData sheetId="2" refreshError="1"/>
      <sheetData sheetId="3" refreshError="1"/>
      <sheetData sheetId="4" refreshError="1">
        <row r="11">
          <cell r="A11" t="str">
            <v>I</v>
          </cell>
          <cell r="B11" t="str">
            <v>PEKERJAAN LOTENG</v>
          </cell>
        </row>
        <row r="12">
          <cell r="A12">
            <v>1</v>
          </cell>
          <cell r="B12" t="str">
            <v xml:space="preserve">Pekerjaan Pembongkaran </v>
          </cell>
          <cell r="E12" t="str">
            <v>M²</v>
          </cell>
          <cell r="F12">
            <v>224.3</v>
          </cell>
          <cell r="G12">
            <v>6000</v>
          </cell>
          <cell r="H12">
            <v>1345800</v>
          </cell>
        </row>
        <row r="14">
          <cell r="A14">
            <v>2</v>
          </cell>
          <cell r="B14" t="str">
            <v>Pekerjaan  Rangka Loteng</v>
          </cell>
        </row>
        <row r="15">
          <cell r="A15">
            <v>0</v>
          </cell>
          <cell r="B15" t="str">
            <v>a.</v>
          </cell>
          <cell r="C15" t="str">
            <v>Pas. Rangka Loteng</v>
          </cell>
          <cell r="E15" t="str">
            <v>M³</v>
          </cell>
          <cell r="F15">
            <v>1</v>
          </cell>
          <cell r="G15">
            <v>1724375</v>
          </cell>
          <cell r="H15">
            <v>1724375</v>
          </cell>
        </row>
        <row r="16">
          <cell r="B16" t="str">
            <v>b.</v>
          </cell>
          <cell r="C16" t="str">
            <v>Memenie Rangka Loteng</v>
          </cell>
          <cell r="E16" t="str">
            <v>M²</v>
          </cell>
          <cell r="F16">
            <v>96.7</v>
          </cell>
          <cell r="G16">
            <v>4471.875</v>
          </cell>
          <cell r="H16">
            <v>432430.3125</v>
          </cell>
        </row>
        <row r="18">
          <cell r="A18">
            <v>3</v>
          </cell>
          <cell r="B18" t="str">
            <v>Pekerjaan Loteng</v>
          </cell>
        </row>
        <row r="19">
          <cell r="B19" t="str">
            <v>a.</v>
          </cell>
          <cell r="C19" t="str">
            <v>Pas. Loteng Lambersering 1.5/6</v>
          </cell>
          <cell r="E19" t="str">
            <v>M²</v>
          </cell>
          <cell r="F19">
            <v>192.7</v>
          </cell>
          <cell r="G19">
            <v>45597.5</v>
          </cell>
          <cell r="H19">
            <v>8786638.25</v>
          </cell>
        </row>
        <row r="20">
          <cell r="B20" t="str">
            <v>b.</v>
          </cell>
          <cell r="C20" t="str">
            <v>Pas. Loteng Eternit</v>
          </cell>
          <cell r="E20" t="str">
            <v>M²</v>
          </cell>
          <cell r="F20">
            <v>30.79</v>
          </cell>
          <cell r="G20">
            <v>41825</v>
          </cell>
          <cell r="H20">
            <v>1287791.75</v>
          </cell>
        </row>
        <row r="21">
          <cell r="A21">
            <v>0</v>
          </cell>
          <cell r="B21" t="str">
            <v>c.</v>
          </cell>
          <cell r="C21" t="str">
            <v>Pas. Les Pinggir Profil 4,5x4,5 cm</v>
          </cell>
          <cell r="E21" t="str">
            <v>M¹</v>
          </cell>
          <cell r="F21">
            <v>301.5</v>
          </cell>
          <cell r="G21">
            <v>4000</v>
          </cell>
          <cell r="H21">
            <v>1206000</v>
          </cell>
        </row>
        <row r="22">
          <cell r="A22">
            <v>0</v>
          </cell>
          <cell r="I22">
            <v>14783035.3125</v>
          </cell>
        </row>
        <row r="23">
          <cell r="A23" t="str">
            <v>II</v>
          </cell>
          <cell r="B23" t="str">
            <v>PEKERJAAN LANTAI</v>
          </cell>
        </row>
        <row r="24">
          <cell r="A24">
            <v>1</v>
          </cell>
          <cell r="B24" t="str">
            <v>Pekerjaan Pembongkaran</v>
          </cell>
        </row>
        <row r="25">
          <cell r="B25" t="str">
            <v>a.</v>
          </cell>
          <cell r="C25" t="str">
            <v>Pekerjaan Pembongkaran Lantai</v>
          </cell>
          <cell r="E25" t="str">
            <v>M²</v>
          </cell>
          <cell r="F25">
            <v>79.400000000000006</v>
          </cell>
          <cell r="G25">
            <v>5325</v>
          </cell>
          <cell r="H25">
            <v>422805.00000000006</v>
          </cell>
        </row>
        <row r="27">
          <cell r="A27">
            <v>2</v>
          </cell>
          <cell r="B27" t="str">
            <v>Pekerjaan Lantai</v>
          </cell>
        </row>
        <row r="28">
          <cell r="A28">
            <v>0</v>
          </cell>
          <cell r="B28" t="str">
            <v>a.</v>
          </cell>
          <cell r="C28" t="str">
            <v>Pas. Lantai Keramik 30x30 cm ruangan</v>
          </cell>
          <cell r="E28" t="str">
            <v>M²</v>
          </cell>
          <cell r="F28">
            <v>79.400000000000006</v>
          </cell>
          <cell r="G28">
            <v>76834</v>
          </cell>
          <cell r="H28">
            <v>6100619.6000000006</v>
          </cell>
        </row>
        <row r="29">
          <cell r="A29">
            <v>0</v>
          </cell>
          <cell r="I29">
            <v>6523424.6000000006</v>
          </cell>
        </row>
      </sheetData>
      <sheetData sheetId="5"/>
      <sheetData sheetId="6"/>
      <sheetData sheetId="7"/>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_P"/>
      <sheetName val="Bill"/>
      <sheetName val="MtdEntrn"/>
      <sheetName val="ANRAB"/>
      <sheetName val="Apd.7MJItems"/>
      <sheetName val="Apd.10WorkSubCont"/>
      <sheetName val="Apd.11a"/>
      <sheetName val="Apd.11b"/>
      <sheetName val="APP.13"/>
      <sheetName val="Analisa"/>
      <sheetName val="EvaDT"/>
      <sheetName val="Ubas"/>
      <sheetName val="KAP"/>
      <sheetName val="MtdIntrn"/>
      <sheetName val="InvCA"/>
      <sheetName val="RUTIN"/>
      <sheetName val="ANRAB1"/>
      <sheetName val="Analisa Crusher"/>
      <sheetName val="Sub BatuLCP"/>
      <sheetName val="Harga Dasar (2)"/>
      <sheetName val="MOB"/>
      <sheetName val="ONSITE"/>
      <sheetName val="evaluasi"/>
      <sheetName val="umum"/>
      <sheetName val="Rekap"/>
      <sheetName val="MU"/>
      <sheetName val="RekMU"/>
      <sheetName val="General schdl"/>
      <sheetName val="S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6">
          <cell r="L16">
            <v>1</v>
          </cell>
          <cell r="M16">
            <v>2</v>
          </cell>
          <cell r="N16">
            <v>3</v>
          </cell>
          <cell r="O16">
            <v>4</v>
          </cell>
          <cell r="P16">
            <v>5</v>
          </cell>
          <cell r="Q16">
            <v>6</v>
          </cell>
          <cell r="R16">
            <v>7</v>
          </cell>
          <cell r="S16">
            <v>8</v>
          </cell>
          <cell r="T16">
            <v>9</v>
          </cell>
          <cell r="U16">
            <v>10</v>
          </cell>
          <cell r="V16">
            <v>11</v>
          </cell>
          <cell r="W16">
            <v>12</v>
          </cell>
        </row>
        <row r="51">
          <cell r="L51">
            <v>0.54975902848388503</v>
          </cell>
          <cell r="M51">
            <v>1.0995180569677701</v>
          </cell>
          <cell r="N51">
            <v>1.7065511613581714</v>
          </cell>
          <cell r="O51">
            <v>2.9579213843971504</v>
          </cell>
          <cell r="P51">
            <v>4.7923791238144497</v>
          </cell>
          <cell r="Q51">
            <v>6.6479279971259668</v>
          </cell>
          <cell r="R51">
            <v>9.704057638074346</v>
          </cell>
          <cell r="S51">
            <v>13.254305932604392</v>
          </cell>
          <cell r="T51">
            <v>17.514521753527568</v>
          </cell>
          <cell r="U51">
            <v>22.471423058845534</v>
          </cell>
          <cell r="V51">
            <v>28.91552604216648</v>
          </cell>
          <cell r="W51">
            <v>37.380672360343468</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Biaya"/>
      <sheetName val="Kuantitas &amp; Harga"/>
      <sheetName val="Mobilisasi"/>
      <sheetName val="Div. 3.3"/>
      <sheetName val="Div.5"/>
      <sheetName val="DIV.7"/>
      <sheetName val="Basic Price"/>
      <sheetName val="Schedule"/>
      <sheetName val="Personil"/>
      <sheetName val="Personil (2)"/>
      <sheetName val="Personil (3)"/>
      <sheetName val="Alat"/>
      <sheetName val="Sub Kon"/>
      <sheetName val="Pemb. Utama"/>
      <sheetName val="Keb Alat"/>
      <sheetName val="%"/>
    </sheetNames>
    <sheetDataSet>
      <sheetData sheetId="0"/>
      <sheetData sheetId="1"/>
      <sheetData sheetId="2">
        <row r="23">
          <cell r="F23" t="str">
            <v>Ls</v>
          </cell>
          <cell r="G23">
            <v>1</v>
          </cell>
          <cell r="H23">
            <v>2975000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
      <sheetName val="K.TambahAC"/>
      <sheetName val="FH"/>
      <sheetName val="K.TambahFH"/>
      <sheetName val="Pipe"/>
      <sheetName val="valve"/>
      <sheetName val="valve 16k"/>
      <sheetName val="ASS-PL"/>
      <sheetName val="Fitting"/>
      <sheetName val="Ana duct"/>
      <sheetName val="Hsd Duct"/>
      <sheetName val="Grille"/>
      <sheetName val="D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equipment"/>
      <sheetName val="B - Norelec"/>
      <sheetName val="AC"/>
      <sheetName val="A"/>
      <sheetName val="lintec-sumicon"/>
      <sheetName val="Unit Rate"/>
      <sheetName val="Pipe"/>
      <sheetName val="SUM-PRO_(4)"/>
      <sheetName val="SUM-PRO_(3)"/>
      <sheetName val="SUM-PRO_(2)"/>
      <sheetName val="SEX_(4)"/>
      <sheetName val="SEX_(3)"/>
      <sheetName val="SEX_(2)"/>
      <sheetName val="B_-_Norelec"/>
      <sheetName val="DSBDY"/>
      <sheetName val="RAB AR&amp;STR"/>
      <sheetName val="Fill this out first___"/>
      <sheetName val="tifico"/>
      <sheetName val="sort2"/>
      <sheetName val="SUM-PRO_(4)1"/>
      <sheetName val="SUM-PRO_(3)1"/>
      <sheetName val="SUM-PRO_(2)1"/>
      <sheetName val="SEX_(4)1"/>
      <sheetName val="SEX_(3)1"/>
      <sheetName val="SEX_(2)1"/>
      <sheetName val="B_-_Norelec1"/>
      <sheetName val="Unit_Rate"/>
      <sheetName val="Fill_this_out_first___"/>
      <sheetName val="CAT_HAR"/>
      <sheetName val="Daftar Upah"/>
      <sheetName val="Cash Flow bulanan"/>
      <sheetName val="I-KAMAR"/>
      <sheetName val="I_KAMAR"/>
      <sheetName val="Cover Daf-2"/>
      <sheetName val="H.Satuan"/>
      <sheetName val="#REF"/>
      <sheetName val="harsat"/>
      <sheetName val="BAG-2"/>
      <sheetName val="Cover"/>
      <sheetName val="Bill of Qty MEP"/>
      <sheetName val="4-Basic Price"/>
      <sheetName val="NAMES"/>
      <sheetName val="Material"/>
      <sheetName val="PRD 01-7"/>
      <sheetName val="PRD 01-8"/>
      <sheetName val="PRD 01-9"/>
      <sheetName val="PRD 01-10"/>
      <sheetName val="PRD 01-11"/>
      <sheetName val="PRD 01-3"/>
      <sheetName val="PRD 01-4"/>
      <sheetName val="EE-PROP"/>
      <sheetName val="DAF-1"/>
      <sheetName val="Pers"/>
      <sheetName val="HM"/>
      <sheetName val="Bahan"/>
      <sheetName val="HRG BHN"/>
      <sheetName val="HB "/>
      <sheetName val="Estimate"/>
      <sheetName val="Mat"/>
      <sheetName val="COVERUSRP"/>
      <sheetName val="SITE"/>
      <sheetName val="ESCOND"/>
      <sheetName val="BQUSRP"/>
      <sheetName val=" Rencana Vol per Section"/>
      <sheetName val="Isolasi Luar Dalam"/>
      <sheetName val="Isolasi Luar"/>
      <sheetName val="GSMTOWER"/>
      <sheetName val="BQ-E20-02(Rp)"/>
      <sheetName val="RAB T-95 BK"/>
      <sheetName val="GTS I PS"/>
      <sheetName val="FINISHING"/>
      <sheetName val="SUM 200"/>
      <sheetName val="Kuantitas &amp; Harga"/>
      <sheetName val="Div2"/>
      <sheetName val="HARGA MATERIAL"/>
      <sheetName val="Analisa STR"/>
      <sheetName val="JKT (2)"/>
      <sheetName val="NET表"/>
      <sheetName val="BQ表"/>
      <sheetName val="DAFTAR 7"/>
      <sheetName val="Currency Rate"/>
      <sheetName val="Fill this out first..."/>
      <sheetName val="Tabel Berat"/>
      <sheetName val="STRUKTUR"/>
      <sheetName val="Mar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SCOPE"/>
      <sheetName val="MAKER"/>
      <sheetName val="BQ"/>
      <sheetName val="PROFIT"/>
      <sheetName val="SUM-PRO"/>
      <sheetName val="SEX"/>
      <sheetName val="HVAC"/>
      <sheetName val="DBP-0200"/>
      <sheetName val="spect"/>
      <sheetName val="[BQ-FORM.xl턐ワ_x0000__x0000__x0000_"/>
      <sheetName val="[BQ-FORM.xl_x0006__x0000_۸ݼ࢈"/>
      <sheetName val="RAB AR&amp;STR"/>
      <sheetName val="B - Norelec"/>
      <sheetName val="hardas"/>
      <sheetName val="DSBDY"/>
      <sheetName val="analisa"/>
      <sheetName val="[BQ-FORM.xl턐ワ???"/>
      <sheetName val="[BQ-FORM.xl_x0006_?۸ݼ࢈"/>
      <sheetName val="_BQ-FORM.xl턐ワ"/>
      <sheetName val="_BQ-FORM.xl_x0006_"/>
      <sheetName val="I-KAMAR"/>
      <sheetName val="AC"/>
      <sheetName val="_BQ-FORM.xl턐ワ___"/>
      <sheetName val="_BQ-FORM.xl_x0006__۸ݼ࢈"/>
      <sheetName val="[BQ-FORM_xl턐ワ"/>
      <sheetName val="[BQ-FORM_xl۸ݼ࢈"/>
      <sheetName val="RAB_AR&amp;STR"/>
      <sheetName val="B_-_Norelec"/>
      <sheetName val="[BQ-FORM_xl턐ワ???"/>
      <sheetName val="[BQ-FORM_xl?۸ݼ࢈"/>
      <sheetName val="_BQ-FORM_xl턐ワ"/>
      <sheetName val="_BQ-FORM_xl"/>
      <sheetName val="[BQ-FORM.xl턐ワ_x005f_x0000__x005f_x0000__x00"/>
      <sheetName val="[BQ-FORM.xl_x005f_x0006__x005f_x0000_۸ݼ࢈"/>
      <sheetName val="[BQ-FORM.xl??_x0000__x0000__x0000_"/>
      <sheetName val="[BQ-FORM.xl_x0006__x0000_???"/>
      <sheetName val="[BQ-FORM.xl?????"/>
      <sheetName val="[BQ-FORM.xl_x0006_????"/>
      <sheetName val="_BQ-FORM.xl??"/>
      <sheetName val="-FORM.xl??_x005f_x0000__x005f_x0000__x005f_x0000_"/>
      <sheetName val="[BQ-FORM.xl_x005f_x0006__x005f_x0000_???"/>
      <sheetName val="_BQ-FORM.xl턐ワ_x005f_x0000__x005f_x0000__x00"/>
      <sheetName val="_BQ-FORM.xl_x005f_x0006__x005f_x0000_۸ݼ࢈"/>
      <sheetName val="_BQ-FORM.xl_x005f_x0006__۸ݼ࢈"/>
      <sheetName val="_BQ-FORM.xl_x005f_x0006_"/>
      <sheetName val="Cover Daf-2"/>
      <sheetName val="_BQ-FORM_xl۸ݼ࢈"/>
      <sheetName val="_BQ-FORM_xl턐ワ___"/>
      <sheetName val="_BQ-FORM_xl_۸ݼ࢈"/>
      <sheetName val="HSD"/>
      <sheetName val="RAB-SPL2"/>
      <sheetName val="Du_lieu"/>
      <sheetName val="RAB"/>
      <sheetName val="Rincian"/>
      <sheetName val="SAT-BHN"/>
      <sheetName val="_BQ-FORM.xl턐ワ_x005f_x005f_x005f_x0000__x005"/>
      <sheetName val="_BQ-FORM.xl_x005f_x005f_x005f_x0006__x005f_x005f_"/>
      <sheetName val="_BQ-FORM.xl___x005f_x0000__x005f_x0000__x00"/>
      <sheetName val="_BQ-FORM.xl_x005f_x0006__x005f_x0000____"/>
      <sheetName val="_BQ-FORM.xl_____"/>
      <sheetName val="_BQ-FORM.xl_x005f_x0006_____"/>
      <sheetName val="_BQ-FORM.xl__"/>
      <sheetName val="-FORM.xl___x005f_x005f_x005f_x0000__x005f_x005f_x"/>
      <sheetName val="_BQ-FORM.xl_x005f_x005f_x005f_x0006__۸ݼ࢈"/>
      <sheetName val="_BQ-FORM.xl_x005f_x005f_x005f_x0006_"/>
      <sheetName val="[BQ-FORM.xl_x005f_x0006_?۸ݼ࢈"/>
      <sheetName val="Pipe"/>
      <sheetName val="[BQ-FORM.xl턐ワ_x0000_帐ᾚ"/>
      <sheetName val="[BQ-FORM.xl_x0006__x0000_Ổ_x0000__x0000_"/>
      <sheetName val="_BQ-FORM.xl??_x005f_x0000__x005f_x0000__x00"/>
      <sheetName val="_BQ-FORM.xl_x005f_x0006__x005f_x0000_???"/>
      <sheetName val="_BQ-FORM.xl??___"/>
      <sheetName val="_BQ-FORM.xl_x005f_x0006__???"/>
      <sheetName val="[BQ-FORM_xl??"/>
      <sheetName val="[BQ-FORM_xl???"/>
      <sheetName val="[BQ-FORM_xl?????"/>
      <sheetName val="[BQ-FORM_xl????"/>
      <sheetName val="_BQ-FORM_xl??"/>
      <sheetName val="_BQ-FORM.xl_x0006__???"/>
      <sheetName val="_BQ-FORM_xl???"/>
      <sheetName val="_BQ-FORM_xl??___"/>
      <sheetName val="_BQ-FORM_xl_???"/>
      <sheetName val="[BQ-FORM.xl??_x005f_x0000__x005f_x0000__x00"/>
      <sheetName val="[BQ-FORM.xl_x005f_x0006_????"/>
      <sheetName val="[BQ-FORM.xl턐ワ?帐ᾚ"/>
      <sheetName val="[BQ-FORM.xl_x0006_?Ổ??"/>
      <sheetName val="[BQ-FORM.xl??_x0000_??"/>
      <sheetName val="[BQ-FORM.xl_x0006__x0000_?_x0000__x0000_"/>
      <sheetName val="_BQ-FORM.xl_x0006_____"/>
      <sheetName val="-FORM.xl___x005f_x0000__x005f_x0000__x005f_x0000_"/>
      <sheetName val="概総括1"/>
      <sheetName val="_BQ-FORM_xl__"/>
      <sheetName val="_BQ-FORM_xl___"/>
      <sheetName val="_BQ-FORM_xl_____"/>
      <sheetName val="_BQ-FORM_xl____"/>
      <sheetName val="_BQ-FORM.xl턐ワ_帐ᾚ"/>
      <sheetName val="_BQ-FORM.xl_x0006__Ổ__"/>
      <sheetName val="Cash Flow bulanan"/>
      <sheetName val="A"/>
      <sheetName val="str-Rab"/>
      <sheetName val="EE-PROP"/>
      <sheetName val="[BQ-FORM.xl턐ワ_x0000_"/>
      <sheetName val="BoQ"/>
      <sheetName val="OP. ALAT"/>
      <sheetName val="OP. PERJAM"/>
      <sheetName val="B. PERSONIL"/>
      <sheetName val="KAN. LOKAL"/>
      <sheetName val="Perm. Test"/>
      <sheetName val="[BQ-FORM.xl턐ワ_x0000_ҡ"/>
      <sheetName val="[BQ-FORM.xl_x0006__x0000__x0000__x0000__x0000_"/>
      <sheetName val="JAD-PEL"/>
      <sheetName val="Rekapitulasi"/>
      <sheetName val="Estimate"/>
      <sheetName val="BAG-2"/>
      <sheetName val="PROCURE"/>
      <sheetName val="AnalisaSIPIL RIIL"/>
      <sheetName val="???1"/>
      <sheetName val="RAB_AR&amp;STR1"/>
      <sheetName val="B_-_Norelec1"/>
      <sheetName val="[BQ-FORM_xl턐ワ???1"/>
      <sheetName val="_BQ-FORM_xl턐ワ1"/>
      <sheetName val="[BQ-FORM.xl턐ワ?"/>
      <sheetName val="_BQ-FORM_xl턐ワ___1"/>
      <sheetName val="___1"/>
      <sheetName val="_BQ-FORM.xl턐ワ_"/>
      <sheetName val="H.Satuan"/>
      <sheetName val="_BQ-FORM.xl??_??"/>
      <sheetName val="_BQ-FORM.xl_x0006__?__"/>
      <sheetName val="[BQ-FORM.xl??_x0000_"/>
      <sheetName val="[BQ-FORM_xl?????1"/>
      <sheetName val="_BQ-FORM_xl??1"/>
      <sheetName val="[BQ-FORM.xl???"/>
      <sheetName val="_BQ-FORM_xl??___1"/>
      <sheetName val="_BQ-FORM_xl_____1"/>
      <sheetName val="_BQ-FORM_xl__1"/>
      <sheetName val="_BQ-FORM.xl___"/>
      <sheetName val="_BQ-FORM.xl??_"/>
      <sheetName val="_BQ-FORM.xl___x005f_x005f_x005f_x0000__x005"/>
      <sheetName val="_BQ-FORM.xl_x005f_x005f_x005f_x0006_____"/>
      <sheetName val="_BQ-FORM.xl_x005f_x0006__Ổ__"/>
      <sheetName val="BQ ARS"/>
      <sheetName val="_BQ-FORM.xl턐ワ_x0000__x0000__x00"/>
      <sheetName val="_BQ-FORM.xl_x0006__x0000_۸ݼ࢈"/>
      <sheetName val="-FORM.xl___x0000__x0000__x0000_"/>
      <sheetName val="_BQ-FORM.xl_x0006__x0000____"/>
      <sheetName val="_BQ-FORM.xl___x0000__x0000__x00"/>
      <sheetName val="_BQ-FORM.xl턐ワ_x005f_x0000__x005"/>
      <sheetName val="_BQ-FORM.xl_x005f_x0006__"/>
      <sheetName val="-FORM.xl___x005f_x0000__x"/>
      <sheetName val="_BQ-FORM.xl___x005f_x0000__x005"/>
      <sheetName val="-FORM.xl__"/>
      <sheetName val="_BQ-FORM.xl턐ワ_x0000__x005"/>
      <sheetName val="_BQ-FORM.xl_x0006__"/>
      <sheetName val="-FORM.xl___x0000__x"/>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aB"/>
      <sheetName val="MASTER"/>
      <sheetName val="AnAlISiS"/>
      <sheetName val="AnALiSa"/>
      <sheetName val="HaRgA BaHaN"/>
      <sheetName val="Schedulle"/>
    </sheetNames>
    <sheetDataSet>
      <sheetData sheetId="0"/>
      <sheetData sheetId="1" refreshError="1"/>
      <sheetData sheetId="2" refreshError="1"/>
      <sheetData sheetId="3">
        <row r="173">
          <cell r="B173">
            <v>4.0000000000000008E-2</v>
          </cell>
        </row>
      </sheetData>
      <sheetData sheetId="4" refreshError="1"/>
      <sheetData sheetId="5"/>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Biaya"/>
      <sheetName val="Kuantitas &amp; Harga"/>
      <sheetName val="%"/>
      <sheetName val="Ranking %"/>
    </sheetNames>
    <sheetDataSet>
      <sheetData sheetId="0"/>
      <sheetData sheetId="1">
        <row r="21">
          <cell r="H21">
            <v>90640000</v>
          </cell>
        </row>
        <row r="43">
          <cell r="H43">
            <v>20241651.359999999</v>
          </cell>
        </row>
        <row r="65">
          <cell r="H65">
            <v>874638202.77131391</v>
          </cell>
        </row>
        <row r="99">
          <cell r="H99">
            <v>163279060.81614405</v>
          </cell>
        </row>
        <row r="116">
          <cell r="H116">
            <v>1199948886.4248025</v>
          </cell>
        </row>
        <row r="177">
          <cell r="H177">
            <v>701832026.75700021</v>
          </cell>
        </row>
        <row r="343">
          <cell r="H343">
            <v>67832802.815955997</v>
          </cell>
        </row>
        <row r="370">
          <cell r="H370">
            <v>0</v>
          </cell>
        </row>
        <row r="437">
          <cell r="H437">
            <v>0</v>
          </cell>
        </row>
        <row r="500">
          <cell r="H500">
            <v>4224437.7916879933</v>
          </cell>
        </row>
      </sheetData>
      <sheetData sheetId="2"/>
      <sheetData sheetId="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ual"/>
      <sheetName val="060202 komunitas"/>
      <sheetName val="060302 air"/>
      <sheetName val="069007 perdesaan"/>
      <sheetName val="PPIP"/>
      <sheetName val="P2KP"/>
      <sheetName val="PAMSIMAS"/>
      <sheetName val="OBA"/>
      <sheetName val="PISEW"/>
      <sheetName val="TOTAL"/>
      <sheetName val="daftar satker kab-kot"/>
    </sheetNames>
    <sheetDataSet>
      <sheetData sheetId="0" refreshError="1"/>
      <sheetData sheetId="1" refreshError="1"/>
      <sheetData sheetId="2">
        <row r="8">
          <cell r="A8">
            <v>5448311</v>
          </cell>
          <cell r="B8" t="str">
            <v xml:space="preserve">PENGEMBANGAN SISTEM PENYEDIAAN AIR MINUM IKK </v>
          </cell>
          <cell r="C8" t="str">
            <v xml:space="preserve">- </v>
          </cell>
          <cell r="D8" t="str">
            <v>-</v>
          </cell>
          <cell r="E8">
            <v>101530000</v>
          </cell>
          <cell r="F8">
            <v>0</v>
          </cell>
          <cell r="G8">
            <v>101530000</v>
          </cell>
          <cell r="H8">
            <v>78283410</v>
          </cell>
          <cell r="I8">
            <v>0</v>
          </cell>
          <cell r="J8">
            <v>78283410</v>
          </cell>
          <cell r="K8">
            <v>77.099999999999994</v>
          </cell>
          <cell r="L8">
            <v>81.790000000000006</v>
          </cell>
        </row>
        <row r="9">
          <cell r="A9">
            <v>1</v>
          </cell>
          <cell r="B9" t="str">
            <v>060302.4282.00002.02 Perjalanan Dinas</v>
          </cell>
          <cell r="C9" t="str">
            <v>Adm. Umum</v>
          </cell>
          <cell r="D9" t="str">
            <v>Adm. Umum</v>
          </cell>
          <cell r="E9">
            <v>2622204</v>
          </cell>
          <cell r="F9">
            <v>0</v>
          </cell>
          <cell r="G9">
            <v>2622204</v>
          </cell>
          <cell r="H9">
            <v>1984321</v>
          </cell>
          <cell r="I9">
            <v>0</v>
          </cell>
          <cell r="J9">
            <v>1984321</v>
          </cell>
          <cell r="K9">
            <v>75.67</v>
          </cell>
          <cell r="L9">
            <v>75.67</v>
          </cell>
        </row>
        <row r="10">
          <cell r="A10">
            <v>2</v>
          </cell>
          <cell r="B10" t="str">
            <v>060302.4282.00002.02 Honor Kegiatan Pengelola</v>
          </cell>
          <cell r="C10" t="str">
            <v>Adm. Umum</v>
          </cell>
          <cell r="D10" t="str">
            <v>Adm. Umum</v>
          </cell>
          <cell r="E10">
            <v>65520</v>
          </cell>
          <cell r="F10">
            <v>0</v>
          </cell>
          <cell r="G10">
            <v>65520</v>
          </cell>
          <cell r="H10">
            <v>0</v>
          </cell>
          <cell r="I10">
            <v>0</v>
          </cell>
          <cell r="J10">
            <v>0</v>
          </cell>
          <cell r="K10">
            <v>0</v>
          </cell>
          <cell r="L10">
            <v>0</v>
          </cell>
        </row>
        <row r="11">
          <cell r="A11">
            <v>3</v>
          </cell>
          <cell r="B11" t="str">
            <v>060302.4282.00002.02 Pengiriman Surat</v>
          </cell>
          <cell r="C11" t="str">
            <v>Adm. Umum</v>
          </cell>
          <cell r="D11" t="str">
            <v>Adm. Umum</v>
          </cell>
          <cell r="E11">
            <v>5200</v>
          </cell>
          <cell r="F11">
            <v>0</v>
          </cell>
          <cell r="G11">
            <v>5200</v>
          </cell>
          <cell r="H11">
            <v>0</v>
          </cell>
          <cell r="I11">
            <v>0</v>
          </cell>
          <cell r="J11">
            <v>0</v>
          </cell>
          <cell r="K11">
            <v>0</v>
          </cell>
          <cell r="L11">
            <v>0</v>
          </cell>
        </row>
        <row r="12">
          <cell r="A12">
            <v>4</v>
          </cell>
          <cell r="B12" t="str">
            <v>060302.4282.00121.02 Konsultan Supervisi dan Pengawasan SPAM IKK</v>
          </cell>
          <cell r="C12" t="str">
            <v>Kontrak</v>
          </cell>
          <cell r="D12" t="str">
            <v>Non Fisik</v>
          </cell>
          <cell r="E12">
            <v>2080505</v>
          </cell>
          <cell r="F12">
            <v>0</v>
          </cell>
          <cell r="G12">
            <v>2080505</v>
          </cell>
          <cell r="H12">
            <v>1629619</v>
          </cell>
          <cell r="I12">
            <v>0</v>
          </cell>
          <cell r="J12">
            <v>1629619</v>
          </cell>
          <cell r="K12">
            <v>78.33</v>
          </cell>
          <cell r="L12">
            <v>85.89</v>
          </cell>
        </row>
        <row r="13">
          <cell r="A13">
            <v>5</v>
          </cell>
          <cell r="B13" t="str">
            <v>060302.4282.00121.02 Review Penyusunan DED SPAM IKK</v>
          </cell>
          <cell r="C13" t="str">
            <v>Kontrak</v>
          </cell>
          <cell r="D13" t="str">
            <v>Non Fisik</v>
          </cell>
          <cell r="E13">
            <v>1440000</v>
          </cell>
          <cell r="F13">
            <v>0</v>
          </cell>
          <cell r="G13">
            <v>1440000</v>
          </cell>
          <cell r="H13">
            <v>1425091</v>
          </cell>
          <cell r="I13">
            <v>0</v>
          </cell>
          <cell r="J13">
            <v>1425091</v>
          </cell>
          <cell r="K13">
            <v>98.96</v>
          </cell>
          <cell r="L13">
            <v>100</v>
          </cell>
        </row>
        <row r="14">
          <cell r="A14">
            <v>6</v>
          </cell>
          <cell r="B14" t="str">
            <v>060302.4282.00121.02 Panitia Pengadaan Jasa (Non Konstruksi) [2 PKT x 5 ORG]</v>
          </cell>
          <cell r="C14" t="str">
            <v>Adm. Umum</v>
          </cell>
          <cell r="D14" t="str">
            <v>Adm. Umum</v>
          </cell>
          <cell r="E14">
            <v>6050</v>
          </cell>
          <cell r="F14">
            <v>0</v>
          </cell>
          <cell r="G14">
            <v>6050</v>
          </cell>
          <cell r="H14">
            <v>6050</v>
          </cell>
          <cell r="I14">
            <v>0</v>
          </cell>
          <cell r="J14">
            <v>6050</v>
          </cell>
          <cell r="K14">
            <v>100</v>
          </cell>
          <cell r="L14">
            <v>100</v>
          </cell>
        </row>
        <row r="15">
          <cell r="A15">
            <v>7</v>
          </cell>
          <cell r="B15" t="str">
            <v>060302.4282.00168.02 Konsultan Advisory Pengembangan SPAM IKK</v>
          </cell>
          <cell r="C15" t="str">
            <v>Kontrak</v>
          </cell>
          <cell r="D15" t="str">
            <v>Non Fisik</v>
          </cell>
          <cell r="E15">
            <v>2674931</v>
          </cell>
          <cell r="F15">
            <v>0</v>
          </cell>
          <cell r="G15">
            <v>2674931</v>
          </cell>
          <cell r="H15">
            <v>2223788</v>
          </cell>
          <cell r="I15">
            <v>0</v>
          </cell>
          <cell r="J15">
            <v>2223788</v>
          </cell>
          <cell r="K15">
            <v>83.13</v>
          </cell>
          <cell r="L15">
            <v>90</v>
          </cell>
        </row>
        <row r="16">
          <cell r="A16">
            <v>8</v>
          </cell>
          <cell r="B16" t="str">
            <v>060302.4282.00168.02 Panitia Pengadaan Jasa (Non Konstruksi) [1 PKT x 5 ORG]</v>
          </cell>
          <cell r="C16" t="str">
            <v>Adm. Umum</v>
          </cell>
          <cell r="D16" t="str">
            <v>Adm. Umum</v>
          </cell>
          <cell r="E16">
            <v>3325</v>
          </cell>
          <cell r="F16">
            <v>0</v>
          </cell>
          <cell r="G16">
            <v>3325</v>
          </cell>
          <cell r="H16">
            <v>3325</v>
          </cell>
          <cell r="I16">
            <v>0</v>
          </cell>
          <cell r="J16">
            <v>3325</v>
          </cell>
          <cell r="K16">
            <v>100</v>
          </cell>
          <cell r="L16">
            <v>100</v>
          </cell>
        </row>
        <row r="17">
          <cell r="A17">
            <v>9</v>
          </cell>
          <cell r="B17" t="str">
            <v>060302.4282.00444.02 Pengembangan Kelembagaan dan Operator Pengembangan SPAM IKK Wilayah I &amp; II</v>
          </cell>
          <cell r="C17" t="str">
            <v>Swakelola</v>
          </cell>
          <cell r="D17" t="str">
            <v>Non Fisik</v>
          </cell>
          <cell r="E17">
            <v>1128820</v>
          </cell>
          <cell r="F17">
            <v>0</v>
          </cell>
          <cell r="G17">
            <v>1128820</v>
          </cell>
          <cell r="H17">
            <v>916084</v>
          </cell>
          <cell r="I17">
            <v>0</v>
          </cell>
          <cell r="J17">
            <v>916084</v>
          </cell>
          <cell r="K17">
            <v>81.150000000000006</v>
          </cell>
          <cell r="L17">
            <v>81.150000000000006</v>
          </cell>
        </row>
        <row r="18">
          <cell r="A18">
            <v>10</v>
          </cell>
          <cell r="B18" t="str">
            <v>060302.4282.01178.02 Penyusunan Buku Kinerja SPAM IKK</v>
          </cell>
          <cell r="C18" t="str">
            <v>Kontrak</v>
          </cell>
          <cell r="D18" t="str">
            <v>Non Fisik</v>
          </cell>
          <cell r="E18">
            <v>450000</v>
          </cell>
          <cell r="F18">
            <v>0</v>
          </cell>
          <cell r="G18">
            <v>450000</v>
          </cell>
          <cell r="H18">
            <v>412250</v>
          </cell>
          <cell r="I18">
            <v>0</v>
          </cell>
          <cell r="J18">
            <v>412250</v>
          </cell>
          <cell r="K18">
            <v>91.61</v>
          </cell>
          <cell r="L18">
            <v>100</v>
          </cell>
        </row>
        <row r="19">
          <cell r="A19">
            <v>11</v>
          </cell>
          <cell r="B19" t="str">
            <v>060302.4282.01178.02 Honor Panitia Pengadaan Jasa (Non Konstruksi) [5 ORG x 1 PKT])</v>
          </cell>
          <cell r="C19" t="str">
            <v>Adm. Umum</v>
          </cell>
          <cell r="D19" t="str">
            <v>Adm. Umum</v>
          </cell>
          <cell r="E19">
            <v>2375</v>
          </cell>
          <cell r="F19">
            <v>0</v>
          </cell>
          <cell r="G19">
            <v>2375</v>
          </cell>
          <cell r="H19">
            <v>2375</v>
          </cell>
          <cell r="I19">
            <v>0</v>
          </cell>
          <cell r="J19">
            <v>2375</v>
          </cell>
          <cell r="K19">
            <v>100</v>
          </cell>
          <cell r="L19">
            <v>100</v>
          </cell>
        </row>
        <row r="20">
          <cell r="A20">
            <v>12</v>
          </cell>
          <cell r="B20" t="str">
            <v>060302.4282.01178.02 Tim Pelaksana Kegiatan</v>
          </cell>
          <cell r="C20" t="str">
            <v>Adm. Umum</v>
          </cell>
          <cell r="D20" t="str">
            <v>Adm. Umum</v>
          </cell>
          <cell r="E20">
            <v>421070</v>
          </cell>
          <cell r="F20">
            <v>0</v>
          </cell>
          <cell r="G20">
            <v>421070</v>
          </cell>
          <cell r="H20">
            <v>282680</v>
          </cell>
          <cell r="I20">
            <v>0</v>
          </cell>
          <cell r="J20">
            <v>282680</v>
          </cell>
          <cell r="K20">
            <v>67.13</v>
          </cell>
          <cell r="L20">
            <v>67.13</v>
          </cell>
        </row>
        <row r="21">
          <cell r="A21">
            <v>13</v>
          </cell>
          <cell r="B21" t="str">
            <v>060302.4283.04944.03 Honor Panitia Pengadaan Jasa (Konstruksi) [7 PKT x 5 ORG])</v>
          </cell>
          <cell r="C21" t="str">
            <v>Adm. Umum</v>
          </cell>
          <cell r="D21" t="str">
            <v>Adm. Umum</v>
          </cell>
          <cell r="E21">
            <v>61850</v>
          </cell>
          <cell r="F21">
            <v>0</v>
          </cell>
          <cell r="G21">
            <v>61850</v>
          </cell>
          <cell r="H21">
            <v>55000</v>
          </cell>
          <cell r="I21">
            <v>0</v>
          </cell>
          <cell r="J21">
            <v>55000</v>
          </cell>
          <cell r="K21">
            <v>88.92</v>
          </cell>
          <cell r="L21">
            <v>88.92</v>
          </cell>
        </row>
        <row r="22">
          <cell r="A22">
            <v>14</v>
          </cell>
          <cell r="B22" t="str">
            <v>060302.4283.04944.03 PENGADAAN &amp; PEMASANGAN IPA LENGKAP TERMASUK UNIT AIR BAKU SPAM PELABUHAN PAKET I</v>
          </cell>
          <cell r="C22" t="str">
            <v>Kontrak</v>
          </cell>
          <cell r="D22" t="str">
            <v>Fisik</v>
          </cell>
          <cell r="E22">
            <v>14100000</v>
          </cell>
          <cell r="F22">
            <v>0</v>
          </cell>
          <cell r="G22">
            <v>14100000</v>
          </cell>
          <cell r="H22">
            <v>12056559</v>
          </cell>
          <cell r="I22">
            <v>0</v>
          </cell>
          <cell r="J22">
            <v>12056559</v>
          </cell>
          <cell r="K22">
            <v>85.51</v>
          </cell>
          <cell r="L22">
            <v>95.65</v>
          </cell>
        </row>
        <row r="23">
          <cell r="A23">
            <v>15</v>
          </cell>
          <cell r="B23" t="str">
            <v>060302.4283.04944.03 PENGADAAN &amp; PEMASANGAN IPA LENGKAP TERMASUK UNIT AIR BAKU SPAM PELABUHAN PAKET II</v>
          </cell>
          <cell r="C23" t="str">
            <v>Kontrak</v>
          </cell>
          <cell r="D23" t="str">
            <v>Fisik</v>
          </cell>
          <cell r="E23">
            <v>13535075</v>
          </cell>
          <cell r="F23">
            <v>0</v>
          </cell>
          <cell r="G23">
            <v>13535075</v>
          </cell>
          <cell r="H23">
            <v>13427174</v>
          </cell>
          <cell r="I23">
            <v>0</v>
          </cell>
          <cell r="J23">
            <v>13427174</v>
          </cell>
          <cell r="K23">
            <v>99.2</v>
          </cell>
          <cell r="L23">
            <v>100</v>
          </cell>
        </row>
        <row r="24">
          <cell r="A24">
            <v>16</v>
          </cell>
          <cell r="B24" t="str">
            <v>060302.4283.04944.03 PENGADAAN &amp; PEMASANGAN IPA LENGKAP TERMASUK UNIT AIR BAKU SPAM PELABUHAN PAKET III</v>
          </cell>
          <cell r="C24" t="str">
            <v>Kontrak</v>
          </cell>
          <cell r="D24" t="str">
            <v>Fisik</v>
          </cell>
          <cell r="E24">
            <v>8733075</v>
          </cell>
          <cell r="F24">
            <v>0</v>
          </cell>
          <cell r="G24">
            <v>8733075</v>
          </cell>
          <cell r="H24">
            <v>6815679</v>
          </cell>
          <cell r="I24">
            <v>0</v>
          </cell>
          <cell r="J24">
            <v>6815679</v>
          </cell>
          <cell r="K24">
            <v>78.040000000000006</v>
          </cell>
          <cell r="L24">
            <v>80.010000000000005</v>
          </cell>
        </row>
        <row r="25">
          <cell r="A25">
            <v>17</v>
          </cell>
          <cell r="B25" t="str">
            <v>060302.4283.04944.03 PENGADAAN &amp; PEMASANGAN IPA LENGKAP TERMASUK UNIT AIR BAKU PAKET IV</v>
          </cell>
          <cell r="C25" t="str">
            <v>Kontrak</v>
          </cell>
          <cell r="D25" t="str">
            <v>Fisik</v>
          </cell>
          <cell r="E25">
            <v>9500000</v>
          </cell>
          <cell r="F25">
            <v>0</v>
          </cell>
          <cell r="G25">
            <v>9500000</v>
          </cell>
          <cell r="H25">
            <v>7956628</v>
          </cell>
          <cell r="I25">
            <v>0</v>
          </cell>
          <cell r="J25">
            <v>7956628</v>
          </cell>
          <cell r="K25">
            <v>83.75</v>
          </cell>
          <cell r="L25">
            <v>84.13</v>
          </cell>
        </row>
        <row r="26">
          <cell r="A26">
            <v>18</v>
          </cell>
          <cell r="B26" t="str">
            <v>060302.4283.04944.03 PENGADAAN &amp; PEMASANGAN IPA LENGKAP TERMASUK UNIT AIR BAKU PAKET V</v>
          </cell>
          <cell r="C26" t="str">
            <v>Kontrak</v>
          </cell>
          <cell r="D26" t="str">
            <v>Fisik</v>
          </cell>
          <cell r="E26">
            <v>10000000</v>
          </cell>
          <cell r="F26">
            <v>0</v>
          </cell>
          <cell r="G26">
            <v>10000000</v>
          </cell>
          <cell r="H26">
            <v>7949734</v>
          </cell>
          <cell r="I26">
            <v>0</v>
          </cell>
          <cell r="J26">
            <v>7949734</v>
          </cell>
          <cell r="K26">
            <v>79.5</v>
          </cell>
          <cell r="L26">
            <v>80.930000000000007</v>
          </cell>
        </row>
        <row r="27">
          <cell r="A27">
            <v>19</v>
          </cell>
          <cell r="B27" t="str">
            <v>060302.4283.04944.03 PENGADAAN &amp; PEMASANGAN IPA LENGKAP TERMASUK UNIT AIR BAKU PAKET VI</v>
          </cell>
          <cell r="C27" t="str">
            <v>Kontrak</v>
          </cell>
          <cell r="D27" t="str">
            <v>Fisik</v>
          </cell>
          <cell r="E27">
            <v>9300000</v>
          </cell>
          <cell r="F27">
            <v>0</v>
          </cell>
          <cell r="G27">
            <v>9300000</v>
          </cell>
          <cell r="H27">
            <v>4331794</v>
          </cell>
          <cell r="I27">
            <v>0</v>
          </cell>
          <cell r="J27">
            <v>4331794</v>
          </cell>
          <cell r="K27">
            <v>46.58</v>
          </cell>
          <cell r="L27">
            <v>64.3</v>
          </cell>
        </row>
        <row r="28">
          <cell r="A28">
            <v>20</v>
          </cell>
          <cell r="B28" t="str">
            <v>060302.4283.04944.03 PENGADAAN &amp; PEMASANGAN IPA LENGKAP TERMASUK UNIT AIR BAKU PAKET VII</v>
          </cell>
          <cell r="C28" t="str">
            <v>Kontrak</v>
          </cell>
          <cell r="D28" t="str">
            <v>Fisik</v>
          </cell>
          <cell r="E28">
            <v>9000000</v>
          </cell>
          <cell r="F28">
            <v>0</v>
          </cell>
          <cell r="G28">
            <v>9000000</v>
          </cell>
          <cell r="H28">
            <v>4571194</v>
          </cell>
          <cell r="I28">
            <v>0</v>
          </cell>
          <cell r="J28">
            <v>4571194</v>
          </cell>
          <cell r="K28">
            <v>50.79</v>
          </cell>
          <cell r="L28">
            <v>55.48</v>
          </cell>
        </row>
        <row r="29">
          <cell r="A29">
            <v>21</v>
          </cell>
          <cell r="B29" t="str">
            <v>060302.4283.04944.03 PENGADAAN &amp; PEMASANGAN IPA LENGKAP TERMASUK UNIT AIR BAKU PAKET VIII</v>
          </cell>
          <cell r="C29" t="str">
            <v>Kontrak</v>
          </cell>
          <cell r="D29" t="str">
            <v>Fisik</v>
          </cell>
          <cell r="E29">
            <v>10400000</v>
          </cell>
          <cell r="F29">
            <v>0</v>
          </cell>
          <cell r="G29">
            <v>10400000</v>
          </cell>
          <cell r="H29">
            <v>8601579</v>
          </cell>
          <cell r="I29">
            <v>0</v>
          </cell>
          <cell r="J29">
            <v>8601579</v>
          </cell>
          <cell r="K29">
            <v>82.71</v>
          </cell>
          <cell r="L29">
            <v>84.09</v>
          </cell>
        </row>
        <row r="30">
          <cell r="A30">
            <v>22</v>
          </cell>
          <cell r="B30" t="str">
            <v>060302.4283.04944.03 Penyusunan DED 10 Lokasi IKK Paket IX</v>
          </cell>
          <cell r="C30" t="str">
            <v>Kontrak</v>
          </cell>
          <cell r="D30" t="str">
            <v>Non Fisik</v>
          </cell>
          <cell r="E30">
            <v>1198000</v>
          </cell>
          <cell r="F30">
            <v>0</v>
          </cell>
          <cell r="G30">
            <v>1198000</v>
          </cell>
          <cell r="H30">
            <v>758689</v>
          </cell>
          <cell r="I30">
            <v>0</v>
          </cell>
          <cell r="J30">
            <v>758689</v>
          </cell>
          <cell r="K30">
            <v>63.33</v>
          </cell>
          <cell r="L30">
            <v>62.98</v>
          </cell>
        </row>
        <row r="31">
          <cell r="A31">
            <v>23</v>
          </cell>
          <cell r="B31" t="str">
            <v>060302.4283.04944.03 Penyusunan DED 10 Lokasi IKK Pake X</v>
          </cell>
          <cell r="C31" t="str">
            <v>Kontrak</v>
          </cell>
          <cell r="D31" t="str">
            <v>Non Fisik</v>
          </cell>
          <cell r="E31">
            <v>1190000</v>
          </cell>
          <cell r="F31">
            <v>0</v>
          </cell>
          <cell r="G31">
            <v>1190000</v>
          </cell>
          <cell r="H31">
            <v>685971</v>
          </cell>
          <cell r="I31">
            <v>0</v>
          </cell>
          <cell r="J31">
            <v>685971</v>
          </cell>
          <cell r="K31">
            <v>57.64</v>
          </cell>
          <cell r="L31">
            <v>62</v>
          </cell>
        </row>
        <row r="32">
          <cell r="A32">
            <v>24</v>
          </cell>
          <cell r="B32" t="str">
            <v>060302.4283.04944.03 Penyusunan DED 10 Lokasi IKK Paket XI</v>
          </cell>
          <cell r="C32" t="str">
            <v>Kontrak</v>
          </cell>
          <cell r="D32" t="str">
            <v>Non Fisik</v>
          </cell>
          <cell r="E32">
            <v>1163000</v>
          </cell>
          <cell r="F32">
            <v>0</v>
          </cell>
          <cell r="G32">
            <v>1163000</v>
          </cell>
          <cell r="H32">
            <v>743587</v>
          </cell>
          <cell r="I32">
            <v>0</v>
          </cell>
          <cell r="J32">
            <v>743587</v>
          </cell>
          <cell r="K32">
            <v>63.94</v>
          </cell>
          <cell r="L32">
            <v>68</v>
          </cell>
        </row>
        <row r="33">
          <cell r="A33">
            <v>25</v>
          </cell>
          <cell r="B33" t="str">
            <v>060302.4283.04944.03 Penyusunan DED 10 Lokasi IKK Paket XII</v>
          </cell>
          <cell r="C33" t="str">
            <v>Kontrak</v>
          </cell>
          <cell r="D33" t="str">
            <v>Non Fisik</v>
          </cell>
          <cell r="E33">
            <v>1152000</v>
          </cell>
          <cell r="F33">
            <v>0</v>
          </cell>
          <cell r="G33">
            <v>1152000</v>
          </cell>
          <cell r="H33">
            <v>654159</v>
          </cell>
          <cell r="I33">
            <v>0</v>
          </cell>
          <cell r="J33">
            <v>654159</v>
          </cell>
          <cell r="K33">
            <v>56.78</v>
          </cell>
          <cell r="L33">
            <v>60</v>
          </cell>
        </row>
        <row r="34">
          <cell r="A34">
            <v>26</v>
          </cell>
          <cell r="B34" t="str">
            <v>060302.4283.04944.03 Penyusunan DED 10 Lokasi IKK Paket XIII</v>
          </cell>
          <cell r="C34" t="str">
            <v>Kontrak</v>
          </cell>
          <cell r="D34" t="str">
            <v>Non Fisik</v>
          </cell>
          <cell r="E34">
            <v>1297000</v>
          </cell>
          <cell r="F34">
            <v>0</v>
          </cell>
          <cell r="G34">
            <v>1297000</v>
          </cell>
          <cell r="H34">
            <v>790082</v>
          </cell>
          <cell r="I34">
            <v>0</v>
          </cell>
          <cell r="J34">
            <v>790082</v>
          </cell>
          <cell r="K34">
            <v>60.92</v>
          </cell>
          <cell r="L34">
            <v>68</v>
          </cell>
        </row>
        <row r="35">
          <cell r="A35">
            <v>5448333</v>
          </cell>
          <cell r="B35" t="str">
            <v xml:space="preserve">PENGEMBANGAN PENYEHATAN LINGKUNGAN PERMUKIMAN DKI JAKARTA </v>
          </cell>
          <cell r="C35" t="str">
            <v xml:space="preserve">- </v>
          </cell>
          <cell r="D35" t="str">
            <v>-</v>
          </cell>
          <cell r="E35">
            <v>850000</v>
          </cell>
          <cell r="F35">
            <v>0</v>
          </cell>
          <cell r="G35">
            <v>850000</v>
          </cell>
          <cell r="H35">
            <v>232506</v>
          </cell>
          <cell r="I35">
            <v>0</v>
          </cell>
          <cell r="J35">
            <v>232506</v>
          </cell>
          <cell r="K35">
            <v>27.35</v>
          </cell>
          <cell r="L35">
            <v>51.16</v>
          </cell>
        </row>
        <row r="36">
          <cell r="A36">
            <v>27</v>
          </cell>
          <cell r="B36" t="str">
            <v>060302.4283.00200.01 Pengadaan Material Sanimas</v>
          </cell>
          <cell r="C36" t="str">
            <v>Swakelola</v>
          </cell>
          <cell r="D36" t="str">
            <v>Fisik</v>
          </cell>
          <cell r="E36">
            <v>100000</v>
          </cell>
          <cell r="F36">
            <v>0</v>
          </cell>
          <cell r="G36">
            <v>100000</v>
          </cell>
          <cell r="H36">
            <v>0</v>
          </cell>
          <cell r="I36">
            <v>0</v>
          </cell>
          <cell r="J36">
            <v>0</v>
          </cell>
          <cell r="K36">
            <v>0</v>
          </cell>
          <cell r="L36">
            <v>0</v>
          </cell>
        </row>
        <row r="37">
          <cell r="A37">
            <v>28</v>
          </cell>
          <cell r="B37" t="str">
            <v>060302.4283.00200.01 Perencanaan Teknis Air Limbah Kantor Departemen PU dan Komp. PU Pejompongan</v>
          </cell>
          <cell r="C37" t="str">
            <v>Kontrak</v>
          </cell>
          <cell r="D37" t="str">
            <v>Non Fisik</v>
          </cell>
          <cell r="E37">
            <v>392500</v>
          </cell>
          <cell r="F37">
            <v>0</v>
          </cell>
          <cell r="G37">
            <v>392500</v>
          </cell>
          <cell r="H37">
            <v>72116</v>
          </cell>
          <cell r="I37">
            <v>0</v>
          </cell>
          <cell r="J37">
            <v>72116</v>
          </cell>
          <cell r="K37">
            <v>18.37</v>
          </cell>
          <cell r="L37">
            <v>68</v>
          </cell>
        </row>
        <row r="38">
          <cell r="A38">
            <v>29</v>
          </cell>
          <cell r="B38" t="str">
            <v>060302.4283.00200.01 Dukungan Kegiatan Lelang</v>
          </cell>
          <cell r="C38" t="str">
            <v>Adm. Umum</v>
          </cell>
          <cell r="D38" t="str">
            <v>Adm. Umum</v>
          </cell>
          <cell r="E38">
            <v>7500</v>
          </cell>
          <cell r="F38">
            <v>0</v>
          </cell>
          <cell r="G38">
            <v>7500</v>
          </cell>
          <cell r="H38">
            <v>0</v>
          </cell>
          <cell r="I38">
            <v>0</v>
          </cell>
          <cell r="J38">
            <v>0</v>
          </cell>
          <cell r="K38">
            <v>0</v>
          </cell>
          <cell r="L38">
            <v>0</v>
          </cell>
        </row>
        <row r="39">
          <cell r="A39">
            <v>30</v>
          </cell>
          <cell r="B39" t="str">
            <v>060302.4283.04679.01 Bantuan Teknis Pengembangan IPAL Komunal di DKI Jakarta</v>
          </cell>
          <cell r="C39" t="str">
            <v>Kontrak</v>
          </cell>
          <cell r="D39" t="str">
            <v>Non Fisik</v>
          </cell>
          <cell r="E39">
            <v>230000</v>
          </cell>
          <cell r="F39">
            <v>0</v>
          </cell>
          <cell r="G39">
            <v>230000</v>
          </cell>
          <cell r="H39">
            <v>139222</v>
          </cell>
          <cell r="I39">
            <v>0</v>
          </cell>
          <cell r="J39">
            <v>139222</v>
          </cell>
          <cell r="K39">
            <v>60.53</v>
          </cell>
          <cell r="L39">
            <v>68</v>
          </cell>
        </row>
        <row r="40">
          <cell r="A40">
            <v>31</v>
          </cell>
          <cell r="B40" t="str">
            <v>060302.4283.04679.01 Dukungan Kegiatan Lelang</v>
          </cell>
          <cell r="C40" t="str">
            <v>Adm. Umum</v>
          </cell>
          <cell r="D40" t="str">
            <v>Adm. Umum</v>
          </cell>
          <cell r="E40">
            <v>5625</v>
          </cell>
          <cell r="F40">
            <v>0</v>
          </cell>
          <cell r="G40">
            <v>5625</v>
          </cell>
          <cell r="H40">
            <v>2375</v>
          </cell>
          <cell r="I40">
            <v>0</v>
          </cell>
          <cell r="J40">
            <v>2375</v>
          </cell>
          <cell r="K40">
            <v>42.22</v>
          </cell>
          <cell r="L40">
            <v>42.22</v>
          </cell>
        </row>
        <row r="41">
          <cell r="A41">
            <v>32</v>
          </cell>
          <cell r="B41" t="str">
            <v>060302.4283.04679.01 MONEV REGULER</v>
          </cell>
          <cell r="C41" t="str">
            <v>Swakelola</v>
          </cell>
          <cell r="D41" t="str">
            <v>Non Fisik</v>
          </cell>
          <cell r="E41">
            <v>48100</v>
          </cell>
          <cell r="F41">
            <v>0</v>
          </cell>
          <cell r="G41">
            <v>48100</v>
          </cell>
          <cell r="H41">
            <v>18793</v>
          </cell>
          <cell r="I41">
            <v>0</v>
          </cell>
          <cell r="J41">
            <v>18793</v>
          </cell>
          <cell r="K41">
            <v>39.07</v>
          </cell>
          <cell r="L41">
            <v>39.07</v>
          </cell>
        </row>
        <row r="42">
          <cell r="A42">
            <v>33</v>
          </cell>
          <cell r="B42" t="str">
            <v>060302.4283.04679.01 PELATIHAN KSM DAN MANDOR</v>
          </cell>
          <cell r="C42" t="str">
            <v>Swakelola</v>
          </cell>
          <cell r="D42" t="str">
            <v>Non Fisik</v>
          </cell>
          <cell r="E42">
            <v>41350</v>
          </cell>
          <cell r="F42">
            <v>0</v>
          </cell>
          <cell r="G42">
            <v>41350</v>
          </cell>
          <cell r="H42">
            <v>0</v>
          </cell>
          <cell r="I42">
            <v>0</v>
          </cell>
          <cell r="J42">
            <v>0</v>
          </cell>
          <cell r="K42">
            <v>0</v>
          </cell>
          <cell r="L42">
            <v>0</v>
          </cell>
        </row>
        <row r="43">
          <cell r="A43">
            <v>34</v>
          </cell>
          <cell r="B43" t="str">
            <v>060302.4283.04679.01 ROADSHOW SANIMAS</v>
          </cell>
          <cell r="C43" t="str">
            <v>Swakelola</v>
          </cell>
          <cell r="D43" t="str">
            <v>Non Fisik</v>
          </cell>
          <cell r="E43">
            <v>24925</v>
          </cell>
          <cell r="F43">
            <v>0</v>
          </cell>
          <cell r="G43">
            <v>24925</v>
          </cell>
          <cell r="H43">
            <v>0</v>
          </cell>
          <cell r="I43">
            <v>0</v>
          </cell>
          <cell r="J43">
            <v>0</v>
          </cell>
          <cell r="K43">
            <v>0</v>
          </cell>
          <cell r="L43">
            <v>0</v>
          </cell>
        </row>
        <row r="44">
          <cell r="A44">
            <v>5448364</v>
          </cell>
          <cell r="B44" t="str">
            <v xml:space="preserve">PEMBANGUNAN INFRASTRUKTUR PERMUKIMAN KOTA PADANG </v>
          </cell>
          <cell r="C44" t="str">
            <v xml:space="preserve">- </v>
          </cell>
          <cell r="D44" t="str">
            <v>-</v>
          </cell>
          <cell r="E44">
            <v>0</v>
          </cell>
          <cell r="F44">
            <v>2310000</v>
          </cell>
          <cell r="G44">
            <v>2310000</v>
          </cell>
          <cell r="H44">
            <v>0</v>
          </cell>
          <cell r="I44">
            <v>847000</v>
          </cell>
          <cell r="J44">
            <v>847000</v>
          </cell>
          <cell r="K44">
            <v>36.67</v>
          </cell>
          <cell r="L44">
            <v>34.25</v>
          </cell>
        </row>
        <row r="45">
          <cell r="A45">
            <v>35</v>
          </cell>
          <cell r="B45" t="str">
            <v>060302.4612.04941.02 PAMSIMAS Desa Kampung Pulau Kelurahan Bungus Timur Kecamatan Bungus Teluk Kabung</v>
          </cell>
          <cell r="C45" t="str">
            <v>Swakelola</v>
          </cell>
          <cell r="D45" t="str">
            <v>Fisik</v>
          </cell>
          <cell r="E45">
            <v>0</v>
          </cell>
          <cell r="F45">
            <v>154000</v>
          </cell>
          <cell r="G45">
            <v>154000</v>
          </cell>
          <cell r="H45">
            <v>0</v>
          </cell>
          <cell r="I45">
            <v>77000</v>
          </cell>
          <cell r="J45">
            <v>77000</v>
          </cell>
          <cell r="K45">
            <v>50</v>
          </cell>
          <cell r="L45">
            <v>54.89</v>
          </cell>
        </row>
        <row r="46">
          <cell r="A46">
            <v>36</v>
          </cell>
          <cell r="B46" t="str">
            <v>060302.4612.04941.02 PAMSIMAS Kelurahan Bungus Barat Kecamatan Bungus Teluk Kabung</v>
          </cell>
          <cell r="C46" t="str">
            <v>Swakelola</v>
          </cell>
          <cell r="D46" t="str">
            <v>Fisik</v>
          </cell>
          <cell r="E46">
            <v>0</v>
          </cell>
          <cell r="F46">
            <v>154000</v>
          </cell>
          <cell r="G46">
            <v>154000</v>
          </cell>
          <cell r="H46">
            <v>0</v>
          </cell>
          <cell r="I46">
            <v>77000</v>
          </cell>
          <cell r="J46">
            <v>77000</v>
          </cell>
          <cell r="K46">
            <v>50</v>
          </cell>
          <cell r="L46">
            <v>45.46</v>
          </cell>
        </row>
        <row r="47">
          <cell r="A47">
            <v>37</v>
          </cell>
          <cell r="B47" t="str">
            <v>060302.4612.04941.02 PAMSIMAS Kelurahan Tarantang Kecamatan Lubuk Kilangan</v>
          </cell>
          <cell r="C47" t="str">
            <v>Swakelola</v>
          </cell>
          <cell r="D47" t="str">
            <v>Fisik</v>
          </cell>
          <cell r="E47">
            <v>0</v>
          </cell>
          <cell r="F47">
            <v>154000</v>
          </cell>
          <cell r="G47">
            <v>154000</v>
          </cell>
          <cell r="H47">
            <v>0</v>
          </cell>
          <cell r="I47">
            <v>77000</v>
          </cell>
          <cell r="J47">
            <v>77000</v>
          </cell>
          <cell r="K47">
            <v>50</v>
          </cell>
          <cell r="L47">
            <v>87.38</v>
          </cell>
        </row>
        <row r="48">
          <cell r="A48">
            <v>38</v>
          </cell>
          <cell r="B48" t="str">
            <v>060302.4612.04941.02 PAMSIMAS Kelurahan Pengambiran Ampalu Kecamatan Lubuk Begalung</v>
          </cell>
          <cell r="C48" t="str">
            <v>Swakelola</v>
          </cell>
          <cell r="D48" t="str">
            <v>Fisik</v>
          </cell>
          <cell r="E48">
            <v>0</v>
          </cell>
          <cell r="F48">
            <v>154000</v>
          </cell>
          <cell r="G48">
            <v>154000</v>
          </cell>
          <cell r="H48">
            <v>0</v>
          </cell>
          <cell r="I48">
            <v>77000</v>
          </cell>
          <cell r="J48">
            <v>77000</v>
          </cell>
          <cell r="K48">
            <v>50</v>
          </cell>
          <cell r="L48">
            <v>71.05</v>
          </cell>
        </row>
        <row r="49">
          <cell r="A49">
            <v>39</v>
          </cell>
          <cell r="B49" t="str">
            <v>060302.4612.04941.02 PAMSIMAS Kelurahan Pampangan Kecamatan Lubuk Begalung</v>
          </cell>
          <cell r="C49" t="str">
            <v>Swakelola</v>
          </cell>
          <cell r="D49" t="str">
            <v>Fisik</v>
          </cell>
          <cell r="E49">
            <v>0</v>
          </cell>
          <cell r="F49">
            <v>154000</v>
          </cell>
          <cell r="G49">
            <v>154000</v>
          </cell>
          <cell r="H49">
            <v>0</v>
          </cell>
          <cell r="I49">
            <v>77000</v>
          </cell>
          <cell r="J49">
            <v>77000</v>
          </cell>
          <cell r="K49">
            <v>50</v>
          </cell>
          <cell r="L49">
            <v>69.08</v>
          </cell>
        </row>
        <row r="50">
          <cell r="A50">
            <v>40</v>
          </cell>
          <cell r="B50" t="str">
            <v>060302.4612.04941.02 PAMSIMAS Desa Kampung Baru Kelurahan Patipuah Panjang Kecamatan Koto Tangah</v>
          </cell>
          <cell r="C50" t="str">
            <v>Swakelola</v>
          </cell>
          <cell r="D50" t="str">
            <v>Fisik</v>
          </cell>
          <cell r="E50">
            <v>0</v>
          </cell>
          <cell r="F50">
            <v>154000</v>
          </cell>
          <cell r="G50">
            <v>154000</v>
          </cell>
          <cell r="H50">
            <v>0</v>
          </cell>
          <cell r="I50">
            <v>77000</v>
          </cell>
          <cell r="J50">
            <v>77000</v>
          </cell>
          <cell r="K50">
            <v>50</v>
          </cell>
          <cell r="L50">
            <v>0</v>
          </cell>
        </row>
        <row r="51">
          <cell r="A51">
            <v>41</v>
          </cell>
          <cell r="B51" t="str">
            <v>060302.4612.04941.02 PAMSIMAS Desa Sungai Bangek Kelurahan Balai Gadang Kecamatan Koto Tangah</v>
          </cell>
          <cell r="C51" t="str">
            <v>Swakelola</v>
          </cell>
          <cell r="D51" t="str">
            <v>Fisik</v>
          </cell>
          <cell r="E51">
            <v>0</v>
          </cell>
          <cell r="F51">
            <v>154000</v>
          </cell>
          <cell r="G51">
            <v>154000</v>
          </cell>
          <cell r="H51">
            <v>0</v>
          </cell>
          <cell r="I51">
            <v>77000</v>
          </cell>
          <cell r="J51">
            <v>77000</v>
          </cell>
          <cell r="K51">
            <v>50</v>
          </cell>
          <cell r="L51">
            <v>0</v>
          </cell>
        </row>
        <row r="52">
          <cell r="A52">
            <v>42</v>
          </cell>
          <cell r="B52" t="str">
            <v>060302.4612.04941.02 PAMSIMAS Desa Sungai Lareh Kelurahan Lubuk Minturun Kecamatan Koto Tangah</v>
          </cell>
          <cell r="C52" t="str">
            <v>Swakelola</v>
          </cell>
          <cell r="D52" t="str">
            <v>Fisik</v>
          </cell>
          <cell r="E52">
            <v>0</v>
          </cell>
          <cell r="F52">
            <v>154000</v>
          </cell>
          <cell r="G52">
            <v>154000</v>
          </cell>
          <cell r="H52">
            <v>0</v>
          </cell>
          <cell r="I52">
            <v>77000</v>
          </cell>
          <cell r="J52">
            <v>77000</v>
          </cell>
          <cell r="K52">
            <v>50</v>
          </cell>
          <cell r="L52">
            <v>0</v>
          </cell>
        </row>
        <row r="53">
          <cell r="A53">
            <v>43</v>
          </cell>
          <cell r="B53" t="str">
            <v>060302.4612.04941.02 PAMSIMAS Desa Lolo Kelurahan Gunung Sariak Kecamatan Kuranji</v>
          </cell>
          <cell r="C53" t="str">
            <v>Swakelola</v>
          </cell>
          <cell r="D53" t="str">
            <v>Fisik</v>
          </cell>
          <cell r="E53">
            <v>0</v>
          </cell>
          <cell r="F53">
            <v>154000</v>
          </cell>
          <cell r="G53">
            <v>154000</v>
          </cell>
          <cell r="H53">
            <v>0</v>
          </cell>
          <cell r="I53">
            <v>77000</v>
          </cell>
          <cell r="J53">
            <v>77000</v>
          </cell>
          <cell r="K53">
            <v>50</v>
          </cell>
          <cell r="L53">
            <v>48.57</v>
          </cell>
        </row>
        <row r="54">
          <cell r="A54">
            <v>44</v>
          </cell>
          <cell r="B54" t="str">
            <v>060302.4612.04941.02 PAMSIMAS Desa Talao Bakok Kelurahan Padang Sarai Kecamatan Koto Tangah</v>
          </cell>
          <cell r="C54" t="str">
            <v>Swakelola</v>
          </cell>
          <cell r="D54" t="str">
            <v>Fisik</v>
          </cell>
          <cell r="E54">
            <v>0</v>
          </cell>
          <cell r="F54">
            <v>154000</v>
          </cell>
          <cell r="G54">
            <v>154000</v>
          </cell>
          <cell r="H54">
            <v>0</v>
          </cell>
          <cell r="I54">
            <v>77000</v>
          </cell>
          <cell r="J54">
            <v>77000</v>
          </cell>
          <cell r="K54">
            <v>50</v>
          </cell>
          <cell r="L54">
            <v>63.11</v>
          </cell>
        </row>
        <row r="55">
          <cell r="A55">
            <v>45</v>
          </cell>
          <cell r="B55" t="str">
            <v>060302.4612.04941.02 PAMSIMAS Desa Lambung Bukit Kecamatan Pauh</v>
          </cell>
          <cell r="C55" t="str">
            <v>Swakelola</v>
          </cell>
          <cell r="D55" t="str">
            <v>Fisik</v>
          </cell>
          <cell r="E55">
            <v>0</v>
          </cell>
          <cell r="F55">
            <v>154000</v>
          </cell>
          <cell r="G55">
            <v>154000</v>
          </cell>
          <cell r="H55">
            <v>0</v>
          </cell>
          <cell r="I55">
            <v>0</v>
          </cell>
          <cell r="J55">
            <v>0</v>
          </cell>
          <cell r="K55">
            <v>0</v>
          </cell>
          <cell r="L55">
            <v>0</v>
          </cell>
        </row>
        <row r="56">
          <cell r="A56">
            <v>46</v>
          </cell>
          <cell r="B56" t="str">
            <v>060302.4612.04941.02 PAMSIMAS Desa Lubuk Jerong Kelurahan Teluk Kabung Tengah Kecamatan Bungus Teluk Kabung</v>
          </cell>
          <cell r="C56" t="str">
            <v>Swakelola</v>
          </cell>
          <cell r="D56" t="str">
            <v>Fisik</v>
          </cell>
          <cell r="E56">
            <v>0</v>
          </cell>
          <cell r="F56">
            <v>154000</v>
          </cell>
          <cell r="G56">
            <v>154000</v>
          </cell>
          <cell r="H56">
            <v>0</v>
          </cell>
          <cell r="I56">
            <v>77000</v>
          </cell>
          <cell r="J56">
            <v>77000</v>
          </cell>
          <cell r="K56">
            <v>50</v>
          </cell>
          <cell r="L56">
            <v>74.25</v>
          </cell>
        </row>
        <row r="57">
          <cell r="A57">
            <v>47</v>
          </cell>
          <cell r="B57" t="str">
            <v>060302.4612.04941.02 PAMSIMAS Desa Limau Manis Selatan Kecamatan Pauh</v>
          </cell>
          <cell r="C57" t="str">
            <v>Swakelola</v>
          </cell>
          <cell r="D57" t="str">
            <v>Fisik</v>
          </cell>
          <cell r="E57">
            <v>0</v>
          </cell>
          <cell r="F57">
            <v>154000</v>
          </cell>
          <cell r="G57">
            <v>154000</v>
          </cell>
          <cell r="H57">
            <v>0</v>
          </cell>
          <cell r="I57">
            <v>0</v>
          </cell>
          <cell r="J57">
            <v>0</v>
          </cell>
          <cell r="K57">
            <v>0</v>
          </cell>
          <cell r="L57">
            <v>0</v>
          </cell>
        </row>
        <row r="58">
          <cell r="A58">
            <v>48</v>
          </cell>
          <cell r="B58" t="str">
            <v>060302.4612.04941.02 PAMSIMAS Desa Koto Lalang Kelurahan Bungus Timur Kecamatan Bungus Teluk Kabung</v>
          </cell>
          <cell r="C58" t="str">
            <v>Swakelola</v>
          </cell>
          <cell r="D58" t="str">
            <v>Fisik</v>
          </cell>
          <cell r="E58">
            <v>0</v>
          </cell>
          <cell r="F58">
            <v>154000</v>
          </cell>
          <cell r="G58">
            <v>154000</v>
          </cell>
          <cell r="H58">
            <v>0</v>
          </cell>
          <cell r="I58">
            <v>0</v>
          </cell>
          <cell r="J58">
            <v>0</v>
          </cell>
          <cell r="K58">
            <v>0</v>
          </cell>
          <cell r="L58">
            <v>0</v>
          </cell>
        </row>
        <row r="59">
          <cell r="A59">
            <v>49</v>
          </cell>
          <cell r="B59" t="str">
            <v>060302.4612.04941.02 PAMSIMAS Desa Parak Pengambiran Ampalu Kecamatan Lubuk Begalung</v>
          </cell>
          <cell r="C59" t="str">
            <v>Swakelola</v>
          </cell>
          <cell r="D59" t="str">
            <v>Fisik</v>
          </cell>
          <cell r="E59">
            <v>0</v>
          </cell>
          <cell r="F59">
            <v>154000</v>
          </cell>
          <cell r="G59">
            <v>154000</v>
          </cell>
          <cell r="H59">
            <v>0</v>
          </cell>
          <cell r="I59">
            <v>0</v>
          </cell>
          <cell r="J59">
            <v>0</v>
          </cell>
          <cell r="K59">
            <v>0</v>
          </cell>
          <cell r="L59">
            <v>0</v>
          </cell>
        </row>
        <row r="60">
          <cell r="A60">
            <v>50</v>
          </cell>
          <cell r="B60" t="str">
            <v>060302.4612.04941.02 PAMSIMAS Desa Parak Buruak Kecamatan Koto Tangah</v>
          </cell>
          <cell r="C60" t="str">
            <v>Swakelola</v>
          </cell>
          <cell r="D60" t="str">
            <v>Fisik</v>
          </cell>
          <cell r="E60">
            <v>0</v>
          </cell>
          <cell r="F60">
            <v>0</v>
          </cell>
          <cell r="G60">
            <v>0</v>
          </cell>
          <cell r="H60">
            <v>0</v>
          </cell>
          <cell r="I60">
            <v>0</v>
          </cell>
          <cell r="J60">
            <v>0</v>
          </cell>
        </row>
        <row r="61">
          <cell r="K61" t="str">
            <v>Warning: Division by zero in D:\online\mobile\paket_program.php on line 202</v>
          </cell>
          <cell r="L61" t="str">
            <v>Warning: Division by zero in D:\online\mobile\paket_program.php on line 206</v>
          </cell>
        </row>
        <row r="62">
          <cell r="K62">
            <v>0</v>
          </cell>
          <cell r="L62">
            <v>0</v>
          </cell>
        </row>
        <row r="63">
          <cell r="A63">
            <v>51</v>
          </cell>
          <cell r="B63" t="str">
            <v>060302.4612.04941.02 PAMSIMAS Desa Koto Lalang Kecamatan Lubuk Kilangan</v>
          </cell>
          <cell r="C63" t="str">
            <v>Swakelola</v>
          </cell>
          <cell r="D63" t="str">
            <v>Fisik</v>
          </cell>
          <cell r="E63">
            <v>0</v>
          </cell>
          <cell r="F63">
            <v>0</v>
          </cell>
          <cell r="G63">
            <v>0</v>
          </cell>
          <cell r="H63">
            <v>0</v>
          </cell>
          <cell r="I63">
            <v>0</v>
          </cell>
          <cell r="J63">
            <v>0</v>
          </cell>
        </row>
        <row r="64">
          <cell r="K64" t="str">
            <v>Warning: Division by zero in D:\online\mobile\paket_program.php on line 202</v>
          </cell>
          <cell r="L64" t="str">
            <v>Warning: Division by zero in D:\online\mobile\paket_program.php on line 206</v>
          </cell>
        </row>
        <row r="65">
          <cell r="K65">
            <v>0</v>
          </cell>
          <cell r="L65">
            <v>0</v>
          </cell>
        </row>
        <row r="66">
          <cell r="A66">
            <v>52</v>
          </cell>
          <cell r="B66" t="str">
            <v>060302.4612.04941.02 PAMSIMAS Desa Beringin Kelurahan Balai Gadang Kecamatan Koto Tangah</v>
          </cell>
          <cell r="C66" t="str">
            <v>Swakelola</v>
          </cell>
          <cell r="D66" t="str">
            <v>Fisik</v>
          </cell>
          <cell r="E66">
            <v>0</v>
          </cell>
          <cell r="F66">
            <v>0</v>
          </cell>
          <cell r="G66">
            <v>0</v>
          </cell>
          <cell r="H66">
            <v>0</v>
          </cell>
          <cell r="I66">
            <v>0</v>
          </cell>
          <cell r="J66">
            <v>0</v>
          </cell>
        </row>
        <row r="67">
          <cell r="K67" t="str">
            <v>Warning: Division by zero in D:\online\mobile\paket_program.php on line 202</v>
          </cell>
          <cell r="L67" t="str">
            <v>Warning: Division by zero in D:\online\mobile\paket_program.php on line 206</v>
          </cell>
        </row>
        <row r="68">
          <cell r="K68">
            <v>0</v>
          </cell>
          <cell r="L68">
            <v>0</v>
          </cell>
        </row>
        <row r="69">
          <cell r="A69">
            <v>53</v>
          </cell>
          <cell r="B69" t="str">
            <v>060302.4612.04941.02 PAMSIMAS Desa Kurao Pagang Kecamatan Nanggalo</v>
          </cell>
          <cell r="C69" t="str">
            <v>Swakelola</v>
          </cell>
          <cell r="D69" t="str">
            <v>Fisik</v>
          </cell>
          <cell r="E69">
            <v>0</v>
          </cell>
          <cell r="F69">
            <v>0</v>
          </cell>
          <cell r="G69">
            <v>0</v>
          </cell>
          <cell r="H69">
            <v>0</v>
          </cell>
          <cell r="I69">
            <v>0</v>
          </cell>
          <cell r="J69">
            <v>0</v>
          </cell>
        </row>
        <row r="70">
          <cell r="K70" t="str">
            <v>Warning: Division by zero in D:\online\mobile\paket_program.php on line 202</v>
          </cell>
          <cell r="L70" t="str">
            <v>Warning: Division by zero in D:\online\mobile\paket_program.php on line 206</v>
          </cell>
        </row>
        <row r="71">
          <cell r="K71">
            <v>0</v>
          </cell>
          <cell r="L71">
            <v>0</v>
          </cell>
        </row>
        <row r="72">
          <cell r="A72">
            <v>54</v>
          </cell>
          <cell r="B72" t="str">
            <v>060302.4612.04941.02 PAMSIMAS Desa Pulai Kecamatan Koto Tangah</v>
          </cell>
          <cell r="C72" t="str">
            <v>Swakelola</v>
          </cell>
          <cell r="D72" t="str">
            <v>Fisik</v>
          </cell>
          <cell r="E72">
            <v>0</v>
          </cell>
          <cell r="F72">
            <v>0</v>
          </cell>
          <cell r="G72">
            <v>0</v>
          </cell>
          <cell r="H72">
            <v>0</v>
          </cell>
          <cell r="I72">
            <v>0</v>
          </cell>
          <cell r="J72">
            <v>0</v>
          </cell>
        </row>
        <row r="73">
          <cell r="K73" t="str">
            <v>Warning: Division by zero in D:\online\mobile\paket_program.php on line 202</v>
          </cell>
          <cell r="L73" t="str">
            <v>Warning: Division by zero in D:\online\mobile\paket_program.php on line 206</v>
          </cell>
        </row>
        <row r="74">
          <cell r="K74">
            <v>0</v>
          </cell>
          <cell r="L74">
            <v>0</v>
          </cell>
        </row>
        <row r="75">
          <cell r="A75">
            <v>55</v>
          </cell>
          <cell r="B75" t="str">
            <v>060302.4612.04941.02 PAMSIMAS Desa Banda Luruih Kecamatan Kuranji</v>
          </cell>
          <cell r="C75" t="str">
            <v>Swakelola</v>
          </cell>
          <cell r="D75" t="str">
            <v>Fisik</v>
          </cell>
          <cell r="E75">
            <v>0</v>
          </cell>
          <cell r="F75">
            <v>0</v>
          </cell>
          <cell r="G75">
            <v>0</v>
          </cell>
          <cell r="H75">
            <v>0</v>
          </cell>
          <cell r="I75">
            <v>0</v>
          </cell>
          <cell r="J75">
            <v>0</v>
          </cell>
        </row>
        <row r="76">
          <cell r="K76" t="str">
            <v>Warning: Division by zero in D:\online\mobile\paket_program.php on line 202</v>
          </cell>
          <cell r="L76" t="str">
            <v>Warning: Division by zero in D:\online\mobile\paket_program.php on line 206</v>
          </cell>
        </row>
        <row r="77">
          <cell r="K77">
            <v>0</v>
          </cell>
          <cell r="L77">
            <v>0</v>
          </cell>
        </row>
        <row r="78">
          <cell r="A78">
            <v>5466162</v>
          </cell>
          <cell r="B78" t="str">
            <v xml:space="preserve">DIREKTORAT BINA PROGRAM </v>
          </cell>
          <cell r="C78" t="str">
            <v xml:space="preserve">- </v>
          </cell>
          <cell r="D78" t="str">
            <v>-</v>
          </cell>
          <cell r="E78">
            <v>21900000</v>
          </cell>
          <cell r="F78">
            <v>0</v>
          </cell>
          <cell r="G78">
            <v>21900000</v>
          </cell>
          <cell r="H78">
            <v>10234549</v>
          </cell>
          <cell r="I78">
            <v>0</v>
          </cell>
          <cell r="J78">
            <v>10234549</v>
          </cell>
          <cell r="K78">
            <v>46.73</v>
          </cell>
          <cell r="L78">
            <v>50.4</v>
          </cell>
        </row>
        <row r="79">
          <cell r="A79">
            <v>56</v>
          </cell>
          <cell r="B79" t="str">
            <v>060302.0020.00002.02 Administrasi Kegiatan</v>
          </cell>
          <cell r="C79" t="str">
            <v>Adm. Umum</v>
          </cell>
          <cell r="D79" t="str">
            <v>Adm. Umum</v>
          </cell>
          <cell r="E79">
            <v>220734</v>
          </cell>
          <cell r="F79">
            <v>0</v>
          </cell>
          <cell r="G79">
            <v>220734</v>
          </cell>
          <cell r="H79">
            <v>174832</v>
          </cell>
          <cell r="I79">
            <v>0</v>
          </cell>
          <cell r="J79">
            <v>174832</v>
          </cell>
          <cell r="K79">
            <v>79.2</v>
          </cell>
          <cell r="L79">
            <v>79.2</v>
          </cell>
        </row>
        <row r="80">
          <cell r="A80">
            <v>57</v>
          </cell>
          <cell r="B80" t="str">
            <v>060302.0020.00062.03 [JASA KONSULTAN] Strategi Komunikasi Publik Ditjen Cipta Karya Tahun 2010 s/d 2014</v>
          </cell>
          <cell r="C80" t="str">
            <v>Kontrak</v>
          </cell>
          <cell r="D80" t="str">
            <v>Non Fisik</v>
          </cell>
          <cell r="E80">
            <v>400200</v>
          </cell>
          <cell r="F80">
            <v>0</v>
          </cell>
          <cell r="G80">
            <v>400200</v>
          </cell>
          <cell r="H80">
            <v>115374</v>
          </cell>
          <cell r="I80">
            <v>0</v>
          </cell>
          <cell r="J80">
            <v>115374</v>
          </cell>
          <cell r="K80">
            <v>28.83</v>
          </cell>
          <cell r="L80">
            <v>30.9</v>
          </cell>
        </row>
        <row r="81">
          <cell r="A81">
            <v>58</v>
          </cell>
          <cell r="B81" t="str">
            <v>060302.0020.00155.06 [JASA KONSULTAN] Penyiapan Proyek Pinjaman Luar Negeri Sub Bidang Air Minum</v>
          </cell>
          <cell r="C81" t="str">
            <v>Kontrak</v>
          </cell>
          <cell r="D81" t="str">
            <v>Non Fisik</v>
          </cell>
          <cell r="E81">
            <v>950000</v>
          </cell>
          <cell r="F81">
            <v>0</v>
          </cell>
          <cell r="G81">
            <v>950000</v>
          </cell>
          <cell r="H81">
            <v>271352</v>
          </cell>
          <cell r="I81">
            <v>0</v>
          </cell>
          <cell r="J81">
            <v>271352</v>
          </cell>
          <cell r="K81">
            <v>28.56</v>
          </cell>
          <cell r="L81">
            <v>31.48</v>
          </cell>
        </row>
        <row r="82">
          <cell r="A82">
            <v>59</v>
          </cell>
          <cell r="B82" t="str">
            <v>060302.0020.00277.02 Pengadaan Alat Pengolah Data</v>
          </cell>
          <cell r="C82" t="str">
            <v>Swakelola</v>
          </cell>
          <cell r="D82" t="str">
            <v>Non Fisik</v>
          </cell>
          <cell r="E82">
            <v>49500</v>
          </cell>
          <cell r="F82">
            <v>0</v>
          </cell>
          <cell r="G82">
            <v>49500</v>
          </cell>
          <cell r="H82">
            <v>49500</v>
          </cell>
          <cell r="I82">
            <v>0</v>
          </cell>
          <cell r="J82">
            <v>49500</v>
          </cell>
          <cell r="K82">
            <v>100</v>
          </cell>
          <cell r="L82">
            <v>100</v>
          </cell>
        </row>
        <row r="83">
          <cell r="A83">
            <v>60</v>
          </cell>
          <cell r="B83" t="str">
            <v>060302.0020.00789.02 [JASA KONSULTAN] Penyusunan Masukan Teknis Kebijakan dan Strategi Pembangunan Kota Hijau (Green City)</v>
          </cell>
          <cell r="C83" t="str">
            <v>Kontrak</v>
          </cell>
          <cell r="D83" t="str">
            <v>Non Fisik</v>
          </cell>
          <cell r="E83">
            <v>2029566</v>
          </cell>
          <cell r="F83">
            <v>0</v>
          </cell>
          <cell r="G83">
            <v>2029566</v>
          </cell>
          <cell r="H83">
            <v>274358</v>
          </cell>
          <cell r="I83">
            <v>0</v>
          </cell>
          <cell r="J83">
            <v>274358</v>
          </cell>
          <cell r="K83">
            <v>13.52</v>
          </cell>
          <cell r="L83">
            <v>20</v>
          </cell>
        </row>
        <row r="84">
          <cell r="A84">
            <v>61</v>
          </cell>
          <cell r="B84" t="str">
            <v>060302.0030.00002.03 Administrasi Kegiatan</v>
          </cell>
          <cell r="C84" t="str">
            <v>Adm. Umum</v>
          </cell>
          <cell r="D84" t="str">
            <v>Adm. Umum</v>
          </cell>
          <cell r="E84">
            <v>225000</v>
          </cell>
          <cell r="F84">
            <v>0</v>
          </cell>
          <cell r="G84">
            <v>225000</v>
          </cell>
          <cell r="H84">
            <v>130941</v>
          </cell>
          <cell r="I84">
            <v>0</v>
          </cell>
          <cell r="J84">
            <v>130941</v>
          </cell>
          <cell r="K84">
            <v>58.2</v>
          </cell>
          <cell r="L84">
            <v>58.2</v>
          </cell>
        </row>
        <row r="85">
          <cell r="A85">
            <v>62</v>
          </cell>
          <cell r="B85" t="str">
            <v>060302.0030.00040.03 [JASA KONSULTAN] Penyusunan Sistem Aplikasi Basis Data Pembangunan Infrastruktur Keciptakaryaan Berbasis Internet</v>
          </cell>
          <cell r="C85" t="str">
            <v>Kontrak</v>
          </cell>
          <cell r="D85" t="str">
            <v>Non Fisik</v>
          </cell>
          <cell r="E85">
            <v>900000</v>
          </cell>
          <cell r="F85">
            <v>0</v>
          </cell>
          <cell r="G85">
            <v>900000</v>
          </cell>
          <cell r="H85">
            <v>507430</v>
          </cell>
          <cell r="I85">
            <v>0</v>
          </cell>
          <cell r="J85">
            <v>507430</v>
          </cell>
          <cell r="K85">
            <v>56.38</v>
          </cell>
          <cell r="L85">
            <v>63.34</v>
          </cell>
        </row>
        <row r="86">
          <cell r="A86">
            <v>63</v>
          </cell>
          <cell r="B86" t="str">
            <v>060302.0030.00040.03 Implementasi Strategi Komunikasi Bidang Cipta Karya 2009 (Amandemen)</v>
          </cell>
          <cell r="C86" t="str">
            <v>Kontrak</v>
          </cell>
          <cell r="D86" t="str">
            <v>Non Fisik</v>
          </cell>
          <cell r="E86">
            <v>214448</v>
          </cell>
          <cell r="F86">
            <v>0</v>
          </cell>
          <cell r="G86">
            <v>214448</v>
          </cell>
          <cell r="H86">
            <v>214447</v>
          </cell>
          <cell r="I86">
            <v>0</v>
          </cell>
          <cell r="J86">
            <v>214447</v>
          </cell>
          <cell r="K86">
            <v>100</v>
          </cell>
          <cell r="L86">
            <v>0</v>
          </cell>
        </row>
        <row r="87">
          <cell r="A87">
            <v>64</v>
          </cell>
          <cell r="B87" t="str">
            <v>060302.0030.00062.03 Pemutakhiran Data Peta Tematik Prasarana dan Sarana Bidang Cipta Karya</v>
          </cell>
          <cell r="C87" t="str">
            <v>Swakelola</v>
          </cell>
          <cell r="D87" t="str">
            <v>Non Fisik</v>
          </cell>
          <cell r="E87">
            <v>768050</v>
          </cell>
          <cell r="F87">
            <v>0</v>
          </cell>
          <cell r="G87">
            <v>768050</v>
          </cell>
          <cell r="H87">
            <v>526441</v>
          </cell>
          <cell r="I87">
            <v>0</v>
          </cell>
          <cell r="J87">
            <v>526441</v>
          </cell>
          <cell r="K87">
            <v>68.540000000000006</v>
          </cell>
          <cell r="L87">
            <v>68.540000000000006</v>
          </cell>
        </row>
        <row r="88">
          <cell r="A88">
            <v>65</v>
          </cell>
          <cell r="B88" t="str">
            <v>060302.0030.00062.03 Dialog Publik dan Talk Show Bidang Cipta Karya</v>
          </cell>
          <cell r="C88" t="str">
            <v>Swakelola</v>
          </cell>
          <cell r="D88" t="str">
            <v>Non Fisik</v>
          </cell>
          <cell r="E88">
            <v>961502</v>
          </cell>
          <cell r="F88">
            <v>0</v>
          </cell>
          <cell r="G88">
            <v>961502</v>
          </cell>
          <cell r="H88">
            <v>765962</v>
          </cell>
          <cell r="I88">
            <v>0</v>
          </cell>
          <cell r="J88">
            <v>765962</v>
          </cell>
          <cell r="K88">
            <v>79.66</v>
          </cell>
          <cell r="L88">
            <v>79.66</v>
          </cell>
        </row>
        <row r="89">
          <cell r="A89">
            <v>66</v>
          </cell>
          <cell r="B89" t="str">
            <v>060302.0030.00062.03 Pembangunan Aplikasi Untuk Spasialisasi &amp; Visualisasi Data Program dan Kegiatan DJCK Berbasis Webgis</v>
          </cell>
          <cell r="C89" t="str">
            <v>Swakelola</v>
          </cell>
          <cell r="D89" t="str">
            <v>Non Fisik</v>
          </cell>
          <cell r="E89">
            <v>356000</v>
          </cell>
          <cell r="F89">
            <v>0</v>
          </cell>
          <cell r="G89">
            <v>356000</v>
          </cell>
          <cell r="H89">
            <v>308269</v>
          </cell>
          <cell r="I89">
            <v>0</v>
          </cell>
          <cell r="J89">
            <v>308269</v>
          </cell>
          <cell r="K89">
            <v>86.59</v>
          </cell>
          <cell r="L89">
            <v>86.59</v>
          </cell>
        </row>
        <row r="90">
          <cell r="A90">
            <v>67</v>
          </cell>
          <cell r="B90" t="str">
            <v>060302.0030.00062.03 [JASA KONSULTAN] Implementasi Strategi Komunikasi Bidang Cipta Karya 2010</v>
          </cell>
          <cell r="C90" t="str">
            <v>Kontrak</v>
          </cell>
          <cell r="D90" t="str">
            <v>Non Fisik</v>
          </cell>
          <cell r="E90">
            <v>1025000</v>
          </cell>
          <cell r="F90">
            <v>0</v>
          </cell>
          <cell r="G90">
            <v>1025000</v>
          </cell>
          <cell r="H90">
            <v>401973</v>
          </cell>
          <cell r="I90">
            <v>0</v>
          </cell>
          <cell r="J90">
            <v>401973</v>
          </cell>
          <cell r="K90">
            <v>39.22</v>
          </cell>
          <cell r="L90">
            <v>41.71</v>
          </cell>
        </row>
        <row r="91">
          <cell r="A91">
            <v>68</v>
          </cell>
          <cell r="B91" t="str">
            <v>060302.0030.00249.03 Pemeliharaan Jaringan Sistem Informasi Ditjen. Cipta Karya</v>
          </cell>
          <cell r="C91" t="str">
            <v>Swakelola</v>
          </cell>
          <cell r="D91" t="str">
            <v>Non Fisik</v>
          </cell>
          <cell r="E91">
            <v>400000</v>
          </cell>
          <cell r="F91">
            <v>0</v>
          </cell>
          <cell r="G91">
            <v>400000</v>
          </cell>
          <cell r="H91">
            <v>323842</v>
          </cell>
          <cell r="I91">
            <v>0</v>
          </cell>
          <cell r="J91">
            <v>323842</v>
          </cell>
          <cell r="K91">
            <v>80.959999999999994</v>
          </cell>
          <cell r="L91">
            <v>80.959999999999994</v>
          </cell>
        </row>
        <row r="92">
          <cell r="A92">
            <v>69</v>
          </cell>
          <cell r="B92" t="str">
            <v>060302.0030.02025.03 Monitoring Pelaksanaan Pembangunan Infrastruktur Bidang Cipta Karya Melalui DAK</v>
          </cell>
          <cell r="C92" t="str">
            <v>Swakelola</v>
          </cell>
          <cell r="D92" t="str">
            <v>Non Fisik</v>
          </cell>
          <cell r="E92">
            <v>843000</v>
          </cell>
          <cell r="F92">
            <v>0</v>
          </cell>
          <cell r="G92">
            <v>843000</v>
          </cell>
          <cell r="H92">
            <v>530533</v>
          </cell>
          <cell r="I92">
            <v>0</v>
          </cell>
          <cell r="J92">
            <v>530533</v>
          </cell>
          <cell r="K92">
            <v>62.93</v>
          </cell>
          <cell r="L92">
            <v>62.93</v>
          </cell>
        </row>
        <row r="93">
          <cell r="A93">
            <v>70</v>
          </cell>
          <cell r="B93" t="str">
            <v>060302.0051.00029.01 Peningkatan Kinerja Pejabat dan Pegawai Dilingkungan Direktorat Bina Program</v>
          </cell>
          <cell r="C93" t="str">
            <v>Swakelola</v>
          </cell>
          <cell r="D93" t="str">
            <v>Non Fisik</v>
          </cell>
          <cell r="E93">
            <v>319640</v>
          </cell>
          <cell r="F93">
            <v>0</v>
          </cell>
          <cell r="G93">
            <v>319640</v>
          </cell>
          <cell r="H93">
            <v>78020</v>
          </cell>
          <cell r="I93">
            <v>0</v>
          </cell>
          <cell r="J93">
            <v>78020</v>
          </cell>
          <cell r="K93">
            <v>24.41</v>
          </cell>
          <cell r="L93">
            <v>24.41</v>
          </cell>
        </row>
        <row r="94">
          <cell r="A94">
            <v>71</v>
          </cell>
          <cell r="B94" t="str">
            <v>060302.0051.00029.01 Laporan Monitoring Kegiatan Dilingkungan Direktorat Bina Program</v>
          </cell>
          <cell r="C94" t="str">
            <v>Swakelola</v>
          </cell>
          <cell r="D94" t="str">
            <v>Non Fisik</v>
          </cell>
          <cell r="E94">
            <v>130360</v>
          </cell>
          <cell r="F94">
            <v>0</v>
          </cell>
          <cell r="G94">
            <v>130360</v>
          </cell>
          <cell r="H94">
            <v>100089</v>
          </cell>
          <cell r="I94">
            <v>0</v>
          </cell>
          <cell r="J94">
            <v>100089</v>
          </cell>
          <cell r="K94">
            <v>76.78</v>
          </cell>
          <cell r="L94">
            <v>76.78</v>
          </cell>
        </row>
        <row r="95">
          <cell r="A95">
            <v>72</v>
          </cell>
          <cell r="B95" t="str">
            <v>060302.0051.04621.01 Presentation Room Direktorat Bina Program</v>
          </cell>
          <cell r="C95" t="str">
            <v>Kontrak</v>
          </cell>
          <cell r="D95" t="str">
            <v>Fisik</v>
          </cell>
          <cell r="E95">
            <v>350000</v>
          </cell>
          <cell r="F95">
            <v>0</v>
          </cell>
          <cell r="G95">
            <v>350000</v>
          </cell>
          <cell r="H95">
            <v>0</v>
          </cell>
          <cell r="I95">
            <v>0</v>
          </cell>
          <cell r="J95">
            <v>0</v>
          </cell>
          <cell r="K95">
            <v>0</v>
          </cell>
          <cell r="L95">
            <v>0</v>
          </cell>
        </row>
        <row r="96">
          <cell r="A96">
            <v>73</v>
          </cell>
          <cell r="B96" t="str">
            <v>060302.0052.00002.05 Administrasi Kegiatan</v>
          </cell>
          <cell r="C96" t="str">
            <v>Swakelola</v>
          </cell>
          <cell r="D96" t="str">
            <v>Non Fisik</v>
          </cell>
          <cell r="E96">
            <v>150000</v>
          </cell>
          <cell r="F96">
            <v>0</v>
          </cell>
          <cell r="G96">
            <v>150000</v>
          </cell>
          <cell r="H96">
            <v>119191</v>
          </cell>
          <cell r="I96">
            <v>0</v>
          </cell>
          <cell r="J96">
            <v>119191</v>
          </cell>
          <cell r="K96">
            <v>79.459999999999994</v>
          </cell>
          <cell r="L96">
            <v>79.459999999999994</v>
          </cell>
        </row>
        <row r="97">
          <cell r="A97">
            <v>74</v>
          </cell>
          <cell r="B97" t="str">
            <v>060302.0052.00084.05 [JASA KONSULTAN] Penyiapan Model Evaluasi Kinerja Manfaat dan Dampak Pembangunan Bidang Cipta Karya</v>
          </cell>
          <cell r="C97" t="str">
            <v>Kontrak</v>
          </cell>
          <cell r="D97" t="str">
            <v>Non Fisik</v>
          </cell>
          <cell r="E97">
            <v>1250000</v>
          </cell>
          <cell r="F97">
            <v>0</v>
          </cell>
          <cell r="G97">
            <v>1250000</v>
          </cell>
          <cell r="H97">
            <v>398990</v>
          </cell>
          <cell r="I97">
            <v>0</v>
          </cell>
          <cell r="J97">
            <v>398990</v>
          </cell>
          <cell r="K97">
            <v>31.92</v>
          </cell>
          <cell r="L97">
            <v>37.15</v>
          </cell>
        </row>
        <row r="98">
          <cell r="A98">
            <v>75</v>
          </cell>
          <cell r="B98" t="str">
            <v>060302.0052.00084.05 [JASA KONSULTAN] Penyusunan Evaluasi Kinerja Pembangunan Bidang Cipta Karya</v>
          </cell>
          <cell r="C98" t="str">
            <v>Kontrak</v>
          </cell>
          <cell r="D98" t="str">
            <v>Non Fisik</v>
          </cell>
          <cell r="E98">
            <v>1000000</v>
          </cell>
          <cell r="F98">
            <v>0</v>
          </cell>
          <cell r="G98">
            <v>1000000</v>
          </cell>
          <cell r="H98">
            <v>631452</v>
          </cell>
          <cell r="I98">
            <v>0</v>
          </cell>
          <cell r="J98">
            <v>631452</v>
          </cell>
          <cell r="K98">
            <v>63.15</v>
          </cell>
          <cell r="L98">
            <v>72.64</v>
          </cell>
        </row>
        <row r="99">
          <cell r="A99">
            <v>76</v>
          </cell>
          <cell r="B99" t="str">
            <v>060302.0052.00084.05 [JASA KONSULTAN] Evaluasi Kinerja Pelaksanaan Anggaran DAK Bidang Cipta Karya</v>
          </cell>
          <cell r="C99" t="str">
            <v>Kontrak</v>
          </cell>
          <cell r="D99" t="str">
            <v>Non Fisik</v>
          </cell>
          <cell r="E99">
            <v>1000000</v>
          </cell>
          <cell r="F99">
            <v>0</v>
          </cell>
          <cell r="G99">
            <v>1000000</v>
          </cell>
          <cell r="H99">
            <v>640932</v>
          </cell>
          <cell r="I99">
            <v>0</v>
          </cell>
          <cell r="J99">
            <v>640932</v>
          </cell>
          <cell r="K99">
            <v>64.09</v>
          </cell>
          <cell r="L99">
            <v>72.58</v>
          </cell>
        </row>
        <row r="100">
          <cell r="A100">
            <v>77</v>
          </cell>
          <cell r="B100" t="str">
            <v>060302.0052.00084.05 [JASA KONSULTAN] Evaluasi Pinjaman Hibah Luar Negeri Bidang Cipta Karya</v>
          </cell>
          <cell r="C100" t="str">
            <v>Kontrak</v>
          </cell>
          <cell r="D100" t="str">
            <v>Non Fisik</v>
          </cell>
          <cell r="E100">
            <v>1000000</v>
          </cell>
          <cell r="F100">
            <v>0</v>
          </cell>
          <cell r="G100">
            <v>1000000</v>
          </cell>
          <cell r="H100">
            <v>565406</v>
          </cell>
          <cell r="I100">
            <v>0</v>
          </cell>
          <cell r="J100">
            <v>565406</v>
          </cell>
          <cell r="K100">
            <v>56.54</v>
          </cell>
          <cell r="L100">
            <v>60.51</v>
          </cell>
        </row>
        <row r="101">
          <cell r="A101">
            <v>78</v>
          </cell>
          <cell r="B101" t="str">
            <v>060302.0052.00084.05 Monitoring dan Supervisi Kegiatan Evaluasi Kinerja Bidang Cipta Karya</v>
          </cell>
          <cell r="C101" t="str">
            <v>Swakelola</v>
          </cell>
          <cell r="D101" t="str">
            <v>Non Fisik</v>
          </cell>
          <cell r="E101">
            <v>350000</v>
          </cell>
          <cell r="F101">
            <v>0</v>
          </cell>
          <cell r="G101">
            <v>350000</v>
          </cell>
          <cell r="H101">
            <v>231232</v>
          </cell>
          <cell r="I101">
            <v>0</v>
          </cell>
          <cell r="J101">
            <v>231232</v>
          </cell>
          <cell r="K101">
            <v>66.069999999999993</v>
          </cell>
          <cell r="L101">
            <v>66.069999999999993</v>
          </cell>
        </row>
        <row r="102">
          <cell r="A102">
            <v>79</v>
          </cell>
          <cell r="B102" t="str">
            <v>060302.0052.02165.05 [JASA KONSULTAN] Penyempurnaan Sistem Informasi dan Manajemen untuk Monitoring dan Evaluasi Kinerja Bidang Cipta Karya</v>
          </cell>
          <cell r="C102" t="str">
            <v>Kontrak</v>
          </cell>
          <cell r="D102" t="str">
            <v>Non Fisik</v>
          </cell>
          <cell r="E102">
            <v>1000000</v>
          </cell>
          <cell r="F102">
            <v>0</v>
          </cell>
          <cell r="G102">
            <v>1000000</v>
          </cell>
          <cell r="H102">
            <v>439104</v>
          </cell>
          <cell r="I102">
            <v>0</v>
          </cell>
          <cell r="J102">
            <v>439104</v>
          </cell>
          <cell r="K102">
            <v>43.91</v>
          </cell>
          <cell r="L102">
            <v>55.01</v>
          </cell>
        </row>
        <row r="103">
          <cell r="A103">
            <v>80</v>
          </cell>
          <cell r="B103" t="str">
            <v>060302.0060.00155.06 [JASA KONSULTAN] Penyiapan Proyek Pinjaman Luar Negeri Sub Bidang Penataan Bangunan dan Pengembangan Permukiman</v>
          </cell>
          <cell r="C103" t="str">
            <v>Kontrak</v>
          </cell>
          <cell r="D103" t="str">
            <v>Non Fisik</v>
          </cell>
          <cell r="E103">
            <v>1050000</v>
          </cell>
          <cell r="F103">
            <v>0</v>
          </cell>
          <cell r="G103">
            <v>1050000</v>
          </cell>
          <cell r="H103">
            <v>272653</v>
          </cell>
          <cell r="I103">
            <v>0</v>
          </cell>
          <cell r="J103">
            <v>272653</v>
          </cell>
          <cell r="K103">
            <v>25.97</v>
          </cell>
          <cell r="L103">
            <v>30.85</v>
          </cell>
        </row>
        <row r="104">
          <cell r="A104">
            <v>81</v>
          </cell>
          <cell r="B104" t="str">
            <v>060302.0060.00155.06 [JASA KONSULTAN] Identifikasi Rencana Investasi Bidang Cipta Karya Melalui Kemitraan Multipihak</v>
          </cell>
          <cell r="C104" t="str">
            <v>Kontrak</v>
          </cell>
          <cell r="D104" t="str">
            <v>Non Fisik</v>
          </cell>
          <cell r="E104">
            <v>1000000</v>
          </cell>
          <cell r="F104">
            <v>0</v>
          </cell>
          <cell r="G104">
            <v>1000000</v>
          </cell>
          <cell r="H104">
            <v>385253</v>
          </cell>
          <cell r="I104">
            <v>0</v>
          </cell>
          <cell r="J104">
            <v>385253</v>
          </cell>
          <cell r="K104">
            <v>38.53</v>
          </cell>
          <cell r="L104">
            <v>42.84</v>
          </cell>
        </row>
        <row r="105">
          <cell r="A105">
            <v>82</v>
          </cell>
          <cell r="B105" t="str">
            <v>060302.0088.00002.06 Administrasi Kegiatan</v>
          </cell>
          <cell r="C105" t="str">
            <v>Adm. Umum</v>
          </cell>
          <cell r="D105" t="str">
            <v>Adm. Umum</v>
          </cell>
          <cell r="E105">
            <v>97800</v>
          </cell>
          <cell r="F105">
            <v>0</v>
          </cell>
          <cell r="G105">
            <v>97800</v>
          </cell>
          <cell r="H105">
            <v>48905</v>
          </cell>
          <cell r="I105">
            <v>0</v>
          </cell>
          <cell r="J105">
            <v>48905</v>
          </cell>
          <cell r="K105">
            <v>50</v>
          </cell>
          <cell r="L105">
            <v>50</v>
          </cell>
        </row>
        <row r="106">
          <cell r="A106">
            <v>83</v>
          </cell>
          <cell r="B106" t="str">
            <v>060302.0088.00062.03 Pembuatan Film Publikasi Renstra Ditjen Cipta Karya 2010 s/d 2014</v>
          </cell>
          <cell r="C106" t="str">
            <v>Swakelola</v>
          </cell>
          <cell r="D106" t="str">
            <v>Non Fisik</v>
          </cell>
          <cell r="E106">
            <v>100000</v>
          </cell>
          <cell r="F106">
            <v>0</v>
          </cell>
          <cell r="G106">
            <v>100000</v>
          </cell>
          <cell r="H106">
            <v>96635</v>
          </cell>
          <cell r="I106">
            <v>0</v>
          </cell>
          <cell r="J106">
            <v>96635</v>
          </cell>
          <cell r="K106">
            <v>96.64</v>
          </cell>
          <cell r="L106">
            <v>96.64</v>
          </cell>
        </row>
        <row r="107">
          <cell r="A107">
            <v>84</v>
          </cell>
          <cell r="B107" t="str">
            <v>060302.0088.00062.03 Penyusunan dan Pengorganisasian Dokumentasi dan Publikasi Tahun 2005 s/d 2009</v>
          </cell>
          <cell r="C107" t="str">
            <v>Swakelola</v>
          </cell>
          <cell r="D107" t="str">
            <v>Non Fisik</v>
          </cell>
          <cell r="E107">
            <v>100000</v>
          </cell>
          <cell r="F107">
            <v>0</v>
          </cell>
          <cell r="G107">
            <v>100000</v>
          </cell>
          <cell r="H107">
            <v>97240</v>
          </cell>
          <cell r="I107">
            <v>0</v>
          </cell>
          <cell r="J107">
            <v>97240</v>
          </cell>
          <cell r="K107">
            <v>97.24</v>
          </cell>
          <cell r="L107">
            <v>97.24</v>
          </cell>
        </row>
        <row r="108">
          <cell r="A108">
            <v>85</v>
          </cell>
          <cell r="B108" t="str">
            <v>060302.0088.00155.06 [JASA KONSULTAN] Penyiapan Proyek Pinjaman Luar Negeri Sub Bidang Penyehatan Lingkungan Permukiman</v>
          </cell>
          <cell r="C108" t="str">
            <v>Kontrak</v>
          </cell>
          <cell r="D108" t="str">
            <v>Non Fisik</v>
          </cell>
          <cell r="E108">
            <v>1400000</v>
          </cell>
          <cell r="F108">
            <v>0</v>
          </cell>
          <cell r="G108">
            <v>1400000</v>
          </cell>
          <cell r="H108">
            <v>331897</v>
          </cell>
          <cell r="I108">
            <v>0</v>
          </cell>
          <cell r="J108">
            <v>331897</v>
          </cell>
          <cell r="K108">
            <v>23.71</v>
          </cell>
          <cell r="L108">
            <v>26.08</v>
          </cell>
        </row>
        <row r="109">
          <cell r="A109">
            <v>86</v>
          </cell>
          <cell r="B109" t="str">
            <v>060302.0088.02242.06 Fasilitasi Penyiapan Investasi Pembangunan Bidang Cipta Karya</v>
          </cell>
          <cell r="C109" t="str">
            <v>Swakelola</v>
          </cell>
          <cell r="D109" t="str">
            <v>Non Fisik</v>
          </cell>
          <cell r="E109">
            <v>1000000</v>
          </cell>
          <cell r="F109">
            <v>0</v>
          </cell>
          <cell r="G109">
            <v>1000000</v>
          </cell>
          <cell r="H109">
            <v>728566</v>
          </cell>
          <cell r="I109">
            <v>0</v>
          </cell>
          <cell r="J109">
            <v>728566</v>
          </cell>
          <cell r="K109">
            <v>72.86</v>
          </cell>
          <cell r="L109">
            <v>72.86</v>
          </cell>
        </row>
        <row r="110">
          <cell r="A110">
            <v>87</v>
          </cell>
          <cell r="B110" t="str">
            <v>060302.0088.02242.06 Monitoring dan Supervisi Penyiapan Kerjasama Luar Negeri Tahun 2010</v>
          </cell>
          <cell r="C110" t="str">
            <v>Swakelola</v>
          </cell>
          <cell r="D110" t="str">
            <v>Non Fisik</v>
          </cell>
          <cell r="E110">
            <v>1259200</v>
          </cell>
          <cell r="F110">
            <v>0</v>
          </cell>
          <cell r="G110">
            <v>1259200</v>
          </cell>
          <cell r="H110">
            <v>473733</v>
          </cell>
          <cell r="I110">
            <v>0</v>
          </cell>
          <cell r="J110">
            <v>473733</v>
          </cell>
          <cell r="K110">
            <v>37.619999999999997</v>
          </cell>
          <cell r="L110">
            <v>37.619999999999997</v>
          </cell>
        </row>
        <row r="111">
          <cell r="A111">
            <v>5466178</v>
          </cell>
          <cell r="B111" t="str">
            <v xml:space="preserve">DIREKTORAT PENGEMBANGAN AIR MINUM </v>
          </cell>
          <cell r="C111" t="str">
            <v xml:space="preserve">- </v>
          </cell>
          <cell r="D111" t="str">
            <v>-</v>
          </cell>
          <cell r="E111">
            <v>45141612</v>
          </cell>
          <cell r="F111">
            <v>0</v>
          </cell>
          <cell r="G111">
            <v>45141612</v>
          </cell>
          <cell r="H111">
            <v>23737571</v>
          </cell>
          <cell r="I111">
            <v>0</v>
          </cell>
          <cell r="J111">
            <v>23737571</v>
          </cell>
          <cell r="K111">
            <v>52.58</v>
          </cell>
          <cell r="L111">
            <v>54.57</v>
          </cell>
        </row>
        <row r="112">
          <cell r="A112">
            <v>88</v>
          </cell>
          <cell r="B112" t="str">
            <v>060302.0027.00002.01 Administrasi Kegiatan</v>
          </cell>
          <cell r="C112" t="str">
            <v>Adm. Umum</v>
          </cell>
          <cell r="D112" t="str">
            <v>Adm. Umum</v>
          </cell>
          <cell r="E112">
            <v>637295</v>
          </cell>
          <cell r="F112">
            <v>0</v>
          </cell>
          <cell r="G112">
            <v>637295</v>
          </cell>
          <cell r="H112">
            <v>525133</v>
          </cell>
          <cell r="I112">
            <v>0</v>
          </cell>
          <cell r="J112">
            <v>525133</v>
          </cell>
          <cell r="K112">
            <v>82.4</v>
          </cell>
          <cell r="L112">
            <v>82.4</v>
          </cell>
        </row>
        <row r="113">
          <cell r="A113">
            <v>89</v>
          </cell>
          <cell r="B113" t="str">
            <v>060302.0027.00272.01 Pengadaan Meubeler dan Partisi Kantor Dit.PAM</v>
          </cell>
          <cell r="C113" t="str">
            <v>Swakelola</v>
          </cell>
          <cell r="D113" t="str">
            <v>Fisik</v>
          </cell>
          <cell r="E113">
            <v>542900</v>
          </cell>
          <cell r="F113">
            <v>0</v>
          </cell>
          <cell r="G113">
            <v>542900</v>
          </cell>
          <cell r="H113">
            <v>542741</v>
          </cell>
          <cell r="I113">
            <v>0</v>
          </cell>
          <cell r="J113">
            <v>542741</v>
          </cell>
          <cell r="K113">
            <v>99.97</v>
          </cell>
          <cell r="L113">
            <v>100</v>
          </cell>
        </row>
        <row r="114">
          <cell r="A114">
            <v>90</v>
          </cell>
          <cell r="B114" t="str">
            <v>060302.0027.00290.01 Pengadaan Kendaraan Roda-4</v>
          </cell>
          <cell r="C114" t="str">
            <v>Kontrak</v>
          </cell>
          <cell r="D114" t="str">
            <v>Fisik</v>
          </cell>
          <cell r="E114">
            <v>200000</v>
          </cell>
          <cell r="F114">
            <v>0</v>
          </cell>
          <cell r="G114">
            <v>200000</v>
          </cell>
          <cell r="H114">
            <v>196000</v>
          </cell>
          <cell r="I114">
            <v>0</v>
          </cell>
          <cell r="J114">
            <v>196000</v>
          </cell>
          <cell r="K114">
            <v>98</v>
          </cell>
          <cell r="L114">
            <v>100</v>
          </cell>
        </row>
        <row r="115">
          <cell r="A115">
            <v>91</v>
          </cell>
          <cell r="B115" t="str">
            <v>060302.0027.00546.01 KONSOLIDASI BMN DIT PAM</v>
          </cell>
          <cell r="C115" t="str">
            <v>Swakelola</v>
          </cell>
          <cell r="D115" t="str">
            <v>Non Fisik</v>
          </cell>
          <cell r="E115">
            <v>916483</v>
          </cell>
          <cell r="F115">
            <v>0</v>
          </cell>
          <cell r="G115">
            <v>916483</v>
          </cell>
          <cell r="H115">
            <v>690975</v>
          </cell>
          <cell r="I115">
            <v>0</v>
          </cell>
          <cell r="J115">
            <v>690975</v>
          </cell>
          <cell r="K115">
            <v>75.39</v>
          </cell>
          <cell r="L115">
            <v>75.39</v>
          </cell>
        </row>
        <row r="116">
          <cell r="A116">
            <v>92</v>
          </cell>
          <cell r="B116" t="str">
            <v>060302.0027.00546.01 PEMUTAKHIRAN DATA LHP (Rapat Pembahasan)</v>
          </cell>
          <cell r="C116" t="str">
            <v>Swakelola</v>
          </cell>
          <cell r="D116" t="str">
            <v>Non Fisik</v>
          </cell>
          <cell r="E116">
            <v>461527</v>
          </cell>
          <cell r="F116">
            <v>0</v>
          </cell>
          <cell r="G116">
            <v>461527</v>
          </cell>
          <cell r="H116">
            <v>291559</v>
          </cell>
          <cell r="I116">
            <v>0</v>
          </cell>
          <cell r="J116">
            <v>291559</v>
          </cell>
          <cell r="K116">
            <v>63.17</v>
          </cell>
          <cell r="L116">
            <v>63.17</v>
          </cell>
        </row>
        <row r="117">
          <cell r="A117">
            <v>93</v>
          </cell>
          <cell r="B117" t="str">
            <v>060302.0027.00671.01 PEMBINAAN PROGRAM PENGEMBANGAN SPAM</v>
          </cell>
          <cell r="C117" t="str">
            <v>Swakelola</v>
          </cell>
          <cell r="D117" t="str">
            <v>Non Fisik</v>
          </cell>
          <cell r="E117">
            <v>358791</v>
          </cell>
          <cell r="F117">
            <v>0</v>
          </cell>
          <cell r="G117">
            <v>358791</v>
          </cell>
          <cell r="H117">
            <v>212357</v>
          </cell>
          <cell r="I117">
            <v>0</v>
          </cell>
          <cell r="J117">
            <v>212357</v>
          </cell>
          <cell r="K117">
            <v>59.19</v>
          </cell>
          <cell r="L117">
            <v>59.19</v>
          </cell>
        </row>
        <row r="118">
          <cell r="A118">
            <v>94</v>
          </cell>
          <cell r="B118" t="str">
            <v>060302.0027.00671.01 GOVERNMENT COMMITTEE GP-OBA SURABAYA</v>
          </cell>
          <cell r="C118" t="str">
            <v>Swakelola</v>
          </cell>
          <cell r="D118" t="str">
            <v>Non Fisik</v>
          </cell>
          <cell r="E118">
            <v>626088</v>
          </cell>
          <cell r="F118">
            <v>0</v>
          </cell>
          <cell r="G118">
            <v>626088</v>
          </cell>
          <cell r="H118">
            <v>9956</v>
          </cell>
          <cell r="I118">
            <v>0</v>
          </cell>
          <cell r="J118">
            <v>9956</v>
          </cell>
          <cell r="K118">
            <v>1.59</v>
          </cell>
          <cell r="L118">
            <v>1.59</v>
          </cell>
        </row>
        <row r="119">
          <cell r="A119">
            <v>95</v>
          </cell>
          <cell r="B119" t="str">
            <v>060302.0027.00671.01 OPERASIONAL PCU UWSSP</v>
          </cell>
          <cell r="C119" t="str">
            <v>Swakelola</v>
          </cell>
          <cell r="D119" t="str">
            <v>Fisik</v>
          </cell>
          <cell r="E119">
            <v>90825</v>
          </cell>
          <cell r="F119">
            <v>0</v>
          </cell>
          <cell r="G119">
            <v>90825</v>
          </cell>
          <cell r="H119">
            <v>90368</v>
          </cell>
          <cell r="I119">
            <v>0</v>
          </cell>
          <cell r="J119">
            <v>90368</v>
          </cell>
          <cell r="K119">
            <v>99.5</v>
          </cell>
          <cell r="L119">
            <v>100</v>
          </cell>
        </row>
        <row r="120">
          <cell r="A120">
            <v>96</v>
          </cell>
          <cell r="B120" t="str">
            <v>060302.0027.04621.01 Rehabilitasi Kantor</v>
          </cell>
          <cell r="C120" t="str">
            <v>Kontrak</v>
          </cell>
          <cell r="D120" t="str">
            <v>Fisik</v>
          </cell>
          <cell r="E120">
            <v>750000</v>
          </cell>
          <cell r="F120">
            <v>0</v>
          </cell>
          <cell r="G120">
            <v>750000</v>
          </cell>
          <cell r="H120">
            <v>155435</v>
          </cell>
          <cell r="I120">
            <v>0</v>
          </cell>
          <cell r="J120">
            <v>155435</v>
          </cell>
          <cell r="K120">
            <v>20.72</v>
          </cell>
          <cell r="L120">
            <v>30</v>
          </cell>
        </row>
        <row r="121">
          <cell r="A121">
            <v>97</v>
          </cell>
          <cell r="B121" t="str">
            <v>060302.0027.04621.01 Perencanaan Perbaikan Kantor</v>
          </cell>
          <cell r="C121" t="str">
            <v>Swakelola</v>
          </cell>
          <cell r="D121" t="str">
            <v>Non Fisik</v>
          </cell>
          <cell r="E121">
            <v>45750</v>
          </cell>
          <cell r="F121">
            <v>0</v>
          </cell>
          <cell r="G121">
            <v>45750</v>
          </cell>
          <cell r="H121">
            <v>45210</v>
          </cell>
          <cell r="I121">
            <v>0</v>
          </cell>
          <cell r="J121">
            <v>45210</v>
          </cell>
          <cell r="K121">
            <v>98.82</v>
          </cell>
          <cell r="L121">
            <v>100</v>
          </cell>
        </row>
        <row r="122">
          <cell r="A122">
            <v>98</v>
          </cell>
          <cell r="B122" t="str">
            <v>060302.0027.04621.01 Pengawasan Perbaikan Sarana &amp; Prasarana Kantor</v>
          </cell>
          <cell r="C122" t="str">
            <v>Swakelola</v>
          </cell>
          <cell r="D122" t="str">
            <v>Non Fisik</v>
          </cell>
          <cell r="E122">
            <v>28700</v>
          </cell>
          <cell r="F122">
            <v>0</v>
          </cell>
          <cell r="G122">
            <v>28700</v>
          </cell>
          <cell r="H122">
            <v>0</v>
          </cell>
          <cell r="I122">
            <v>0</v>
          </cell>
          <cell r="J122">
            <v>0</v>
          </cell>
          <cell r="K122">
            <v>0</v>
          </cell>
          <cell r="L122">
            <v>0</v>
          </cell>
        </row>
        <row r="123">
          <cell r="A123">
            <v>99</v>
          </cell>
          <cell r="B123" t="str">
            <v>060302.0027.04621.01 Honor Panitia</v>
          </cell>
          <cell r="C123" t="str">
            <v>Adm. Umum</v>
          </cell>
          <cell r="D123" t="str">
            <v>Adm. Umum</v>
          </cell>
          <cell r="E123">
            <v>3625</v>
          </cell>
          <cell r="F123">
            <v>0</v>
          </cell>
          <cell r="G123">
            <v>3625</v>
          </cell>
          <cell r="H123">
            <v>3625</v>
          </cell>
          <cell r="I123">
            <v>0</v>
          </cell>
          <cell r="J123">
            <v>3625</v>
          </cell>
          <cell r="K123">
            <v>100</v>
          </cell>
          <cell r="L123">
            <v>100</v>
          </cell>
        </row>
        <row r="124">
          <cell r="A124">
            <v>100</v>
          </cell>
          <cell r="B124" t="str">
            <v>060302.0027.04679.01 FASILITASI JABATAN FUNGSIONAL DIT.PAM</v>
          </cell>
          <cell r="C124" t="str">
            <v>Swakelola</v>
          </cell>
          <cell r="D124" t="str">
            <v>Non Fisik</v>
          </cell>
          <cell r="E124">
            <v>175700</v>
          </cell>
          <cell r="F124">
            <v>0</v>
          </cell>
          <cell r="G124">
            <v>175700</v>
          </cell>
          <cell r="H124">
            <v>157699</v>
          </cell>
          <cell r="I124">
            <v>0</v>
          </cell>
          <cell r="J124">
            <v>157699</v>
          </cell>
          <cell r="K124">
            <v>89.75</v>
          </cell>
          <cell r="L124">
            <v>89.75</v>
          </cell>
        </row>
        <row r="125">
          <cell r="A125">
            <v>101</v>
          </cell>
          <cell r="B125" t="str">
            <v>060302.0027.04679.01 BIMBINGAN TEKNIS STAF DIREKTORAT PENGEMBANGAN AIR MINUM</v>
          </cell>
          <cell r="C125" t="str">
            <v>Swakelola</v>
          </cell>
          <cell r="D125" t="str">
            <v>Non Fisik</v>
          </cell>
          <cell r="E125">
            <v>546000</v>
          </cell>
          <cell r="F125">
            <v>0</v>
          </cell>
          <cell r="G125">
            <v>546000</v>
          </cell>
          <cell r="H125">
            <v>4830</v>
          </cell>
          <cell r="I125">
            <v>0</v>
          </cell>
          <cell r="J125">
            <v>4830</v>
          </cell>
          <cell r="K125">
            <v>0.88</v>
          </cell>
          <cell r="L125">
            <v>0.88</v>
          </cell>
        </row>
        <row r="126">
          <cell r="A126">
            <v>102</v>
          </cell>
          <cell r="B126" t="str">
            <v>060302.0027.04679.01 FASILITASI PENGEMBANGAN SPAM</v>
          </cell>
          <cell r="C126" t="str">
            <v>Swakelola</v>
          </cell>
          <cell r="D126" t="str">
            <v>Non Fisik</v>
          </cell>
          <cell r="E126">
            <v>700520</v>
          </cell>
          <cell r="F126">
            <v>0</v>
          </cell>
          <cell r="G126">
            <v>700520</v>
          </cell>
          <cell r="H126">
            <v>200282</v>
          </cell>
          <cell r="I126">
            <v>0</v>
          </cell>
          <cell r="J126">
            <v>200282</v>
          </cell>
          <cell r="K126">
            <v>28.59</v>
          </cell>
          <cell r="L126">
            <v>28.59</v>
          </cell>
        </row>
        <row r="127">
          <cell r="A127">
            <v>103</v>
          </cell>
          <cell r="B127" t="str">
            <v>060302.4282.00002.02 Penggandaan Dokumen Lelang</v>
          </cell>
          <cell r="C127" t="str">
            <v>Adm. Umum</v>
          </cell>
          <cell r="D127" t="str">
            <v>Adm. Umum</v>
          </cell>
          <cell r="E127">
            <v>35425</v>
          </cell>
          <cell r="F127">
            <v>0</v>
          </cell>
          <cell r="G127">
            <v>35425</v>
          </cell>
          <cell r="H127">
            <v>20323</v>
          </cell>
          <cell r="I127">
            <v>0</v>
          </cell>
          <cell r="J127">
            <v>20323</v>
          </cell>
          <cell r="K127">
            <v>57.37</v>
          </cell>
          <cell r="L127">
            <v>60</v>
          </cell>
        </row>
        <row r="128">
          <cell r="A128">
            <v>104</v>
          </cell>
          <cell r="B128" t="str">
            <v>060302.4282.00002.02 HONOR PANITIA</v>
          </cell>
          <cell r="C128" t="str">
            <v>Swakelola</v>
          </cell>
          <cell r="D128" t="str">
            <v>Non Fisik</v>
          </cell>
          <cell r="E128">
            <v>25375</v>
          </cell>
          <cell r="F128">
            <v>0</v>
          </cell>
          <cell r="G128">
            <v>25375</v>
          </cell>
          <cell r="H128">
            <v>0</v>
          </cell>
          <cell r="I128">
            <v>0</v>
          </cell>
          <cell r="J128">
            <v>0</v>
          </cell>
          <cell r="K128">
            <v>0</v>
          </cell>
          <cell r="L128">
            <v>100</v>
          </cell>
        </row>
        <row r="129">
          <cell r="A129">
            <v>105</v>
          </cell>
          <cell r="B129" t="str">
            <v>060302.4282.00059.02 HONOR TIM TEKNIS PENGAWASAN DAN PENGENDALIAN PEKERJAAN KONSULTANSI</v>
          </cell>
          <cell r="C129" t="str">
            <v>Swakelola</v>
          </cell>
          <cell r="D129" t="str">
            <v>Non Fisik</v>
          </cell>
          <cell r="E129">
            <v>79200</v>
          </cell>
          <cell r="F129">
            <v>0</v>
          </cell>
          <cell r="G129">
            <v>79200</v>
          </cell>
          <cell r="H129">
            <v>39600</v>
          </cell>
          <cell r="I129">
            <v>0</v>
          </cell>
          <cell r="J129">
            <v>39600</v>
          </cell>
          <cell r="K129">
            <v>50</v>
          </cell>
          <cell r="L129">
            <v>50</v>
          </cell>
        </row>
        <row r="130">
          <cell r="A130">
            <v>106</v>
          </cell>
          <cell r="B130" t="str">
            <v>060302.4282.04679.02 Penyusunan Jabatan Kerja Kompetensi SDM Pengelola SPAM</v>
          </cell>
          <cell r="C130" t="str">
            <v>Kontrak</v>
          </cell>
          <cell r="D130" t="str">
            <v>Non Fisik</v>
          </cell>
          <cell r="E130">
            <v>1200000</v>
          </cell>
          <cell r="F130">
            <v>0</v>
          </cell>
          <cell r="G130">
            <v>1200000</v>
          </cell>
          <cell r="H130">
            <v>574001</v>
          </cell>
          <cell r="I130">
            <v>0</v>
          </cell>
          <cell r="J130">
            <v>574001</v>
          </cell>
          <cell r="K130">
            <v>47.83</v>
          </cell>
          <cell r="L130">
            <v>50</v>
          </cell>
        </row>
        <row r="131">
          <cell r="A131">
            <v>107</v>
          </cell>
          <cell r="B131" t="str">
            <v>060302.4282.04679.02 Pengumpulan dan Pengelolaan Data Pengelolaan dan Pengusahaan Air Minum</v>
          </cell>
          <cell r="C131" t="str">
            <v>Kontrak</v>
          </cell>
          <cell r="D131" t="str">
            <v>Non Fisik</v>
          </cell>
          <cell r="E131">
            <v>900000</v>
          </cell>
          <cell r="F131">
            <v>0</v>
          </cell>
          <cell r="G131">
            <v>900000</v>
          </cell>
          <cell r="H131">
            <v>436522</v>
          </cell>
          <cell r="I131">
            <v>0</v>
          </cell>
          <cell r="J131">
            <v>436522</v>
          </cell>
          <cell r="K131">
            <v>48.5</v>
          </cell>
          <cell r="L131">
            <v>50</v>
          </cell>
        </row>
        <row r="132">
          <cell r="A132">
            <v>108</v>
          </cell>
          <cell r="B132" t="str">
            <v>060302.4282.04679.02 Penyiapan Panduan Kelembagaan SPAM Regional</v>
          </cell>
          <cell r="C132" t="str">
            <v>Kontrak</v>
          </cell>
          <cell r="D132" t="str">
            <v>Non Fisik</v>
          </cell>
          <cell r="E132">
            <v>800000</v>
          </cell>
          <cell r="F132">
            <v>0</v>
          </cell>
          <cell r="G132">
            <v>800000</v>
          </cell>
          <cell r="H132">
            <v>384727</v>
          </cell>
          <cell r="I132">
            <v>0</v>
          </cell>
          <cell r="J132">
            <v>384727</v>
          </cell>
          <cell r="K132">
            <v>48.09</v>
          </cell>
          <cell r="L132">
            <v>50</v>
          </cell>
        </row>
        <row r="133">
          <cell r="A133">
            <v>109</v>
          </cell>
          <cell r="B133" t="str">
            <v>060302.4282.04679.02 Manual Penyusunan Dokumen Administrasi Penetapan Renumerasi &amp; Tarif BLUD AirMinum</v>
          </cell>
          <cell r="C133" t="str">
            <v>Kontrak</v>
          </cell>
          <cell r="D133" t="str">
            <v>Non Fisik</v>
          </cell>
          <cell r="E133">
            <v>900000</v>
          </cell>
          <cell r="F133">
            <v>0</v>
          </cell>
          <cell r="G133">
            <v>900000</v>
          </cell>
          <cell r="H133">
            <v>422273</v>
          </cell>
          <cell r="I133">
            <v>0</v>
          </cell>
          <cell r="J133">
            <v>422273</v>
          </cell>
          <cell r="K133">
            <v>46.92</v>
          </cell>
          <cell r="L133">
            <v>50</v>
          </cell>
        </row>
        <row r="134">
          <cell r="A134">
            <v>110</v>
          </cell>
          <cell r="B134" t="str">
            <v>060302.4282.04679.02 Manual Penyusunan Renstra Bisnis dan Rencana Bisnis Anggaran (RBA) BLUD -SPAM</v>
          </cell>
          <cell r="C134" t="str">
            <v>Kontrak</v>
          </cell>
          <cell r="D134" t="str">
            <v>Non Fisik</v>
          </cell>
          <cell r="E134">
            <v>900000</v>
          </cell>
          <cell r="F134">
            <v>0</v>
          </cell>
          <cell r="G134">
            <v>900000</v>
          </cell>
          <cell r="H134">
            <v>417074</v>
          </cell>
          <cell r="I134">
            <v>0</v>
          </cell>
          <cell r="J134">
            <v>417074</v>
          </cell>
          <cell r="K134">
            <v>46.34</v>
          </cell>
          <cell r="L134">
            <v>50</v>
          </cell>
        </row>
        <row r="135">
          <cell r="A135">
            <v>111</v>
          </cell>
          <cell r="B135" t="str">
            <v>060302.4282.04679.02 Bantuan Manajemen Penguatan Kelembagaan BLUD SPAM</v>
          </cell>
          <cell r="C135" t="str">
            <v>Kontrak</v>
          </cell>
          <cell r="D135" t="str">
            <v>Non Fisik</v>
          </cell>
          <cell r="E135">
            <v>850000</v>
          </cell>
          <cell r="F135">
            <v>0</v>
          </cell>
          <cell r="G135">
            <v>850000</v>
          </cell>
          <cell r="H135">
            <v>406378</v>
          </cell>
          <cell r="I135">
            <v>0</v>
          </cell>
          <cell r="J135">
            <v>406378</v>
          </cell>
          <cell r="K135">
            <v>47.81</v>
          </cell>
          <cell r="L135">
            <v>50</v>
          </cell>
        </row>
        <row r="136">
          <cell r="A136">
            <v>112</v>
          </cell>
          <cell r="B136" t="str">
            <v>060302.4282.04679.02 Bantuan Manajemen Pengelolaan Keuangan PDAM</v>
          </cell>
          <cell r="C136" t="str">
            <v>Swakelola</v>
          </cell>
          <cell r="D136" t="str">
            <v>Non Fisik</v>
          </cell>
          <cell r="E136">
            <v>636110</v>
          </cell>
          <cell r="F136">
            <v>0</v>
          </cell>
          <cell r="G136">
            <v>636110</v>
          </cell>
          <cell r="H136">
            <v>44707</v>
          </cell>
          <cell r="I136">
            <v>0</v>
          </cell>
          <cell r="J136">
            <v>44707</v>
          </cell>
          <cell r="K136">
            <v>7.03</v>
          </cell>
          <cell r="L136">
            <v>15</v>
          </cell>
        </row>
        <row r="137">
          <cell r="A137">
            <v>113</v>
          </cell>
          <cell r="B137" t="str">
            <v>060302.4282.04679.02 Bantuan Teknis Peningkatan SDM Pengembangan SPAM</v>
          </cell>
          <cell r="C137" t="str">
            <v>Swakelola</v>
          </cell>
          <cell r="D137" t="str">
            <v>Non Fisik</v>
          </cell>
          <cell r="E137">
            <v>464000</v>
          </cell>
          <cell r="F137">
            <v>0</v>
          </cell>
          <cell r="G137">
            <v>464000</v>
          </cell>
          <cell r="H137">
            <v>447848</v>
          </cell>
          <cell r="I137">
            <v>0</v>
          </cell>
          <cell r="J137">
            <v>447848</v>
          </cell>
          <cell r="K137">
            <v>96.52</v>
          </cell>
          <cell r="L137">
            <v>100</v>
          </cell>
        </row>
        <row r="138">
          <cell r="A138">
            <v>114</v>
          </cell>
          <cell r="B138" t="str">
            <v>060302.4282.04679.02 Bimbingan Teknis Operasi Dan Pemeliharaan SPAM</v>
          </cell>
          <cell r="C138" t="str">
            <v>Swakelola</v>
          </cell>
          <cell r="D138" t="str">
            <v>Non Fisik</v>
          </cell>
          <cell r="E138">
            <v>552300</v>
          </cell>
          <cell r="F138">
            <v>0</v>
          </cell>
          <cell r="G138">
            <v>552300</v>
          </cell>
          <cell r="H138">
            <v>0</v>
          </cell>
          <cell r="I138">
            <v>0</v>
          </cell>
          <cell r="J138">
            <v>0</v>
          </cell>
          <cell r="K138">
            <v>0</v>
          </cell>
          <cell r="L138">
            <v>0</v>
          </cell>
        </row>
        <row r="139">
          <cell r="A139">
            <v>115</v>
          </cell>
          <cell r="B139" t="str">
            <v>060302.4282.04679.02 Bantuan Manajemen Kewirausahaan PDAM</v>
          </cell>
          <cell r="C139" t="str">
            <v>Swakelola</v>
          </cell>
          <cell r="D139" t="str">
            <v>Non Fisik</v>
          </cell>
          <cell r="E139">
            <v>723524</v>
          </cell>
          <cell r="F139">
            <v>0</v>
          </cell>
          <cell r="G139">
            <v>723524</v>
          </cell>
          <cell r="H139">
            <v>662986</v>
          </cell>
          <cell r="I139">
            <v>0</v>
          </cell>
          <cell r="J139">
            <v>662986</v>
          </cell>
          <cell r="K139">
            <v>91.63</v>
          </cell>
          <cell r="L139">
            <v>98</v>
          </cell>
        </row>
        <row r="140">
          <cell r="A140">
            <v>116</v>
          </cell>
          <cell r="B140" t="str">
            <v>060302.4282.04679.02 Bantuan Teknis Pengelolaan Keuangan SPAM Tingkat Dasar</v>
          </cell>
          <cell r="C140" t="str">
            <v>Swakelola</v>
          </cell>
          <cell r="D140" t="str">
            <v>Non Fisik</v>
          </cell>
          <cell r="E140">
            <v>521700</v>
          </cell>
          <cell r="F140">
            <v>0</v>
          </cell>
          <cell r="G140">
            <v>521700</v>
          </cell>
          <cell r="H140">
            <v>500303</v>
          </cell>
          <cell r="I140">
            <v>0</v>
          </cell>
          <cell r="J140">
            <v>500303</v>
          </cell>
          <cell r="K140">
            <v>95.9</v>
          </cell>
          <cell r="L140">
            <v>100</v>
          </cell>
        </row>
        <row r="141">
          <cell r="A141">
            <v>117</v>
          </cell>
          <cell r="B141" t="str">
            <v>060302.4282.04679.02 Penilaian Kinerja PEMDA (PKPD) Bidang PU 2010,Komponen Penyelenggaraan Air Minum</v>
          </cell>
          <cell r="C141" t="str">
            <v>Swakelola</v>
          </cell>
          <cell r="D141" t="str">
            <v>Non Fisik</v>
          </cell>
          <cell r="E141">
            <v>352888</v>
          </cell>
          <cell r="F141">
            <v>0</v>
          </cell>
          <cell r="G141">
            <v>352888</v>
          </cell>
          <cell r="H141">
            <v>107565</v>
          </cell>
          <cell r="I141">
            <v>0</v>
          </cell>
          <cell r="J141">
            <v>107565</v>
          </cell>
          <cell r="K141">
            <v>30.48</v>
          </cell>
          <cell r="L141">
            <v>35</v>
          </cell>
        </row>
        <row r="142">
          <cell r="A142">
            <v>118</v>
          </cell>
          <cell r="B142" t="str">
            <v>060302.4472.00002.03 Administrasi Kegiatan</v>
          </cell>
          <cell r="C142" t="str">
            <v>Adm. Umum</v>
          </cell>
          <cell r="D142" t="str">
            <v>Adm. Umum</v>
          </cell>
          <cell r="E142">
            <v>131500</v>
          </cell>
          <cell r="F142">
            <v>0</v>
          </cell>
          <cell r="G142">
            <v>131500</v>
          </cell>
          <cell r="H142">
            <v>69096</v>
          </cell>
          <cell r="I142">
            <v>0</v>
          </cell>
          <cell r="J142">
            <v>69096</v>
          </cell>
          <cell r="K142">
            <v>52.54</v>
          </cell>
          <cell r="L142">
            <v>55</v>
          </cell>
        </row>
        <row r="143">
          <cell r="A143">
            <v>119</v>
          </cell>
          <cell r="B143" t="str">
            <v>060302.4472.00051.03 A. Konsultan Manajemen Pinjaman PDAM dan Subsidi Suku Bunga</v>
          </cell>
          <cell r="C143" t="str">
            <v>Kontrak</v>
          </cell>
          <cell r="D143" t="str">
            <v>Non Fisik</v>
          </cell>
          <cell r="E143">
            <v>1300000</v>
          </cell>
          <cell r="F143">
            <v>0</v>
          </cell>
          <cell r="G143">
            <v>1300000</v>
          </cell>
          <cell r="H143">
            <v>873791</v>
          </cell>
          <cell r="I143">
            <v>0</v>
          </cell>
          <cell r="J143">
            <v>873791</v>
          </cell>
          <cell r="K143">
            <v>67.209999999999994</v>
          </cell>
          <cell r="L143">
            <v>70</v>
          </cell>
        </row>
        <row r="144">
          <cell r="A144">
            <v>120</v>
          </cell>
          <cell r="B144" t="str">
            <v>060302.4472.00051.03 Penyusunan Pra FS KPS Air Minum Kab. Sukabumi dan Semarang Barat</v>
          </cell>
          <cell r="C144" t="str">
            <v>Kontrak</v>
          </cell>
          <cell r="D144" t="str">
            <v>Non Fisik</v>
          </cell>
          <cell r="E144">
            <v>1350000</v>
          </cell>
          <cell r="F144">
            <v>0</v>
          </cell>
          <cell r="G144">
            <v>1350000</v>
          </cell>
          <cell r="H144">
            <v>904280</v>
          </cell>
          <cell r="I144">
            <v>0</v>
          </cell>
          <cell r="J144">
            <v>904280</v>
          </cell>
          <cell r="K144">
            <v>66.98</v>
          </cell>
          <cell r="L144">
            <v>70</v>
          </cell>
        </row>
        <row r="145">
          <cell r="A145">
            <v>121</v>
          </cell>
          <cell r="B145" t="str">
            <v>060302.4472.00051.03 Penyusunan Pra FS KPS SPAM DAM Karian</v>
          </cell>
          <cell r="C145" t="str">
            <v>Kontrak</v>
          </cell>
          <cell r="D145" t="str">
            <v>Non Fisik</v>
          </cell>
          <cell r="E145">
            <v>1200000</v>
          </cell>
          <cell r="F145">
            <v>0</v>
          </cell>
          <cell r="G145">
            <v>1200000</v>
          </cell>
          <cell r="H145">
            <v>825099</v>
          </cell>
          <cell r="I145">
            <v>0</v>
          </cell>
          <cell r="J145">
            <v>825099</v>
          </cell>
          <cell r="K145">
            <v>68.760000000000005</v>
          </cell>
          <cell r="L145">
            <v>70</v>
          </cell>
        </row>
        <row r="146">
          <cell r="A146">
            <v>122</v>
          </cell>
          <cell r="B146" t="str">
            <v>060302.4472.00051.03 Penyusunan Pra FS KPS Air Minum Pontianak Utara dan Timur</v>
          </cell>
          <cell r="C146" t="str">
            <v>Kontrak</v>
          </cell>
          <cell r="D146" t="str">
            <v>Non Fisik</v>
          </cell>
          <cell r="E146">
            <v>1200000</v>
          </cell>
          <cell r="F146">
            <v>0</v>
          </cell>
          <cell r="G146">
            <v>1200000</v>
          </cell>
          <cell r="H146">
            <v>830712</v>
          </cell>
          <cell r="I146">
            <v>0</v>
          </cell>
          <cell r="J146">
            <v>830712</v>
          </cell>
          <cell r="K146">
            <v>69.23</v>
          </cell>
          <cell r="L146">
            <v>70</v>
          </cell>
        </row>
        <row r="147">
          <cell r="A147">
            <v>123</v>
          </cell>
          <cell r="B147" t="str">
            <v>060302.4472.00051.03 PCU Manajemen Consultant UWSSP</v>
          </cell>
          <cell r="C147" t="str">
            <v>Kontrak</v>
          </cell>
          <cell r="D147" t="str">
            <v>Non Fisik</v>
          </cell>
          <cell r="E147">
            <v>2515668</v>
          </cell>
          <cell r="F147">
            <v>0</v>
          </cell>
          <cell r="G147">
            <v>2515668</v>
          </cell>
          <cell r="H147">
            <v>1494971</v>
          </cell>
          <cell r="I147">
            <v>0</v>
          </cell>
          <cell r="J147">
            <v>1494971</v>
          </cell>
          <cell r="K147">
            <v>59.43</v>
          </cell>
          <cell r="L147">
            <v>61</v>
          </cell>
        </row>
        <row r="148">
          <cell r="A148">
            <v>124</v>
          </cell>
          <cell r="B148" t="str">
            <v>060302.4472.00051.03 Advisory Investasi Pengembangan SPAM</v>
          </cell>
          <cell r="C148" t="str">
            <v>Kontrak</v>
          </cell>
          <cell r="D148" t="str">
            <v>Non Fisik</v>
          </cell>
          <cell r="E148">
            <v>200000</v>
          </cell>
          <cell r="F148">
            <v>0</v>
          </cell>
          <cell r="G148">
            <v>200000</v>
          </cell>
          <cell r="H148">
            <v>117600</v>
          </cell>
          <cell r="I148">
            <v>0</v>
          </cell>
          <cell r="J148">
            <v>117600</v>
          </cell>
          <cell r="K148">
            <v>58.8</v>
          </cell>
          <cell r="L148">
            <v>60</v>
          </cell>
        </row>
        <row r="149">
          <cell r="A149">
            <v>125</v>
          </cell>
          <cell r="B149" t="str">
            <v>060302.4472.00051.03 Bantek Penyehatan PDAM Kota Solo</v>
          </cell>
          <cell r="C149" t="str">
            <v>Kontrak</v>
          </cell>
          <cell r="D149" t="str">
            <v>Non Fisik</v>
          </cell>
          <cell r="E149">
            <v>400000</v>
          </cell>
          <cell r="F149">
            <v>0</v>
          </cell>
          <cell r="G149">
            <v>400000</v>
          </cell>
          <cell r="H149">
            <v>268314</v>
          </cell>
          <cell r="I149">
            <v>0</v>
          </cell>
          <cell r="J149">
            <v>268314</v>
          </cell>
          <cell r="K149">
            <v>67.08</v>
          </cell>
          <cell r="L149">
            <v>70</v>
          </cell>
        </row>
        <row r="150">
          <cell r="A150">
            <v>126</v>
          </cell>
          <cell r="B150" t="str">
            <v>060302.4472.00051.03 B. Pendampingan Pengembangan SPAM Bantuan Luar Negeri (BLN)</v>
          </cell>
          <cell r="C150" t="str">
            <v>Swakelola</v>
          </cell>
          <cell r="D150" t="str">
            <v>Non Fisik</v>
          </cell>
          <cell r="E150">
            <v>381243</v>
          </cell>
          <cell r="F150">
            <v>0</v>
          </cell>
          <cell r="G150">
            <v>381243</v>
          </cell>
          <cell r="H150">
            <v>176695</v>
          </cell>
          <cell r="I150">
            <v>0</v>
          </cell>
          <cell r="J150">
            <v>176695</v>
          </cell>
          <cell r="K150">
            <v>46.35</v>
          </cell>
          <cell r="L150">
            <v>40</v>
          </cell>
        </row>
        <row r="151">
          <cell r="A151">
            <v>127</v>
          </cell>
          <cell r="B151" t="str">
            <v>060302.4472.00051.03 C. Fasilitasi Pinjaman PDAM pada Perbankan Nasional</v>
          </cell>
          <cell r="C151" t="str">
            <v>Swakelola</v>
          </cell>
          <cell r="D151" t="str">
            <v>Non Fisik</v>
          </cell>
          <cell r="E151">
            <v>445946</v>
          </cell>
          <cell r="F151">
            <v>0</v>
          </cell>
          <cell r="G151">
            <v>445946</v>
          </cell>
          <cell r="H151">
            <v>17500</v>
          </cell>
          <cell r="I151">
            <v>0</v>
          </cell>
          <cell r="J151">
            <v>17500</v>
          </cell>
          <cell r="K151">
            <v>3.92</v>
          </cell>
          <cell r="L151">
            <v>7</v>
          </cell>
        </row>
        <row r="152">
          <cell r="A152">
            <v>128</v>
          </cell>
          <cell r="B152" t="str">
            <v>060302.4472.00051.03 D. Operasional PCU UWSSP</v>
          </cell>
          <cell r="C152" t="str">
            <v>Swakelola</v>
          </cell>
          <cell r="D152" t="str">
            <v>Non Fisik</v>
          </cell>
          <cell r="E152">
            <v>571632</v>
          </cell>
          <cell r="F152">
            <v>0</v>
          </cell>
          <cell r="G152">
            <v>571632</v>
          </cell>
          <cell r="H152">
            <v>127400</v>
          </cell>
          <cell r="I152">
            <v>0</v>
          </cell>
          <cell r="J152">
            <v>127400</v>
          </cell>
          <cell r="K152">
            <v>22.29</v>
          </cell>
          <cell r="L152">
            <v>22</v>
          </cell>
        </row>
        <row r="153">
          <cell r="A153">
            <v>129</v>
          </cell>
          <cell r="B153" t="str">
            <v>060302.4472.00059.03 HONOR TIM TEKNIS PENGAWASAN DAN PENGENDALIAN PEKERJAAN KONSULTANSI</v>
          </cell>
          <cell r="C153" t="str">
            <v>Swakelola</v>
          </cell>
          <cell r="D153" t="str">
            <v>Non Fisik</v>
          </cell>
          <cell r="E153">
            <v>122500</v>
          </cell>
          <cell r="F153">
            <v>0</v>
          </cell>
          <cell r="G153">
            <v>122500</v>
          </cell>
          <cell r="H153">
            <v>35000</v>
          </cell>
          <cell r="I153">
            <v>0</v>
          </cell>
          <cell r="J153">
            <v>35000</v>
          </cell>
          <cell r="K153">
            <v>28.57</v>
          </cell>
          <cell r="L153">
            <v>32</v>
          </cell>
        </row>
        <row r="154">
          <cell r="A154">
            <v>130</v>
          </cell>
          <cell r="B154" t="str">
            <v>060302.4472.00487.03 A. Monitoring Percepatan Penyediaan Air Minum</v>
          </cell>
          <cell r="C154" t="str">
            <v>Swakelola</v>
          </cell>
          <cell r="D154" t="str">
            <v>Non Fisik</v>
          </cell>
          <cell r="E154">
            <v>419010</v>
          </cell>
          <cell r="F154">
            <v>0</v>
          </cell>
          <cell r="G154">
            <v>419010</v>
          </cell>
          <cell r="H154">
            <v>233614</v>
          </cell>
          <cell r="I154">
            <v>0</v>
          </cell>
          <cell r="J154">
            <v>233614</v>
          </cell>
          <cell r="K154">
            <v>55.75</v>
          </cell>
          <cell r="L154">
            <v>60</v>
          </cell>
        </row>
        <row r="155">
          <cell r="A155">
            <v>131</v>
          </cell>
          <cell r="B155" t="str">
            <v>060302.4472.00487.03 B. Monitoring dan Evaluasi Bantek Penyehatan PDAM</v>
          </cell>
          <cell r="C155" t="str">
            <v>Swakelola</v>
          </cell>
          <cell r="D155" t="str">
            <v>Non Fisik</v>
          </cell>
          <cell r="E155">
            <v>529705</v>
          </cell>
          <cell r="F155">
            <v>0</v>
          </cell>
          <cell r="G155">
            <v>529705</v>
          </cell>
          <cell r="H155">
            <v>370105</v>
          </cell>
          <cell r="I155">
            <v>0</v>
          </cell>
          <cell r="J155">
            <v>370105</v>
          </cell>
          <cell r="K155">
            <v>69.87</v>
          </cell>
          <cell r="L155">
            <v>72</v>
          </cell>
        </row>
        <row r="156">
          <cell r="A156">
            <v>132</v>
          </cell>
          <cell r="B156" t="str">
            <v>060302.4472.00728.03 Sosialisasi PERPRES No. 29/2009 Tentang Pemberian Jaminan Subsidi Bunga PDAM</v>
          </cell>
          <cell r="C156" t="str">
            <v>Swakelola</v>
          </cell>
          <cell r="D156" t="str">
            <v>Non Fisik</v>
          </cell>
          <cell r="E156">
            <v>1075291</v>
          </cell>
          <cell r="F156">
            <v>0</v>
          </cell>
          <cell r="G156">
            <v>1075291</v>
          </cell>
          <cell r="H156">
            <v>854488</v>
          </cell>
          <cell r="I156">
            <v>0</v>
          </cell>
          <cell r="J156">
            <v>854488</v>
          </cell>
          <cell r="K156">
            <v>79.47</v>
          </cell>
          <cell r="L156">
            <v>82</v>
          </cell>
        </row>
        <row r="157">
          <cell r="A157">
            <v>133</v>
          </cell>
          <cell r="B157" t="str">
            <v>060302.4473.00002.05 Aministrasi Umum</v>
          </cell>
          <cell r="C157" t="str">
            <v>Adm. Umum</v>
          </cell>
          <cell r="D157" t="str">
            <v>Adm. Umum</v>
          </cell>
          <cell r="E157">
            <v>30000</v>
          </cell>
          <cell r="F157">
            <v>0</v>
          </cell>
          <cell r="G157">
            <v>30000</v>
          </cell>
          <cell r="H157">
            <v>18517</v>
          </cell>
          <cell r="I157">
            <v>0</v>
          </cell>
          <cell r="J157">
            <v>18517</v>
          </cell>
          <cell r="K157">
            <v>61.72</v>
          </cell>
          <cell r="L157">
            <v>61.72</v>
          </cell>
        </row>
        <row r="158">
          <cell r="A158">
            <v>134</v>
          </cell>
          <cell r="B158" t="str">
            <v>060302.4473.00546.05 MONITORING SISTEM PENYEDIAAN AIR MINUM (SPAM) WILAYAH I</v>
          </cell>
          <cell r="C158" t="str">
            <v>Swakelola</v>
          </cell>
          <cell r="D158" t="str">
            <v>Non Fisik</v>
          </cell>
          <cell r="E158">
            <v>605248</v>
          </cell>
          <cell r="F158">
            <v>0</v>
          </cell>
          <cell r="G158">
            <v>605248</v>
          </cell>
          <cell r="H158">
            <v>289622</v>
          </cell>
          <cell r="I158">
            <v>0</v>
          </cell>
          <cell r="J158">
            <v>289622</v>
          </cell>
          <cell r="K158">
            <v>47.85</v>
          </cell>
          <cell r="L158">
            <v>47.85</v>
          </cell>
        </row>
        <row r="159">
          <cell r="A159">
            <v>135</v>
          </cell>
          <cell r="B159" t="str">
            <v>060302.4473.04679.05 BANTUAN TEKNIS PENGEMBANGAN SPAM</v>
          </cell>
          <cell r="C159" t="str">
            <v>Swakelola</v>
          </cell>
          <cell r="D159" t="str">
            <v>Non Fisik</v>
          </cell>
          <cell r="E159">
            <v>564299</v>
          </cell>
          <cell r="F159">
            <v>0</v>
          </cell>
          <cell r="G159">
            <v>564299</v>
          </cell>
          <cell r="H159">
            <v>266879</v>
          </cell>
          <cell r="I159">
            <v>0</v>
          </cell>
          <cell r="J159">
            <v>266879</v>
          </cell>
          <cell r="K159">
            <v>47.29</v>
          </cell>
          <cell r="L159">
            <v>47.29</v>
          </cell>
        </row>
        <row r="160">
          <cell r="A160">
            <v>136</v>
          </cell>
          <cell r="B160" t="str">
            <v>060302.4559.00002.04 Administrasi Kegiatan</v>
          </cell>
          <cell r="C160" t="str">
            <v>Adm. Umum</v>
          </cell>
          <cell r="D160" t="str">
            <v>Adm. Umum</v>
          </cell>
          <cell r="E160">
            <v>185665</v>
          </cell>
          <cell r="F160">
            <v>0</v>
          </cell>
          <cell r="G160">
            <v>185665</v>
          </cell>
          <cell r="H160">
            <v>142239</v>
          </cell>
          <cell r="I160">
            <v>0</v>
          </cell>
          <cell r="J160">
            <v>142239</v>
          </cell>
          <cell r="K160">
            <v>76.61</v>
          </cell>
          <cell r="L160">
            <v>77.430000000000007</v>
          </cell>
        </row>
        <row r="161">
          <cell r="A161">
            <v>137</v>
          </cell>
          <cell r="B161" t="str">
            <v>060302.4559.00051.04 Evaluasi &amp; Penyus. Dokumen Pengadaan Barang &amp; Jasa Pemborongan Pipa, IPA Paket &amp; IPA Beton</v>
          </cell>
          <cell r="C161" t="str">
            <v>Kontrak</v>
          </cell>
          <cell r="D161" t="str">
            <v>Non Fisik</v>
          </cell>
          <cell r="E161">
            <v>750000</v>
          </cell>
          <cell r="F161">
            <v>0</v>
          </cell>
          <cell r="G161">
            <v>750000</v>
          </cell>
          <cell r="H161">
            <v>398459</v>
          </cell>
          <cell r="I161">
            <v>0</v>
          </cell>
          <cell r="J161">
            <v>398459</v>
          </cell>
          <cell r="K161">
            <v>53.13</v>
          </cell>
          <cell r="L161">
            <v>56.8</v>
          </cell>
        </row>
        <row r="162">
          <cell r="A162">
            <v>138</v>
          </cell>
          <cell r="B162" t="str">
            <v>060302.4559.00051.04 Peny. Rencana Induk Pengembangan Sistem Informasi Penyelenggara SPAM</v>
          </cell>
          <cell r="C162" t="str">
            <v>Kontrak</v>
          </cell>
          <cell r="D162" t="str">
            <v>Non Fisik</v>
          </cell>
          <cell r="E162">
            <v>600000</v>
          </cell>
          <cell r="F162">
            <v>0</v>
          </cell>
          <cell r="G162">
            <v>600000</v>
          </cell>
          <cell r="H162">
            <v>488803</v>
          </cell>
          <cell r="I162">
            <v>0</v>
          </cell>
          <cell r="J162">
            <v>488803</v>
          </cell>
          <cell r="K162">
            <v>81.47</v>
          </cell>
          <cell r="L162">
            <v>86.41</v>
          </cell>
        </row>
        <row r="163">
          <cell r="A163">
            <v>139</v>
          </cell>
          <cell r="B163" t="str">
            <v>060302.4559.00051.04 Penilaian Kelayakan Pengembangan SPAM IKK TA. 2011 - 2014</v>
          </cell>
          <cell r="C163" t="str">
            <v>Kontrak</v>
          </cell>
          <cell r="D163" t="str">
            <v>Non Fisik</v>
          </cell>
          <cell r="E163">
            <v>1500000</v>
          </cell>
          <cell r="F163">
            <v>0</v>
          </cell>
          <cell r="G163">
            <v>1500000</v>
          </cell>
          <cell r="H163">
            <v>807198</v>
          </cell>
          <cell r="I163">
            <v>0</v>
          </cell>
          <cell r="J163">
            <v>807198</v>
          </cell>
          <cell r="K163">
            <v>53.81</v>
          </cell>
          <cell r="L163">
            <v>56.8</v>
          </cell>
        </row>
        <row r="164">
          <cell r="A164">
            <v>140</v>
          </cell>
          <cell r="B164" t="str">
            <v>060302.4559.00051.04 Identifikasi Ketersediaan Sumber Air Alternatif (Pemanfaatan Ulang Air IPAL</v>
          </cell>
          <cell r="C164" t="str">
            <v>Kontrak</v>
          </cell>
          <cell r="D164" t="str">
            <v>Non Fisik</v>
          </cell>
          <cell r="E164">
            <v>350000</v>
          </cell>
          <cell r="F164">
            <v>0</v>
          </cell>
          <cell r="G164">
            <v>350000</v>
          </cell>
          <cell r="H164">
            <v>295719</v>
          </cell>
          <cell r="I164">
            <v>0</v>
          </cell>
          <cell r="J164">
            <v>295719</v>
          </cell>
          <cell r="K164">
            <v>84.49</v>
          </cell>
          <cell r="L164">
            <v>89.6</v>
          </cell>
        </row>
        <row r="165">
          <cell r="A165">
            <v>141</v>
          </cell>
          <cell r="B165" t="str">
            <v>060302.4559.00051.04 Survey dan Evaluasi Pekerjaan Konstruksi SPAM dan Tingkat Manfaat Tahun 2005 - 2009 (4 Propinsi)</v>
          </cell>
          <cell r="C165" t="str">
            <v>Kontrak</v>
          </cell>
          <cell r="D165" t="str">
            <v>Non Fisik</v>
          </cell>
          <cell r="E165">
            <v>1500000</v>
          </cell>
          <cell r="F165">
            <v>0</v>
          </cell>
          <cell r="G165">
            <v>1500000</v>
          </cell>
          <cell r="H165">
            <v>934985</v>
          </cell>
          <cell r="I165">
            <v>0</v>
          </cell>
          <cell r="J165">
            <v>934985</v>
          </cell>
          <cell r="K165">
            <v>62.33</v>
          </cell>
          <cell r="L165">
            <v>66.400000000000006</v>
          </cell>
        </row>
        <row r="166">
          <cell r="A166">
            <v>142</v>
          </cell>
          <cell r="B166" t="str">
            <v>060302.4559.00051.04 Pendampingan Penyusunan Rencana Induk SPAM WIlayah I</v>
          </cell>
          <cell r="C166" t="str">
            <v>Kontrak</v>
          </cell>
          <cell r="D166" t="str">
            <v>Non Fisik</v>
          </cell>
          <cell r="E166">
            <v>900000</v>
          </cell>
          <cell r="F166">
            <v>0</v>
          </cell>
          <cell r="G166">
            <v>900000</v>
          </cell>
          <cell r="H166">
            <v>568342</v>
          </cell>
          <cell r="I166">
            <v>0</v>
          </cell>
          <cell r="J166">
            <v>568342</v>
          </cell>
          <cell r="K166">
            <v>63.15</v>
          </cell>
          <cell r="L166">
            <v>66.400000000000006</v>
          </cell>
        </row>
        <row r="167">
          <cell r="A167">
            <v>143</v>
          </cell>
          <cell r="B167" t="str">
            <v>060302.4559.00051.04 Pendampingan Penyusunan Rencana Induk SPAM Wilayah II</v>
          </cell>
          <cell r="C167" t="str">
            <v>Kontrak</v>
          </cell>
          <cell r="D167" t="str">
            <v>Non Fisik</v>
          </cell>
          <cell r="E167">
            <v>1000000</v>
          </cell>
          <cell r="F167">
            <v>0</v>
          </cell>
          <cell r="G167">
            <v>1000000</v>
          </cell>
          <cell r="H167">
            <v>745357</v>
          </cell>
          <cell r="I167">
            <v>0</v>
          </cell>
          <cell r="J167">
            <v>745357</v>
          </cell>
          <cell r="K167">
            <v>74.540000000000006</v>
          </cell>
          <cell r="L167">
            <v>80.8</v>
          </cell>
        </row>
        <row r="168">
          <cell r="A168">
            <v>144</v>
          </cell>
          <cell r="B168" t="str">
            <v>060302.4559.00051.04 Pelaksanaan Pilot Project Corporate Social Responsibility (CSR) Bidang Air Minum</v>
          </cell>
          <cell r="C168" t="str">
            <v>Kontrak</v>
          </cell>
          <cell r="D168" t="str">
            <v>Fisik</v>
          </cell>
          <cell r="E168">
            <v>2552166</v>
          </cell>
          <cell r="F168">
            <v>0</v>
          </cell>
          <cell r="G168">
            <v>2552166</v>
          </cell>
          <cell r="H168">
            <v>0</v>
          </cell>
          <cell r="I168">
            <v>0</v>
          </cell>
          <cell r="J168">
            <v>0</v>
          </cell>
          <cell r="K168">
            <v>0</v>
          </cell>
          <cell r="L168">
            <v>0</v>
          </cell>
        </row>
        <row r="169">
          <cell r="A169">
            <v>145</v>
          </cell>
          <cell r="B169" t="str">
            <v>060302.4559.00051.04 PENYUSUNAN RAPERMEN DAN SNI BIDANG AIR MINUM</v>
          </cell>
          <cell r="C169" t="str">
            <v>Swakelola</v>
          </cell>
          <cell r="D169" t="str">
            <v>Non Fisik</v>
          </cell>
          <cell r="E169">
            <v>600000</v>
          </cell>
          <cell r="F169">
            <v>0</v>
          </cell>
          <cell r="G169">
            <v>600000</v>
          </cell>
          <cell r="H169">
            <v>124081</v>
          </cell>
          <cell r="I169">
            <v>0</v>
          </cell>
          <cell r="J169">
            <v>124081</v>
          </cell>
          <cell r="K169">
            <v>20.68</v>
          </cell>
          <cell r="L169">
            <v>22.19</v>
          </cell>
        </row>
        <row r="170">
          <cell r="A170">
            <v>146</v>
          </cell>
          <cell r="B170" t="str">
            <v>060302.4559.00051.04 PENYUSUNAN BUKU HASIL PEMBANGUNAN SPAM</v>
          </cell>
          <cell r="C170" t="str">
            <v>Swakelola</v>
          </cell>
          <cell r="D170" t="str">
            <v>Non Fisik</v>
          </cell>
          <cell r="E170">
            <v>217839</v>
          </cell>
          <cell r="F170">
            <v>0</v>
          </cell>
          <cell r="G170">
            <v>217839</v>
          </cell>
          <cell r="H170">
            <v>20761</v>
          </cell>
          <cell r="I170">
            <v>0</v>
          </cell>
          <cell r="J170">
            <v>20761</v>
          </cell>
          <cell r="K170">
            <v>9.5299999999999994</v>
          </cell>
          <cell r="L170">
            <v>11.15</v>
          </cell>
        </row>
        <row r="171">
          <cell r="A171">
            <v>147</v>
          </cell>
          <cell r="B171" t="str">
            <v>060302.4559.00051.04 PENYUSUNAN LAPORAN PELAKSANAAN KEGIATAN DIT. PAM TA. 2010</v>
          </cell>
          <cell r="C171" t="str">
            <v>Swakelola</v>
          </cell>
          <cell r="D171" t="str">
            <v>Non Fisik</v>
          </cell>
          <cell r="E171">
            <v>763333</v>
          </cell>
          <cell r="F171">
            <v>0</v>
          </cell>
          <cell r="G171">
            <v>763333</v>
          </cell>
          <cell r="H171">
            <v>558959</v>
          </cell>
          <cell r="I171">
            <v>0</v>
          </cell>
          <cell r="J171">
            <v>558959</v>
          </cell>
          <cell r="K171">
            <v>73.23</v>
          </cell>
          <cell r="L171">
            <v>75.16</v>
          </cell>
        </row>
        <row r="172">
          <cell r="A172">
            <v>148</v>
          </cell>
          <cell r="B172" t="str">
            <v>060302.4559.00051.04 SURVEI &amp; UPDATING DAFTAR HARGA SATUAN SPAM</v>
          </cell>
          <cell r="C172" t="str">
            <v>Swakelola</v>
          </cell>
          <cell r="D172" t="str">
            <v>Non Fisik</v>
          </cell>
          <cell r="E172">
            <v>503341</v>
          </cell>
          <cell r="F172">
            <v>0</v>
          </cell>
          <cell r="G172">
            <v>503341</v>
          </cell>
          <cell r="H172">
            <v>345157</v>
          </cell>
          <cell r="I172">
            <v>0</v>
          </cell>
          <cell r="J172">
            <v>345157</v>
          </cell>
          <cell r="K172">
            <v>68.569999999999993</v>
          </cell>
          <cell r="L172">
            <v>70.27</v>
          </cell>
        </row>
        <row r="173">
          <cell r="A173">
            <v>149</v>
          </cell>
          <cell r="B173" t="str">
            <v>060302.4559.00051.04 PENDAMPINGAN KETERPADUAN PROGRAM PENYEDIAAN AIR BAKU UNTUK AIR MINUM</v>
          </cell>
          <cell r="C173" t="str">
            <v>Swakelola</v>
          </cell>
          <cell r="D173" t="str">
            <v>Non Fisik</v>
          </cell>
          <cell r="E173">
            <v>444110</v>
          </cell>
          <cell r="F173">
            <v>0</v>
          </cell>
          <cell r="G173">
            <v>444110</v>
          </cell>
          <cell r="H173">
            <v>435562</v>
          </cell>
          <cell r="I173">
            <v>0</v>
          </cell>
          <cell r="J173">
            <v>435562</v>
          </cell>
          <cell r="K173">
            <v>98.08</v>
          </cell>
          <cell r="L173">
            <v>100</v>
          </cell>
        </row>
        <row r="174">
          <cell r="A174">
            <v>150</v>
          </cell>
          <cell r="B174" t="str">
            <v>060302.4559.00051.04 PENYUSUNAN KEGIATAN DAN ANGGARAN TAHUN 2011</v>
          </cell>
          <cell r="C174" t="str">
            <v>Swakelola</v>
          </cell>
          <cell r="D174" t="str">
            <v>Non Fisik</v>
          </cell>
          <cell r="E174">
            <v>221419</v>
          </cell>
          <cell r="F174">
            <v>0</v>
          </cell>
          <cell r="G174">
            <v>221419</v>
          </cell>
          <cell r="H174">
            <v>14870</v>
          </cell>
          <cell r="I174">
            <v>0</v>
          </cell>
          <cell r="J174">
            <v>14870</v>
          </cell>
          <cell r="K174">
            <v>6.72</v>
          </cell>
          <cell r="L174">
            <v>8.41</v>
          </cell>
        </row>
        <row r="175">
          <cell r="A175">
            <v>151</v>
          </cell>
          <cell r="B175" t="str">
            <v>060302.4559.00051.04 FASILITASI WATER SUPPLY WORKING GROUP</v>
          </cell>
          <cell r="C175" t="str">
            <v>Swakelola</v>
          </cell>
          <cell r="D175" t="str">
            <v>Non Fisik</v>
          </cell>
          <cell r="E175">
            <v>200000</v>
          </cell>
          <cell r="F175">
            <v>0</v>
          </cell>
          <cell r="G175">
            <v>200000</v>
          </cell>
          <cell r="H175">
            <v>94223</v>
          </cell>
          <cell r="I175">
            <v>0</v>
          </cell>
          <cell r="J175">
            <v>94223</v>
          </cell>
          <cell r="K175">
            <v>47.11</v>
          </cell>
          <cell r="L175">
            <v>48.21</v>
          </cell>
        </row>
        <row r="176">
          <cell r="A176">
            <v>152</v>
          </cell>
          <cell r="B176" t="str">
            <v>060302.4559.00059.04 HONOR TIM TEKNIS PENGAWASAN DAN PENGENDALIAN PEKERJAAN KONSULTANSI</v>
          </cell>
          <cell r="C176" t="str">
            <v>Swakelola</v>
          </cell>
          <cell r="D176" t="str">
            <v>Non Fisik</v>
          </cell>
          <cell r="E176">
            <v>140000</v>
          </cell>
          <cell r="F176">
            <v>0</v>
          </cell>
          <cell r="G176">
            <v>140000</v>
          </cell>
          <cell r="H176">
            <v>0</v>
          </cell>
          <cell r="I176">
            <v>0</v>
          </cell>
          <cell r="J176">
            <v>0</v>
          </cell>
          <cell r="K176">
            <v>0</v>
          </cell>
          <cell r="L176">
            <v>0</v>
          </cell>
        </row>
        <row r="177">
          <cell r="A177">
            <v>153</v>
          </cell>
          <cell r="B177" t="str">
            <v>060302.4559.00088.04 KONSULTASI REGIONAL WILAYAH I</v>
          </cell>
          <cell r="C177" t="str">
            <v>Swakelola</v>
          </cell>
          <cell r="D177" t="str">
            <v>Non Fisik</v>
          </cell>
          <cell r="E177">
            <v>279430</v>
          </cell>
          <cell r="F177">
            <v>0</v>
          </cell>
          <cell r="G177">
            <v>279430</v>
          </cell>
          <cell r="H177">
            <v>270766</v>
          </cell>
          <cell r="I177">
            <v>0</v>
          </cell>
          <cell r="J177">
            <v>270766</v>
          </cell>
          <cell r="K177">
            <v>96.9</v>
          </cell>
          <cell r="L177">
            <v>100</v>
          </cell>
        </row>
        <row r="178">
          <cell r="A178">
            <v>154</v>
          </cell>
          <cell r="B178" t="str">
            <v>060302.4559.00088.04 KONSULTASI REGIONAL WILAYAH II</v>
          </cell>
          <cell r="C178" t="str">
            <v>Swakelola</v>
          </cell>
          <cell r="D178" t="str">
            <v>Non Fisik</v>
          </cell>
          <cell r="E178">
            <v>358870</v>
          </cell>
          <cell r="F178">
            <v>0</v>
          </cell>
          <cell r="G178">
            <v>358870</v>
          </cell>
          <cell r="H178">
            <v>340774</v>
          </cell>
          <cell r="I178">
            <v>0</v>
          </cell>
          <cell r="J178">
            <v>340774</v>
          </cell>
          <cell r="K178">
            <v>94.96</v>
          </cell>
          <cell r="L178">
            <v>100</v>
          </cell>
        </row>
        <row r="179">
          <cell r="A179">
            <v>155</v>
          </cell>
          <cell r="B179" t="str">
            <v>060302.4559.00088.04 RAPAT KOORDINASI MID TERM REVIEW KEGIATAN TA. 2010</v>
          </cell>
          <cell r="C179" t="str">
            <v>Swakelola</v>
          </cell>
          <cell r="D179" t="str">
            <v>Non Fisik</v>
          </cell>
          <cell r="E179">
            <v>178950</v>
          </cell>
          <cell r="F179">
            <v>0</v>
          </cell>
          <cell r="G179">
            <v>178950</v>
          </cell>
          <cell r="H179">
            <v>141351</v>
          </cell>
          <cell r="I179">
            <v>0</v>
          </cell>
          <cell r="J179">
            <v>141351</v>
          </cell>
          <cell r="K179">
            <v>78.989999999999995</v>
          </cell>
          <cell r="L179">
            <v>81.290000000000006</v>
          </cell>
        </row>
        <row r="180">
          <cell r="A180">
            <v>156</v>
          </cell>
          <cell r="B180" t="str">
            <v>060302.4559.00728.04 SOSIALISASI NSPM BIDANG AIR MINUM</v>
          </cell>
          <cell r="C180" t="str">
            <v>Swakelola</v>
          </cell>
          <cell r="D180" t="str">
            <v>Non Fisik</v>
          </cell>
          <cell r="E180">
            <v>406149</v>
          </cell>
          <cell r="F180">
            <v>0</v>
          </cell>
          <cell r="G180">
            <v>406149</v>
          </cell>
          <cell r="H180">
            <v>24505</v>
          </cell>
          <cell r="I180">
            <v>0</v>
          </cell>
          <cell r="J180">
            <v>24505</v>
          </cell>
          <cell r="K180">
            <v>6.03</v>
          </cell>
          <cell r="L180">
            <v>7.15</v>
          </cell>
        </row>
        <row r="181">
          <cell r="A181">
            <v>157</v>
          </cell>
          <cell r="B181" t="str">
            <v>060302.4559.00728.04 KOMUNIKASI PUBLIK PENINGKATAN KEPEDULIAN AIR MINUM DAN PEMUTARAN IKLAN LAYANAN MASYARAKAT BIDANG AIR</v>
          </cell>
          <cell r="C181" t="str">
            <v>Swakelola</v>
          </cell>
          <cell r="D181" t="str">
            <v>Non Fisik</v>
          </cell>
          <cell r="E181">
            <v>1627311</v>
          </cell>
          <cell r="F181">
            <v>0</v>
          </cell>
          <cell r="G181">
            <v>1627311</v>
          </cell>
          <cell r="H181">
            <v>706429</v>
          </cell>
          <cell r="I181">
            <v>0</v>
          </cell>
          <cell r="J181">
            <v>706429</v>
          </cell>
          <cell r="K181">
            <v>43.41</v>
          </cell>
          <cell r="L181">
            <v>44.17</v>
          </cell>
        </row>
        <row r="182">
          <cell r="A182">
            <v>158</v>
          </cell>
          <cell r="B182" t="str">
            <v>060302.4599.00002.06 ADMINISTRASI KEGIATAN</v>
          </cell>
          <cell r="C182" t="str">
            <v>Adm. Umum</v>
          </cell>
          <cell r="D182" t="str">
            <v>Adm. Umum</v>
          </cell>
          <cell r="E182">
            <v>30000</v>
          </cell>
          <cell r="F182">
            <v>0</v>
          </cell>
          <cell r="G182">
            <v>30000</v>
          </cell>
          <cell r="H182">
            <v>24652</v>
          </cell>
          <cell r="I182">
            <v>0</v>
          </cell>
          <cell r="J182">
            <v>24652</v>
          </cell>
          <cell r="K182">
            <v>82.17</v>
          </cell>
          <cell r="L182">
            <v>82.17</v>
          </cell>
        </row>
        <row r="183">
          <cell r="A183">
            <v>159</v>
          </cell>
          <cell r="B183" t="str">
            <v>060302.4599.00546.06 MONITORING/PENGAWASAN PELAKSANAAN PROGRAM/KEGIATAN SPAM WILAYAH II</v>
          </cell>
          <cell r="C183" t="str">
            <v>Swakelola</v>
          </cell>
          <cell r="D183" t="str">
            <v>Non Fisik</v>
          </cell>
          <cell r="E183">
            <v>1002071</v>
          </cell>
          <cell r="F183">
            <v>0</v>
          </cell>
          <cell r="G183">
            <v>1002071</v>
          </cell>
          <cell r="H183">
            <v>465844</v>
          </cell>
          <cell r="I183">
            <v>0</v>
          </cell>
          <cell r="J183">
            <v>465844</v>
          </cell>
          <cell r="K183">
            <v>46.49</v>
          </cell>
          <cell r="L183">
            <v>46.49</v>
          </cell>
        </row>
        <row r="184">
          <cell r="A184">
            <v>160</v>
          </cell>
          <cell r="B184" t="str">
            <v>060302.4599.04679.06 PEMBINAAN DAN BIMBINGAN TEKNIK SPAM WILAYAH-II</v>
          </cell>
          <cell r="C184" t="str">
            <v>Swakelola</v>
          </cell>
          <cell r="D184" t="str">
            <v>Non Fisik</v>
          </cell>
          <cell r="E184">
            <v>764190</v>
          </cell>
          <cell r="F184">
            <v>0</v>
          </cell>
          <cell r="G184">
            <v>764190</v>
          </cell>
          <cell r="H184">
            <v>424375</v>
          </cell>
          <cell r="I184">
            <v>0</v>
          </cell>
          <cell r="J184">
            <v>424375</v>
          </cell>
          <cell r="K184">
            <v>55.53</v>
          </cell>
          <cell r="L184">
            <v>55.53</v>
          </cell>
        </row>
        <row r="185">
          <cell r="A185">
            <v>5466190</v>
          </cell>
          <cell r="B185" t="str">
            <v xml:space="preserve">DIREKTORAT PENGEMBANGAN PENYEHATAN LINGKUNGAN PERMUKIMAN </v>
          </cell>
          <cell r="C185" t="str">
            <v xml:space="preserve">- </v>
          </cell>
          <cell r="D185" t="str">
            <v>-</v>
          </cell>
          <cell r="E185">
            <v>37050000</v>
          </cell>
          <cell r="F185">
            <v>17000000</v>
          </cell>
          <cell r="G185">
            <v>54050000</v>
          </cell>
          <cell r="H185">
            <v>13202107</v>
          </cell>
          <cell r="I185">
            <v>6053953</v>
          </cell>
          <cell r="J185">
            <v>19256060</v>
          </cell>
          <cell r="K185">
            <v>35.630000000000003</v>
          </cell>
          <cell r="L185">
            <v>43.37</v>
          </cell>
        </row>
        <row r="186">
          <cell r="A186">
            <v>161</v>
          </cell>
          <cell r="B186" t="str">
            <v>060302.0017.00051.02 Fasilitasi Pembentukan UPTD Menjadi I BLUD (Fasilitasi Pembentukan UPTD Menjadi BLUD)</v>
          </cell>
          <cell r="C186" t="str">
            <v>Kontrak</v>
          </cell>
          <cell r="D186" t="str">
            <v>Non Fisik</v>
          </cell>
          <cell r="E186">
            <v>350000</v>
          </cell>
          <cell r="F186">
            <v>0</v>
          </cell>
          <cell r="G186">
            <v>350000</v>
          </cell>
          <cell r="H186">
            <v>86996</v>
          </cell>
          <cell r="I186">
            <v>0</v>
          </cell>
          <cell r="J186">
            <v>86996</v>
          </cell>
          <cell r="K186">
            <v>24.86</v>
          </cell>
          <cell r="L186">
            <v>50</v>
          </cell>
        </row>
        <row r="187">
          <cell r="A187">
            <v>162</v>
          </cell>
          <cell r="B187" t="str">
            <v>060302.0017.00051.02 Penayangan Iklan Layanan Masyarakat (ILM) Bidang PLP</v>
          </cell>
          <cell r="C187" t="str">
            <v>Kontrak</v>
          </cell>
          <cell r="D187" t="str">
            <v>Non Fisik</v>
          </cell>
          <cell r="E187">
            <v>350000</v>
          </cell>
          <cell r="F187">
            <v>0</v>
          </cell>
          <cell r="G187">
            <v>350000</v>
          </cell>
          <cell r="H187">
            <v>18139</v>
          </cell>
          <cell r="I187">
            <v>0</v>
          </cell>
          <cell r="J187">
            <v>18139</v>
          </cell>
          <cell r="K187">
            <v>5.18</v>
          </cell>
          <cell r="L187">
            <v>100</v>
          </cell>
        </row>
        <row r="188">
          <cell r="A188">
            <v>163</v>
          </cell>
          <cell r="B188" t="str">
            <v>060302.0017.00051.02 Sosialisasi Petunjuk Kelembagaan Organisasi Perangkat Daerah</v>
          </cell>
          <cell r="C188" t="str">
            <v>Swakelola</v>
          </cell>
          <cell r="D188" t="str">
            <v>Non Fisik</v>
          </cell>
          <cell r="E188">
            <v>300000</v>
          </cell>
          <cell r="F188">
            <v>0</v>
          </cell>
          <cell r="G188">
            <v>300000</v>
          </cell>
          <cell r="H188">
            <v>246756</v>
          </cell>
          <cell r="I188">
            <v>0</v>
          </cell>
          <cell r="J188">
            <v>246756</v>
          </cell>
          <cell r="K188">
            <v>82.25</v>
          </cell>
          <cell r="L188">
            <v>100</v>
          </cell>
        </row>
        <row r="189">
          <cell r="A189">
            <v>164</v>
          </cell>
          <cell r="B189" t="str">
            <v>060302.4559.00051.04 Konsultan Pendampingan Penyusunan Strategi Sanitasi Kota Wilayah Barat</v>
          </cell>
          <cell r="C189" t="str">
            <v>Kontrak</v>
          </cell>
          <cell r="D189" t="str">
            <v>Non Fisik</v>
          </cell>
          <cell r="E189">
            <v>6750000</v>
          </cell>
          <cell r="F189">
            <v>0</v>
          </cell>
          <cell r="G189">
            <v>6750000</v>
          </cell>
          <cell r="H189">
            <v>2957567</v>
          </cell>
          <cell r="I189">
            <v>0</v>
          </cell>
          <cell r="J189">
            <v>2957567</v>
          </cell>
          <cell r="K189">
            <v>43.82</v>
          </cell>
          <cell r="L189">
            <v>50</v>
          </cell>
        </row>
        <row r="190">
          <cell r="A190">
            <v>165</v>
          </cell>
          <cell r="B190" t="str">
            <v>060302.4559.00051.04 Konsultan Pendampingan Penyusunan Strategi Sanitas Kota Wilayah Tengah</v>
          </cell>
          <cell r="C190" t="str">
            <v>Kontrak</v>
          </cell>
          <cell r="D190" t="str">
            <v>Non Fisik</v>
          </cell>
          <cell r="E190">
            <v>10000000</v>
          </cell>
          <cell r="F190">
            <v>0</v>
          </cell>
          <cell r="G190">
            <v>10000000</v>
          </cell>
          <cell r="H190">
            <v>3967220</v>
          </cell>
          <cell r="I190">
            <v>0</v>
          </cell>
          <cell r="J190">
            <v>3967220</v>
          </cell>
          <cell r="K190">
            <v>39.67</v>
          </cell>
          <cell r="L190">
            <v>50</v>
          </cell>
        </row>
        <row r="191">
          <cell r="A191">
            <v>166</v>
          </cell>
          <cell r="B191" t="str">
            <v>060302.4559.00051.04 Konsultan Pendampingan Penyusunan Strategi Sanitasi Kota Wilayah Timur</v>
          </cell>
          <cell r="C191" t="str">
            <v>Kontrak</v>
          </cell>
          <cell r="D191" t="str">
            <v>Non Fisik</v>
          </cell>
          <cell r="E191">
            <v>10000000</v>
          </cell>
          <cell r="F191">
            <v>0</v>
          </cell>
          <cell r="G191">
            <v>10000000</v>
          </cell>
          <cell r="H191">
            <v>1906303</v>
          </cell>
          <cell r="I191">
            <v>0</v>
          </cell>
          <cell r="J191">
            <v>1906303</v>
          </cell>
          <cell r="K191">
            <v>19.059999999999999</v>
          </cell>
          <cell r="L191">
            <v>50</v>
          </cell>
        </row>
        <row r="192">
          <cell r="A192">
            <v>167</v>
          </cell>
          <cell r="B192" t="str">
            <v>060302.4559.00051.04 Penyusunan Pedoman Teknis Pembangunan Prasarana Air Limbah Permukiman</v>
          </cell>
          <cell r="C192" t="str">
            <v>Kontrak</v>
          </cell>
          <cell r="D192" t="str">
            <v>Non Fisik</v>
          </cell>
          <cell r="E192">
            <v>900000</v>
          </cell>
          <cell r="F192">
            <v>0</v>
          </cell>
          <cell r="G192">
            <v>900000</v>
          </cell>
          <cell r="H192">
            <v>489183</v>
          </cell>
          <cell r="I192">
            <v>0</v>
          </cell>
          <cell r="J192">
            <v>489183</v>
          </cell>
          <cell r="K192">
            <v>54.35</v>
          </cell>
          <cell r="L192">
            <v>50</v>
          </cell>
        </row>
        <row r="193">
          <cell r="A193">
            <v>168</v>
          </cell>
          <cell r="B193" t="str">
            <v>060302.4559.00051.04 Review Master Plan Pengelolaan Air Limbah Kota Balikpapan</v>
          </cell>
          <cell r="C193" t="str">
            <v>Kontrak</v>
          </cell>
          <cell r="D193" t="str">
            <v>Non Fisik</v>
          </cell>
          <cell r="E193">
            <v>1500000</v>
          </cell>
          <cell r="F193">
            <v>0</v>
          </cell>
          <cell r="G193">
            <v>1500000</v>
          </cell>
          <cell r="H193">
            <v>0</v>
          </cell>
          <cell r="I193">
            <v>0</v>
          </cell>
          <cell r="J193">
            <v>0</v>
          </cell>
          <cell r="K193">
            <v>0</v>
          </cell>
          <cell r="L193">
            <v>0</v>
          </cell>
        </row>
        <row r="194">
          <cell r="A194">
            <v>169</v>
          </cell>
          <cell r="B194" t="str">
            <v>060302.4559.00051.04 Penyusunan Draft Rancangan Undang-Undang Pengelolaan Air Limbah</v>
          </cell>
          <cell r="C194" t="str">
            <v>Kontrak</v>
          </cell>
          <cell r="D194" t="str">
            <v>Non Fisik</v>
          </cell>
          <cell r="E194">
            <v>1500000</v>
          </cell>
          <cell r="F194">
            <v>0</v>
          </cell>
          <cell r="G194">
            <v>1500000</v>
          </cell>
          <cell r="H194">
            <v>952151</v>
          </cell>
          <cell r="I194">
            <v>0</v>
          </cell>
          <cell r="J194">
            <v>952151</v>
          </cell>
          <cell r="K194">
            <v>63.48</v>
          </cell>
          <cell r="L194">
            <v>50</v>
          </cell>
        </row>
        <row r="195">
          <cell r="A195">
            <v>170</v>
          </cell>
          <cell r="B195" t="str">
            <v>060302.4559.00051.04 Penajaman Kegiatan TA. 2010</v>
          </cell>
          <cell r="C195" t="str">
            <v>Swakelola</v>
          </cell>
          <cell r="D195" t="str">
            <v>Non Fisik</v>
          </cell>
          <cell r="E195">
            <v>319775</v>
          </cell>
          <cell r="F195">
            <v>0</v>
          </cell>
          <cell r="G195">
            <v>319775</v>
          </cell>
          <cell r="H195">
            <v>10873</v>
          </cell>
          <cell r="I195">
            <v>0</v>
          </cell>
          <cell r="J195">
            <v>10873</v>
          </cell>
          <cell r="K195">
            <v>3.4</v>
          </cell>
          <cell r="L195">
            <v>3.4</v>
          </cell>
        </row>
        <row r="196">
          <cell r="A196">
            <v>171</v>
          </cell>
          <cell r="B196" t="str">
            <v>060302.4559.00051.04 Biaya Lelang</v>
          </cell>
          <cell r="C196" t="str">
            <v>Swakelola</v>
          </cell>
          <cell r="D196" t="str">
            <v>Non Fisik</v>
          </cell>
          <cell r="E196">
            <v>30225</v>
          </cell>
          <cell r="F196">
            <v>0</v>
          </cell>
          <cell r="G196">
            <v>30225</v>
          </cell>
          <cell r="H196">
            <v>17000</v>
          </cell>
          <cell r="I196">
            <v>0</v>
          </cell>
          <cell r="J196">
            <v>17000</v>
          </cell>
          <cell r="K196">
            <v>56.24</v>
          </cell>
          <cell r="L196">
            <v>56.24</v>
          </cell>
        </row>
        <row r="197">
          <cell r="A197">
            <v>172</v>
          </cell>
          <cell r="B197" t="str">
            <v>060302.4577.00051.05 WASAP-D</v>
          </cell>
          <cell r="C197" t="str">
            <v>Kontrak</v>
          </cell>
          <cell r="D197" t="str">
            <v>Non Fisik</v>
          </cell>
          <cell r="E197">
            <v>0</v>
          </cell>
          <cell r="F197">
            <v>2000000</v>
          </cell>
          <cell r="G197">
            <v>2000000</v>
          </cell>
          <cell r="H197">
            <v>0</v>
          </cell>
          <cell r="I197">
            <v>0</v>
          </cell>
          <cell r="J197">
            <v>0</v>
          </cell>
          <cell r="K197">
            <v>0</v>
          </cell>
          <cell r="L197">
            <v>0</v>
          </cell>
        </row>
        <row r="198">
          <cell r="A198">
            <v>173</v>
          </cell>
          <cell r="B198" t="str">
            <v>060302.4577.00051.05 Bantuan Teknis Pengelolaan Instalasi Pengolahan Lumpur Tinja (IPLT))</v>
          </cell>
          <cell r="C198" t="str">
            <v>Kontrak</v>
          </cell>
          <cell r="D198" t="str">
            <v>Non Fisik</v>
          </cell>
          <cell r="E198">
            <v>1350000</v>
          </cell>
          <cell r="F198">
            <v>0</v>
          </cell>
          <cell r="G198">
            <v>1350000</v>
          </cell>
          <cell r="H198">
            <v>842772</v>
          </cell>
          <cell r="I198">
            <v>0</v>
          </cell>
          <cell r="J198">
            <v>842772</v>
          </cell>
          <cell r="K198">
            <v>62.43</v>
          </cell>
          <cell r="L198">
            <v>62.43</v>
          </cell>
        </row>
        <row r="199">
          <cell r="A199">
            <v>174</v>
          </cell>
          <cell r="B199" t="str">
            <v>060302.4577.00051.05 Penyusunan Laporan Keuangan</v>
          </cell>
          <cell r="C199" t="str">
            <v>Kontrak</v>
          </cell>
          <cell r="D199" t="str">
            <v>Non Fisik</v>
          </cell>
          <cell r="E199">
            <v>100000</v>
          </cell>
          <cell r="F199">
            <v>0</v>
          </cell>
          <cell r="G199">
            <v>100000</v>
          </cell>
          <cell r="H199">
            <v>0</v>
          </cell>
          <cell r="I199">
            <v>0</v>
          </cell>
          <cell r="J199">
            <v>0</v>
          </cell>
          <cell r="K199">
            <v>0</v>
          </cell>
          <cell r="L199">
            <v>0</v>
          </cell>
        </row>
        <row r="200">
          <cell r="A200">
            <v>175</v>
          </cell>
          <cell r="B200" t="str">
            <v>060302.4577.00051.05 Bantuan Teknis Pengembangan Sanitasi Lingkungan Berbasis Masyarakat</v>
          </cell>
          <cell r="C200" t="str">
            <v>Kontrak</v>
          </cell>
          <cell r="D200" t="str">
            <v>Non Fisik</v>
          </cell>
          <cell r="E200">
            <v>1500000</v>
          </cell>
          <cell r="F200">
            <v>0</v>
          </cell>
          <cell r="G200">
            <v>1500000</v>
          </cell>
          <cell r="H200">
            <v>948180</v>
          </cell>
          <cell r="I200">
            <v>0</v>
          </cell>
          <cell r="J200">
            <v>948180</v>
          </cell>
          <cell r="K200">
            <v>63.21</v>
          </cell>
          <cell r="L200">
            <v>63.21</v>
          </cell>
        </row>
        <row r="201">
          <cell r="A201">
            <v>176</v>
          </cell>
          <cell r="B201" t="str">
            <v>060302.4577.00051.05 Workshop Sanitasi Perkotaan (Persiapan)</v>
          </cell>
          <cell r="C201" t="str">
            <v>Swakelola</v>
          </cell>
          <cell r="D201" t="str">
            <v>Non Fisik</v>
          </cell>
          <cell r="E201">
            <v>350000</v>
          </cell>
          <cell r="F201">
            <v>0</v>
          </cell>
          <cell r="G201">
            <v>350000</v>
          </cell>
          <cell r="H201">
            <v>171081</v>
          </cell>
          <cell r="I201">
            <v>0</v>
          </cell>
          <cell r="J201">
            <v>171081</v>
          </cell>
          <cell r="K201">
            <v>48.88</v>
          </cell>
          <cell r="L201">
            <v>50.3</v>
          </cell>
        </row>
        <row r="202">
          <cell r="A202">
            <v>177</v>
          </cell>
          <cell r="B202" t="str">
            <v>060302.4577.00051.05 Workshop Sanitasi Perkotaan (evaluasi)</v>
          </cell>
          <cell r="C202" t="str">
            <v>Swakelola</v>
          </cell>
          <cell r="D202" t="str">
            <v>Non Fisik</v>
          </cell>
          <cell r="E202">
            <v>350000</v>
          </cell>
          <cell r="F202">
            <v>0</v>
          </cell>
          <cell r="G202">
            <v>350000</v>
          </cell>
          <cell r="H202">
            <v>0</v>
          </cell>
          <cell r="I202">
            <v>0</v>
          </cell>
          <cell r="J202">
            <v>0</v>
          </cell>
          <cell r="K202">
            <v>0</v>
          </cell>
          <cell r="L202">
            <v>0</v>
          </cell>
        </row>
        <row r="203">
          <cell r="A203">
            <v>178</v>
          </cell>
          <cell r="B203" t="str">
            <v>060302.4577.00051.05 Penggandaan dan Pencetakan Buku Bidang Air Limbah</v>
          </cell>
          <cell r="C203" t="str">
            <v>Swakelola</v>
          </cell>
          <cell r="D203" t="str">
            <v>Fisik</v>
          </cell>
          <cell r="E203">
            <v>50000</v>
          </cell>
          <cell r="F203">
            <v>0</v>
          </cell>
          <cell r="G203">
            <v>50000</v>
          </cell>
          <cell r="H203">
            <v>0</v>
          </cell>
          <cell r="I203">
            <v>0</v>
          </cell>
          <cell r="J203">
            <v>0</v>
          </cell>
          <cell r="K203">
            <v>0</v>
          </cell>
          <cell r="L203">
            <v>0</v>
          </cell>
        </row>
        <row r="204">
          <cell r="A204">
            <v>179</v>
          </cell>
          <cell r="B204" t="str">
            <v>060302.4577.00051.05 Konsinyasi Air Limbah Permukiman</v>
          </cell>
          <cell r="C204" t="str">
            <v>Swakelola</v>
          </cell>
          <cell r="D204" t="str">
            <v>Non Fisik</v>
          </cell>
          <cell r="E204">
            <v>300000</v>
          </cell>
          <cell r="F204">
            <v>0</v>
          </cell>
          <cell r="G204">
            <v>300000</v>
          </cell>
          <cell r="H204">
            <v>46473</v>
          </cell>
          <cell r="I204">
            <v>0</v>
          </cell>
          <cell r="J204">
            <v>46473</v>
          </cell>
          <cell r="K204">
            <v>15.49</v>
          </cell>
          <cell r="L204">
            <v>17</v>
          </cell>
        </row>
        <row r="205">
          <cell r="A205">
            <v>180</v>
          </cell>
          <cell r="B205" t="str">
            <v>060302.4593.00051.01 Penyiapan Pra Feasibility Studi Pengelolaan Air Limbah di Kota Besar</v>
          </cell>
          <cell r="C205" t="str">
            <v>Kontrak</v>
          </cell>
          <cell r="D205" t="str">
            <v>Non Fisik</v>
          </cell>
          <cell r="E205">
            <v>945525</v>
          </cell>
          <cell r="F205">
            <v>0</v>
          </cell>
          <cell r="G205">
            <v>945525</v>
          </cell>
          <cell r="H205">
            <v>541413</v>
          </cell>
          <cell r="I205">
            <v>0</v>
          </cell>
          <cell r="J205">
            <v>541413</v>
          </cell>
          <cell r="K205">
            <v>57.26</v>
          </cell>
          <cell r="L205">
            <v>62.4</v>
          </cell>
        </row>
        <row r="206">
          <cell r="A206">
            <v>181</v>
          </cell>
          <cell r="B206" t="str">
            <v>060302.4593.00051.01 Biaya Lelang</v>
          </cell>
          <cell r="C206" t="str">
            <v>Swakelola</v>
          </cell>
          <cell r="D206" t="str">
            <v>Non Fisik</v>
          </cell>
          <cell r="E206">
            <v>4475</v>
          </cell>
          <cell r="F206">
            <v>0</v>
          </cell>
          <cell r="G206">
            <v>4475</v>
          </cell>
          <cell r="H206">
            <v>0</v>
          </cell>
          <cell r="I206">
            <v>0</v>
          </cell>
          <cell r="J206">
            <v>0</v>
          </cell>
          <cell r="K206">
            <v>0</v>
          </cell>
          <cell r="L206">
            <v>0</v>
          </cell>
        </row>
        <row r="207">
          <cell r="A207">
            <v>182</v>
          </cell>
          <cell r="B207" t="str">
            <v>060302.4593.00051.01 Administrasi Kegiatan</v>
          </cell>
          <cell r="C207" t="str">
            <v>Adm. Umum</v>
          </cell>
          <cell r="D207" t="str">
            <v>Adm. Umum</v>
          </cell>
          <cell r="E207">
            <v>100000</v>
          </cell>
          <cell r="F207">
            <v>0</v>
          </cell>
          <cell r="G207">
            <v>100000</v>
          </cell>
          <cell r="H207">
            <v>0</v>
          </cell>
          <cell r="I207">
            <v>0</v>
          </cell>
          <cell r="J207">
            <v>0</v>
          </cell>
          <cell r="K207">
            <v>0</v>
          </cell>
          <cell r="L207">
            <v>0</v>
          </cell>
        </row>
        <row r="208">
          <cell r="A208">
            <v>183</v>
          </cell>
          <cell r="B208" t="str">
            <v>060302.4608.00051.05 Denpasar Sewerage Development Project (DSDP)</v>
          </cell>
          <cell r="C208" t="str">
            <v>Kontrak</v>
          </cell>
          <cell r="D208" t="str">
            <v>Non Fisik</v>
          </cell>
          <cell r="E208">
            <v>0</v>
          </cell>
          <cell r="F208">
            <v>15000000</v>
          </cell>
          <cell r="G208">
            <v>15000000</v>
          </cell>
          <cell r="H208">
            <v>0</v>
          </cell>
          <cell r="I208">
            <v>6053953</v>
          </cell>
          <cell r="J208">
            <v>6053953</v>
          </cell>
          <cell r="K208">
            <v>40.36</v>
          </cell>
          <cell r="L208">
            <v>40.36</v>
          </cell>
        </row>
        <row r="209">
          <cell r="A209">
            <v>5466229</v>
          </cell>
          <cell r="B209" t="str">
            <v xml:space="preserve">PENGEMBANGAN PENYEHATAN LINGKUNGAN PERMUKIMAN SULAWESI BARAT </v>
          </cell>
          <cell r="C209" t="str">
            <v xml:space="preserve">- </v>
          </cell>
          <cell r="D209" t="str">
            <v>-</v>
          </cell>
          <cell r="E209">
            <v>550000</v>
          </cell>
          <cell r="F209">
            <v>0</v>
          </cell>
          <cell r="G209">
            <v>550000</v>
          </cell>
          <cell r="H209">
            <v>145929</v>
          </cell>
          <cell r="I209">
            <v>0</v>
          </cell>
          <cell r="J209">
            <v>145929</v>
          </cell>
          <cell r="K209">
            <v>26.53</v>
          </cell>
          <cell r="L209">
            <v>53.39</v>
          </cell>
        </row>
        <row r="210">
          <cell r="A210">
            <v>184</v>
          </cell>
          <cell r="B210" t="str">
            <v>060302.4283.00200.01 Pembuatan DED Prasarana Air Limbah Sistem Terpusat Kws.Rsh Kab.Mamuju</v>
          </cell>
          <cell r="C210" t="str">
            <v>Kontrak</v>
          </cell>
          <cell r="D210" t="str">
            <v>Non Fisik</v>
          </cell>
          <cell r="E210">
            <v>98590</v>
          </cell>
          <cell r="F210">
            <v>0</v>
          </cell>
          <cell r="G210">
            <v>98590</v>
          </cell>
          <cell r="H210">
            <v>49245</v>
          </cell>
          <cell r="I210">
            <v>0</v>
          </cell>
          <cell r="J210">
            <v>49245</v>
          </cell>
          <cell r="K210">
            <v>49.95</v>
          </cell>
          <cell r="L210">
            <v>100</v>
          </cell>
        </row>
        <row r="211">
          <cell r="A211">
            <v>185</v>
          </cell>
          <cell r="B211" t="str">
            <v>060302.4283.00200.01 Pembuatan. DED Prasarana Air Limbah Sistem Terpusat Kws. Nelayan Kab.Mamuju</v>
          </cell>
          <cell r="C211" t="str">
            <v>Kontrak</v>
          </cell>
          <cell r="D211" t="str">
            <v>Non Fisik</v>
          </cell>
          <cell r="E211">
            <v>98590</v>
          </cell>
          <cell r="F211">
            <v>0</v>
          </cell>
          <cell r="G211">
            <v>98590</v>
          </cell>
          <cell r="H211">
            <v>49195</v>
          </cell>
          <cell r="I211">
            <v>0</v>
          </cell>
          <cell r="J211">
            <v>49195</v>
          </cell>
          <cell r="K211">
            <v>49.9</v>
          </cell>
          <cell r="L211">
            <v>100</v>
          </cell>
        </row>
        <row r="212">
          <cell r="A212">
            <v>186</v>
          </cell>
          <cell r="B212" t="str">
            <v>060302.4283.00200.01 Administrasi Kegiatan</v>
          </cell>
          <cell r="C212" t="str">
            <v>Swakelola</v>
          </cell>
          <cell r="D212" t="str">
            <v>Non Fisik</v>
          </cell>
          <cell r="E212">
            <v>2820</v>
          </cell>
          <cell r="F212">
            <v>0</v>
          </cell>
          <cell r="G212">
            <v>2820</v>
          </cell>
          <cell r="H212">
            <v>1440</v>
          </cell>
          <cell r="I212">
            <v>0</v>
          </cell>
          <cell r="J212">
            <v>1440</v>
          </cell>
          <cell r="K212">
            <v>51.06</v>
          </cell>
          <cell r="L212">
            <v>100</v>
          </cell>
        </row>
        <row r="213">
          <cell r="A213">
            <v>187</v>
          </cell>
          <cell r="B213" t="str">
            <v>060302.4283.04679.01 PELATIHAN KSM + MANDOR + TUKANG</v>
          </cell>
          <cell r="C213" t="str">
            <v>Swakelola</v>
          </cell>
          <cell r="D213" t="str">
            <v>Non Fisik</v>
          </cell>
          <cell r="E213">
            <v>177850</v>
          </cell>
          <cell r="F213">
            <v>0</v>
          </cell>
          <cell r="G213">
            <v>177850</v>
          </cell>
          <cell r="H213">
            <v>0</v>
          </cell>
          <cell r="I213">
            <v>0</v>
          </cell>
          <cell r="J213">
            <v>0</v>
          </cell>
          <cell r="K213">
            <v>0</v>
          </cell>
          <cell r="L213">
            <v>0</v>
          </cell>
        </row>
        <row r="214">
          <cell r="A214">
            <v>188</v>
          </cell>
          <cell r="B214" t="str">
            <v>060302.4283.04679.01 MONEV. DAK SANIMAS</v>
          </cell>
          <cell r="C214" t="str">
            <v>Swakelola</v>
          </cell>
          <cell r="D214" t="str">
            <v>Non Fisik</v>
          </cell>
          <cell r="E214">
            <v>78120</v>
          </cell>
          <cell r="F214">
            <v>0</v>
          </cell>
          <cell r="G214">
            <v>78120</v>
          </cell>
          <cell r="H214">
            <v>0</v>
          </cell>
          <cell r="I214">
            <v>0</v>
          </cell>
          <cell r="J214">
            <v>0</v>
          </cell>
          <cell r="K214">
            <v>0</v>
          </cell>
          <cell r="L214">
            <v>0</v>
          </cell>
        </row>
        <row r="215">
          <cell r="A215">
            <v>189</v>
          </cell>
          <cell r="B215" t="str">
            <v>060302.4283.04679.01 Bantek Peningkatan Kelembagaan Bidan PLP</v>
          </cell>
          <cell r="C215" t="str">
            <v>Kontrak</v>
          </cell>
          <cell r="D215" t="str">
            <v>Non Fisik</v>
          </cell>
          <cell r="E215">
            <v>92620</v>
          </cell>
          <cell r="F215">
            <v>0</v>
          </cell>
          <cell r="G215">
            <v>92620</v>
          </cell>
          <cell r="H215">
            <v>46049</v>
          </cell>
          <cell r="I215">
            <v>0</v>
          </cell>
          <cell r="J215">
            <v>46049</v>
          </cell>
          <cell r="K215">
            <v>49.72</v>
          </cell>
          <cell r="L215">
            <v>100</v>
          </cell>
        </row>
        <row r="216">
          <cell r="A216">
            <v>190</v>
          </cell>
          <cell r="B216" t="str">
            <v>060302.4283.04679.01 Administrasi Kegiatan</v>
          </cell>
          <cell r="C216" t="str">
            <v>Swakelola</v>
          </cell>
          <cell r="D216" t="str">
            <v>Non Fisik</v>
          </cell>
          <cell r="E216">
            <v>1410</v>
          </cell>
          <cell r="F216">
            <v>0</v>
          </cell>
          <cell r="G216">
            <v>1410</v>
          </cell>
          <cell r="H216">
            <v>0</v>
          </cell>
          <cell r="I216">
            <v>0</v>
          </cell>
          <cell r="J216">
            <v>0</v>
          </cell>
          <cell r="K216">
            <v>0</v>
          </cell>
          <cell r="L216">
            <v>100</v>
          </cell>
        </row>
        <row r="217">
          <cell r="A217">
            <v>5466235</v>
          </cell>
          <cell r="B217" t="str">
            <v xml:space="preserve">PENGEMBANGAN KINERJA PENGELOLAAN AIR MINUM SULAWESI BARAT </v>
          </cell>
          <cell r="C217" t="str">
            <v xml:space="preserve">- </v>
          </cell>
          <cell r="D217" t="str">
            <v>-</v>
          </cell>
          <cell r="E217">
            <v>20555000</v>
          </cell>
          <cell r="F217">
            <v>352950</v>
          </cell>
          <cell r="G217">
            <v>20907950</v>
          </cell>
          <cell r="H217">
            <v>17722395</v>
          </cell>
          <cell r="I217">
            <v>0</v>
          </cell>
          <cell r="J217">
            <v>17722395</v>
          </cell>
          <cell r="K217">
            <v>84.76</v>
          </cell>
          <cell r="L217">
            <v>89.35</v>
          </cell>
        </row>
        <row r="218">
          <cell r="A218">
            <v>191</v>
          </cell>
          <cell r="B218" t="str">
            <v>060302.4282.00002.01 ADMINISTRASI KEGIATAN</v>
          </cell>
          <cell r="C218" t="str">
            <v>Adm. Umum</v>
          </cell>
          <cell r="D218" t="str">
            <v>Adm. Umum</v>
          </cell>
          <cell r="E218">
            <v>248936</v>
          </cell>
          <cell r="F218">
            <v>0</v>
          </cell>
          <cell r="G218">
            <v>248936</v>
          </cell>
          <cell r="H218">
            <v>167385</v>
          </cell>
          <cell r="I218">
            <v>0</v>
          </cell>
          <cell r="J218">
            <v>167385</v>
          </cell>
          <cell r="K218">
            <v>67.239999999999995</v>
          </cell>
          <cell r="L218">
            <v>67.239999999999995</v>
          </cell>
        </row>
        <row r="219">
          <cell r="A219">
            <v>192</v>
          </cell>
          <cell r="B219" t="str">
            <v>060302.4282.00051.01 FASILITASI PERENCANAAN TEKNIS PENGEMBANGAN SPAM</v>
          </cell>
          <cell r="C219" t="str">
            <v>Kontrak</v>
          </cell>
          <cell r="D219" t="str">
            <v>Non Fisik</v>
          </cell>
          <cell r="E219">
            <v>200000</v>
          </cell>
          <cell r="F219">
            <v>0</v>
          </cell>
          <cell r="G219">
            <v>200000</v>
          </cell>
          <cell r="H219">
            <v>200000</v>
          </cell>
          <cell r="I219">
            <v>0</v>
          </cell>
          <cell r="J219">
            <v>200000</v>
          </cell>
          <cell r="K219">
            <v>100</v>
          </cell>
          <cell r="L219">
            <v>100</v>
          </cell>
        </row>
        <row r="220">
          <cell r="A220">
            <v>193</v>
          </cell>
          <cell r="B220" t="str">
            <v>060302.4282.00051.01 FASILITASI KELEMBAGAAN BLU SPAM</v>
          </cell>
          <cell r="C220" t="str">
            <v>Kontrak</v>
          </cell>
          <cell r="D220" t="str">
            <v>Non Fisik</v>
          </cell>
          <cell r="E220">
            <v>200000</v>
          </cell>
          <cell r="F220">
            <v>0</v>
          </cell>
          <cell r="G220">
            <v>200000</v>
          </cell>
          <cell r="H220">
            <v>200000</v>
          </cell>
          <cell r="I220">
            <v>0</v>
          </cell>
          <cell r="J220">
            <v>200000</v>
          </cell>
          <cell r="K220">
            <v>100</v>
          </cell>
          <cell r="L220">
            <v>100</v>
          </cell>
        </row>
        <row r="221">
          <cell r="A221">
            <v>194</v>
          </cell>
          <cell r="B221" t="str">
            <v>060302.4282.00051.01 PENYUSUNAN RENCANA INDUK SPAM</v>
          </cell>
          <cell r="C221" t="str">
            <v>Kontrak</v>
          </cell>
          <cell r="D221" t="str">
            <v>Non Fisik</v>
          </cell>
          <cell r="E221">
            <v>300000</v>
          </cell>
          <cell r="F221">
            <v>0</v>
          </cell>
          <cell r="G221">
            <v>300000</v>
          </cell>
          <cell r="H221">
            <v>299000</v>
          </cell>
          <cell r="I221">
            <v>0</v>
          </cell>
          <cell r="J221">
            <v>299000</v>
          </cell>
          <cell r="K221">
            <v>99.67</v>
          </cell>
          <cell r="L221">
            <v>100</v>
          </cell>
        </row>
        <row r="222">
          <cell r="A222">
            <v>195</v>
          </cell>
          <cell r="B222" t="str">
            <v>060302.4282.00062.01 PENYELENGAARAAN KEGIATAN PAMERAN DAN PROMOSI</v>
          </cell>
          <cell r="C222" t="str">
            <v>Swakelola</v>
          </cell>
          <cell r="D222" t="str">
            <v>Non Fisik</v>
          </cell>
          <cell r="E222">
            <v>115750</v>
          </cell>
          <cell r="F222">
            <v>0</v>
          </cell>
          <cell r="G222">
            <v>115750</v>
          </cell>
          <cell r="H222">
            <v>0</v>
          </cell>
          <cell r="I222">
            <v>0</v>
          </cell>
          <cell r="J222">
            <v>0</v>
          </cell>
          <cell r="K222">
            <v>0</v>
          </cell>
          <cell r="L222">
            <v>0</v>
          </cell>
        </row>
        <row r="223">
          <cell r="A223">
            <v>196</v>
          </cell>
          <cell r="B223" t="str">
            <v>060302.4282.00728.01 PENYELENGARAAN KEGIATAN SOSIALISASI DAN DISEMINASI</v>
          </cell>
          <cell r="C223" t="str">
            <v>Swakelola</v>
          </cell>
          <cell r="D223" t="str">
            <v>Non Fisik</v>
          </cell>
          <cell r="E223">
            <v>213192</v>
          </cell>
          <cell r="F223">
            <v>0</v>
          </cell>
          <cell r="G223">
            <v>213192</v>
          </cell>
          <cell r="H223">
            <v>55030</v>
          </cell>
          <cell r="I223">
            <v>0</v>
          </cell>
          <cell r="J223">
            <v>55030</v>
          </cell>
          <cell r="K223">
            <v>25.81</v>
          </cell>
          <cell r="L223">
            <v>50</v>
          </cell>
        </row>
        <row r="224">
          <cell r="A224">
            <v>197</v>
          </cell>
          <cell r="B224" t="str">
            <v>060302.4282.00967.01 MONEV DAK</v>
          </cell>
          <cell r="C224" t="str">
            <v>Swakelola</v>
          </cell>
          <cell r="D224" t="str">
            <v>Non Fisik</v>
          </cell>
          <cell r="E224">
            <v>241330</v>
          </cell>
          <cell r="F224">
            <v>0</v>
          </cell>
          <cell r="G224">
            <v>241330</v>
          </cell>
          <cell r="H224">
            <v>107929</v>
          </cell>
          <cell r="I224">
            <v>0</v>
          </cell>
          <cell r="J224">
            <v>107929</v>
          </cell>
          <cell r="K224">
            <v>44.72</v>
          </cell>
          <cell r="L224">
            <v>75</v>
          </cell>
        </row>
        <row r="225">
          <cell r="A225">
            <v>198</v>
          </cell>
          <cell r="B225" t="str">
            <v>060302.4282.00967.01 MONEV SPAM</v>
          </cell>
          <cell r="C225" t="str">
            <v>Swakelola</v>
          </cell>
          <cell r="D225" t="str">
            <v>Non Fisik</v>
          </cell>
          <cell r="E225">
            <v>202130</v>
          </cell>
          <cell r="F225">
            <v>0</v>
          </cell>
          <cell r="G225">
            <v>202130</v>
          </cell>
          <cell r="H225">
            <v>107929</v>
          </cell>
          <cell r="I225">
            <v>0</v>
          </cell>
          <cell r="J225">
            <v>107929</v>
          </cell>
          <cell r="K225">
            <v>53.4</v>
          </cell>
          <cell r="L225">
            <v>75</v>
          </cell>
        </row>
        <row r="226">
          <cell r="A226">
            <v>199</v>
          </cell>
          <cell r="B226" t="str">
            <v>060302.4282.00967.01 MONEV PAMSIMAS</v>
          </cell>
          <cell r="C226" t="str">
            <v>Swakelola</v>
          </cell>
          <cell r="D226" t="str">
            <v>Non Fisik</v>
          </cell>
          <cell r="E226">
            <v>202130</v>
          </cell>
          <cell r="F226">
            <v>0</v>
          </cell>
          <cell r="G226">
            <v>202130</v>
          </cell>
          <cell r="H226">
            <v>107919</v>
          </cell>
          <cell r="I226">
            <v>0</v>
          </cell>
          <cell r="J226">
            <v>107919</v>
          </cell>
          <cell r="K226">
            <v>53.39</v>
          </cell>
          <cell r="L226">
            <v>75</v>
          </cell>
        </row>
        <row r="227">
          <cell r="A227">
            <v>200</v>
          </cell>
          <cell r="B227" t="str">
            <v>060302.4282.04989.01 ADMINISTRASI KEGIATAN PENGELOLAAN KEKAYAAN BARANG MILIK NEGARA</v>
          </cell>
          <cell r="C227" t="str">
            <v>Adm. Umum</v>
          </cell>
          <cell r="D227" t="str">
            <v>Adm. Umum</v>
          </cell>
          <cell r="E227">
            <v>76532</v>
          </cell>
          <cell r="F227">
            <v>0</v>
          </cell>
          <cell r="G227">
            <v>76532</v>
          </cell>
          <cell r="H227">
            <v>55789</v>
          </cell>
          <cell r="I227">
            <v>0</v>
          </cell>
          <cell r="J227">
            <v>55789</v>
          </cell>
          <cell r="K227">
            <v>72.900000000000006</v>
          </cell>
          <cell r="L227">
            <v>59.4</v>
          </cell>
        </row>
        <row r="228">
          <cell r="A228">
            <v>201</v>
          </cell>
          <cell r="B228" t="str">
            <v>060302.4607.00168.01 BANTUAN PROGRAM PENYEHATAN MAMUJU</v>
          </cell>
          <cell r="C228" t="str">
            <v>Kontrak</v>
          </cell>
          <cell r="D228" t="str">
            <v>Fisik</v>
          </cell>
          <cell r="E228">
            <v>1500000</v>
          </cell>
          <cell r="F228">
            <v>0</v>
          </cell>
          <cell r="G228">
            <v>1500000</v>
          </cell>
          <cell r="H228">
            <v>1484060</v>
          </cell>
          <cell r="I228">
            <v>0</v>
          </cell>
          <cell r="J228">
            <v>1484060</v>
          </cell>
          <cell r="K228">
            <v>98.94</v>
          </cell>
          <cell r="L228">
            <v>100</v>
          </cell>
        </row>
        <row r="229">
          <cell r="A229">
            <v>202</v>
          </cell>
          <cell r="B229" t="str">
            <v>060302.4607.00168.01 BANTUAN PROGRAM PENYEHATAN MAJENE</v>
          </cell>
          <cell r="C229" t="str">
            <v>Kontrak</v>
          </cell>
          <cell r="D229" t="str">
            <v>Fisik</v>
          </cell>
          <cell r="E229">
            <v>1021800</v>
          </cell>
          <cell r="F229">
            <v>0</v>
          </cell>
          <cell r="G229">
            <v>1021800</v>
          </cell>
          <cell r="H229">
            <v>833408</v>
          </cell>
          <cell r="I229">
            <v>0</v>
          </cell>
          <cell r="J229">
            <v>833408</v>
          </cell>
          <cell r="K229">
            <v>81.56</v>
          </cell>
          <cell r="L229">
            <v>100</v>
          </cell>
        </row>
        <row r="230">
          <cell r="A230">
            <v>203</v>
          </cell>
          <cell r="B230" t="str">
            <v>060302.4607.00168.01 ADMINISTRASI KEGIATAN</v>
          </cell>
          <cell r="C230" t="str">
            <v>Adm. Umum</v>
          </cell>
          <cell r="D230" t="str">
            <v>Adm. Umum</v>
          </cell>
          <cell r="E230">
            <v>8200</v>
          </cell>
          <cell r="F230">
            <v>0</v>
          </cell>
          <cell r="G230">
            <v>8200</v>
          </cell>
          <cell r="H230">
            <v>8200</v>
          </cell>
          <cell r="I230">
            <v>0</v>
          </cell>
          <cell r="J230">
            <v>8200</v>
          </cell>
          <cell r="K230">
            <v>100</v>
          </cell>
          <cell r="L230">
            <v>100</v>
          </cell>
        </row>
        <row r="231">
          <cell r="A231">
            <v>204</v>
          </cell>
          <cell r="B231" t="str">
            <v>060302.4612.04469.01 FASILITASI SEKRETARIAT UNIT PENGELOLAAN PROYEK</v>
          </cell>
          <cell r="C231" t="str">
            <v>Swakelola</v>
          </cell>
          <cell r="D231" t="str">
            <v>Non Fisik</v>
          </cell>
          <cell r="E231">
            <v>0</v>
          </cell>
          <cell r="F231">
            <v>352950</v>
          </cell>
          <cell r="G231">
            <v>352950</v>
          </cell>
          <cell r="H231">
            <v>0</v>
          </cell>
          <cell r="I231">
            <v>0</v>
          </cell>
          <cell r="J231">
            <v>0</v>
          </cell>
          <cell r="K231">
            <v>0</v>
          </cell>
          <cell r="L231">
            <v>0</v>
          </cell>
        </row>
        <row r="232">
          <cell r="A232">
            <v>205</v>
          </cell>
          <cell r="B232" t="str">
            <v>060302.4612.04941.01 PENYEDIAAN AIR MINUM DAN SANITASI BERBASIS MASYARAKAT</v>
          </cell>
          <cell r="C232" t="str">
            <v>Swakelola</v>
          </cell>
          <cell r="D232" t="str">
            <v>Non Fisik</v>
          </cell>
          <cell r="E232">
            <v>2653000</v>
          </cell>
          <cell r="F232">
            <v>0</v>
          </cell>
          <cell r="G232">
            <v>2653000</v>
          </cell>
          <cell r="H232">
            <v>1341170</v>
          </cell>
          <cell r="I232">
            <v>0</v>
          </cell>
          <cell r="J232">
            <v>1341170</v>
          </cell>
          <cell r="K232">
            <v>50.55</v>
          </cell>
          <cell r="L232">
            <v>51</v>
          </cell>
        </row>
        <row r="233">
          <cell r="A233">
            <v>206</v>
          </cell>
          <cell r="B233" t="str">
            <v>060302.4615.04940.01 PEMBANGUNAN SPAM DESA KAKULASAN, KAB. MAMUJU</v>
          </cell>
          <cell r="C233" t="str">
            <v>Kontrak</v>
          </cell>
          <cell r="D233" t="str">
            <v>Fisik</v>
          </cell>
          <cell r="E233">
            <v>1137000</v>
          </cell>
          <cell r="F233">
            <v>0</v>
          </cell>
          <cell r="G233">
            <v>1137000</v>
          </cell>
          <cell r="H233">
            <v>961118</v>
          </cell>
          <cell r="I233">
            <v>0</v>
          </cell>
          <cell r="J233">
            <v>961118</v>
          </cell>
          <cell r="K233">
            <v>84.53</v>
          </cell>
          <cell r="L233">
            <v>100</v>
          </cell>
        </row>
        <row r="234">
          <cell r="A234">
            <v>207</v>
          </cell>
          <cell r="B234" t="str">
            <v>060302.4615.04940.01 PEMBANGUNAN SPAM DESA TANETE BATU, KAB. MAMASA</v>
          </cell>
          <cell r="C234" t="str">
            <v>Kontrak</v>
          </cell>
          <cell r="D234" t="str">
            <v>Fisik</v>
          </cell>
          <cell r="E234">
            <v>1345000</v>
          </cell>
          <cell r="F234">
            <v>0</v>
          </cell>
          <cell r="G234">
            <v>1345000</v>
          </cell>
          <cell r="H234">
            <v>1358715</v>
          </cell>
          <cell r="I234">
            <v>0</v>
          </cell>
          <cell r="J234">
            <v>1358715</v>
          </cell>
          <cell r="K234">
            <v>101.02</v>
          </cell>
          <cell r="L234">
            <v>100</v>
          </cell>
        </row>
        <row r="235">
          <cell r="A235">
            <v>208</v>
          </cell>
          <cell r="B235" t="str">
            <v>060302.4615.04940.01 PEMBANGUNAN SPAM DESA MOSSO, KAB. MAJENE</v>
          </cell>
          <cell r="C235" t="str">
            <v>Kontrak</v>
          </cell>
          <cell r="D235" t="str">
            <v>Fisik</v>
          </cell>
          <cell r="E235">
            <v>965500</v>
          </cell>
          <cell r="F235">
            <v>0</v>
          </cell>
          <cell r="G235">
            <v>965500</v>
          </cell>
          <cell r="H235">
            <v>973353</v>
          </cell>
          <cell r="I235">
            <v>0</v>
          </cell>
          <cell r="J235">
            <v>973353</v>
          </cell>
          <cell r="K235">
            <v>100.81</v>
          </cell>
          <cell r="L235">
            <v>100</v>
          </cell>
        </row>
        <row r="236">
          <cell r="A236">
            <v>209</v>
          </cell>
          <cell r="B236" t="str">
            <v>060302.4615.04940.01 ADMINISTRASI KEGIATAN</v>
          </cell>
          <cell r="C236" t="str">
            <v>Adm. Umum</v>
          </cell>
          <cell r="D236" t="str">
            <v>Adm. Umum</v>
          </cell>
          <cell r="E236">
            <v>36965</v>
          </cell>
          <cell r="F236">
            <v>0</v>
          </cell>
          <cell r="G236">
            <v>36965</v>
          </cell>
          <cell r="H236">
            <v>11825</v>
          </cell>
          <cell r="I236">
            <v>0</v>
          </cell>
          <cell r="J236">
            <v>11825</v>
          </cell>
          <cell r="K236">
            <v>31.99</v>
          </cell>
          <cell r="L236">
            <v>31.99</v>
          </cell>
        </row>
        <row r="237">
          <cell r="A237">
            <v>210</v>
          </cell>
          <cell r="B237" t="str">
            <v>060302.4629.04942.01 PENYEDIAAN PRASARANA AIR MINUM KEC. SIMBORO KEPULAUAN, KAB. MAMUJU</v>
          </cell>
          <cell r="C237" t="str">
            <v>Kontrak</v>
          </cell>
          <cell r="D237" t="str">
            <v>Fisik</v>
          </cell>
          <cell r="E237">
            <v>2094500</v>
          </cell>
          <cell r="F237">
            <v>0</v>
          </cell>
          <cell r="G237">
            <v>2094500</v>
          </cell>
          <cell r="H237">
            <v>1971529</v>
          </cell>
          <cell r="I237">
            <v>0</v>
          </cell>
          <cell r="J237">
            <v>1971529</v>
          </cell>
          <cell r="K237">
            <v>94.13</v>
          </cell>
          <cell r="L237">
            <v>100</v>
          </cell>
        </row>
        <row r="238">
          <cell r="A238">
            <v>211</v>
          </cell>
          <cell r="B238" t="str">
            <v>060302.4629.04942.01 ADMINISTRASI KEGIATAN PENYEDIAAN PRASARANA KEC. SIMBORO KEPULAUAN</v>
          </cell>
          <cell r="C238" t="str">
            <v>Adm. Umum</v>
          </cell>
          <cell r="D238" t="str">
            <v>Adm. Umum</v>
          </cell>
          <cell r="E238">
            <v>3590</v>
          </cell>
          <cell r="F238">
            <v>0</v>
          </cell>
          <cell r="G238">
            <v>3590</v>
          </cell>
          <cell r="H238">
            <v>3590</v>
          </cell>
          <cell r="I238">
            <v>0</v>
          </cell>
          <cell r="J238">
            <v>3590</v>
          </cell>
          <cell r="K238">
            <v>100</v>
          </cell>
          <cell r="L238">
            <v>100</v>
          </cell>
        </row>
        <row r="239">
          <cell r="A239">
            <v>212</v>
          </cell>
          <cell r="B239" t="str">
            <v>060302.4629.04943.01 PEMBANGUNAN SPAM IKK ANREAPI, KAB. POLAWELI MANDAR</v>
          </cell>
          <cell r="C239" t="str">
            <v>Kontrak</v>
          </cell>
          <cell r="D239" t="str">
            <v>Fisik</v>
          </cell>
          <cell r="E239">
            <v>2885406</v>
          </cell>
          <cell r="F239">
            <v>0</v>
          </cell>
          <cell r="G239">
            <v>2885406</v>
          </cell>
          <cell r="H239">
            <v>2783073</v>
          </cell>
          <cell r="I239">
            <v>0</v>
          </cell>
          <cell r="J239">
            <v>2783073</v>
          </cell>
          <cell r="K239">
            <v>96.45</v>
          </cell>
          <cell r="L239">
            <v>100</v>
          </cell>
        </row>
        <row r="240">
          <cell r="A240">
            <v>213</v>
          </cell>
          <cell r="B240" t="str">
            <v>060302.4629.04943.01 ADMINISTRASI KEGIATAN PEMBANGUNAN SPAM IKK ANREAPI</v>
          </cell>
          <cell r="C240" t="str">
            <v>Adm. Umum</v>
          </cell>
          <cell r="D240" t="str">
            <v>Adm. Umum</v>
          </cell>
          <cell r="E240">
            <v>4040</v>
          </cell>
          <cell r="F240">
            <v>0</v>
          </cell>
          <cell r="G240">
            <v>4040</v>
          </cell>
          <cell r="H240">
            <v>4040</v>
          </cell>
          <cell r="I240">
            <v>0</v>
          </cell>
          <cell r="J240">
            <v>4040</v>
          </cell>
          <cell r="K240">
            <v>100</v>
          </cell>
          <cell r="L240">
            <v>100</v>
          </cell>
        </row>
        <row r="241">
          <cell r="A241">
            <v>214</v>
          </cell>
          <cell r="B241" t="str">
            <v>060302.4630.04944.01 PENGADAAN INVENTARISASI KANTOR</v>
          </cell>
          <cell r="C241" t="str">
            <v>Swakelola</v>
          </cell>
          <cell r="D241" t="str">
            <v>Fisik</v>
          </cell>
          <cell r="E241">
            <v>74000</v>
          </cell>
          <cell r="F241">
            <v>0</v>
          </cell>
          <cell r="G241">
            <v>74000</v>
          </cell>
          <cell r="H241">
            <v>73590</v>
          </cell>
          <cell r="I241">
            <v>0</v>
          </cell>
          <cell r="J241">
            <v>73590</v>
          </cell>
          <cell r="K241">
            <v>99.45</v>
          </cell>
          <cell r="L241">
            <v>100</v>
          </cell>
        </row>
        <row r="242">
          <cell r="A242">
            <v>215</v>
          </cell>
          <cell r="B242" t="str">
            <v>060302.4630.04944.01 PEMBANGUNAN SPAM IKK TOBADAK, KEC. MAMUJU</v>
          </cell>
          <cell r="C242" t="str">
            <v>Kontrak</v>
          </cell>
          <cell r="D242" t="str">
            <v>Fisik</v>
          </cell>
          <cell r="E242">
            <v>4603106</v>
          </cell>
          <cell r="F242">
            <v>0</v>
          </cell>
          <cell r="G242">
            <v>4603106</v>
          </cell>
          <cell r="H242">
            <v>4464711</v>
          </cell>
          <cell r="I242">
            <v>0</v>
          </cell>
          <cell r="J242">
            <v>4464711</v>
          </cell>
          <cell r="K242">
            <v>96.99</v>
          </cell>
          <cell r="L242">
            <v>100</v>
          </cell>
        </row>
        <row r="243">
          <cell r="A243">
            <v>216</v>
          </cell>
          <cell r="B243" t="str">
            <v>060302.4630.04944.01 SUPERVISI KEGIATAN</v>
          </cell>
          <cell r="C243" t="str">
            <v>Kontrak</v>
          </cell>
          <cell r="D243" t="str">
            <v>Non Fisik</v>
          </cell>
          <cell r="E243">
            <v>200000</v>
          </cell>
          <cell r="F243">
            <v>0</v>
          </cell>
          <cell r="G243">
            <v>200000</v>
          </cell>
          <cell r="H243">
            <v>143640</v>
          </cell>
          <cell r="I243">
            <v>0</v>
          </cell>
          <cell r="J243">
            <v>143640</v>
          </cell>
          <cell r="K243">
            <v>71.819999999999993</v>
          </cell>
          <cell r="L243">
            <v>100</v>
          </cell>
        </row>
        <row r="244">
          <cell r="A244">
            <v>217</v>
          </cell>
          <cell r="B244" t="str">
            <v>060302.4630.04944.01 ADMINISTRASI KEGIATAN</v>
          </cell>
          <cell r="C244" t="str">
            <v>Adm. Umum</v>
          </cell>
          <cell r="D244" t="str">
            <v>Adm. Umum</v>
          </cell>
          <cell r="E244">
            <v>22894</v>
          </cell>
          <cell r="F244">
            <v>0</v>
          </cell>
          <cell r="G244">
            <v>22894</v>
          </cell>
          <cell r="H244">
            <v>5394</v>
          </cell>
          <cell r="I244">
            <v>0</v>
          </cell>
          <cell r="J244">
            <v>5394</v>
          </cell>
          <cell r="K244">
            <v>23.56</v>
          </cell>
          <cell r="L244">
            <v>23.56</v>
          </cell>
        </row>
        <row r="245">
          <cell r="A245">
            <v>5494880</v>
          </cell>
          <cell r="B245" t="str">
            <v xml:space="preserve">PENGEMBANGAN PENYEHATAN LINGKUNGAN PERMUKIMAN NAD </v>
          </cell>
          <cell r="C245" t="str">
            <v xml:space="preserve">- </v>
          </cell>
          <cell r="D245" t="str">
            <v>-</v>
          </cell>
          <cell r="E245">
            <v>1350000</v>
          </cell>
          <cell r="F245">
            <v>0</v>
          </cell>
          <cell r="G245">
            <v>1350000</v>
          </cell>
          <cell r="H245">
            <v>1040427</v>
          </cell>
          <cell r="I245">
            <v>0</v>
          </cell>
          <cell r="J245">
            <v>1040427</v>
          </cell>
          <cell r="K245">
            <v>77.069999999999993</v>
          </cell>
          <cell r="L245">
            <v>84</v>
          </cell>
        </row>
        <row r="246">
          <cell r="A246">
            <v>218</v>
          </cell>
          <cell r="B246" t="str">
            <v>060302.4283.00200.05 HONORARIUM PANITIA PENGADAAN JASA NON KONSTRUKSI</v>
          </cell>
          <cell r="C246" t="str">
            <v>Adm. Umum</v>
          </cell>
          <cell r="D246" t="str">
            <v>Adm. Umum</v>
          </cell>
          <cell r="E246">
            <v>8750</v>
          </cell>
          <cell r="F246">
            <v>0</v>
          </cell>
          <cell r="G246">
            <v>8750</v>
          </cell>
          <cell r="H246">
            <v>7000</v>
          </cell>
          <cell r="I246">
            <v>0</v>
          </cell>
          <cell r="J246">
            <v>7000</v>
          </cell>
          <cell r="K246">
            <v>80</v>
          </cell>
          <cell r="L246">
            <v>100</v>
          </cell>
        </row>
        <row r="247">
          <cell r="A247">
            <v>219</v>
          </cell>
          <cell r="B247" t="str">
            <v>060302.4283.00200.05 IKLAN PELELANGAN</v>
          </cell>
          <cell r="C247" t="str">
            <v>Adm. Umum</v>
          </cell>
          <cell r="D247" t="str">
            <v>Adm. Umum</v>
          </cell>
          <cell r="E247">
            <v>30000</v>
          </cell>
          <cell r="F247">
            <v>0</v>
          </cell>
          <cell r="G247">
            <v>30000</v>
          </cell>
          <cell r="H247">
            <v>17920</v>
          </cell>
          <cell r="I247">
            <v>0</v>
          </cell>
          <cell r="J247">
            <v>17920</v>
          </cell>
          <cell r="K247">
            <v>59.73</v>
          </cell>
          <cell r="L247">
            <v>100</v>
          </cell>
        </row>
        <row r="248">
          <cell r="A248">
            <v>220</v>
          </cell>
          <cell r="B248" t="str">
            <v>060302.4283.00200.05 DED Prasarana dan Sarana Air Limbah Kab. Pidie</v>
          </cell>
          <cell r="C248" t="str">
            <v>Kontrak</v>
          </cell>
          <cell r="D248" t="str">
            <v>Non Fisik</v>
          </cell>
          <cell r="E248">
            <v>214000</v>
          </cell>
          <cell r="F248">
            <v>0</v>
          </cell>
          <cell r="G248">
            <v>214000</v>
          </cell>
          <cell r="H248">
            <v>199100</v>
          </cell>
          <cell r="I248">
            <v>0</v>
          </cell>
          <cell r="J248">
            <v>199100</v>
          </cell>
          <cell r="K248">
            <v>93.04</v>
          </cell>
          <cell r="L248">
            <v>100</v>
          </cell>
        </row>
        <row r="249">
          <cell r="A249">
            <v>221</v>
          </cell>
          <cell r="B249" t="str">
            <v>060302.4283.00200.05 DED Prasarana dan Sarana Air Limbah Kab. Aceh Besar I</v>
          </cell>
          <cell r="C249" t="str">
            <v>Kontrak</v>
          </cell>
          <cell r="D249" t="str">
            <v>Non Fisik</v>
          </cell>
          <cell r="E249">
            <v>210000</v>
          </cell>
          <cell r="F249">
            <v>0</v>
          </cell>
          <cell r="G249">
            <v>210000</v>
          </cell>
          <cell r="H249">
            <v>189579</v>
          </cell>
          <cell r="I249">
            <v>0</v>
          </cell>
          <cell r="J249">
            <v>189579</v>
          </cell>
          <cell r="K249">
            <v>90.28</v>
          </cell>
          <cell r="L249">
            <v>100</v>
          </cell>
        </row>
        <row r="250">
          <cell r="A250">
            <v>222</v>
          </cell>
          <cell r="B250" t="str">
            <v>060302.4283.00200.05 DED Prasarana dan Sarana Air Limbah Kab. Aceh Jaya</v>
          </cell>
          <cell r="C250" t="str">
            <v>Kontrak</v>
          </cell>
          <cell r="D250" t="str">
            <v>Non Fisik</v>
          </cell>
          <cell r="E250">
            <v>215000</v>
          </cell>
          <cell r="F250">
            <v>0</v>
          </cell>
          <cell r="G250">
            <v>215000</v>
          </cell>
          <cell r="H250">
            <v>186890</v>
          </cell>
          <cell r="I250">
            <v>0</v>
          </cell>
          <cell r="J250">
            <v>186890</v>
          </cell>
          <cell r="K250">
            <v>86.93</v>
          </cell>
          <cell r="L250">
            <v>100</v>
          </cell>
        </row>
        <row r="251">
          <cell r="A251">
            <v>223</v>
          </cell>
          <cell r="B251" t="str">
            <v>060302.4283.00200.05 DED Prasarana dan Sarana Air Limbah Kab. Aceh Barat</v>
          </cell>
          <cell r="C251" t="str">
            <v>Kontrak</v>
          </cell>
          <cell r="D251" t="str">
            <v>Non Fisik</v>
          </cell>
          <cell r="E251">
            <v>212250</v>
          </cell>
          <cell r="F251">
            <v>0</v>
          </cell>
          <cell r="G251">
            <v>212250</v>
          </cell>
          <cell r="H251">
            <v>190949</v>
          </cell>
          <cell r="I251">
            <v>0</v>
          </cell>
          <cell r="J251">
            <v>190949</v>
          </cell>
          <cell r="K251">
            <v>89.96</v>
          </cell>
          <cell r="L251">
            <v>100</v>
          </cell>
        </row>
        <row r="252">
          <cell r="A252">
            <v>224</v>
          </cell>
          <cell r="B252" t="str">
            <v>060302.4283.00200.05 DED Prasarana dan Sarana Air Limbah Kab. Aceh Besar II</v>
          </cell>
          <cell r="C252" t="str">
            <v>Kontrak</v>
          </cell>
          <cell r="D252" t="str">
            <v>Non Fisik</v>
          </cell>
          <cell r="E252">
            <v>210000</v>
          </cell>
          <cell r="F252">
            <v>0</v>
          </cell>
          <cell r="G252">
            <v>210000</v>
          </cell>
          <cell r="H252">
            <v>199831</v>
          </cell>
          <cell r="I252">
            <v>0</v>
          </cell>
          <cell r="J252">
            <v>199831</v>
          </cell>
          <cell r="K252">
            <v>95.16</v>
          </cell>
          <cell r="L252">
            <v>100</v>
          </cell>
        </row>
        <row r="253">
          <cell r="A253">
            <v>225</v>
          </cell>
          <cell r="B253" t="str">
            <v>060302.4283.04679.05 PELATIHAN SANIMAS MANDOR DAN KSM</v>
          </cell>
          <cell r="C253" t="str">
            <v>Swakelola</v>
          </cell>
          <cell r="D253" t="str">
            <v>Non Fisik</v>
          </cell>
          <cell r="E253">
            <v>207520</v>
          </cell>
          <cell r="F253">
            <v>0</v>
          </cell>
          <cell r="G253">
            <v>207520</v>
          </cell>
          <cell r="H253">
            <v>11780</v>
          </cell>
          <cell r="I253">
            <v>0</v>
          </cell>
          <cell r="J253">
            <v>11780</v>
          </cell>
          <cell r="K253">
            <v>5.68</v>
          </cell>
          <cell r="L253">
            <v>5.68</v>
          </cell>
        </row>
        <row r="254">
          <cell r="A254">
            <v>226</v>
          </cell>
          <cell r="B254" t="str">
            <v>060302.4283.04679.05 MONEV DAK SANIMAS</v>
          </cell>
          <cell r="C254" t="str">
            <v>Swakelola</v>
          </cell>
          <cell r="D254" t="str">
            <v>Non Fisik</v>
          </cell>
          <cell r="E254">
            <v>42480</v>
          </cell>
          <cell r="F254">
            <v>0</v>
          </cell>
          <cell r="G254">
            <v>42480</v>
          </cell>
          <cell r="H254">
            <v>37378</v>
          </cell>
          <cell r="I254">
            <v>0</v>
          </cell>
          <cell r="J254">
            <v>37378</v>
          </cell>
          <cell r="K254">
            <v>87.99</v>
          </cell>
          <cell r="L254">
            <v>87.99</v>
          </cell>
        </row>
        <row r="255">
          <cell r="A255">
            <v>5494931</v>
          </cell>
          <cell r="B255" t="str">
            <v xml:space="preserve">PENGEMBANGAN KINERJA PENGELOLAAN AIR MINUM SUMATERA UTARA </v>
          </cell>
          <cell r="C255" t="str">
            <v xml:space="preserve">- </v>
          </cell>
          <cell r="D255" t="str">
            <v>-</v>
          </cell>
          <cell r="E255">
            <v>52744000</v>
          </cell>
          <cell r="F255">
            <v>0</v>
          </cell>
          <cell r="G255">
            <v>52744000</v>
          </cell>
          <cell r="H255">
            <v>36299616</v>
          </cell>
          <cell r="I255">
            <v>0</v>
          </cell>
          <cell r="J255">
            <v>36299616</v>
          </cell>
          <cell r="K255">
            <v>68.819999999999993</v>
          </cell>
          <cell r="L255">
            <v>81.790000000000006</v>
          </cell>
        </row>
        <row r="256">
          <cell r="A256">
            <v>227</v>
          </cell>
          <cell r="B256" t="str">
            <v>060302.4282.00002.01 Belanja Barang Operasional Lainnya (521119)</v>
          </cell>
          <cell r="C256" t="str">
            <v>Swakelola</v>
          </cell>
          <cell r="D256" t="str">
            <v>Non Fisik</v>
          </cell>
          <cell r="E256">
            <v>47100</v>
          </cell>
          <cell r="F256">
            <v>0</v>
          </cell>
          <cell r="G256">
            <v>47100</v>
          </cell>
          <cell r="H256">
            <v>30694</v>
          </cell>
          <cell r="I256">
            <v>0</v>
          </cell>
          <cell r="J256">
            <v>30694</v>
          </cell>
          <cell r="K256">
            <v>65.17</v>
          </cell>
          <cell r="L256">
            <v>65.17</v>
          </cell>
        </row>
        <row r="257">
          <cell r="A257">
            <v>228</v>
          </cell>
          <cell r="B257" t="str">
            <v>060302.4282.00002.01 Belanja Bahan (521211)</v>
          </cell>
          <cell r="C257" t="str">
            <v>Swakelola</v>
          </cell>
          <cell r="D257" t="str">
            <v>Non Fisik</v>
          </cell>
          <cell r="E257">
            <v>53005</v>
          </cell>
          <cell r="F257">
            <v>0</v>
          </cell>
          <cell r="G257">
            <v>53005</v>
          </cell>
          <cell r="H257">
            <v>51038</v>
          </cell>
          <cell r="I257">
            <v>0</v>
          </cell>
          <cell r="J257">
            <v>51038</v>
          </cell>
          <cell r="K257">
            <v>96.29</v>
          </cell>
          <cell r="L257">
            <v>96.29</v>
          </cell>
        </row>
        <row r="258">
          <cell r="A258">
            <v>229</v>
          </cell>
          <cell r="B258" t="str">
            <v>060302.4282.00002.01 Belanja Perjalanan Lainnya (DN) (524119)</v>
          </cell>
          <cell r="C258" t="str">
            <v>Swakelola</v>
          </cell>
          <cell r="D258" t="str">
            <v>Non Fisik</v>
          </cell>
          <cell r="E258">
            <v>442150</v>
          </cell>
          <cell r="F258">
            <v>0</v>
          </cell>
          <cell r="G258">
            <v>442150</v>
          </cell>
          <cell r="H258">
            <v>357880</v>
          </cell>
          <cell r="I258">
            <v>0</v>
          </cell>
          <cell r="J258">
            <v>357880</v>
          </cell>
          <cell r="K258">
            <v>80.94</v>
          </cell>
          <cell r="L258">
            <v>80.94</v>
          </cell>
        </row>
        <row r="259">
          <cell r="A259">
            <v>230</v>
          </cell>
          <cell r="B259" t="str">
            <v>060302.4282.00051.01 SOSIALISASI PENYUSUNAN RENCANA TEKNIS PENGEMBANGAN SPAM DAN SOSIALISASI PEMBENTUKAN KELEMBAGAAN PENYELENGGARA SPAM PERDESAAN DAN IKK (Belanja Barang Operasional lainnya 521119)</v>
          </cell>
          <cell r="C259" t="str">
            <v>Swakelola</v>
          </cell>
          <cell r="D259" t="str">
            <v>Non Fisik</v>
          </cell>
          <cell r="E259">
            <v>123900</v>
          </cell>
          <cell r="F259">
            <v>0</v>
          </cell>
          <cell r="G259">
            <v>123900</v>
          </cell>
          <cell r="H259">
            <v>0</v>
          </cell>
          <cell r="I259">
            <v>0</v>
          </cell>
          <cell r="J259">
            <v>0</v>
          </cell>
          <cell r="K259">
            <v>0</v>
          </cell>
          <cell r="L259">
            <v>0</v>
          </cell>
        </row>
        <row r="260">
          <cell r="A260">
            <v>231</v>
          </cell>
          <cell r="B260" t="str">
            <v>060302.4282.00051.01 SOSIALISASI PENYUSUNAN RENCANA TEKNIS PENGEMBANGAN SPAM DAN SOSIALISASI PEMBENTUKAN KELEMBAGAAN PENYELENGGARA SPAM PERDESAAN DAN IKK (Belanja Bahan 521211)</v>
          </cell>
          <cell r="C260" t="str">
            <v>Swakelola</v>
          </cell>
          <cell r="D260" t="str">
            <v>Non Fisik</v>
          </cell>
          <cell r="E260">
            <v>65250</v>
          </cell>
          <cell r="F260">
            <v>0</v>
          </cell>
          <cell r="G260">
            <v>65250</v>
          </cell>
          <cell r="H260">
            <v>0</v>
          </cell>
          <cell r="I260">
            <v>0</v>
          </cell>
          <cell r="J260">
            <v>0</v>
          </cell>
          <cell r="K260">
            <v>0</v>
          </cell>
          <cell r="L260">
            <v>0</v>
          </cell>
        </row>
        <row r="261">
          <cell r="A261">
            <v>232</v>
          </cell>
          <cell r="B261" t="str">
            <v>060302.4282.00051.01 SOSIALISASI PENYUSUNAN RENCANA TEKNIS PENGEMBANGAN SPAM DAN SOSIALISASI PEMBENTUKAN KELEMBAGAAN PENYELENGGARA SPAM PERDESAAN DAN IKK (Honor Kegiatan 521213)</v>
          </cell>
          <cell r="C261" t="str">
            <v>Swakelola</v>
          </cell>
          <cell r="D261" t="str">
            <v>Non Fisik</v>
          </cell>
          <cell r="E261">
            <v>31100</v>
          </cell>
          <cell r="F261">
            <v>0</v>
          </cell>
          <cell r="G261">
            <v>31100</v>
          </cell>
          <cell r="H261">
            <v>16400</v>
          </cell>
          <cell r="I261">
            <v>0</v>
          </cell>
          <cell r="J261">
            <v>16400</v>
          </cell>
          <cell r="K261">
            <v>52.73</v>
          </cell>
          <cell r="L261">
            <v>52.73</v>
          </cell>
        </row>
        <row r="262">
          <cell r="A262">
            <v>233</v>
          </cell>
          <cell r="B262" t="str">
            <v>060302.4282.00051.01 SOSIALISASI PENYUSUNAN RENCANA TEKNIS PENGEMBANGAN SPAM DAN SOSIALISASI PEMBENTUKAN KELEMBAGAAN PENYELENGGARA SPAM PERDESAAN DAN IKK (Belanja Jasa Konsultan 522113)</v>
          </cell>
          <cell r="C262" t="str">
            <v>Swakelola</v>
          </cell>
          <cell r="D262" t="str">
            <v>Non Fisik</v>
          </cell>
          <cell r="E262">
            <v>60000</v>
          </cell>
          <cell r="F262">
            <v>0</v>
          </cell>
          <cell r="G262">
            <v>60000</v>
          </cell>
          <cell r="H262">
            <v>15000</v>
          </cell>
          <cell r="I262">
            <v>0</v>
          </cell>
          <cell r="J262">
            <v>15000</v>
          </cell>
          <cell r="K262">
            <v>25</v>
          </cell>
          <cell r="L262">
            <v>25</v>
          </cell>
        </row>
        <row r="263">
          <cell r="A263">
            <v>234</v>
          </cell>
          <cell r="B263" t="str">
            <v>060302.4282.00051.01 SOSIALISASI PENYUSUNAN RENCANA TEKNIS PENGEMBANGAN SPAM DAN SOSIALISASI PEMBENTUKAN KELEMBAGAAN PENYELENGGARA SPAM PERDESAAN DAN IKK (Belanja Jasa Profesi 522115)</v>
          </cell>
          <cell r="C263" t="str">
            <v>Swakelola</v>
          </cell>
          <cell r="D263" t="str">
            <v>Non Fisik</v>
          </cell>
          <cell r="E263">
            <v>20400</v>
          </cell>
          <cell r="F263">
            <v>0</v>
          </cell>
          <cell r="G263">
            <v>20400</v>
          </cell>
          <cell r="H263">
            <v>0</v>
          </cell>
          <cell r="I263">
            <v>0</v>
          </cell>
          <cell r="J263">
            <v>0</v>
          </cell>
          <cell r="K263">
            <v>0</v>
          </cell>
          <cell r="L263">
            <v>0</v>
          </cell>
        </row>
        <row r="264">
          <cell r="A264">
            <v>235</v>
          </cell>
          <cell r="B264" t="str">
            <v>060302.4282.00051.01 Pendampingan Penyusunan Rencana Induk SPAM Kabupaten Pemekaran Lok. Kab. Padang Lawas Utara (RI.SPAM_1.2010)</v>
          </cell>
          <cell r="C264" t="str">
            <v>Kontrak</v>
          </cell>
          <cell r="D264" t="str">
            <v>Non Fisik</v>
          </cell>
          <cell r="E264">
            <v>250822</v>
          </cell>
          <cell r="F264">
            <v>0</v>
          </cell>
          <cell r="G264">
            <v>250822</v>
          </cell>
          <cell r="H264">
            <v>49496</v>
          </cell>
          <cell r="I264">
            <v>0</v>
          </cell>
          <cell r="J264">
            <v>49496</v>
          </cell>
          <cell r="K264">
            <v>19.73</v>
          </cell>
          <cell r="L264">
            <v>46</v>
          </cell>
        </row>
        <row r="265">
          <cell r="A265">
            <v>236</v>
          </cell>
          <cell r="B265" t="str">
            <v>060302.4282.00051.01 Pendampingan Penyusunan Rencana Induk SPAM Kabupaten Pemekaran Lok. Kab. Labuhan Batu Utara (RI.SPAM_2.2010)</v>
          </cell>
          <cell r="C265" t="str">
            <v>Kontrak</v>
          </cell>
          <cell r="D265" t="str">
            <v>Non Fisik</v>
          </cell>
          <cell r="E265">
            <v>241253</v>
          </cell>
          <cell r="F265">
            <v>0</v>
          </cell>
          <cell r="G265">
            <v>241253</v>
          </cell>
          <cell r="H265">
            <v>47876</v>
          </cell>
          <cell r="I265">
            <v>0</v>
          </cell>
          <cell r="J265">
            <v>47876</v>
          </cell>
          <cell r="K265">
            <v>19.84</v>
          </cell>
          <cell r="L265">
            <v>45</v>
          </cell>
        </row>
        <row r="266">
          <cell r="A266">
            <v>237</v>
          </cell>
          <cell r="B266" t="str">
            <v>060302.4282.00051.01 SOSIALISASI PENYUSUNAN RENCANA TEKNIS PENGEMBANGAN SPAM DAN SOSIALISASI PEMBENTUKAN KELEMBAGAAN PENYELENGGARA SPAM PERDESAAN DAN IKK (Belanja Perjalanan Lainnya /DN 524119)</v>
          </cell>
          <cell r="C266" t="str">
            <v>Swakelola</v>
          </cell>
          <cell r="D266" t="str">
            <v>Non Fisik</v>
          </cell>
          <cell r="E266">
            <v>127200</v>
          </cell>
          <cell r="F266">
            <v>0</v>
          </cell>
          <cell r="G266">
            <v>127200</v>
          </cell>
          <cell r="H266">
            <v>44400</v>
          </cell>
          <cell r="I266">
            <v>0</v>
          </cell>
          <cell r="J266">
            <v>44400</v>
          </cell>
          <cell r="K266">
            <v>34.909999999999997</v>
          </cell>
          <cell r="L266">
            <v>34.909999999999997</v>
          </cell>
        </row>
        <row r="267">
          <cell r="A267">
            <v>238</v>
          </cell>
          <cell r="B267" t="str">
            <v>060302.4282.00065.01 KAMPANYE PUBLIK BIDANG AIR MINUM (Belanja Bahan 521211)</v>
          </cell>
          <cell r="C267" t="str">
            <v>Swakelola</v>
          </cell>
          <cell r="D267" t="str">
            <v>Non Fisik</v>
          </cell>
          <cell r="E267">
            <v>12500</v>
          </cell>
          <cell r="F267">
            <v>0</v>
          </cell>
          <cell r="G267">
            <v>12500</v>
          </cell>
          <cell r="H267">
            <v>0</v>
          </cell>
          <cell r="I267">
            <v>0</v>
          </cell>
          <cell r="J267">
            <v>0</v>
          </cell>
          <cell r="K267">
            <v>0</v>
          </cell>
          <cell r="L267">
            <v>0</v>
          </cell>
        </row>
        <row r="268">
          <cell r="A268">
            <v>239</v>
          </cell>
          <cell r="B268" t="str">
            <v>060302.4282.00065.01 KAMPANYE PUBLIK BIDANG AIR MINUM (Honor 521213)</v>
          </cell>
          <cell r="C268" t="str">
            <v>Swakelola</v>
          </cell>
          <cell r="D268" t="str">
            <v>Non Fisik</v>
          </cell>
          <cell r="E268">
            <v>9400</v>
          </cell>
          <cell r="F268">
            <v>0</v>
          </cell>
          <cell r="G268">
            <v>9400</v>
          </cell>
          <cell r="H268">
            <v>0</v>
          </cell>
          <cell r="I268">
            <v>0</v>
          </cell>
          <cell r="J268">
            <v>0</v>
          </cell>
          <cell r="K268">
            <v>0</v>
          </cell>
          <cell r="L268">
            <v>0</v>
          </cell>
        </row>
        <row r="269">
          <cell r="A269">
            <v>240</v>
          </cell>
          <cell r="B269" t="str">
            <v>060302.4282.00065.01 KAMPANYE PUBLIK BIDANG AIR MINUM (Belanja Barang Non Operasional 521219)</v>
          </cell>
          <cell r="C269" t="str">
            <v>Swakelola</v>
          </cell>
          <cell r="D269" t="str">
            <v>Non Fisik</v>
          </cell>
          <cell r="E269">
            <v>20600</v>
          </cell>
          <cell r="F269">
            <v>0</v>
          </cell>
          <cell r="G269">
            <v>20600</v>
          </cell>
          <cell r="H269">
            <v>0</v>
          </cell>
          <cell r="I269">
            <v>0</v>
          </cell>
          <cell r="J269">
            <v>0</v>
          </cell>
          <cell r="K269">
            <v>0</v>
          </cell>
          <cell r="L269">
            <v>0</v>
          </cell>
        </row>
        <row r="270">
          <cell r="A270">
            <v>241</v>
          </cell>
          <cell r="B270" t="str">
            <v>060302.4282.00065.01 KAMPANYE PUBLIK BIDANG AIR MINUM (Belanja Barang Non Operasional 522115)</v>
          </cell>
          <cell r="C270" t="str">
            <v>Swakelola</v>
          </cell>
          <cell r="D270" t="str">
            <v>Non Fisik</v>
          </cell>
          <cell r="E270">
            <v>15300</v>
          </cell>
          <cell r="F270">
            <v>0</v>
          </cell>
          <cell r="G270">
            <v>15300</v>
          </cell>
          <cell r="H270">
            <v>0</v>
          </cell>
          <cell r="I270">
            <v>0</v>
          </cell>
          <cell r="J270">
            <v>0</v>
          </cell>
          <cell r="K270">
            <v>0</v>
          </cell>
          <cell r="L270">
            <v>0</v>
          </cell>
        </row>
        <row r="271">
          <cell r="A271">
            <v>242</v>
          </cell>
          <cell r="B271" t="str">
            <v>060302.4282.00065.01 KAMPANYE PUBLIK BIDANG AIR MINUM (Belanja Perjalanan 524119)</v>
          </cell>
          <cell r="C271" t="str">
            <v>Swakelola</v>
          </cell>
          <cell r="D271" t="str">
            <v>Non Fisik</v>
          </cell>
          <cell r="E271">
            <v>45600</v>
          </cell>
          <cell r="F271">
            <v>0</v>
          </cell>
          <cell r="G271">
            <v>45600</v>
          </cell>
          <cell r="H271">
            <v>0</v>
          </cell>
          <cell r="I271">
            <v>0</v>
          </cell>
          <cell r="J271">
            <v>0</v>
          </cell>
          <cell r="K271">
            <v>0</v>
          </cell>
          <cell r="L271">
            <v>0</v>
          </cell>
        </row>
        <row r="272">
          <cell r="A272">
            <v>243</v>
          </cell>
          <cell r="B272" t="str">
            <v>060302.4282.00967.01 MONEV DAK AIR MINUM (Belanja Barang Opersaional Lainnya 521119)</v>
          </cell>
          <cell r="C272" t="str">
            <v>Swakelola</v>
          </cell>
          <cell r="D272" t="str">
            <v>Non Fisik</v>
          </cell>
          <cell r="E272">
            <v>76700</v>
          </cell>
          <cell r="F272">
            <v>0</v>
          </cell>
          <cell r="G272">
            <v>76700</v>
          </cell>
          <cell r="H272">
            <v>76700</v>
          </cell>
          <cell r="I272">
            <v>0</v>
          </cell>
          <cell r="J272">
            <v>76700</v>
          </cell>
          <cell r="K272">
            <v>100</v>
          </cell>
          <cell r="L272">
            <v>100</v>
          </cell>
        </row>
        <row r="273">
          <cell r="A273">
            <v>244</v>
          </cell>
          <cell r="B273" t="str">
            <v>060302.4282.00967.01 MONEV DAK DAN SPAM AIR MINUM (Belanja Bahan 521211)</v>
          </cell>
          <cell r="C273" t="str">
            <v>Swakelola</v>
          </cell>
          <cell r="D273" t="str">
            <v>Non Fisik</v>
          </cell>
          <cell r="E273">
            <v>33250</v>
          </cell>
          <cell r="F273">
            <v>0</v>
          </cell>
          <cell r="G273">
            <v>33250</v>
          </cell>
          <cell r="H273">
            <v>12996</v>
          </cell>
          <cell r="I273">
            <v>0</v>
          </cell>
          <cell r="J273">
            <v>12996</v>
          </cell>
          <cell r="K273">
            <v>39.090000000000003</v>
          </cell>
          <cell r="L273">
            <v>39.090000000000003</v>
          </cell>
        </row>
        <row r="274">
          <cell r="A274">
            <v>245</v>
          </cell>
          <cell r="B274" t="str">
            <v>060302.4282.00967.01 MONEV DAK DAN SPAM AIR MINUM (Honor 521213)</v>
          </cell>
          <cell r="C274" t="str">
            <v>Swakelola</v>
          </cell>
          <cell r="D274" t="str">
            <v>Non Fisik</v>
          </cell>
          <cell r="E274">
            <v>68000</v>
          </cell>
          <cell r="F274">
            <v>0</v>
          </cell>
          <cell r="G274">
            <v>68000</v>
          </cell>
          <cell r="H274">
            <v>47600</v>
          </cell>
          <cell r="I274">
            <v>0</v>
          </cell>
          <cell r="J274">
            <v>47600</v>
          </cell>
          <cell r="K274">
            <v>70</v>
          </cell>
          <cell r="L274">
            <v>70</v>
          </cell>
        </row>
        <row r="275">
          <cell r="A275">
            <v>246</v>
          </cell>
          <cell r="B275" t="str">
            <v>060302.4282.00967.01 MONEV DAK DAN SPAM AIR MINUM (Perjalanan 524119)</v>
          </cell>
          <cell r="C275" t="str">
            <v>Swakelola</v>
          </cell>
          <cell r="D275" t="str">
            <v>Non Fisik</v>
          </cell>
          <cell r="E275">
            <v>256470</v>
          </cell>
          <cell r="F275">
            <v>0</v>
          </cell>
          <cell r="G275">
            <v>256470</v>
          </cell>
          <cell r="H275">
            <v>162047</v>
          </cell>
          <cell r="I275">
            <v>0</v>
          </cell>
          <cell r="J275">
            <v>162047</v>
          </cell>
          <cell r="K275">
            <v>63.18</v>
          </cell>
          <cell r="L275">
            <v>63.18</v>
          </cell>
        </row>
        <row r="276">
          <cell r="A276">
            <v>247</v>
          </cell>
          <cell r="B276" t="str">
            <v>060302.4607.00168.01 OPTIMALISASI IPA PELAWI I (PAKET:LKT_01.BP.2010)</v>
          </cell>
          <cell r="C276" t="str">
            <v>Kontrak</v>
          </cell>
          <cell r="D276" t="str">
            <v>Fisik</v>
          </cell>
          <cell r="E276">
            <v>2614400</v>
          </cell>
          <cell r="F276">
            <v>0</v>
          </cell>
          <cell r="G276">
            <v>2614400</v>
          </cell>
          <cell r="H276">
            <v>1911952</v>
          </cell>
          <cell r="I276">
            <v>0</v>
          </cell>
          <cell r="J276">
            <v>1911952</v>
          </cell>
          <cell r="K276">
            <v>73.13</v>
          </cell>
          <cell r="L276">
            <v>78.34</v>
          </cell>
        </row>
        <row r="277">
          <cell r="A277">
            <v>248</v>
          </cell>
          <cell r="B277" t="str">
            <v>060302.4607.00168.01 SUPERVISI KEGIATAN BANPRO PENYEHATAN PDAM (PAKET: SV.BV.2010)</v>
          </cell>
          <cell r="C277" t="str">
            <v>Kontrak</v>
          </cell>
          <cell r="D277" t="str">
            <v>Non Fisik</v>
          </cell>
          <cell r="E277">
            <v>178100</v>
          </cell>
          <cell r="F277">
            <v>0</v>
          </cell>
          <cell r="G277">
            <v>178100</v>
          </cell>
          <cell r="H277">
            <v>0</v>
          </cell>
          <cell r="I277">
            <v>0</v>
          </cell>
          <cell r="J277">
            <v>0</v>
          </cell>
          <cell r="K277">
            <v>0</v>
          </cell>
          <cell r="L277">
            <v>75</v>
          </cell>
        </row>
        <row r="278">
          <cell r="A278">
            <v>249</v>
          </cell>
          <cell r="B278" t="str">
            <v>060302.4607.00168.01 OPTIMALISASI IPA PELAWI II (PAKET:LKT_02.BP.2010)</v>
          </cell>
          <cell r="C278" t="str">
            <v>Kontrak</v>
          </cell>
          <cell r="D278" t="str">
            <v>Fisik</v>
          </cell>
          <cell r="E278">
            <v>777500</v>
          </cell>
          <cell r="F278">
            <v>0</v>
          </cell>
          <cell r="G278">
            <v>777500</v>
          </cell>
          <cell r="H278">
            <v>505332</v>
          </cell>
          <cell r="I278">
            <v>0</v>
          </cell>
          <cell r="J278">
            <v>505332</v>
          </cell>
          <cell r="K278">
            <v>64.989999999999995</v>
          </cell>
          <cell r="L278">
            <v>85.2</v>
          </cell>
        </row>
        <row r="279">
          <cell r="A279">
            <v>250</v>
          </cell>
          <cell r="B279" t="str">
            <v>060302.4607.00168.01 P/P JARINGAN PIPA DAN ACC (PAKET:TBL_01.BP.2010)</v>
          </cell>
          <cell r="C279" t="str">
            <v>Kontrak</v>
          </cell>
          <cell r="D279" t="str">
            <v>Fisik</v>
          </cell>
          <cell r="E279">
            <v>1097700</v>
          </cell>
          <cell r="F279">
            <v>0</v>
          </cell>
          <cell r="G279">
            <v>1097700</v>
          </cell>
          <cell r="H279">
            <v>965374</v>
          </cell>
          <cell r="I279">
            <v>0</v>
          </cell>
          <cell r="J279">
            <v>965374</v>
          </cell>
          <cell r="K279">
            <v>87.95</v>
          </cell>
          <cell r="L279">
            <v>98.34</v>
          </cell>
        </row>
        <row r="280">
          <cell r="A280">
            <v>251</v>
          </cell>
          <cell r="B280" t="str">
            <v>060302.4607.00168.01 P/P JARINGAN PIPA DAN ACC (PAKET:TBL_02.BP.2010)</v>
          </cell>
          <cell r="C280" t="str">
            <v>Kontrak</v>
          </cell>
          <cell r="D280" t="str">
            <v>Fisik</v>
          </cell>
          <cell r="E280">
            <v>480300</v>
          </cell>
          <cell r="F280">
            <v>0</v>
          </cell>
          <cell r="G280">
            <v>480300</v>
          </cell>
          <cell r="H280">
            <v>312193</v>
          </cell>
          <cell r="I280">
            <v>0</v>
          </cell>
          <cell r="J280">
            <v>312193</v>
          </cell>
          <cell r="K280">
            <v>65</v>
          </cell>
          <cell r="L280">
            <v>75.45</v>
          </cell>
        </row>
        <row r="281">
          <cell r="A281">
            <v>252</v>
          </cell>
          <cell r="B281" t="str">
            <v>060302.4607.00168.01 OPTIMALISASI IPA BUKIT KATARINA (PAKET:ASH_01.BP.2010)</v>
          </cell>
          <cell r="C281" t="str">
            <v>Kontrak</v>
          </cell>
          <cell r="D281" t="str">
            <v>Fisik</v>
          </cell>
          <cell r="E281">
            <v>929700</v>
          </cell>
          <cell r="F281">
            <v>0</v>
          </cell>
          <cell r="G281">
            <v>929700</v>
          </cell>
          <cell r="H281">
            <v>278906</v>
          </cell>
          <cell r="I281">
            <v>0</v>
          </cell>
          <cell r="J281">
            <v>278906</v>
          </cell>
          <cell r="K281">
            <v>30</v>
          </cell>
          <cell r="L281">
            <v>55</v>
          </cell>
        </row>
        <row r="282">
          <cell r="A282">
            <v>253</v>
          </cell>
          <cell r="B282" t="str">
            <v>060302.4607.00168.01 P/P JARINGAN PIPA DAN ACC (PAKET:ASH_02.BP.2010)</v>
          </cell>
          <cell r="C282" t="str">
            <v>Kontrak</v>
          </cell>
          <cell r="D282" t="str">
            <v>Fisik</v>
          </cell>
          <cell r="E282">
            <v>3158300</v>
          </cell>
          <cell r="F282">
            <v>0</v>
          </cell>
          <cell r="G282">
            <v>3158300</v>
          </cell>
          <cell r="H282">
            <v>2779269</v>
          </cell>
          <cell r="I282">
            <v>0</v>
          </cell>
          <cell r="J282">
            <v>2779269</v>
          </cell>
          <cell r="K282">
            <v>88</v>
          </cell>
          <cell r="L282">
            <v>93</v>
          </cell>
        </row>
        <row r="283">
          <cell r="A283">
            <v>254</v>
          </cell>
          <cell r="B283" t="str">
            <v>060302.4607.00168.01 P/P JARINGAN PIPA DAN ACC (PAKET:TBL_03.BP.2010)</v>
          </cell>
          <cell r="C283" t="str">
            <v>Kontrak</v>
          </cell>
          <cell r="D283" t="str">
            <v>Fisik</v>
          </cell>
          <cell r="E283">
            <v>98000</v>
          </cell>
          <cell r="F283">
            <v>0</v>
          </cell>
          <cell r="G283">
            <v>98000</v>
          </cell>
          <cell r="H283">
            <v>0</v>
          </cell>
          <cell r="I283">
            <v>0</v>
          </cell>
          <cell r="J283">
            <v>0</v>
          </cell>
          <cell r="K283">
            <v>0</v>
          </cell>
          <cell r="L283">
            <v>0</v>
          </cell>
        </row>
        <row r="284">
          <cell r="A284">
            <v>255</v>
          </cell>
          <cell r="B284" t="str">
            <v>060302.4607.00168.01 P/P JARINGAN PIPA DAN ACC (PAKET:TBL_04.BP.2010)</v>
          </cell>
          <cell r="C284" t="str">
            <v>Kontrak</v>
          </cell>
          <cell r="D284" t="str">
            <v>Fisik</v>
          </cell>
          <cell r="E284">
            <v>98000</v>
          </cell>
          <cell r="F284">
            <v>0</v>
          </cell>
          <cell r="G284">
            <v>98000</v>
          </cell>
          <cell r="H284">
            <v>0</v>
          </cell>
          <cell r="I284">
            <v>0</v>
          </cell>
          <cell r="J284">
            <v>0</v>
          </cell>
          <cell r="K284">
            <v>0</v>
          </cell>
          <cell r="L284">
            <v>0</v>
          </cell>
        </row>
        <row r="285">
          <cell r="A285">
            <v>256</v>
          </cell>
          <cell r="B285" t="str">
            <v>060302.4607.00168.01 P/P JARINGAN PIPA DAN ACC (PAKET:TBL_04.BP.2010)</v>
          </cell>
          <cell r="C285" t="str">
            <v>Kontrak</v>
          </cell>
          <cell r="D285" t="str">
            <v>Fisik</v>
          </cell>
          <cell r="E285">
            <v>98000</v>
          </cell>
          <cell r="F285">
            <v>0</v>
          </cell>
          <cell r="G285">
            <v>98000</v>
          </cell>
          <cell r="H285">
            <v>0</v>
          </cell>
          <cell r="I285">
            <v>0</v>
          </cell>
          <cell r="J285">
            <v>0</v>
          </cell>
          <cell r="K285">
            <v>0</v>
          </cell>
          <cell r="L285">
            <v>0</v>
          </cell>
        </row>
        <row r="286">
          <cell r="A286">
            <v>257</v>
          </cell>
          <cell r="B286" t="str">
            <v>060302.4615.04940.02 PEMB. SUMUR BOR DAN BANGUNAN PENDUKUNG (PAKET: MAD_01.DS.2010)</v>
          </cell>
          <cell r="C286" t="str">
            <v>Kontrak</v>
          </cell>
          <cell r="D286" t="str">
            <v>Fisik</v>
          </cell>
          <cell r="E286">
            <v>934626</v>
          </cell>
          <cell r="F286">
            <v>0</v>
          </cell>
          <cell r="G286">
            <v>934626</v>
          </cell>
          <cell r="H286">
            <v>280388</v>
          </cell>
          <cell r="I286">
            <v>0</v>
          </cell>
          <cell r="J286">
            <v>280388</v>
          </cell>
          <cell r="K286">
            <v>30</v>
          </cell>
          <cell r="L286">
            <v>60</v>
          </cell>
        </row>
        <row r="287">
          <cell r="A287">
            <v>258</v>
          </cell>
          <cell r="B287" t="str">
            <v>060302.4615.04940.02 SUPERVISI KEGIATAN PENGEMBANGAN SPAM DESA RAWAN AIR, PESISIR DAN TERPENCIL (PAKET: SV.DS.2010)</v>
          </cell>
          <cell r="C287" t="str">
            <v>Kontrak</v>
          </cell>
          <cell r="D287" t="str">
            <v>Non Fisik</v>
          </cell>
          <cell r="E287">
            <v>301000</v>
          </cell>
          <cell r="F287">
            <v>0</v>
          </cell>
          <cell r="G287">
            <v>301000</v>
          </cell>
          <cell r="H287">
            <v>60092</v>
          </cell>
          <cell r="I287">
            <v>0</v>
          </cell>
          <cell r="J287">
            <v>60092</v>
          </cell>
          <cell r="K287">
            <v>19.96</v>
          </cell>
          <cell r="L287">
            <v>75</v>
          </cell>
        </row>
        <row r="288">
          <cell r="A288">
            <v>259</v>
          </cell>
          <cell r="B288" t="str">
            <v>060302.4615.04940.02 P/P JARINGAN PIPA DAN ACC (PAKET: MAD_03.DS.2010)</v>
          </cell>
          <cell r="C288" t="str">
            <v>Kontrak</v>
          </cell>
          <cell r="D288" t="str">
            <v>Fisik</v>
          </cell>
          <cell r="E288">
            <v>1771321</v>
          </cell>
          <cell r="F288">
            <v>0</v>
          </cell>
          <cell r="G288">
            <v>1771321</v>
          </cell>
          <cell r="H288">
            <v>1487910</v>
          </cell>
          <cell r="I288">
            <v>0</v>
          </cell>
          <cell r="J288">
            <v>1487910</v>
          </cell>
          <cell r="K288">
            <v>84</v>
          </cell>
          <cell r="L288">
            <v>95</v>
          </cell>
        </row>
        <row r="289">
          <cell r="A289">
            <v>260</v>
          </cell>
          <cell r="B289" t="str">
            <v>060302.4615.04940.02 P/P JARINGAN PIPA DAN ACC (PAKET: MAD_04.DS.2010)</v>
          </cell>
          <cell r="C289" t="str">
            <v>Kontrak</v>
          </cell>
          <cell r="D289" t="str">
            <v>Fisik</v>
          </cell>
          <cell r="E289">
            <v>494440</v>
          </cell>
          <cell r="F289">
            <v>0</v>
          </cell>
          <cell r="G289">
            <v>494440</v>
          </cell>
          <cell r="H289">
            <v>304081</v>
          </cell>
          <cell r="I289">
            <v>0</v>
          </cell>
          <cell r="J289">
            <v>304081</v>
          </cell>
          <cell r="K289">
            <v>61.5</v>
          </cell>
          <cell r="L289">
            <v>70</v>
          </cell>
        </row>
        <row r="290">
          <cell r="A290">
            <v>261</v>
          </cell>
          <cell r="B290" t="str">
            <v>060302.4615.04940.02 PEMBANGUNAN SUMUR BOR DAN BANGUNAN PENDUKUG (PAKET: SB_01.DS.2010)</v>
          </cell>
          <cell r="C290" t="str">
            <v>Kontrak</v>
          </cell>
          <cell r="D290" t="str">
            <v>Fisik</v>
          </cell>
          <cell r="E290">
            <v>782888</v>
          </cell>
          <cell r="F290">
            <v>0</v>
          </cell>
          <cell r="G290">
            <v>782888</v>
          </cell>
          <cell r="H290">
            <v>223843</v>
          </cell>
          <cell r="I290">
            <v>0</v>
          </cell>
          <cell r="J290">
            <v>223843</v>
          </cell>
          <cell r="K290">
            <v>28.59</v>
          </cell>
          <cell r="L290">
            <v>60.21</v>
          </cell>
        </row>
        <row r="291">
          <cell r="A291">
            <v>262</v>
          </cell>
          <cell r="B291" t="str">
            <v>060302.4615.04940.02 P/P JARINGAN PIPA DAN ACC (PAKET: SB_02.DS.2010)</v>
          </cell>
          <cell r="C291" t="str">
            <v>Kontrak</v>
          </cell>
          <cell r="D291" t="str">
            <v>Fisik</v>
          </cell>
          <cell r="E291">
            <v>941652</v>
          </cell>
          <cell r="F291">
            <v>0</v>
          </cell>
          <cell r="G291">
            <v>941652</v>
          </cell>
          <cell r="H291">
            <v>836369</v>
          </cell>
          <cell r="I291">
            <v>0</v>
          </cell>
          <cell r="J291">
            <v>836369</v>
          </cell>
          <cell r="K291">
            <v>88.82</v>
          </cell>
          <cell r="L291">
            <v>96</v>
          </cell>
        </row>
        <row r="292">
          <cell r="A292">
            <v>263</v>
          </cell>
          <cell r="B292" t="str">
            <v>060302.4615.04940.02 P/P JARINGAN PIPA DAN ACC (PAKET: KR.DS.2010)</v>
          </cell>
          <cell r="C292" t="str">
            <v>Kontrak</v>
          </cell>
          <cell r="D292" t="str">
            <v>Fisik</v>
          </cell>
          <cell r="E292">
            <v>2041863</v>
          </cell>
          <cell r="F292">
            <v>0</v>
          </cell>
          <cell r="G292">
            <v>2041863</v>
          </cell>
          <cell r="H292">
            <v>1020932</v>
          </cell>
          <cell r="I292">
            <v>0</v>
          </cell>
          <cell r="J292">
            <v>1020932</v>
          </cell>
          <cell r="K292">
            <v>50</v>
          </cell>
          <cell r="L292">
            <v>75</v>
          </cell>
        </row>
        <row r="293">
          <cell r="A293">
            <v>264</v>
          </cell>
          <cell r="B293" t="str">
            <v>060302.4615.04940.02 PEMBANGUNAN SUMUR BOR DAN BANGUNAN PENDUKUNG (PAKET: DS_01.DS.2010)</v>
          </cell>
          <cell r="C293" t="str">
            <v>Kontrak</v>
          </cell>
          <cell r="D293" t="str">
            <v>Fisik</v>
          </cell>
          <cell r="E293">
            <v>738000</v>
          </cell>
          <cell r="F293">
            <v>0</v>
          </cell>
          <cell r="G293">
            <v>738000</v>
          </cell>
          <cell r="H293">
            <v>221210</v>
          </cell>
          <cell r="I293">
            <v>0</v>
          </cell>
          <cell r="J293">
            <v>221210</v>
          </cell>
          <cell r="K293">
            <v>29.97</v>
          </cell>
          <cell r="L293">
            <v>50.61</v>
          </cell>
        </row>
        <row r="294">
          <cell r="A294">
            <v>265</v>
          </cell>
          <cell r="B294" t="str">
            <v>060302.4615.04940.02 P/P JARINGAN PIPA DAN ACC (PAKET: DS_02.DS.2010)</v>
          </cell>
          <cell r="C294" t="str">
            <v>Kontrak</v>
          </cell>
          <cell r="D294" t="str">
            <v>Fisik</v>
          </cell>
          <cell r="E294">
            <v>1367000</v>
          </cell>
          <cell r="F294">
            <v>0</v>
          </cell>
          <cell r="G294">
            <v>1367000</v>
          </cell>
          <cell r="H294">
            <v>1290429</v>
          </cell>
          <cell r="I294">
            <v>0</v>
          </cell>
          <cell r="J294">
            <v>1290429</v>
          </cell>
          <cell r="K294">
            <v>94.4</v>
          </cell>
          <cell r="L294">
            <v>100</v>
          </cell>
        </row>
        <row r="295">
          <cell r="A295">
            <v>266</v>
          </cell>
          <cell r="B295" t="str">
            <v>060302.4615.04940.02 P/P JARINGAN PIPA DAN ACC (PAKET: ASH_02.DS.2010)</v>
          </cell>
          <cell r="C295" t="str">
            <v>Kontrak</v>
          </cell>
          <cell r="D295" t="str">
            <v>Fisik</v>
          </cell>
          <cell r="E295">
            <v>1094000</v>
          </cell>
          <cell r="F295">
            <v>0</v>
          </cell>
          <cell r="G295">
            <v>1094000</v>
          </cell>
          <cell r="H295">
            <v>1006063</v>
          </cell>
          <cell r="I295">
            <v>0</v>
          </cell>
          <cell r="J295">
            <v>1006063</v>
          </cell>
          <cell r="K295">
            <v>91.96</v>
          </cell>
          <cell r="L295">
            <v>97.5</v>
          </cell>
        </row>
        <row r="296">
          <cell r="A296">
            <v>267</v>
          </cell>
          <cell r="B296" t="str">
            <v>060302.4615.04940.02 P/P JARINGAN PIPA DAN ACC (MAD_02.DS.2010)</v>
          </cell>
          <cell r="C296" t="str">
            <v>Kontrak</v>
          </cell>
          <cell r="D296" t="str">
            <v>Fisik</v>
          </cell>
          <cell r="E296">
            <v>404452</v>
          </cell>
          <cell r="F296">
            <v>0</v>
          </cell>
          <cell r="G296">
            <v>404452</v>
          </cell>
          <cell r="H296">
            <v>384229</v>
          </cell>
          <cell r="I296">
            <v>0</v>
          </cell>
          <cell r="J296">
            <v>384229</v>
          </cell>
          <cell r="K296">
            <v>95</v>
          </cell>
          <cell r="L296">
            <v>100</v>
          </cell>
        </row>
        <row r="297">
          <cell r="A297">
            <v>268</v>
          </cell>
          <cell r="B297" t="str">
            <v>060302.4615.04940.02 PEMB. SUMUR BOR DAN BANGUNAN PENDUKUNG (PAKET: ASH_01.DS.2010)</v>
          </cell>
          <cell r="C297" t="str">
            <v>Kontrak</v>
          </cell>
          <cell r="D297" t="str">
            <v>Fisik</v>
          </cell>
          <cell r="E297">
            <v>860000</v>
          </cell>
          <cell r="F297">
            <v>0</v>
          </cell>
          <cell r="G297">
            <v>860000</v>
          </cell>
          <cell r="H297">
            <v>257886</v>
          </cell>
          <cell r="I297">
            <v>0</v>
          </cell>
          <cell r="J297">
            <v>257886</v>
          </cell>
          <cell r="K297">
            <v>29.99</v>
          </cell>
          <cell r="L297">
            <v>60</v>
          </cell>
        </row>
        <row r="298">
          <cell r="A298">
            <v>269</v>
          </cell>
          <cell r="B298" t="str">
            <v>060302.4615.04940.02 P/P JARINGAN PIPA DAN ACC (PAKET: SB_03.DS.2010)</v>
          </cell>
          <cell r="C298" t="str">
            <v>Kontrak</v>
          </cell>
          <cell r="D298" t="str">
            <v>Fisik</v>
          </cell>
          <cell r="E298">
            <v>98758</v>
          </cell>
          <cell r="F298">
            <v>0</v>
          </cell>
          <cell r="G298">
            <v>98758</v>
          </cell>
          <cell r="H298">
            <v>0</v>
          </cell>
          <cell r="I298">
            <v>0</v>
          </cell>
          <cell r="J298">
            <v>0</v>
          </cell>
          <cell r="K298">
            <v>0</v>
          </cell>
          <cell r="L298">
            <v>0</v>
          </cell>
        </row>
        <row r="299">
          <cell r="A299">
            <v>270</v>
          </cell>
          <cell r="B299" t="str">
            <v>060302.4615.04940.02 P/P JARINGAN PIPA DAN ACC (PAKET: SB_04.DS.2010)</v>
          </cell>
          <cell r="C299" t="str">
            <v>Kontrak</v>
          </cell>
          <cell r="D299" t="str">
            <v>Fisik</v>
          </cell>
          <cell r="E299">
            <v>85000</v>
          </cell>
          <cell r="F299">
            <v>0</v>
          </cell>
          <cell r="G299">
            <v>85000</v>
          </cell>
          <cell r="H299">
            <v>0</v>
          </cell>
          <cell r="I299">
            <v>0</v>
          </cell>
          <cell r="J299">
            <v>0</v>
          </cell>
          <cell r="K299">
            <v>0</v>
          </cell>
          <cell r="L299">
            <v>0</v>
          </cell>
        </row>
        <row r="300">
          <cell r="A300">
            <v>271</v>
          </cell>
          <cell r="B300" t="str">
            <v>060302.4615.04940.02 P/P JARINGAN PIPA DAN ACC (PAKET: KR_01.DS.2010)</v>
          </cell>
          <cell r="C300" t="str">
            <v>Kontrak</v>
          </cell>
          <cell r="D300" t="str">
            <v>Fisik</v>
          </cell>
          <cell r="E300">
            <v>85000</v>
          </cell>
          <cell r="F300">
            <v>0</v>
          </cell>
          <cell r="G300">
            <v>85000</v>
          </cell>
          <cell r="H300">
            <v>0</v>
          </cell>
          <cell r="I300">
            <v>0</v>
          </cell>
          <cell r="J300">
            <v>0</v>
          </cell>
          <cell r="K300">
            <v>0</v>
          </cell>
          <cell r="L300">
            <v>0</v>
          </cell>
        </row>
        <row r="301">
          <cell r="A301">
            <v>272</v>
          </cell>
          <cell r="B301" t="str">
            <v>060302.4629.04942.02 P/P JARINGAN PIPA DAN ACC (PAKET : MDN.MBR.2010)</v>
          </cell>
          <cell r="C301" t="str">
            <v>Kontrak</v>
          </cell>
          <cell r="D301" t="str">
            <v>Fisik</v>
          </cell>
          <cell r="E301">
            <v>916047</v>
          </cell>
          <cell r="F301">
            <v>0</v>
          </cell>
          <cell r="G301">
            <v>916047</v>
          </cell>
          <cell r="H301">
            <v>266492</v>
          </cell>
          <cell r="I301">
            <v>0</v>
          </cell>
          <cell r="J301">
            <v>266492</v>
          </cell>
          <cell r="K301">
            <v>29.09</v>
          </cell>
          <cell r="L301">
            <v>85</v>
          </cell>
        </row>
        <row r="302">
          <cell r="A302">
            <v>273</v>
          </cell>
          <cell r="B302" t="str">
            <v>060302.4629.04943.02 PENGADAAN PEMASANGAN IPA BAJA LENGKAP KAP. 20 Lpd LOKASI KOTA TANJUNG BALAI (PAKET: IPA SUMUT 2010 TBL)</v>
          </cell>
          <cell r="C302" t="str">
            <v>Kontrak</v>
          </cell>
          <cell r="D302" t="str">
            <v>Fisik</v>
          </cell>
          <cell r="E302">
            <v>6867714</v>
          </cell>
          <cell r="F302">
            <v>0</v>
          </cell>
          <cell r="G302">
            <v>6867714</v>
          </cell>
          <cell r="H302">
            <v>5752297</v>
          </cell>
          <cell r="I302">
            <v>0</v>
          </cell>
          <cell r="J302">
            <v>5752297</v>
          </cell>
          <cell r="K302">
            <v>83.76</v>
          </cell>
          <cell r="L302">
            <v>92.2</v>
          </cell>
        </row>
        <row r="303">
          <cell r="A303">
            <v>274</v>
          </cell>
          <cell r="B303" t="str">
            <v>060302.4629.04943.02 SUPERVISI KEGIATAN PENYEDIAAN SARANA DAN PRASARANA AIR MINUM BAGI MBR (PAKET: SV.MBR.2010)</v>
          </cell>
          <cell r="C303" t="str">
            <v>Kontrak</v>
          </cell>
          <cell r="D303" t="str">
            <v>Non Fisik</v>
          </cell>
          <cell r="E303">
            <v>151239</v>
          </cell>
          <cell r="F303">
            <v>0</v>
          </cell>
          <cell r="G303">
            <v>151239</v>
          </cell>
          <cell r="H303">
            <v>0</v>
          </cell>
          <cell r="I303">
            <v>0</v>
          </cell>
          <cell r="J303">
            <v>0</v>
          </cell>
          <cell r="K303">
            <v>0</v>
          </cell>
          <cell r="L303">
            <v>85</v>
          </cell>
        </row>
        <row r="304">
          <cell r="A304">
            <v>275</v>
          </cell>
          <cell r="B304" t="str">
            <v>060302.4630.04944.01 PEMBANGUNAN BANGUNAN FILTRASI DAN BANGUNAN PENDUKUNG (PAKET:TU_01.STR.2010)</v>
          </cell>
          <cell r="C304" t="str">
            <v>Kontrak</v>
          </cell>
          <cell r="D304" t="str">
            <v>Fisik</v>
          </cell>
          <cell r="E304">
            <v>867593</v>
          </cell>
          <cell r="F304">
            <v>0</v>
          </cell>
          <cell r="G304">
            <v>867593</v>
          </cell>
          <cell r="H304">
            <v>260278</v>
          </cell>
          <cell r="I304">
            <v>0</v>
          </cell>
          <cell r="J304">
            <v>260278</v>
          </cell>
          <cell r="K304">
            <v>30</v>
          </cell>
          <cell r="L304">
            <v>65</v>
          </cell>
        </row>
        <row r="305">
          <cell r="A305">
            <v>276</v>
          </cell>
          <cell r="B305" t="str">
            <v>060302.4630.04944.01 PENGADAAN DAN PEMASANGAN IPA BAJA LENGKAP KAP. 10 Lpd (PAKET: IPA.SUMUT.2010 LKT)</v>
          </cell>
          <cell r="C305" t="str">
            <v>Kontrak</v>
          </cell>
          <cell r="D305" t="str">
            <v>Fisik</v>
          </cell>
          <cell r="E305">
            <v>4365055</v>
          </cell>
          <cell r="F305">
            <v>0</v>
          </cell>
          <cell r="G305">
            <v>4365055</v>
          </cell>
          <cell r="H305">
            <v>3472203</v>
          </cell>
          <cell r="I305">
            <v>0</v>
          </cell>
          <cell r="J305">
            <v>3472203</v>
          </cell>
          <cell r="K305">
            <v>79.55</v>
          </cell>
          <cell r="L305">
            <v>90</v>
          </cell>
        </row>
        <row r="306">
          <cell r="A306">
            <v>277</v>
          </cell>
          <cell r="B306" t="str">
            <v>060302.4630.04944.01 BIAYA PELELANGAN (HONOR PANITIA PENGADAAN BARANG/JASA)</v>
          </cell>
          <cell r="C306" t="str">
            <v>Swakelola</v>
          </cell>
          <cell r="D306" t="str">
            <v>Non Fisik</v>
          </cell>
          <cell r="E306">
            <v>124375</v>
          </cell>
          <cell r="F306">
            <v>0</v>
          </cell>
          <cell r="G306">
            <v>124375</v>
          </cell>
          <cell r="H306">
            <v>91750</v>
          </cell>
          <cell r="I306">
            <v>0</v>
          </cell>
          <cell r="J306">
            <v>91750</v>
          </cell>
          <cell r="K306">
            <v>73.77</v>
          </cell>
          <cell r="L306">
            <v>73.77</v>
          </cell>
        </row>
        <row r="307">
          <cell r="A307">
            <v>278</v>
          </cell>
          <cell r="B307" t="str">
            <v>060302.4630.04944.01 PERALATAN PENUNJANG</v>
          </cell>
          <cell r="C307" t="str">
            <v>Swakelola</v>
          </cell>
          <cell r="D307" t="str">
            <v>Fisik</v>
          </cell>
          <cell r="E307">
            <v>25000</v>
          </cell>
          <cell r="F307">
            <v>0</v>
          </cell>
          <cell r="G307">
            <v>25000</v>
          </cell>
          <cell r="H307">
            <v>24000</v>
          </cell>
          <cell r="I307">
            <v>0</v>
          </cell>
          <cell r="J307">
            <v>24000</v>
          </cell>
          <cell r="K307">
            <v>96</v>
          </cell>
          <cell r="L307">
            <v>96</v>
          </cell>
        </row>
        <row r="308">
          <cell r="A308">
            <v>279</v>
          </cell>
          <cell r="B308" t="str">
            <v>060302.4630.04944.01 P/P JARINGAN PIPA DAN ACC (PAKET:TU_02.STR.2010)</v>
          </cell>
          <cell r="C308" t="str">
            <v>Kontrak</v>
          </cell>
          <cell r="D308" t="str">
            <v>Fisik</v>
          </cell>
          <cell r="E308">
            <v>2050127</v>
          </cell>
          <cell r="F308">
            <v>0</v>
          </cell>
          <cell r="G308">
            <v>2050127</v>
          </cell>
          <cell r="H308">
            <v>1703272</v>
          </cell>
          <cell r="I308">
            <v>0</v>
          </cell>
          <cell r="J308">
            <v>1703272</v>
          </cell>
          <cell r="K308">
            <v>83.08</v>
          </cell>
          <cell r="L308">
            <v>88.34</v>
          </cell>
        </row>
        <row r="309">
          <cell r="A309">
            <v>280</v>
          </cell>
          <cell r="B309" t="str">
            <v>060302.4630.04944.01 P/P JARINGAN PIPA DAN ACC (PAKET: LKT.STR.2010)</v>
          </cell>
          <cell r="C309" t="str">
            <v>Kontrak</v>
          </cell>
          <cell r="D309" t="str">
            <v>Fisik</v>
          </cell>
          <cell r="E309">
            <v>892066</v>
          </cell>
          <cell r="F309">
            <v>0</v>
          </cell>
          <cell r="G309">
            <v>892066</v>
          </cell>
          <cell r="H309">
            <v>829621</v>
          </cell>
          <cell r="I309">
            <v>0</v>
          </cell>
          <cell r="J309">
            <v>829621</v>
          </cell>
          <cell r="K309">
            <v>93</v>
          </cell>
          <cell r="L309">
            <v>97</v>
          </cell>
        </row>
        <row r="310">
          <cell r="A310">
            <v>281</v>
          </cell>
          <cell r="B310" t="str">
            <v>060302.4630.04944.01 P/P JARINGAN PIPA DAN ACC (PAKET: SAM.STR.2010)</v>
          </cell>
          <cell r="C310" t="str">
            <v>Kontrak</v>
          </cell>
          <cell r="D310" t="str">
            <v>Fisik</v>
          </cell>
          <cell r="E310">
            <v>661660</v>
          </cell>
          <cell r="F310">
            <v>0</v>
          </cell>
          <cell r="G310">
            <v>661660</v>
          </cell>
          <cell r="H310">
            <v>602797</v>
          </cell>
          <cell r="I310">
            <v>0</v>
          </cell>
          <cell r="J310">
            <v>602797</v>
          </cell>
          <cell r="K310">
            <v>91.1</v>
          </cell>
          <cell r="L310">
            <v>100</v>
          </cell>
        </row>
        <row r="311">
          <cell r="A311">
            <v>282</v>
          </cell>
          <cell r="B311" t="str">
            <v>060302.4630.04944.01 P/P JARINGAN PIPA DAN ACC (PAKET: KR_01.STR.2010)</v>
          </cell>
          <cell r="C311" t="str">
            <v>Kontrak</v>
          </cell>
          <cell r="D311" t="str">
            <v>Fisik</v>
          </cell>
          <cell r="E311">
            <v>1909177</v>
          </cell>
          <cell r="F311">
            <v>0</v>
          </cell>
          <cell r="G311">
            <v>1909177</v>
          </cell>
          <cell r="H311">
            <v>1374607</v>
          </cell>
          <cell r="I311">
            <v>0</v>
          </cell>
          <cell r="J311">
            <v>1374607</v>
          </cell>
          <cell r="K311">
            <v>72</v>
          </cell>
          <cell r="L311">
            <v>85.5</v>
          </cell>
        </row>
        <row r="312">
          <cell r="A312">
            <v>283</v>
          </cell>
          <cell r="B312" t="str">
            <v>060302.4630.04944.01 P/P JARINGAN PIPA DAN ACC (PAKET: KR_02.STR.2010)</v>
          </cell>
          <cell r="C312" t="str">
            <v>Kontrak</v>
          </cell>
          <cell r="D312" t="str">
            <v>Fisik</v>
          </cell>
          <cell r="E312">
            <v>1554447</v>
          </cell>
          <cell r="F312">
            <v>0</v>
          </cell>
          <cell r="G312">
            <v>1554447</v>
          </cell>
          <cell r="H312">
            <v>1181380</v>
          </cell>
          <cell r="I312">
            <v>0</v>
          </cell>
          <cell r="J312">
            <v>1181380</v>
          </cell>
          <cell r="K312">
            <v>76</v>
          </cell>
          <cell r="L312">
            <v>84</v>
          </cell>
        </row>
        <row r="313">
          <cell r="A313">
            <v>284</v>
          </cell>
          <cell r="B313" t="str">
            <v>060302.4630.04944.01 PENGADAAN DAN PEMASANGAN IPA BAJA LENGKAP KAP. 10 Lpd (PAKET: IPA.SUMUT.2010 SAM)</v>
          </cell>
          <cell r="C313" t="str">
            <v>Kontrak</v>
          </cell>
          <cell r="D313" t="str">
            <v>Fisik</v>
          </cell>
          <cell r="E313">
            <v>3060553</v>
          </cell>
          <cell r="F313">
            <v>0</v>
          </cell>
          <cell r="G313">
            <v>3060553</v>
          </cell>
          <cell r="H313">
            <v>2211945</v>
          </cell>
          <cell r="I313">
            <v>0</v>
          </cell>
          <cell r="J313">
            <v>2211945</v>
          </cell>
          <cell r="K313">
            <v>72.27</v>
          </cell>
          <cell r="L313">
            <v>85.3</v>
          </cell>
        </row>
        <row r="314">
          <cell r="A314">
            <v>285</v>
          </cell>
          <cell r="B314" t="str">
            <v>060302.4630.04944.01 P/P JARINGAN PIPA DAN ACC (PAKET:TU_03.STR.2010)</v>
          </cell>
          <cell r="C314" t="str">
            <v>Kontrak</v>
          </cell>
          <cell r="D314" t="str">
            <v>Fisik</v>
          </cell>
          <cell r="E314">
            <v>71000</v>
          </cell>
          <cell r="F314">
            <v>0</v>
          </cell>
          <cell r="G314">
            <v>71000</v>
          </cell>
          <cell r="H314">
            <v>0</v>
          </cell>
          <cell r="I314">
            <v>0</v>
          </cell>
          <cell r="J314">
            <v>0</v>
          </cell>
          <cell r="K314">
            <v>0</v>
          </cell>
          <cell r="L314">
            <v>0</v>
          </cell>
        </row>
        <row r="315">
          <cell r="A315">
            <v>286</v>
          </cell>
          <cell r="B315" t="str">
            <v>060302.4630.04944.01 P/P JARINGAN PIPA DAN ACC (PAKET: KR_03.STR.2010)</v>
          </cell>
          <cell r="C315" t="str">
            <v>Kontrak</v>
          </cell>
          <cell r="D315" t="str">
            <v>Fisik</v>
          </cell>
          <cell r="E315">
            <v>93235</v>
          </cell>
          <cell r="F315">
            <v>0</v>
          </cell>
          <cell r="G315">
            <v>93235</v>
          </cell>
          <cell r="H315">
            <v>0</v>
          </cell>
          <cell r="I315">
            <v>0</v>
          </cell>
          <cell r="J315">
            <v>0</v>
          </cell>
          <cell r="K315">
            <v>0</v>
          </cell>
          <cell r="L315">
            <v>0</v>
          </cell>
        </row>
        <row r="316">
          <cell r="A316">
            <v>287</v>
          </cell>
          <cell r="B316" t="str">
            <v>060302.4630.04944.01 P/P JARINGAN PIPA DAN ACC (PAKET: KR_04.STR.2010)</v>
          </cell>
          <cell r="C316" t="str">
            <v>Kontrak</v>
          </cell>
          <cell r="D316" t="str">
            <v>Fisik</v>
          </cell>
          <cell r="E316">
            <v>92000</v>
          </cell>
          <cell r="F316">
            <v>0</v>
          </cell>
          <cell r="G316">
            <v>92000</v>
          </cell>
          <cell r="H316">
            <v>0</v>
          </cell>
          <cell r="I316">
            <v>0</v>
          </cell>
          <cell r="J316">
            <v>0</v>
          </cell>
          <cell r="K316">
            <v>0</v>
          </cell>
          <cell r="L316">
            <v>0</v>
          </cell>
        </row>
        <row r="317">
          <cell r="A317">
            <v>288</v>
          </cell>
          <cell r="B317" t="str">
            <v>060302.4630.04945.01 P/P JARINGAN PIPA DAN ACC (PAKET :TB_01.STR.2010)</v>
          </cell>
          <cell r="C317" t="str">
            <v>Kontrak</v>
          </cell>
          <cell r="D317" t="str">
            <v>Fisik</v>
          </cell>
          <cell r="E317">
            <v>2389288</v>
          </cell>
          <cell r="F317">
            <v>0</v>
          </cell>
          <cell r="G317">
            <v>2389288</v>
          </cell>
          <cell r="H317">
            <v>1815859</v>
          </cell>
          <cell r="I317">
            <v>0</v>
          </cell>
          <cell r="J317">
            <v>1815859</v>
          </cell>
          <cell r="K317">
            <v>76</v>
          </cell>
          <cell r="L317">
            <v>83</v>
          </cell>
        </row>
        <row r="318">
          <cell r="A318">
            <v>289</v>
          </cell>
          <cell r="B318" t="str">
            <v>060302.4630.04945.01 SUPERVISI KEGIATAN PENYEDIAAN SARANA DAN PRASARANA AIR MINUM PADA KAWASAN STRATEGIS NASIONAL (PAKET SV.STR.2010)</v>
          </cell>
          <cell r="C318" t="str">
            <v>Kontrak</v>
          </cell>
          <cell r="D318" t="str">
            <v>Non Fisik</v>
          </cell>
          <cell r="E318">
            <v>245000</v>
          </cell>
          <cell r="F318">
            <v>0</v>
          </cell>
          <cell r="G318">
            <v>245000</v>
          </cell>
          <cell r="H318">
            <v>0</v>
          </cell>
          <cell r="I318">
            <v>0</v>
          </cell>
          <cell r="J318">
            <v>0</v>
          </cell>
          <cell r="K318">
            <v>0</v>
          </cell>
          <cell r="L318">
            <v>60</v>
          </cell>
        </row>
        <row r="319">
          <cell r="A319">
            <v>290</v>
          </cell>
          <cell r="B319" t="str">
            <v>060302.4630.04945.01 PEMB. BANGUNAN FILTRASI DAN BANGUNAN PENDUKUNG (PAKET :TB_02.STR.2010)</v>
          </cell>
          <cell r="C319" t="str">
            <v>Kontrak</v>
          </cell>
          <cell r="D319" t="str">
            <v>Fisik</v>
          </cell>
          <cell r="E319">
            <v>854319</v>
          </cell>
          <cell r="F319">
            <v>0</v>
          </cell>
          <cell r="G319">
            <v>854319</v>
          </cell>
          <cell r="H319">
            <v>251225</v>
          </cell>
          <cell r="I319">
            <v>0</v>
          </cell>
          <cell r="J319">
            <v>251225</v>
          </cell>
          <cell r="K319">
            <v>29.41</v>
          </cell>
          <cell r="L319">
            <v>60.3</v>
          </cell>
        </row>
        <row r="320">
          <cell r="A320">
            <v>291</v>
          </cell>
          <cell r="B320" t="str">
            <v>060302.4630.04945.01 P/P JARINGAN PIPA DAN ACC (PAKET :TB_03.STR.2010)</v>
          </cell>
          <cell r="C320" t="str">
            <v>Kontrak</v>
          </cell>
          <cell r="D320" t="str">
            <v>Fisik</v>
          </cell>
          <cell r="E320">
            <v>1872772</v>
          </cell>
          <cell r="F320">
            <v>0</v>
          </cell>
          <cell r="G320">
            <v>1872772</v>
          </cell>
          <cell r="H320">
            <v>1423307</v>
          </cell>
          <cell r="I320">
            <v>0</v>
          </cell>
          <cell r="J320">
            <v>1423307</v>
          </cell>
          <cell r="K320">
            <v>76</v>
          </cell>
          <cell r="L320">
            <v>82</v>
          </cell>
        </row>
        <row r="321">
          <cell r="A321">
            <v>292</v>
          </cell>
          <cell r="B321" t="str">
            <v>060302.4630.04945.01 P/P JARINGAN PIPA DAN ACC (PAKET :TB_04.STR.2010)</v>
          </cell>
          <cell r="C321" t="str">
            <v>Kontrak</v>
          </cell>
          <cell r="D321" t="str">
            <v>Fisik</v>
          </cell>
          <cell r="E321">
            <v>81000</v>
          </cell>
          <cell r="F321">
            <v>0</v>
          </cell>
          <cell r="G321">
            <v>81000</v>
          </cell>
          <cell r="H321">
            <v>0</v>
          </cell>
          <cell r="I321">
            <v>0</v>
          </cell>
          <cell r="J321">
            <v>0</v>
          </cell>
          <cell r="K321">
            <v>0</v>
          </cell>
          <cell r="L321">
            <v>0</v>
          </cell>
        </row>
        <row r="322">
          <cell r="A322">
            <v>293</v>
          </cell>
          <cell r="B322" t="str">
            <v>060302.4630.04945.01 P/P JARINGAN PIPA DAN ACC (PAKET :TB_05.STR.2010)</v>
          </cell>
          <cell r="C322" t="str">
            <v>Kontrak</v>
          </cell>
          <cell r="D322" t="str">
            <v>Fisik</v>
          </cell>
          <cell r="E322">
            <v>70333</v>
          </cell>
          <cell r="F322">
            <v>0</v>
          </cell>
          <cell r="G322">
            <v>70333</v>
          </cell>
          <cell r="H322">
            <v>0</v>
          </cell>
          <cell r="I322">
            <v>0</v>
          </cell>
          <cell r="J322">
            <v>0</v>
          </cell>
          <cell r="K322">
            <v>0</v>
          </cell>
          <cell r="L322">
            <v>0</v>
          </cell>
        </row>
        <row r="323">
          <cell r="A323">
            <v>5494956</v>
          </cell>
          <cell r="B323" t="str">
            <v xml:space="preserve">PENGEMBANGAN PENYEHATAN LINGKUNGAN PERMUKIMAN SUMATERA UTARA </v>
          </cell>
          <cell r="C323" t="str">
            <v xml:space="preserve">- </v>
          </cell>
          <cell r="D323" t="str">
            <v>-</v>
          </cell>
          <cell r="E323">
            <v>1000000</v>
          </cell>
          <cell r="F323">
            <v>2000000</v>
          </cell>
          <cell r="G323">
            <v>3000000</v>
          </cell>
          <cell r="H323">
            <v>625634</v>
          </cell>
          <cell r="I323">
            <v>0</v>
          </cell>
          <cell r="J323">
            <v>625634</v>
          </cell>
          <cell r="K323">
            <v>20.85</v>
          </cell>
          <cell r="L323">
            <v>20.89</v>
          </cell>
        </row>
        <row r="324">
          <cell r="A324">
            <v>294</v>
          </cell>
          <cell r="B324" t="str">
            <v>060302.4283.00051.01 Pelatihan Sanimas (KSM dan Mandor)</v>
          </cell>
          <cell r="C324" t="str">
            <v>Swakelola</v>
          </cell>
          <cell r="D324" t="str">
            <v>Non Fisik</v>
          </cell>
          <cell r="E324">
            <v>331100</v>
          </cell>
          <cell r="F324">
            <v>0</v>
          </cell>
          <cell r="G324">
            <v>331100</v>
          </cell>
          <cell r="H324">
            <v>83102</v>
          </cell>
          <cell r="I324">
            <v>0</v>
          </cell>
          <cell r="J324">
            <v>83102</v>
          </cell>
          <cell r="K324">
            <v>25.1</v>
          </cell>
          <cell r="L324">
            <v>25.1</v>
          </cell>
        </row>
        <row r="325">
          <cell r="A325">
            <v>295</v>
          </cell>
          <cell r="B325" t="str">
            <v>060302.4283.00051.01 Diseminasi NSPM</v>
          </cell>
          <cell r="C325" t="str">
            <v>Swakelola</v>
          </cell>
          <cell r="D325" t="str">
            <v>Non Fisik</v>
          </cell>
          <cell r="E325">
            <v>135500</v>
          </cell>
          <cell r="F325">
            <v>0</v>
          </cell>
          <cell r="G325">
            <v>135500</v>
          </cell>
          <cell r="H325">
            <v>14934</v>
          </cell>
          <cell r="I325">
            <v>0</v>
          </cell>
          <cell r="J325">
            <v>14934</v>
          </cell>
          <cell r="K325">
            <v>11.02</v>
          </cell>
          <cell r="L325">
            <v>11.02</v>
          </cell>
        </row>
        <row r="326">
          <cell r="A326">
            <v>296</v>
          </cell>
          <cell r="B326" t="str">
            <v>060302.4283.00051.01 Bantuan Teknis PS di RSH/Rusuna Kota Medan dan Kota Tebing Tinggi</v>
          </cell>
          <cell r="C326" t="str">
            <v>Kontrak</v>
          </cell>
          <cell r="D326" t="str">
            <v>Non Fisik</v>
          </cell>
          <cell r="E326">
            <v>130400</v>
          </cell>
          <cell r="F326">
            <v>0</v>
          </cell>
          <cell r="G326">
            <v>130400</v>
          </cell>
          <cell r="H326">
            <v>128013</v>
          </cell>
          <cell r="I326">
            <v>0</v>
          </cell>
          <cell r="J326">
            <v>128013</v>
          </cell>
          <cell r="K326">
            <v>98.17</v>
          </cell>
          <cell r="L326">
            <v>100</v>
          </cell>
        </row>
        <row r="327">
          <cell r="A327">
            <v>297</v>
          </cell>
          <cell r="B327" t="str">
            <v>060302.4283.00051.01 Administrasi Kegiatan Lelang</v>
          </cell>
          <cell r="C327" t="str">
            <v>Adm. Umum</v>
          </cell>
          <cell r="D327" t="str">
            <v>Adm. Umum</v>
          </cell>
          <cell r="E327">
            <v>3000</v>
          </cell>
          <cell r="F327">
            <v>0</v>
          </cell>
          <cell r="G327">
            <v>3000</v>
          </cell>
          <cell r="H327">
            <v>1700</v>
          </cell>
          <cell r="I327">
            <v>0</v>
          </cell>
          <cell r="J327">
            <v>1700</v>
          </cell>
          <cell r="K327">
            <v>56.67</v>
          </cell>
          <cell r="L327">
            <v>56.67</v>
          </cell>
        </row>
        <row r="328">
          <cell r="A328">
            <v>298</v>
          </cell>
          <cell r="B328" t="str">
            <v>060302.4283.00200.01 Pembangunan PS Air Limbah Kota Medan</v>
          </cell>
          <cell r="C328" t="str">
            <v>Kontrak</v>
          </cell>
          <cell r="D328" t="str">
            <v>Fisik</v>
          </cell>
          <cell r="E328">
            <v>0</v>
          </cell>
          <cell r="F328">
            <v>2000000</v>
          </cell>
          <cell r="G328">
            <v>2000000</v>
          </cell>
          <cell r="H328">
            <v>0</v>
          </cell>
          <cell r="I328">
            <v>0</v>
          </cell>
          <cell r="J328">
            <v>0</v>
          </cell>
          <cell r="K328">
            <v>0</v>
          </cell>
          <cell r="L328">
            <v>0</v>
          </cell>
        </row>
        <row r="329">
          <cell r="A329">
            <v>299</v>
          </cell>
          <cell r="B329" t="str">
            <v>060302.4283.02228.02 Penyusunan DED Air Limbah di RSH/Rusuna/Pesantren/Kampus/Nelayan Kota Medan</v>
          </cell>
          <cell r="C329" t="str">
            <v>Kontrak</v>
          </cell>
          <cell r="D329" t="str">
            <v>Non Fisik</v>
          </cell>
          <cell r="E329">
            <v>198500</v>
          </cell>
          <cell r="F329">
            <v>0</v>
          </cell>
          <cell r="G329">
            <v>198500</v>
          </cell>
          <cell r="H329">
            <v>197098</v>
          </cell>
          <cell r="I329">
            <v>0</v>
          </cell>
          <cell r="J329">
            <v>197098</v>
          </cell>
          <cell r="K329">
            <v>99.29</v>
          </cell>
          <cell r="L329">
            <v>100</v>
          </cell>
        </row>
        <row r="330">
          <cell r="A330">
            <v>300</v>
          </cell>
          <cell r="B330" t="str">
            <v>060302.4283.02228.02 Penyusunan DED Air Limbah di RSH/Rusuna/Pesantren/Kampus/Nelayan Kota Tebing Tinggi</v>
          </cell>
          <cell r="C330" t="str">
            <v>Kontrak</v>
          </cell>
          <cell r="D330" t="str">
            <v>Non Fisik</v>
          </cell>
          <cell r="E330">
            <v>198500</v>
          </cell>
          <cell r="F330">
            <v>0</v>
          </cell>
          <cell r="G330">
            <v>198500</v>
          </cell>
          <cell r="H330">
            <v>197787</v>
          </cell>
          <cell r="I330">
            <v>0</v>
          </cell>
          <cell r="J330">
            <v>197787</v>
          </cell>
          <cell r="K330">
            <v>99.64</v>
          </cell>
          <cell r="L330">
            <v>100</v>
          </cell>
        </row>
        <row r="331">
          <cell r="A331">
            <v>301</v>
          </cell>
          <cell r="B331" t="str">
            <v>060302.4283.02228.02 Administrasi Kegiatan Biaya Lelang</v>
          </cell>
          <cell r="C331" t="str">
            <v>Adm. Umum</v>
          </cell>
          <cell r="D331" t="str">
            <v>Adm. Umum</v>
          </cell>
          <cell r="E331">
            <v>3000</v>
          </cell>
          <cell r="F331">
            <v>0</v>
          </cell>
          <cell r="G331">
            <v>3000</v>
          </cell>
          <cell r="H331">
            <v>3000</v>
          </cell>
          <cell r="I331">
            <v>0</v>
          </cell>
          <cell r="J331">
            <v>3000</v>
          </cell>
          <cell r="K331">
            <v>100</v>
          </cell>
          <cell r="L331">
            <v>100</v>
          </cell>
        </row>
        <row r="332">
          <cell r="A332">
            <v>5494993</v>
          </cell>
          <cell r="B332" t="str">
            <v xml:space="preserve">PENGEMBANGAN KINERJA PENGELOLAAN AIR MINUM SUMATERA BARAT </v>
          </cell>
          <cell r="C332" t="str">
            <v xml:space="preserve">- </v>
          </cell>
          <cell r="D332" t="str">
            <v>-</v>
          </cell>
          <cell r="E332">
            <v>48207000</v>
          </cell>
          <cell r="F332">
            <v>13287025</v>
          </cell>
          <cell r="G332">
            <v>61494025</v>
          </cell>
          <cell r="H332">
            <v>27750707</v>
          </cell>
          <cell r="I332">
            <v>4876053</v>
          </cell>
          <cell r="J332">
            <v>32626760</v>
          </cell>
          <cell r="K332">
            <v>53.06</v>
          </cell>
          <cell r="L332">
            <v>59.98</v>
          </cell>
        </row>
        <row r="333">
          <cell r="A333">
            <v>302</v>
          </cell>
          <cell r="B333" t="str">
            <v>060302.4282.00002.01 Administrasi Kegiatan</v>
          </cell>
          <cell r="C333" t="str">
            <v>Adm. Umum</v>
          </cell>
          <cell r="D333" t="str">
            <v>Adm. Umum</v>
          </cell>
          <cell r="E333">
            <v>521761</v>
          </cell>
          <cell r="F333">
            <v>0</v>
          </cell>
          <cell r="G333">
            <v>521761</v>
          </cell>
          <cell r="H333">
            <v>429357</v>
          </cell>
          <cell r="I333">
            <v>0</v>
          </cell>
          <cell r="J333">
            <v>429357</v>
          </cell>
          <cell r="K333">
            <v>82.29</v>
          </cell>
          <cell r="L333">
            <v>72.88</v>
          </cell>
        </row>
        <row r="334">
          <cell r="A334">
            <v>303</v>
          </cell>
          <cell r="B334" t="str">
            <v>060302.4282.00051.01 Bantuan Teknis Penyusunan Rencana Induk Pengembangan SPAM Kab/Kota (Paket 1)</v>
          </cell>
          <cell r="C334" t="str">
            <v>Kontrak</v>
          </cell>
          <cell r="D334" t="str">
            <v>Non Fisik</v>
          </cell>
          <cell r="E334">
            <v>300000</v>
          </cell>
          <cell r="F334">
            <v>0</v>
          </cell>
          <cell r="G334">
            <v>300000</v>
          </cell>
          <cell r="H334">
            <v>57024</v>
          </cell>
          <cell r="I334">
            <v>0</v>
          </cell>
          <cell r="J334">
            <v>57024</v>
          </cell>
          <cell r="K334">
            <v>19.010000000000002</v>
          </cell>
          <cell r="L334">
            <v>20.8</v>
          </cell>
        </row>
        <row r="335">
          <cell r="A335">
            <v>304</v>
          </cell>
          <cell r="B335" t="str">
            <v>060302.4282.00051.01 Fasilitasi Perencanaan Teknis Pengembangan SPAM (Paket 2)</v>
          </cell>
          <cell r="C335" t="str">
            <v>Kontrak</v>
          </cell>
          <cell r="D335" t="str">
            <v>Non Fisik</v>
          </cell>
          <cell r="E335">
            <v>300000</v>
          </cell>
          <cell r="F335">
            <v>0</v>
          </cell>
          <cell r="G335">
            <v>300000</v>
          </cell>
          <cell r="H335">
            <v>0</v>
          </cell>
          <cell r="I335">
            <v>0</v>
          </cell>
          <cell r="J335">
            <v>0</v>
          </cell>
          <cell r="K335">
            <v>0</v>
          </cell>
          <cell r="L335">
            <v>0</v>
          </cell>
        </row>
        <row r="336">
          <cell r="A336">
            <v>305</v>
          </cell>
          <cell r="B336" t="str">
            <v>060302.4282.00051.01 Studi Identifikasi Kebutuhan dan Potensi Air Baku Air Minum Provinsi Sumatera Barat (Paket 3)</v>
          </cell>
          <cell r="C336" t="str">
            <v>Kontrak</v>
          </cell>
          <cell r="D336" t="str">
            <v>Non Fisik</v>
          </cell>
          <cell r="E336">
            <v>460000</v>
          </cell>
          <cell r="F336">
            <v>0</v>
          </cell>
          <cell r="G336">
            <v>460000</v>
          </cell>
          <cell r="H336">
            <v>81745</v>
          </cell>
          <cell r="I336">
            <v>0</v>
          </cell>
          <cell r="J336">
            <v>81745</v>
          </cell>
          <cell r="K336">
            <v>17.77</v>
          </cell>
          <cell r="L336">
            <v>35.46</v>
          </cell>
        </row>
        <row r="337">
          <cell r="A337">
            <v>306</v>
          </cell>
          <cell r="B337" t="str">
            <v>060302.4282.00967.01 Monitoring dan Evaluasi DAK</v>
          </cell>
          <cell r="C337" t="str">
            <v>Swakelola</v>
          </cell>
          <cell r="D337" t="str">
            <v>Non Fisik</v>
          </cell>
          <cell r="E337">
            <v>267880</v>
          </cell>
          <cell r="F337">
            <v>0</v>
          </cell>
          <cell r="G337">
            <v>267880</v>
          </cell>
          <cell r="H337">
            <v>137300</v>
          </cell>
          <cell r="I337">
            <v>0</v>
          </cell>
          <cell r="J337">
            <v>137300</v>
          </cell>
          <cell r="K337">
            <v>51.25</v>
          </cell>
          <cell r="L337">
            <v>48.23</v>
          </cell>
        </row>
        <row r="338">
          <cell r="A338">
            <v>307</v>
          </cell>
          <cell r="B338" t="str">
            <v>060302.4282.00967.01 Monitoring dan Evaluasi Kegiatan</v>
          </cell>
          <cell r="C338" t="str">
            <v>Swakelola</v>
          </cell>
          <cell r="D338" t="str">
            <v>Non Fisik</v>
          </cell>
          <cell r="E338">
            <v>150359</v>
          </cell>
          <cell r="F338">
            <v>0</v>
          </cell>
          <cell r="G338">
            <v>150359</v>
          </cell>
          <cell r="H338">
            <v>38100</v>
          </cell>
          <cell r="I338">
            <v>0</v>
          </cell>
          <cell r="J338">
            <v>38100</v>
          </cell>
          <cell r="K338">
            <v>25.34</v>
          </cell>
          <cell r="L338">
            <v>25.34</v>
          </cell>
        </row>
        <row r="339">
          <cell r="A339">
            <v>308</v>
          </cell>
          <cell r="B339" t="str">
            <v>060302.4607.00168.01 Banpro Penyehatan PDAM Kota Padang (Paket 4)</v>
          </cell>
          <cell r="C339" t="str">
            <v>Kontrak</v>
          </cell>
          <cell r="D339" t="str">
            <v>Fisik</v>
          </cell>
          <cell r="E339">
            <v>1531391</v>
          </cell>
          <cell r="F339">
            <v>0</v>
          </cell>
          <cell r="G339">
            <v>1531391</v>
          </cell>
          <cell r="H339">
            <v>1212429</v>
          </cell>
          <cell r="I339">
            <v>0</v>
          </cell>
          <cell r="J339">
            <v>1212429</v>
          </cell>
          <cell r="K339">
            <v>79.17</v>
          </cell>
          <cell r="L339">
            <v>90.88</v>
          </cell>
        </row>
        <row r="340">
          <cell r="A340">
            <v>309</v>
          </cell>
          <cell r="B340" t="str">
            <v>060302.4607.00168.01 Banpro Penyehatan PDAM Kota Bukittinggi (Paket 5)</v>
          </cell>
          <cell r="C340" t="str">
            <v>Kontrak</v>
          </cell>
          <cell r="D340" t="str">
            <v>Fisik</v>
          </cell>
          <cell r="E340">
            <v>1077975</v>
          </cell>
          <cell r="F340">
            <v>0</v>
          </cell>
          <cell r="G340">
            <v>1077975</v>
          </cell>
          <cell r="H340">
            <v>681084</v>
          </cell>
          <cell r="I340">
            <v>0</v>
          </cell>
          <cell r="J340">
            <v>681084</v>
          </cell>
          <cell r="K340">
            <v>63.18</v>
          </cell>
          <cell r="L340">
            <v>75.19</v>
          </cell>
        </row>
        <row r="341">
          <cell r="A341">
            <v>310</v>
          </cell>
          <cell r="B341" t="str">
            <v>060302.4607.00168.01 Banpro Penyehatan PDAM Kabupaten Pasaman (Paket 6)</v>
          </cell>
          <cell r="C341" t="str">
            <v>Kontrak</v>
          </cell>
          <cell r="D341" t="str">
            <v>Fisik</v>
          </cell>
          <cell r="E341">
            <v>987073</v>
          </cell>
          <cell r="F341">
            <v>0</v>
          </cell>
          <cell r="G341">
            <v>987073</v>
          </cell>
          <cell r="H341">
            <v>583271</v>
          </cell>
          <cell r="I341">
            <v>0</v>
          </cell>
          <cell r="J341">
            <v>583271</v>
          </cell>
          <cell r="K341">
            <v>59.09</v>
          </cell>
          <cell r="L341">
            <v>77.8</v>
          </cell>
        </row>
        <row r="342">
          <cell r="A342">
            <v>311</v>
          </cell>
          <cell r="B342" t="str">
            <v>060302.4607.00168.01 Banpro Penyehatan PDAM Kabupaten Pesisir Selatan (Paket 7)</v>
          </cell>
          <cell r="C342" t="str">
            <v>Kontrak</v>
          </cell>
          <cell r="D342" t="str">
            <v>Fisik</v>
          </cell>
          <cell r="E342">
            <v>1142777</v>
          </cell>
          <cell r="F342">
            <v>0</v>
          </cell>
          <cell r="G342">
            <v>1142777</v>
          </cell>
          <cell r="H342">
            <v>880977</v>
          </cell>
          <cell r="I342">
            <v>0</v>
          </cell>
          <cell r="J342">
            <v>880977</v>
          </cell>
          <cell r="K342">
            <v>77.09</v>
          </cell>
          <cell r="L342">
            <v>80.44</v>
          </cell>
        </row>
        <row r="343">
          <cell r="A343">
            <v>312</v>
          </cell>
          <cell r="B343" t="str">
            <v>060302.4607.00168.01 Banpro Penyehatan PDAM Kabupaten Sijunjung (Paket 8)</v>
          </cell>
          <cell r="C343" t="str">
            <v>Kontrak</v>
          </cell>
          <cell r="D343" t="str">
            <v>Fisik</v>
          </cell>
          <cell r="E343">
            <v>992655</v>
          </cell>
          <cell r="F343">
            <v>0</v>
          </cell>
          <cell r="G343">
            <v>992655</v>
          </cell>
          <cell r="H343">
            <v>636128</v>
          </cell>
          <cell r="I343">
            <v>0</v>
          </cell>
          <cell r="J343">
            <v>636128</v>
          </cell>
          <cell r="K343">
            <v>64.08</v>
          </cell>
          <cell r="L343">
            <v>56.62</v>
          </cell>
        </row>
        <row r="344">
          <cell r="A344">
            <v>313</v>
          </cell>
          <cell r="B344" t="str">
            <v>060302.4607.00168.01 Banpro Penyehatan PDAM Kab. 50 Kota (Paket 9)</v>
          </cell>
          <cell r="C344" t="str">
            <v>Kontrak</v>
          </cell>
          <cell r="D344" t="str">
            <v>Fisik</v>
          </cell>
          <cell r="E344">
            <v>1052194</v>
          </cell>
          <cell r="F344">
            <v>0</v>
          </cell>
          <cell r="G344">
            <v>1052194</v>
          </cell>
          <cell r="H344">
            <v>824301</v>
          </cell>
          <cell r="I344">
            <v>0</v>
          </cell>
          <cell r="J344">
            <v>824301</v>
          </cell>
          <cell r="K344">
            <v>78.34</v>
          </cell>
          <cell r="L344">
            <v>86.05</v>
          </cell>
        </row>
        <row r="345">
          <cell r="A345">
            <v>314</v>
          </cell>
          <cell r="B345" t="str">
            <v>060302.4607.00168.01 Banpro Penyehatan PDAM Kabupaten Tanah Datar (Paket 10)</v>
          </cell>
          <cell r="C345" t="str">
            <v>Kontrak</v>
          </cell>
          <cell r="D345" t="str">
            <v>Fisik</v>
          </cell>
          <cell r="E345">
            <v>319046</v>
          </cell>
          <cell r="F345">
            <v>0</v>
          </cell>
          <cell r="G345">
            <v>319046</v>
          </cell>
          <cell r="H345">
            <v>254803</v>
          </cell>
          <cell r="I345">
            <v>0</v>
          </cell>
          <cell r="J345">
            <v>254803</v>
          </cell>
          <cell r="K345">
            <v>79.86</v>
          </cell>
          <cell r="L345">
            <v>85.01</v>
          </cell>
        </row>
        <row r="346">
          <cell r="A346">
            <v>315</v>
          </cell>
          <cell r="B346" t="str">
            <v>060302.4607.00168.01 Supervisi Banpro Penyehatan PDAM (Paket 11)</v>
          </cell>
          <cell r="C346" t="str">
            <v>Kontrak</v>
          </cell>
          <cell r="D346" t="str">
            <v>Non Fisik</v>
          </cell>
          <cell r="E346">
            <v>245000</v>
          </cell>
          <cell r="F346">
            <v>0</v>
          </cell>
          <cell r="G346">
            <v>245000</v>
          </cell>
          <cell r="H346">
            <v>78857</v>
          </cell>
          <cell r="I346">
            <v>0</v>
          </cell>
          <cell r="J346">
            <v>78857</v>
          </cell>
          <cell r="K346">
            <v>32.19</v>
          </cell>
          <cell r="L346">
            <v>34.47</v>
          </cell>
        </row>
        <row r="347">
          <cell r="A347">
            <v>316</v>
          </cell>
          <cell r="B347" t="str">
            <v>060302.4607.00168.01 Penyusunan Profil PDAM Kab/Kota di Sumatera Barat (Paket 12)</v>
          </cell>
          <cell r="C347" t="str">
            <v>Kontrak</v>
          </cell>
          <cell r="D347" t="str">
            <v>Non Fisik</v>
          </cell>
          <cell r="E347">
            <v>300000</v>
          </cell>
          <cell r="F347">
            <v>0</v>
          </cell>
          <cell r="G347">
            <v>300000</v>
          </cell>
          <cell r="H347">
            <v>0</v>
          </cell>
          <cell r="I347">
            <v>0</v>
          </cell>
          <cell r="J347">
            <v>0</v>
          </cell>
          <cell r="K347">
            <v>0</v>
          </cell>
          <cell r="L347">
            <v>0</v>
          </cell>
        </row>
        <row r="348">
          <cell r="A348">
            <v>317</v>
          </cell>
          <cell r="B348" t="str">
            <v>060302.4607.00168.01 Administrasi Kegiatan Peningkatan Prasarana dan Sarana Air Bersih/Limbah</v>
          </cell>
          <cell r="C348" t="str">
            <v>Adm. Umum</v>
          </cell>
          <cell r="D348" t="str">
            <v>Adm. Umum</v>
          </cell>
          <cell r="E348">
            <v>63697</v>
          </cell>
          <cell r="F348">
            <v>0</v>
          </cell>
          <cell r="G348">
            <v>63697</v>
          </cell>
          <cell r="H348">
            <v>37520</v>
          </cell>
          <cell r="I348">
            <v>0</v>
          </cell>
          <cell r="J348">
            <v>37520</v>
          </cell>
          <cell r="K348">
            <v>58.9</v>
          </cell>
          <cell r="L348">
            <v>75</v>
          </cell>
        </row>
        <row r="349">
          <cell r="A349">
            <v>318</v>
          </cell>
          <cell r="B349" t="str">
            <v>060302.4607.00168.01 Banpro Penyehatan PDAM Kota Padang (Paket 29)</v>
          </cell>
          <cell r="C349" t="str">
            <v>Kontrak</v>
          </cell>
          <cell r="D349" t="str">
            <v>Fisik</v>
          </cell>
          <cell r="E349">
            <v>421937</v>
          </cell>
          <cell r="F349">
            <v>0</v>
          </cell>
          <cell r="G349">
            <v>421937</v>
          </cell>
          <cell r="H349">
            <v>0</v>
          </cell>
          <cell r="I349">
            <v>0</v>
          </cell>
          <cell r="J349">
            <v>0</v>
          </cell>
          <cell r="K349">
            <v>0</v>
          </cell>
          <cell r="L349">
            <v>0</v>
          </cell>
        </row>
        <row r="350">
          <cell r="A350">
            <v>319</v>
          </cell>
          <cell r="B350" t="str">
            <v>060302.4607.00168.01 Banpro Penyehatan PDAM Kab. 50 Kota (Paket 30)</v>
          </cell>
          <cell r="C350" t="str">
            <v>Kontrak</v>
          </cell>
          <cell r="D350" t="str">
            <v>Fisik</v>
          </cell>
          <cell r="E350">
            <v>1111255</v>
          </cell>
          <cell r="F350">
            <v>0</v>
          </cell>
          <cell r="G350">
            <v>1111255</v>
          </cell>
          <cell r="H350">
            <v>0</v>
          </cell>
          <cell r="I350">
            <v>0</v>
          </cell>
          <cell r="J350">
            <v>0</v>
          </cell>
          <cell r="K350">
            <v>0</v>
          </cell>
          <cell r="L350">
            <v>0</v>
          </cell>
        </row>
        <row r="351">
          <cell r="A351">
            <v>320</v>
          </cell>
          <cell r="B351" t="str">
            <v>060302.4607.00168.01 Supervisi Banpro Penyehatan PDAM (Paket 33)</v>
          </cell>
          <cell r="C351" t="str">
            <v>Kontrak</v>
          </cell>
          <cell r="D351" t="str">
            <v>Non Fisik</v>
          </cell>
          <cell r="E351">
            <v>50000</v>
          </cell>
          <cell r="F351">
            <v>0</v>
          </cell>
          <cell r="G351">
            <v>50000</v>
          </cell>
          <cell r="H351">
            <v>0</v>
          </cell>
          <cell r="I351">
            <v>0</v>
          </cell>
          <cell r="J351">
            <v>0</v>
          </cell>
          <cell r="K351">
            <v>0</v>
          </cell>
          <cell r="L351">
            <v>0</v>
          </cell>
        </row>
        <row r="352">
          <cell r="A352">
            <v>321</v>
          </cell>
          <cell r="B352" t="str">
            <v>060302.4612.04469.01 Honor Fasilitator Keberlanjutan</v>
          </cell>
          <cell r="C352" t="str">
            <v>Adm. Umum</v>
          </cell>
          <cell r="D352" t="str">
            <v>Adm. Umum</v>
          </cell>
          <cell r="E352">
            <v>0</v>
          </cell>
          <cell r="F352">
            <v>945000</v>
          </cell>
          <cell r="G352">
            <v>945000</v>
          </cell>
          <cell r="H352">
            <v>0</v>
          </cell>
          <cell r="I352">
            <v>0</v>
          </cell>
          <cell r="J352">
            <v>0</v>
          </cell>
          <cell r="K352">
            <v>0</v>
          </cell>
          <cell r="L352">
            <v>0</v>
          </cell>
        </row>
        <row r="353">
          <cell r="A353">
            <v>322</v>
          </cell>
          <cell r="B353" t="str">
            <v>060302.4612.04469.01 Honor Fasilitator VIG</v>
          </cell>
          <cell r="C353" t="str">
            <v>Adm. Umum</v>
          </cell>
          <cell r="D353" t="str">
            <v>Adm. Umum</v>
          </cell>
          <cell r="E353">
            <v>0</v>
          </cell>
          <cell r="F353">
            <v>63000</v>
          </cell>
          <cell r="G353">
            <v>63000</v>
          </cell>
          <cell r="H353">
            <v>0</v>
          </cell>
          <cell r="I353">
            <v>0</v>
          </cell>
          <cell r="J353">
            <v>0</v>
          </cell>
          <cell r="K353">
            <v>0</v>
          </cell>
          <cell r="L353">
            <v>0</v>
          </cell>
        </row>
        <row r="354">
          <cell r="A354">
            <v>323</v>
          </cell>
          <cell r="B354" t="str">
            <v>060302.4612.04469.01 Rekrutmen Fasilitator (Tambahan)</v>
          </cell>
          <cell r="C354" t="str">
            <v>Swakelola</v>
          </cell>
          <cell r="D354" t="str">
            <v>Non Fisik</v>
          </cell>
          <cell r="E354">
            <v>0</v>
          </cell>
          <cell r="F354">
            <v>33175</v>
          </cell>
          <cell r="G354">
            <v>33175</v>
          </cell>
          <cell r="H354">
            <v>0</v>
          </cell>
          <cell r="I354">
            <v>0</v>
          </cell>
          <cell r="J354">
            <v>0</v>
          </cell>
          <cell r="K354">
            <v>0</v>
          </cell>
          <cell r="L354">
            <v>0</v>
          </cell>
        </row>
        <row r="355">
          <cell r="A355">
            <v>324</v>
          </cell>
          <cell r="B355" t="str">
            <v>060302.4612.04469.01 Pelatihan Fasilitator</v>
          </cell>
          <cell r="C355" t="str">
            <v>Swakelola</v>
          </cell>
          <cell r="D355" t="str">
            <v>Non Fisik</v>
          </cell>
          <cell r="E355">
            <v>0</v>
          </cell>
          <cell r="F355">
            <v>100350</v>
          </cell>
          <cell r="G355">
            <v>100350</v>
          </cell>
          <cell r="H355">
            <v>0</v>
          </cell>
          <cell r="I355">
            <v>0</v>
          </cell>
          <cell r="J355">
            <v>0</v>
          </cell>
          <cell r="K355">
            <v>0</v>
          </cell>
          <cell r="L355">
            <v>0</v>
          </cell>
        </row>
        <row r="356">
          <cell r="A356">
            <v>325</v>
          </cell>
          <cell r="B356" t="str">
            <v>060302.4612.04469.01 Administrasi Fasilitasi Sekretariat Unit Pengelolaan Proyek, Sekretariat Koordinator LOAN</v>
          </cell>
          <cell r="C356" t="str">
            <v>Adm. Umum</v>
          </cell>
          <cell r="D356" t="str">
            <v>Adm. Umum</v>
          </cell>
          <cell r="E356">
            <v>0</v>
          </cell>
          <cell r="F356">
            <v>295500</v>
          </cell>
          <cell r="G356">
            <v>295500</v>
          </cell>
          <cell r="H356">
            <v>0</v>
          </cell>
          <cell r="I356">
            <v>0</v>
          </cell>
          <cell r="J356">
            <v>0</v>
          </cell>
          <cell r="K356">
            <v>0</v>
          </cell>
          <cell r="L356">
            <v>0</v>
          </cell>
        </row>
        <row r="357">
          <cell r="A357">
            <v>326</v>
          </cell>
          <cell r="B357" t="str">
            <v>060302.4612.04941.01 Administrasi Kegiatan PAMSIMAS dan Pelatihan SPAM</v>
          </cell>
          <cell r="C357" t="str">
            <v>Swakelola</v>
          </cell>
          <cell r="D357" t="str">
            <v>Non Fisik</v>
          </cell>
          <cell r="E357">
            <v>2858000</v>
          </cell>
          <cell r="F357">
            <v>0</v>
          </cell>
          <cell r="G357">
            <v>2858000</v>
          </cell>
          <cell r="H357">
            <v>968639</v>
          </cell>
          <cell r="I357">
            <v>0</v>
          </cell>
          <cell r="J357">
            <v>968639</v>
          </cell>
          <cell r="K357">
            <v>33.89</v>
          </cell>
          <cell r="L357">
            <v>32</v>
          </cell>
        </row>
        <row r="358">
          <cell r="A358">
            <v>327</v>
          </cell>
          <cell r="B358" t="str">
            <v>060302.4612.04941.01 PMAC For Sumbar APBN PLN 1</v>
          </cell>
          <cell r="C358" t="str">
            <v>Kontrak</v>
          </cell>
          <cell r="D358" t="str">
            <v>Non Fisik</v>
          </cell>
          <cell r="E358">
            <v>0</v>
          </cell>
          <cell r="F358">
            <v>5068000</v>
          </cell>
          <cell r="G358">
            <v>5068000</v>
          </cell>
          <cell r="H358">
            <v>0</v>
          </cell>
          <cell r="I358">
            <v>1490385</v>
          </cell>
          <cell r="J358">
            <v>1490385</v>
          </cell>
          <cell r="K358">
            <v>29.41</v>
          </cell>
          <cell r="L358">
            <v>62.55</v>
          </cell>
        </row>
        <row r="359">
          <cell r="A359">
            <v>328</v>
          </cell>
          <cell r="B359" t="str">
            <v>060302.4612.04941.01 PMAC For Sumbar APBN PLN 2</v>
          </cell>
          <cell r="C359" t="str">
            <v>Kontrak</v>
          </cell>
          <cell r="D359" t="str">
            <v>Non Fisik</v>
          </cell>
          <cell r="E359">
            <v>0</v>
          </cell>
          <cell r="F359">
            <v>5702000</v>
          </cell>
          <cell r="G359">
            <v>5702000</v>
          </cell>
          <cell r="H359">
            <v>0</v>
          </cell>
          <cell r="I359">
            <v>2575668</v>
          </cell>
          <cell r="J359">
            <v>2575668</v>
          </cell>
          <cell r="K359">
            <v>45.17</v>
          </cell>
          <cell r="L359">
            <v>63.22</v>
          </cell>
        </row>
        <row r="360">
          <cell r="A360">
            <v>329</v>
          </cell>
          <cell r="B360" t="str">
            <v>060302.4612.04941.01 Honor Koordinator Fasilitator</v>
          </cell>
          <cell r="C360" t="str">
            <v>Adm. Umum</v>
          </cell>
          <cell r="D360" t="str">
            <v>Adm. Umum</v>
          </cell>
          <cell r="E360">
            <v>0</v>
          </cell>
          <cell r="F360">
            <v>1080000</v>
          </cell>
          <cell r="G360">
            <v>1080000</v>
          </cell>
          <cell r="H360">
            <v>0</v>
          </cell>
          <cell r="I360">
            <v>810000</v>
          </cell>
          <cell r="J360">
            <v>810000</v>
          </cell>
          <cell r="K360">
            <v>75</v>
          </cell>
          <cell r="L360">
            <v>75</v>
          </cell>
        </row>
        <row r="361">
          <cell r="A361">
            <v>330</v>
          </cell>
          <cell r="B361" t="str">
            <v>060302.4612.04941.01 Sewa Komputer dan Printer untuk Fasilitator &amp; Koordinator Fasilitator = 90 Unit (Paket 25)</v>
          </cell>
          <cell r="C361" t="str">
            <v>Kontrak</v>
          </cell>
          <cell r="D361" t="str">
            <v>Fisik</v>
          </cell>
          <cell r="E361">
            <v>100000</v>
          </cell>
          <cell r="F361">
            <v>0</v>
          </cell>
          <cell r="G361">
            <v>100000</v>
          </cell>
          <cell r="H361">
            <v>98762</v>
          </cell>
          <cell r="I361">
            <v>0</v>
          </cell>
          <cell r="J361">
            <v>98762</v>
          </cell>
          <cell r="K361">
            <v>98.76</v>
          </cell>
          <cell r="L361">
            <v>100</v>
          </cell>
        </row>
        <row r="362">
          <cell r="A362">
            <v>331</v>
          </cell>
          <cell r="B362" t="str">
            <v>060302.4612.04941.01 Sewa Komputer &amp; Printer untuk Fasilitator dan Koordinator Fasilitator = 90 Unit (Paket 24)</v>
          </cell>
          <cell r="C362" t="str">
            <v>Kontrak</v>
          </cell>
          <cell r="D362" t="str">
            <v>Fisik</v>
          </cell>
          <cell r="E362">
            <v>440000</v>
          </cell>
          <cell r="F362">
            <v>0</v>
          </cell>
          <cell r="G362">
            <v>440000</v>
          </cell>
          <cell r="H362">
            <v>296258</v>
          </cell>
          <cell r="I362">
            <v>0</v>
          </cell>
          <cell r="J362">
            <v>296258</v>
          </cell>
          <cell r="K362">
            <v>67.33</v>
          </cell>
          <cell r="L362">
            <v>70</v>
          </cell>
        </row>
        <row r="363">
          <cell r="A363">
            <v>332</v>
          </cell>
          <cell r="B363" t="str">
            <v>060302.4612.04941.01 Honor Fasilitator</v>
          </cell>
          <cell r="C363" t="str">
            <v>Adm. Umum</v>
          </cell>
          <cell r="D363" t="str">
            <v>Adm. Umum</v>
          </cell>
          <cell r="E363">
            <v>8775000</v>
          </cell>
          <cell r="F363">
            <v>0</v>
          </cell>
          <cell r="G363">
            <v>8775000</v>
          </cell>
          <cell r="H363">
            <v>6315342</v>
          </cell>
          <cell r="I363">
            <v>0</v>
          </cell>
          <cell r="J363">
            <v>6315342</v>
          </cell>
          <cell r="K363">
            <v>71.97</v>
          </cell>
          <cell r="L363">
            <v>72.010000000000005</v>
          </cell>
        </row>
        <row r="364">
          <cell r="A364">
            <v>333</v>
          </cell>
          <cell r="B364" t="str">
            <v>060302.4612.04941.01 Sewa Laptop, Komputer PC, dan Printer Penunjang Kegiatan PAMSIMAS (Paket 26)</v>
          </cell>
          <cell r="C364" t="str">
            <v>Kontrak</v>
          </cell>
          <cell r="D364" t="str">
            <v>Fisik</v>
          </cell>
          <cell r="E364">
            <v>90000</v>
          </cell>
          <cell r="F364">
            <v>0</v>
          </cell>
          <cell r="G364">
            <v>90000</v>
          </cell>
          <cell r="H364">
            <v>82120</v>
          </cell>
          <cell r="I364">
            <v>0</v>
          </cell>
          <cell r="J364">
            <v>82120</v>
          </cell>
          <cell r="K364">
            <v>91.24</v>
          </cell>
          <cell r="L364">
            <v>100</v>
          </cell>
        </row>
        <row r="365">
          <cell r="A365">
            <v>334</v>
          </cell>
          <cell r="B365" t="str">
            <v>060302.4615.04940.01 Pengembangan SPAM di Desa Rawan Air, Pesisir, Terpencil Nagari Silago Kab. Dharmasraya (Paket 13)</v>
          </cell>
          <cell r="C365" t="str">
            <v>Kontrak</v>
          </cell>
          <cell r="D365" t="str">
            <v>Fisik</v>
          </cell>
          <cell r="E365">
            <v>1779209</v>
          </cell>
          <cell r="F365">
            <v>0</v>
          </cell>
          <cell r="G365">
            <v>1779209</v>
          </cell>
          <cell r="H365">
            <v>978565</v>
          </cell>
          <cell r="I365">
            <v>0</v>
          </cell>
          <cell r="J365">
            <v>978565</v>
          </cell>
          <cell r="K365">
            <v>55</v>
          </cell>
          <cell r="L365">
            <v>77.25</v>
          </cell>
        </row>
        <row r="366">
          <cell r="A366">
            <v>335</v>
          </cell>
          <cell r="B366" t="str">
            <v>060302.4615.04940.01 Supervisi SPAM Desa Rawan Air (Paket 14)</v>
          </cell>
          <cell r="C366" t="str">
            <v>Kontrak</v>
          </cell>
          <cell r="D366" t="str">
            <v>Non Fisik</v>
          </cell>
          <cell r="E366">
            <v>75000</v>
          </cell>
          <cell r="F366">
            <v>0</v>
          </cell>
          <cell r="G366">
            <v>75000</v>
          </cell>
          <cell r="H366">
            <v>29852</v>
          </cell>
          <cell r="I366">
            <v>0</v>
          </cell>
          <cell r="J366">
            <v>29852</v>
          </cell>
          <cell r="K366">
            <v>39.799999999999997</v>
          </cell>
          <cell r="L366">
            <v>44.69</v>
          </cell>
        </row>
        <row r="367">
          <cell r="A367">
            <v>336</v>
          </cell>
          <cell r="B367" t="str">
            <v>060302.4615.04940.01 Administrasi Kegiatan Pengembangan SPAM di Desa Rawan Air, Pesisir, Terpencil</v>
          </cell>
          <cell r="C367" t="str">
            <v>Adm. Umum</v>
          </cell>
          <cell r="D367" t="str">
            <v>Adm. Umum</v>
          </cell>
          <cell r="E367">
            <v>17200</v>
          </cell>
          <cell r="F367">
            <v>0</v>
          </cell>
          <cell r="G367">
            <v>17200</v>
          </cell>
          <cell r="H367">
            <v>7744</v>
          </cell>
          <cell r="I367">
            <v>0</v>
          </cell>
          <cell r="J367">
            <v>7744</v>
          </cell>
          <cell r="K367">
            <v>45.03</v>
          </cell>
          <cell r="L367">
            <v>60</v>
          </cell>
        </row>
        <row r="368">
          <cell r="A368">
            <v>337</v>
          </cell>
          <cell r="B368" t="str">
            <v>060302.4615.04940.01 Pengembangan SPAM di Desa Rawan Air, Pesisir, Terpencil Nagari Silago Kab. Dharmasraya (Paket 31)</v>
          </cell>
          <cell r="C368" t="str">
            <v>Kontrak</v>
          </cell>
          <cell r="D368" t="str">
            <v>Fisik</v>
          </cell>
          <cell r="E368">
            <v>249591</v>
          </cell>
          <cell r="F368">
            <v>0</v>
          </cell>
          <cell r="G368">
            <v>249591</v>
          </cell>
          <cell r="H368">
            <v>0</v>
          </cell>
          <cell r="I368">
            <v>0</v>
          </cell>
          <cell r="J368">
            <v>0</v>
          </cell>
          <cell r="K368">
            <v>0</v>
          </cell>
          <cell r="L368">
            <v>0</v>
          </cell>
        </row>
        <row r="369">
          <cell r="A369">
            <v>338</v>
          </cell>
          <cell r="B369" t="str">
            <v>060302.4629.04942.01 Penyediaan PS Air Minum Bagi Kawasan RSH/Rusuna Kota Padang Panjang (Paket 15)</v>
          </cell>
          <cell r="C369" t="str">
            <v>Kontrak</v>
          </cell>
          <cell r="D369" t="str">
            <v>Fisik</v>
          </cell>
          <cell r="E369">
            <v>1912000</v>
          </cell>
          <cell r="F369">
            <v>0</v>
          </cell>
          <cell r="G369">
            <v>1912000</v>
          </cell>
          <cell r="H369">
            <v>998770</v>
          </cell>
          <cell r="I369">
            <v>0</v>
          </cell>
          <cell r="J369">
            <v>998770</v>
          </cell>
          <cell r="K369">
            <v>52.24</v>
          </cell>
          <cell r="L369">
            <v>63.6</v>
          </cell>
        </row>
        <row r="370">
          <cell r="A370">
            <v>339</v>
          </cell>
          <cell r="B370" t="str">
            <v>060302.4629.04942.01 Penyediaan PS Air Minum Bagi Kawasan RSH/Rusuna Kota Pariaman (Paket 16)</v>
          </cell>
          <cell r="C370" t="str">
            <v>Kontrak</v>
          </cell>
          <cell r="D370" t="str">
            <v>Fisik</v>
          </cell>
          <cell r="E370">
            <v>1725000</v>
          </cell>
          <cell r="F370">
            <v>0</v>
          </cell>
          <cell r="G370">
            <v>1725000</v>
          </cell>
          <cell r="H370">
            <v>1130506</v>
          </cell>
          <cell r="I370">
            <v>0</v>
          </cell>
          <cell r="J370">
            <v>1130506</v>
          </cell>
          <cell r="K370">
            <v>65.540000000000006</v>
          </cell>
          <cell r="L370">
            <v>92.68</v>
          </cell>
        </row>
        <row r="371">
          <cell r="A371">
            <v>340</v>
          </cell>
          <cell r="B371" t="str">
            <v>060302.4629.04942.01 Penyediaan PS Air Minum Bagi Kawasan RSH/Rusuna Kota Payakumbuh (Paket 17)</v>
          </cell>
          <cell r="C371" t="str">
            <v>Kontrak</v>
          </cell>
          <cell r="D371" t="str">
            <v>Fisik</v>
          </cell>
          <cell r="E371">
            <v>2016726</v>
          </cell>
          <cell r="F371">
            <v>0</v>
          </cell>
          <cell r="G371">
            <v>2016726</v>
          </cell>
          <cell r="H371">
            <v>1498020</v>
          </cell>
          <cell r="I371">
            <v>0</v>
          </cell>
          <cell r="J371">
            <v>1498020</v>
          </cell>
          <cell r="K371">
            <v>74.28</v>
          </cell>
          <cell r="L371">
            <v>78.55</v>
          </cell>
        </row>
        <row r="372">
          <cell r="A372">
            <v>341</v>
          </cell>
          <cell r="B372" t="str">
            <v>060302.4629.04942.01 Supervisi SPAM MBR (Paket 18)</v>
          </cell>
          <cell r="C372" t="str">
            <v>Kontrak</v>
          </cell>
          <cell r="D372" t="str">
            <v>Non Fisik</v>
          </cell>
          <cell r="E372">
            <v>200000</v>
          </cell>
          <cell r="F372">
            <v>0</v>
          </cell>
          <cell r="G372">
            <v>200000</v>
          </cell>
          <cell r="H372">
            <v>60581</v>
          </cell>
          <cell r="I372">
            <v>0</v>
          </cell>
          <cell r="J372">
            <v>60581</v>
          </cell>
          <cell r="K372">
            <v>30.29</v>
          </cell>
          <cell r="L372">
            <v>32.06</v>
          </cell>
        </row>
        <row r="373">
          <cell r="A373">
            <v>342</v>
          </cell>
          <cell r="B373" t="str">
            <v>060302.4629.04942.01 Administrasi Kegiatan Penyediaan PS Air Minum Bagi Kawasan RSH/Rusuna</v>
          </cell>
          <cell r="C373" t="str">
            <v>Adm. Umum</v>
          </cell>
          <cell r="D373" t="str">
            <v>Adm. Umum</v>
          </cell>
          <cell r="E373">
            <v>32284</v>
          </cell>
          <cell r="F373">
            <v>0</v>
          </cell>
          <cell r="G373">
            <v>32284</v>
          </cell>
          <cell r="H373">
            <v>14232</v>
          </cell>
          <cell r="I373">
            <v>0</v>
          </cell>
          <cell r="J373">
            <v>14232</v>
          </cell>
          <cell r="K373">
            <v>44.08</v>
          </cell>
          <cell r="L373">
            <v>55</v>
          </cell>
        </row>
        <row r="374">
          <cell r="A374">
            <v>343</v>
          </cell>
          <cell r="B374" t="str">
            <v>060302.4629.04942.01 Penyediaan PS Air Minum Bagi Kawasan RSH/Rusuna Kota Pariaman (Paket 32)</v>
          </cell>
          <cell r="C374" t="str">
            <v>Kontrak</v>
          </cell>
          <cell r="D374" t="str">
            <v>Fisik</v>
          </cell>
          <cell r="E374">
            <v>688990</v>
          </cell>
          <cell r="F374">
            <v>0</v>
          </cell>
          <cell r="G374">
            <v>688990</v>
          </cell>
          <cell r="H374">
            <v>0</v>
          </cell>
          <cell r="I374">
            <v>0</v>
          </cell>
          <cell r="J374">
            <v>0</v>
          </cell>
          <cell r="K374">
            <v>0</v>
          </cell>
          <cell r="L374">
            <v>0</v>
          </cell>
        </row>
        <row r="375">
          <cell r="A375">
            <v>344</v>
          </cell>
          <cell r="B375" t="str">
            <v>060302.4629.04942.01 Supervisi SPAM MBR (Paket 35)</v>
          </cell>
          <cell r="C375" t="str">
            <v>Kontrak</v>
          </cell>
          <cell r="D375" t="str">
            <v>Non Fisik</v>
          </cell>
          <cell r="E375">
            <v>25000</v>
          </cell>
          <cell r="F375">
            <v>0</v>
          </cell>
          <cell r="G375">
            <v>25000</v>
          </cell>
          <cell r="H375">
            <v>0</v>
          </cell>
          <cell r="I375">
            <v>0</v>
          </cell>
          <cell r="J375">
            <v>0</v>
          </cell>
          <cell r="K375">
            <v>0</v>
          </cell>
          <cell r="L375">
            <v>0</v>
          </cell>
        </row>
        <row r="376">
          <cell r="A376">
            <v>345</v>
          </cell>
          <cell r="B376" t="str">
            <v>060302.4630.04944.01 Pengembangan SPAM IKK Sumpur Kudus, Kab. Sijunjung (Paket 19)</v>
          </cell>
          <cell r="C376" t="str">
            <v>Kontrak</v>
          </cell>
          <cell r="D376" t="str">
            <v>Fisik</v>
          </cell>
          <cell r="E376">
            <v>4041910</v>
          </cell>
          <cell r="F376">
            <v>0</v>
          </cell>
          <cell r="G376">
            <v>4041910</v>
          </cell>
          <cell r="H376">
            <v>3031431</v>
          </cell>
          <cell r="I376">
            <v>0</v>
          </cell>
          <cell r="J376">
            <v>3031431</v>
          </cell>
          <cell r="K376">
            <v>75</v>
          </cell>
          <cell r="L376">
            <v>65.489999999999995</v>
          </cell>
        </row>
        <row r="377">
          <cell r="A377">
            <v>346</v>
          </cell>
          <cell r="B377" t="str">
            <v>060302.4630.04944.01 Pengembangan SPAM IKK Sarilamak, Kab. 50 Kota (Paket 20)</v>
          </cell>
          <cell r="C377" t="str">
            <v>Kontrak</v>
          </cell>
          <cell r="D377" t="str">
            <v>Fisik</v>
          </cell>
          <cell r="E377">
            <v>3830022</v>
          </cell>
          <cell r="F377">
            <v>0</v>
          </cell>
          <cell r="G377">
            <v>3830022</v>
          </cell>
          <cell r="H377">
            <v>2585863</v>
          </cell>
          <cell r="I377">
            <v>0</v>
          </cell>
          <cell r="J377">
            <v>2585863</v>
          </cell>
          <cell r="K377">
            <v>67.52</v>
          </cell>
          <cell r="L377">
            <v>64.319999999999993</v>
          </cell>
        </row>
        <row r="378">
          <cell r="A378">
            <v>347</v>
          </cell>
          <cell r="B378" t="str">
            <v>060302.4630.04944.01 Pengembangan SPAM IKK Limau Manis (UNAND), Kota Padang (Paket 21)</v>
          </cell>
          <cell r="C378" t="str">
            <v>Kontrak</v>
          </cell>
          <cell r="D378" t="str">
            <v>Fisik</v>
          </cell>
          <cell r="E378">
            <v>5973143</v>
          </cell>
          <cell r="F378">
            <v>0</v>
          </cell>
          <cell r="G378">
            <v>5973143</v>
          </cell>
          <cell r="H378">
            <v>3529585</v>
          </cell>
          <cell r="I378">
            <v>0</v>
          </cell>
          <cell r="J378">
            <v>3529585</v>
          </cell>
          <cell r="K378">
            <v>59.09</v>
          </cell>
          <cell r="L378">
            <v>56.57</v>
          </cell>
        </row>
        <row r="379">
          <cell r="A379">
            <v>348</v>
          </cell>
          <cell r="B379" t="str">
            <v>060302.4630.04944.01 Supervisi SPAM IKK (Paket 22)</v>
          </cell>
          <cell r="C379" t="str">
            <v>Kontrak</v>
          </cell>
          <cell r="D379" t="str">
            <v>Non Fisik</v>
          </cell>
          <cell r="E379">
            <v>300000</v>
          </cell>
          <cell r="F379">
            <v>0</v>
          </cell>
          <cell r="G379">
            <v>300000</v>
          </cell>
          <cell r="H379">
            <v>73921</v>
          </cell>
          <cell r="I379">
            <v>0</v>
          </cell>
          <cell r="J379">
            <v>73921</v>
          </cell>
          <cell r="K379">
            <v>24.64</v>
          </cell>
          <cell r="L379">
            <v>32.25</v>
          </cell>
        </row>
        <row r="380">
          <cell r="A380">
            <v>349</v>
          </cell>
          <cell r="B380" t="str">
            <v>060302.4630.04944.01 Rehab Gedung Kantor, Kota Padang (Paket 23)</v>
          </cell>
          <cell r="C380" t="str">
            <v>Kontrak</v>
          </cell>
          <cell r="D380" t="str">
            <v>Fisik</v>
          </cell>
          <cell r="E380">
            <v>250000</v>
          </cell>
          <cell r="F380">
            <v>0</v>
          </cell>
          <cell r="G380">
            <v>250000</v>
          </cell>
          <cell r="H380">
            <v>99814</v>
          </cell>
          <cell r="I380">
            <v>0</v>
          </cell>
          <cell r="J380">
            <v>99814</v>
          </cell>
          <cell r="K380">
            <v>39.93</v>
          </cell>
          <cell r="L380">
            <v>40.31</v>
          </cell>
        </row>
        <row r="381">
          <cell r="A381">
            <v>350</v>
          </cell>
          <cell r="B381" t="str">
            <v>060302.4630.04944.01 Administrasi Kegiatan Pengembangan SPAM IKK/Kawasan Belum Memiliki SPAM</v>
          </cell>
          <cell r="C381" t="str">
            <v>Adm. Umum</v>
          </cell>
          <cell r="D381" t="str">
            <v>Adm. Umum</v>
          </cell>
          <cell r="E381">
            <v>40760</v>
          </cell>
          <cell r="F381">
            <v>0</v>
          </cell>
          <cell r="G381">
            <v>40760</v>
          </cell>
          <cell r="H381">
            <v>17807</v>
          </cell>
          <cell r="I381">
            <v>0</v>
          </cell>
          <cell r="J381">
            <v>17807</v>
          </cell>
          <cell r="K381">
            <v>43.69</v>
          </cell>
          <cell r="L381">
            <v>72.760000000000005</v>
          </cell>
        </row>
        <row r="382">
          <cell r="A382">
            <v>351</v>
          </cell>
          <cell r="B382" t="str">
            <v>060302.4630.04944.01 Pengembangan SPAM IKK Sarilamak, Kab. 50 Kota (Paket 34)</v>
          </cell>
          <cell r="C382" t="str">
            <v>Kontrak</v>
          </cell>
          <cell r="D382" t="str">
            <v>Fisik</v>
          </cell>
          <cell r="E382">
            <v>1447165</v>
          </cell>
          <cell r="F382">
            <v>0</v>
          </cell>
          <cell r="G382">
            <v>1447165</v>
          </cell>
          <cell r="H382">
            <v>0</v>
          </cell>
          <cell r="I382">
            <v>0</v>
          </cell>
          <cell r="J382">
            <v>0</v>
          </cell>
          <cell r="K382">
            <v>0</v>
          </cell>
          <cell r="L382">
            <v>0</v>
          </cell>
        </row>
        <row r="383">
          <cell r="A383">
            <v>352</v>
          </cell>
          <cell r="B383" t="str">
            <v>060302.4630.04944.01 Supervisi SPAM IKK (Paket 36)</v>
          </cell>
          <cell r="C383" t="str">
            <v>Kontrak</v>
          </cell>
          <cell r="D383" t="str">
            <v>Non Fisik</v>
          </cell>
          <cell r="E383">
            <v>45000</v>
          </cell>
          <cell r="F383">
            <v>0</v>
          </cell>
          <cell r="G383">
            <v>45000</v>
          </cell>
          <cell r="H383">
            <v>0</v>
          </cell>
          <cell r="I383">
            <v>0</v>
          </cell>
          <cell r="J383">
            <v>0</v>
          </cell>
          <cell r="K383">
            <v>0</v>
          </cell>
          <cell r="L383">
            <v>0</v>
          </cell>
        </row>
        <row r="384">
          <cell r="A384">
            <v>5495007</v>
          </cell>
          <cell r="B384" t="str">
            <v xml:space="preserve">PENGEMBANGAN PENYEHATAN LINGKUNGAN PERMUKIMAN SUMATERA BARAT </v>
          </cell>
          <cell r="C384" t="str">
            <v xml:space="preserve">- </v>
          </cell>
          <cell r="D384" t="str">
            <v>-</v>
          </cell>
          <cell r="E384">
            <v>6610000</v>
          </cell>
          <cell r="F384">
            <v>0</v>
          </cell>
          <cell r="G384">
            <v>6610000</v>
          </cell>
          <cell r="H384">
            <v>4142361</v>
          </cell>
          <cell r="I384">
            <v>0</v>
          </cell>
          <cell r="J384">
            <v>4142361</v>
          </cell>
          <cell r="K384">
            <v>62.67</v>
          </cell>
          <cell r="L384">
            <v>64.17</v>
          </cell>
        </row>
        <row r="385">
          <cell r="A385">
            <v>353</v>
          </cell>
          <cell r="B385" t="str">
            <v>060302.4283.00200.01 Pengadaan Printer</v>
          </cell>
          <cell r="C385" t="str">
            <v>Kontrak</v>
          </cell>
          <cell r="D385" t="str">
            <v>Fisik</v>
          </cell>
          <cell r="E385">
            <v>11000</v>
          </cell>
          <cell r="F385">
            <v>0</v>
          </cell>
          <cell r="G385">
            <v>11000</v>
          </cell>
          <cell r="H385">
            <v>10980</v>
          </cell>
          <cell r="I385">
            <v>0</v>
          </cell>
          <cell r="J385">
            <v>10980</v>
          </cell>
          <cell r="K385">
            <v>99.82</v>
          </cell>
          <cell r="L385">
            <v>100</v>
          </cell>
        </row>
        <row r="386">
          <cell r="A386">
            <v>354</v>
          </cell>
          <cell r="B386" t="str">
            <v>060302.4283.00200.01 Pembangunan PS Air Limbah Skala Kawasan Purus</v>
          </cell>
          <cell r="C386" t="str">
            <v>Kontrak</v>
          </cell>
          <cell r="D386" t="str">
            <v>Fisik</v>
          </cell>
          <cell r="E386">
            <v>1154725</v>
          </cell>
          <cell r="F386">
            <v>0</v>
          </cell>
          <cell r="G386">
            <v>1154725</v>
          </cell>
          <cell r="H386">
            <v>779148</v>
          </cell>
          <cell r="I386">
            <v>0</v>
          </cell>
          <cell r="J386">
            <v>779148</v>
          </cell>
          <cell r="K386">
            <v>67.47</v>
          </cell>
          <cell r="L386">
            <v>60</v>
          </cell>
        </row>
        <row r="387">
          <cell r="A387">
            <v>355</v>
          </cell>
          <cell r="B387" t="str">
            <v>060302.4283.00200.01 Pembangunan PS Air Limbah RSH/Kawasan Kota Pariaman</v>
          </cell>
          <cell r="C387" t="str">
            <v>Kontrak</v>
          </cell>
          <cell r="D387" t="str">
            <v>Fisik</v>
          </cell>
          <cell r="E387">
            <v>562290</v>
          </cell>
          <cell r="F387">
            <v>0</v>
          </cell>
          <cell r="G387">
            <v>562290</v>
          </cell>
          <cell r="H387">
            <v>350498</v>
          </cell>
          <cell r="I387">
            <v>0</v>
          </cell>
          <cell r="J387">
            <v>350498</v>
          </cell>
          <cell r="K387">
            <v>62.33</v>
          </cell>
          <cell r="L387">
            <v>75</v>
          </cell>
        </row>
        <row r="388">
          <cell r="A388">
            <v>356</v>
          </cell>
          <cell r="B388" t="str">
            <v>060302.4283.00200.01 Pengawasan dan Supervisi PS Air Limbah RSH</v>
          </cell>
          <cell r="C388" t="str">
            <v>Kontrak</v>
          </cell>
          <cell r="D388" t="str">
            <v>Non Fisik</v>
          </cell>
          <cell r="E388">
            <v>100000</v>
          </cell>
          <cell r="F388">
            <v>0</v>
          </cell>
          <cell r="G388">
            <v>100000</v>
          </cell>
          <cell r="H388">
            <v>66688</v>
          </cell>
          <cell r="I388">
            <v>0</v>
          </cell>
          <cell r="J388">
            <v>66688</v>
          </cell>
          <cell r="K388">
            <v>66.69</v>
          </cell>
          <cell r="L388">
            <v>80</v>
          </cell>
        </row>
        <row r="389">
          <cell r="A389">
            <v>357</v>
          </cell>
          <cell r="B389" t="str">
            <v>060302.4283.00200.01 Perencanaan DED PS Air Limbah RSH/Kawasan Kota Padang</v>
          </cell>
          <cell r="C389" t="str">
            <v>Kontrak</v>
          </cell>
          <cell r="D389" t="str">
            <v>Non Fisik</v>
          </cell>
          <cell r="E389">
            <v>100000</v>
          </cell>
          <cell r="F389">
            <v>0</v>
          </cell>
          <cell r="G389">
            <v>100000</v>
          </cell>
          <cell r="H389">
            <v>53600</v>
          </cell>
          <cell r="I389">
            <v>0</v>
          </cell>
          <cell r="J389">
            <v>53600</v>
          </cell>
          <cell r="K389">
            <v>53.6</v>
          </cell>
          <cell r="L389">
            <v>80</v>
          </cell>
        </row>
        <row r="390">
          <cell r="A390">
            <v>358</v>
          </cell>
          <cell r="B390" t="str">
            <v>060302.4283.00200.01 Perencanaan DED PS Air Limbah RSH/Kawasan Kota Payakumbuh</v>
          </cell>
          <cell r="C390" t="str">
            <v>Kontrak</v>
          </cell>
          <cell r="D390" t="str">
            <v>Non Fisik</v>
          </cell>
          <cell r="E390">
            <v>100000</v>
          </cell>
          <cell r="F390">
            <v>0</v>
          </cell>
          <cell r="G390">
            <v>100000</v>
          </cell>
          <cell r="H390">
            <v>56327</v>
          </cell>
          <cell r="I390">
            <v>0</v>
          </cell>
          <cell r="J390">
            <v>56327</v>
          </cell>
          <cell r="K390">
            <v>56.33</v>
          </cell>
          <cell r="L390">
            <v>80</v>
          </cell>
        </row>
        <row r="391">
          <cell r="A391">
            <v>359</v>
          </cell>
          <cell r="B391" t="str">
            <v>060302.4283.00200.01 Honorarium Panitia Pengadaan Barang/Jasa dan Serah Terima Pekerjaan</v>
          </cell>
          <cell r="C391" t="str">
            <v>Swakelola</v>
          </cell>
          <cell r="D391" t="str">
            <v>Non Fisik</v>
          </cell>
          <cell r="E391">
            <v>18985</v>
          </cell>
          <cell r="F391">
            <v>0</v>
          </cell>
          <cell r="G391">
            <v>18985</v>
          </cell>
          <cell r="H391">
            <v>9885</v>
          </cell>
          <cell r="I391">
            <v>0</v>
          </cell>
          <cell r="J391">
            <v>9885</v>
          </cell>
          <cell r="K391">
            <v>52.07</v>
          </cell>
          <cell r="L391">
            <v>52.07</v>
          </cell>
        </row>
        <row r="392">
          <cell r="A392">
            <v>360</v>
          </cell>
          <cell r="B392" t="str">
            <v>060302.4283.00200.01 Pengadaan Laptop</v>
          </cell>
          <cell r="C392" t="str">
            <v>Kontrak</v>
          </cell>
          <cell r="D392" t="str">
            <v>Fisik</v>
          </cell>
          <cell r="E392">
            <v>20000</v>
          </cell>
          <cell r="F392">
            <v>0</v>
          </cell>
          <cell r="G392">
            <v>20000</v>
          </cell>
          <cell r="H392">
            <v>19900</v>
          </cell>
          <cell r="I392">
            <v>0</v>
          </cell>
          <cell r="J392">
            <v>19900</v>
          </cell>
          <cell r="K392">
            <v>99.5</v>
          </cell>
          <cell r="L392">
            <v>100</v>
          </cell>
        </row>
        <row r="393">
          <cell r="A393">
            <v>361</v>
          </cell>
          <cell r="B393" t="str">
            <v>060302.4283.00200.01 Pengadaan Komputer PC</v>
          </cell>
          <cell r="C393" t="str">
            <v>Kontrak</v>
          </cell>
          <cell r="D393" t="str">
            <v>Fisik</v>
          </cell>
          <cell r="E393">
            <v>33000</v>
          </cell>
          <cell r="F393">
            <v>0</v>
          </cell>
          <cell r="G393">
            <v>33000</v>
          </cell>
          <cell r="H393">
            <v>32910</v>
          </cell>
          <cell r="I393">
            <v>0</v>
          </cell>
          <cell r="J393">
            <v>32910</v>
          </cell>
          <cell r="K393">
            <v>99.73</v>
          </cell>
          <cell r="L393">
            <v>100</v>
          </cell>
        </row>
        <row r="394">
          <cell r="A394">
            <v>362</v>
          </cell>
          <cell r="B394" t="str">
            <v>060302.4283.04679.01 Pelatihan TFL</v>
          </cell>
          <cell r="C394" t="str">
            <v>Swakelola</v>
          </cell>
          <cell r="D394" t="str">
            <v>Non Fisik</v>
          </cell>
          <cell r="E394">
            <v>2067420</v>
          </cell>
          <cell r="F394">
            <v>0</v>
          </cell>
          <cell r="G394">
            <v>2067420</v>
          </cell>
          <cell r="H394">
            <v>1284802</v>
          </cell>
          <cell r="I394">
            <v>0</v>
          </cell>
          <cell r="J394">
            <v>1284802</v>
          </cell>
          <cell r="K394">
            <v>62.15</v>
          </cell>
          <cell r="L394">
            <v>62.15</v>
          </cell>
        </row>
        <row r="395">
          <cell r="A395">
            <v>363</v>
          </cell>
          <cell r="B395" t="str">
            <v>060302.4283.04679.01 MONEV SANIMAS DAK</v>
          </cell>
          <cell r="C395" t="str">
            <v>Swakelola</v>
          </cell>
          <cell r="D395" t="str">
            <v>Non Fisik</v>
          </cell>
          <cell r="E395">
            <v>235290</v>
          </cell>
          <cell r="F395">
            <v>0</v>
          </cell>
          <cell r="G395">
            <v>235290</v>
          </cell>
          <cell r="H395">
            <v>135814</v>
          </cell>
          <cell r="I395">
            <v>0</v>
          </cell>
          <cell r="J395">
            <v>135814</v>
          </cell>
          <cell r="K395">
            <v>57.72</v>
          </cell>
          <cell r="L395">
            <v>57.51</v>
          </cell>
        </row>
        <row r="396">
          <cell r="A396">
            <v>364</v>
          </cell>
          <cell r="B396" t="str">
            <v>060302.4283.04679.01 Pelaksanaan Penilaian Kinerja Pemerintah Daerah (PKPD) Bidang Pekerjaan Umum Sub Bidang Sanitasi</v>
          </cell>
          <cell r="C396" t="str">
            <v>Swakelola</v>
          </cell>
          <cell r="D396" t="str">
            <v>Non Fisik</v>
          </cell>
          <cell r="E396">
            <v>110270</v>
          </cell>
          <cell r="F396">
            <v>0</v>
          </cell>
          <cell r="G396">
            <v>110270</v>
          </cell>
          <cell r="H396">
            <v>4700</v>
          </cell>
          <cell r="I396">
            <v>0</v>
          </cell>
          <cell r="J396">
            <v>4700</v>
          </cell>
          <cell r="K396">
            <v>4.26</v>
          </cell>
          <cell r="L396">
            <v>4.26</v>
          </cell>
        </row>
        <row r="397">
          <cell r="A397">
            <v>365</v>
          </cell>
          <cell r="B397" t="str">
            <v>060302.4283.04679.01 Kampanye dan Edukasi Peningkatan Kepedulian Bidang PLP</v>
          </cell>
          <cell r="C397" t="str">
            <v>Swakelola</v>
          </cell>
          <cell r="D397" t="str">
            <v>Non Fisik</v>
          </cell>
          <cell r="E397">
            <v>409246</v>
          </cell>
          <cell r="F397">
            <v>0</v>
          </cell>
          <cell r="G397">
            <v>409246</v>
          </cell>
          <cell r="H397">
            <v>226816</v>
          </cell>
          <cell r="I397">
            <v>0</v>
          </cell>
          <cell r="J397">
            <v>226816</v>
          </cell>
          <cell r="K397">
            <v>55.42</v>
          </cell>
          <cell r="L397">
            <v>55.42</v>
          </cell>
        </row>
        <row r="398">
          <cell r="A398">
            <v>366</v>
          </cell>
          <cell r="B398" t="str">
            <v>060302.4283.04679.01 Pelatihan NSPM</v>
          </cell>
          <cell r="C398" t="str">
            <v>Swakelola</v>
          </cell>
          <cell r="D398" t="str">
            <v>Non Fisik</v>
          </cell>
          <cell r="E398">
            <v>95808</v>
          </cell>
          <cell r="F398">
            <v>0</v>
          </cell>
          <cell r="G398">
            <v>95808</v>
          </cell>
          <cell r="H398">
            <v>0</v>
          </cell>
          <cell r="I398">
            <v>0</v>
          </cell>
          <cell r="J398">
            <v>0</v>
          </cell>
          <cell r="K398">
            <v>0</v>
          </cell>
          <cell r="L398">
            <v>0</v>
          </cell>
        </row>
        <row r="399">
          <cell r="A399">
            <v>367</v>
          </cell>
          <cell r="B399" t="str">
            <v>060302.4283.04679.01 Perencanaan Ecodrain Kawasan Air Tawar Kota Padang</v>
          </cell>
          <cell r="C399" t="str">
            <v>Kontrak</v>
          </cell>
          <cell r="D399" t="str">
            <v>Non Fisik</v>
          </cell>
          <cell r="E399">
            <v>800000</v>
          </cell>
          <cell r="F399">
            <v>0</v>
          </cell>
          <cell r="G399">
            <v>800000</v>
          </cell>
          <cell r="H399">
            <v>624128</v>
          </cell>
          <cell r="I399">
            <v>0</v>
          </cell>
          <cell r="J399">
            <v>624128</v>
          </cell>
          <cell r="K399">
            <v>78.02</v>
          </cell>
          <cell r="L399">
            <v>80</v>
          </cell>
        </row>
        <row r="400">
          <cell r="A400">
            <v>368</v>
          </cell>
          <cell r="B400" t="str">
            <v>060302.4283.04679.01 Bantuan Teknis Pengelolaan Air Limbah Kota Padang</v>
          </cell>
          <cell r="C400" t="str">
            <v>Kontrak</v>
          </cell>
          <cell r="D400" t="str">
            <v>Non Fisik</v>
          </cell>
          <cell r="E400">
            <v>350000</v>
          </cell>
          <cell r="F400">
            <v>0</v>
          </cell>
          <cell r="G400">
            <v>350000</v>
          </cell>
          <cell r="H400">
            <v>221936</v>
          </cell>
          <cell r="I400">
            <v>0</v>
          </cell>
          <cell r="J400">
            <v>221936</v>
          </cell>
          <cell r="K400">
            <v>63.41</v>
          </cell>
          <cell r="L400">
            <v>80</v>
          </cell>
        </row>
        <row r="401">
          <cell r="A401">
            <v>369</v>
          </cell>
          <cell r="B401" t="str">
            <v>060302.4283.04679.01 Honorarium Panitia Pengadaan Jasa Konsultan dan Panitia Pengadaan Serah Terima Konsultan</v>
          </cell>
          <cell r="C401" t="str">
            <v>Swakelola</v>
          </cell>
          <cell r="D401" t="str">
            <v>Non Fisik</v>
          </cell>
          <cell r="E401">
            <v>8100</v>
          </cell>
          <cell r="F401">
            <v>0</v>
          </cell>
          <cell r="G401">
            <v>8100</v>
          </cell>
          <cell r="H401">
            <v>0</v>
          </cell>
          <cell r="I401">
            <v>0</v>
          </cell>
          <cell r="J401">
            <v>0</v>
          </cell>
          <cell r="K401">
            <v>0</v>
          </cell>
          <cell r="L401">
            <v>0</v>
          </cell>
        </row>
        <row r="402">
          <cell r="A402">
            <v>370</v>
          </cell>
          <cell r="B402" t="str">
            <v>060302.4283.04679.01 Pengawasan dan Pengendalian ( WASDAL ) ISSDP</v>
          </cell>
          <cell r="C402" t="str">
            <v>Swakelola</v>
          </cell>
          <cell r="D402" t="str">
            <v>Non Fisik</v>
          </cell>
          <cell r="E402">
            <v>137518</v>
          </cell>
          <cell r="F402">
            <v>0</v>
          </cell>
          <cell r="G402">
            <v>137518</v>
          </cell>
          <cell r="H402">
            <v>69641</v>
          </cell>
          <cell r="I402">
            <v>0</v>
          </cell>
          <cell r="J402">
            <v>69641</v>
          </cell>
          <cell r="K402">
            <v>50.64</v>
          </cell>
          <cell r="L402">
            <v>50.64</v>
          </cell>
        </row>
        <row r="403">
          <cell r="A403">
            <v>371</v>
          </cell>
          <cell r="B403" t="str">
            <v>060302.4283.04679.01 Pelatihan KSM / MANDOR</v>
          </cell>
          <cell r="C403" t="str">
            <v>Swakelola</v>
          </cell>
          <cell r="D403" t="str">
            <v>Non Fisik</v>
          </cell>
          <cell r="E403">
            <v>296348</v>
          </cell>
          <cell r="F403">
            <v>0</v>
          </cell>
          <cell r="G403">
            <v>296348</v>
          </cell>
          <cell r="H403">
            <v>194588</v>
          </cell>
          <cell r="I403">
            <v>0</v>
          </cell>
          <cell r="J403">
            <v>194588</v>
          </cell>
          <cell r="K403">
            <v>65.66</v>
          </cell>
          <cell r="L403">
            <v>65.66</v>
          </cell>
        </row>
        <row r="404">
          <cell r="A404">
            <v>5495044</v>
          </cell>
          <cell r="B404" t="str">
            <v xml:space="preserve">PENGEMBANGAN KINERJA PENGELOLAAN AIR MINUM RIAU </v>
          </cell>
          <cell r="C404" t="str">
            <v xml:space="preserve">- </v>
          </cell>
          <cell r="D404" t="str">
            <v>-</v>
          </cell>
          <cell r="E404">
            <v>34053000</v>
          </cell>
          <cell r="F404">
            <v>5271525</v>
          </cell>
          <cell r="G404">
            <v>39324525</v>
          </cell>
          <cell r="H404">
            <v>24366134</v>
          </cell>
          <cell r="I404">
            <v>2600506</v>
          </cell>
          <cell r="J404">
            <v>26966640</v>
          </cell>
          <cell r="K404">
            <v>68.569999999999993</v>
          </cell>
          <cell r="L404">
            <v>73.22</v>
          </cell>
        </row>
        <row r="405">
          <cell r="A405">
            <v>372</v>
          </cell>
          <cell r="B405" t="str">
            <v>060302.4282.00002.01 ADMINISTRASI KEGIATAN</v>
          </cell>
          <cell r="C405" t="str">
            <v>Adm. Umum</v>
          </cell>
          <cell r="D405" t="str">
            <v>Adm. Umum</v>
          </cell>
          <cell r="E405">
            <v>614340</v>
          </cell>
          <cell r="F405">
            <v>0</v>
          </cell>
          <cell r="G405">
            <v>614340</v>
          </cell>
          <cell r="H405">
            <v>372062</v>
          </cell>
          <cell r="I405">
            <v>0</v>
          </cell>
          <cell r="J405">
            <v>372062</v>
          </cell>
          <cell r="K405">
            <v>60.56</v>
          </cell>
          <cell r="L405">
            <v>60.56</v>
          </cell>
        </row>
        <row r="406">
          <cell r="A406">
            <v>373</v>
          </cell>
          <cell r="B406" t="str">
            <v>060302.4282.00051.01 STUDY IDENTIFIKASI DAN PEMETAAN KEBUTUHAN SUMBER AIR BAKU UNTUK AIR MINUM PROVINSI RIAU</v>
          </cell>
          <cell r="C406" t="str">
            <v>Kontrak</v>
          </cell>
          <cell r="D406" t="str">
            <v>Non Fisik</v>
          </cell>
          <cell r="E406">
            <v>500000</v>
          </cell>
          <cell r="F406">
            <v>0</v>
          </cell>
          <cell r="G406">
            <v>500000</v>
          </cell>
          <cell r="H406">
            <v>134439</v>
          </cell>
          <cell r="I406">
            <v>0</v>
          </cell>
          <cell r="J406">
            <v>134439</v>
          </cell>
          <cell r="K406">
            <v>26.89</v>
          </cell>
          <cell r="L406">
            <v>26.89</v>
          </cell>
        </row>
        <row r="407">
          <cell r="A407">
            <v>374</v>
          </cell>
          <cell r="B407" t="str">
            <v>060302.4282.00051.01 FASILITASI PEMBENTUKAN KELEMBAGAAN PENYELENGGARAAN SPAM PEDESAAN DAN IKK</v>
          </cell>
          <cell r="C407" t="str">
            <v>Swakelola</v>
          </cell>
          <cell r="D407" t="str">
            <v>Fisik</v>
          </cell>
          <cell r="E407">
            <v>300000</v>
          </cell>
          <cell r="F407">
            <v>0</v>
          </cell>
          <cell r="G407">
            <v>300000</v>
          </cell>
          <cell r="H407">
            <v>116861</v>
          </cell>
          <cell r="I407">
            <v>0</v>
          </cell>
          <cell r="J407">
            <v>116861</v>
          </cell>
          <cell r="K407">
            <v>38.950000000000003</v>
          </cell>
          <cell r="L407">
            <v>38.950000000000003</v>
          </cell>
        </row>
        <row r="408">
          <cell r="A408">
            <v>375</v>
          </cell>
          <cell r="B408" t="str">
            <v>060302.4282.00967.01 MONITORING DAN EVALUASI DAK</v>
          </cell>
          <cell r="C408" t="str">
            <v>Swakelola</v>
          </cell>
          <cell r="D408" t="str">
            <v>Non Fisik</v>
          </cell>
          <cell r="E408">
            <v>176800</v>
          </cell>
          <cell r="F408">
            <v>0</v>
          </cell>
          <cell r="G408">
            <v>176800</v>
          </cell>
          <cell r="H408">
            <v>153050</v>
          </cell>
          <cell r="I408">
            <v>0</v>
          </cell>
          <cell r="J408">
            <v>153050</v>
          </cell>
          <cell r="K408">
            <v>86.57</v>
          </cell>
          <cell r="L408">
            <v>86.57</v>
          </cell>
        </row>
        <row r="409">
          <cell r="A409">
            <v>376</v>
          </cell>
          <cell r="B409" t="str">
            <v>060302.4282.00967.01 MONITORING DAN EVALUASI SPAM / PAMSIMAS</v>
          </cell>
          <cell r="C409" t="str">
            <v>Swakelola</v>
          </cell>
          <cell r="D409" t="str">
            <v>Non Fisik</v>
          </cell>
          <cell r="E409">
            <v>408860</v>
          </cell>
          <cell r="F409">
            <v>0</v>
          </cell>
          <cell r="G409">
            <v>408860</v>
          </cell>
          <cell r="H409">
            <v>38000</v>
          </cell>
          <cell r="I409">
            <v>0</v>
          </cell>
          <cell r="J409">
            <v>38000</v>
          </cell>
          <cell r="K409">
            <v>9.2899999999999991</v>
          </cell>
          <cell r="L409">
            <v>25</v>
          </cell>
        </row>
        <row r="410">
          <cell r="A410">
            <v>377</v>
          </cell>
          <cell r="B410" t="str">
            <v>060302.4607.00168.01 PENGAD/PEMAS. PIPA INDUK AIR BAKU HDPE PN 10 DIA.500 MM PULAU PALAS KAB. INDRAGIRI HILIR</v>
          </cell>
          <cell r="C410" t="str">
            <v>Kontrak</v>
          </cell>
          <cell r="D410" t="str">
            <v>Fisik</v>
          </cell>
          <cell r="E410">
            <v>1674000</v>
          </cell>
          <cell r="F410">
            <v>0</v>
          </cell>
          <cell r="G410">
            <v>1674000</v>
          </cell>
          <cell r="H410">
            <v>1025091</v>
          </cell>
          <cell r="I410">
            <v>0</v>
          </cell>
          <cell r="J410">
            <v>1025091</v>
          </cell>
          <cell r="K410">
            <v>61.24</v>
          </cell>
          <cell r="L410">
            <v>85.37</v>
          </cell>
        </row>
        <row r="411">
          <cell r="A411">
            <v>378</v>
          </cell>
          <cell r="B411" t="str">
            <v>060302.4612.04469.01 PAMSIMAS KEBERLANJUTAN</v>
          </cell>
          <cell r="C411" t="str">
            <v>Swakelola</v>
          </cell>
          <cell r="D411" t="str">
            <v>Non Fisik</v>
          </cell>
          <cell r="E411">
            <v>0</v>
          </cell>
          <cell r="F411">
            <v>643525</v>
          </cell>
          <cell r="G411">
            <v>643525</v>
          </cell>
          <cell r="H411">
            <v>0</v>
          </cell>
          <cell r="I411">
            <v>0</v>
          </cell>
          <cell r="J411">
            <v>0</v>
          </cell>
          <cell r="K411">
            <v>0</v>
          </cell>
          <cell r="L411">
            <v>0</v>
          </cell>
        </row>
        <row r="412">
          <cell r="A412">
            <v>379</v>
          </cell>
          <cell r="B412" t="str">
            <v>060302.4612.04941.01 PAMSIMAS</v>
          </cell>
          <cell r="C412" t="str">
            <v>Swakelola</v>
          </cell>
          <cell r="D412" t="str">
            <v>Non Fisik</v>
          </cell>
          <cell r="E412">
            <v>5009000</v>
          </cell>
          <cell r="F412">
            <v>0</v>
          </cell>
          <cell r="G412">
            <v>5009000</v>
          </cell>
          <cell r="H412">
            <v>3162210</v>
          </cell>
          <cell r="I412">
            <v>90000</v>
          </cell>
          <cell r="J412">
            <v>3252210</v>
          </cell>
          <cell r="K412">
            <v>64.930000000000007</v>
          </cell>
          <cell r="L412">
            <v>66.13</v>
          </cell>
        </row>
        <row r="413">
          <cell r="A413">
            <v>380</v>
          </cell>
          <cell r="B413" t="str">
            <v>060302.4612.04941.01 PMAC FOR RIAU</v>
          </cell>
          <cell r="C413" t="str">
            <v>Kontrak</v>
          </cell>
          <cell r="D413" t="str">
            <v>Non Fisik</v>
          </cell>
          <cell r="E413">
            <v>0</v>
          </cell>
          <cell r="F413">
            <v>4628000</v>
          </cell>
          <cell r="G413">
            <v>4628000</v>
          </cell>
          <cell r="H413">
            <v>0</v>
          </cell>
          <cell r="I413">
            <v>2510506</v>
          </cell>
          <cell r="J413">
            <v>2510506</v>
          </cell>
          <cell r="K413">
            <v>54.25</v>
          </cell>
          <cell r="L413">
            <v>54.25</v>
          </cell>
        </row>
        <row r="414">
          <cell r="A414">
            <v>381</v>
          </cell>
          <cell r="B414" t="str">
            <v>060302.4615.04940.01 PENGAD/PEMAS. IPA BAJA KAP. 2,5 L/DT KELURAHAN OKURA KEC. RUMBAI KOTA PEKANBARU</v>
          </cell>
          <cell r="C414" t="str">
            <v>Kontrak</v>
          </cell>
          <cell r="D414" t="str">
            <v>Fisik</v>
          </cell>
          <cell r="E414">
            <v>1970000</v>
          </cell>
          <cell r="F414">
            <v>0</v>
          </cell>
          <cell r="G414">
            <v>1970000</v>
          </cell>
          <cell r="H414">
            <v>1960001</v>
          </cell>
          <cell r="I414">
            <v>0</v>
          </cell>
          <cell r="J414">
            <v>1960001</v>
          </cell>
          <cell r="K414">
            <v>99.49</v>
          </cell>
          <cell r="L414">
            <v>72.680000000000007</v>
          </cell>
        </row>
        <row r="415">
          <cell r="A415">
            <v>382</v>
          </cell>
          <cell r="B415" t="str">
            <v>060302.4629.04943.01 PENGAD/PEMAS IPA MOBILE KAP.1 L/DT TANPA MOBIL DEREK 1 UNIT KABUPATEN ROKAN HILIR</v>
          </cell>
          <cell r="C415" t="str">
            <v>Kontrak</v>
          </cell>
          <cell r="D415" t="str">
            <v>Fisik</v>
          </cell>
          <cell r="E415">
            <v>250000</v>
          </cell>
          <cell r="F415">
            <v>0</v>
          </cell>
          <cell r="G415">
            <v>250000</v>
          </cell>
          <cell r="H415">
            <v>0</v>
          </cell>
          <cell r="I415">
            <v>0</v>
          </cell>
          <cell r="J415">
            <v>0</v>
          </cell>
          <cell r="K415">
            <v>0</v>
          </cell>
          <cell r="L415">
            <v>0</v>
          </cell>
        </row>
        <row r="416">
          <cell r="A416">
            <v>383</v>
          </cell>
          <cell r="B416" t="str">
            <v>060302.4629.04943.01 PENGAD/PEMAS. IPA BAJA KAP. 5 L/DT LENGKAP DENGAN PRASARANA PENDUKUNG UKUI KEC. UKUI KAB. PELALAWAN</v>
          </cell>
          <cell r="C416" t="str">
            <v>Kontrak</v>
          </cell>
          <cell r="D416" t="str">
            <v>Fisik</v>
          </cell>
          <cell r="E416">
            <v>2311900</v>
          </cell>
          <cell r="F416">
            <v>0</v>
          </cell>
          <cell r="G416">
            <v>2311900</v>
          </cell>
          <cell r="H416">
            <v>1991141</v>
          </cell>
          <cell r="I416">
            <v>0</v>
          </cell>
          <cell r="J416">
            <v>1991141</v>
          </cell>
          <cell r="K416">
            <v>86.13</v>
          </cell>
          <cell r="L416">
            <v>90.45</v>
          </cell>
        </row>
        <row r="417">
          <cell r="A417">
            <v>384</v>
          </cell>
          <cell r="B417" t="str">
            <v>060302.4629.04944.01 PENGAD/PEMAS IPA BAJA KAP. 10 L/DT LENGKAP DENGAN PRASARANA PENDUKUNG IKK BANGKINANG SEBERANG KAB. KAMPAR</v>
          </cell>
          <cell r="C417" t="str">
            <v>Kontrak</v>
          </cell>
          <cell r="D417" t="str">
            <v>Fisik</v>
          </cell>
          <cell r="E417">
            <v>2938100</v>
          </cell>
          <cell r="F417">
            <v>0</v>
          </cell>
          <cell r="G417">
            <v>2938100</v>
          </cell>
          <cell r="H417">
            <v>2011488</v>
          </cell>
          <cell r="I417">
            <v>0</v>
          </cell>
          <cell r="J417">
            <v>2011488</v>
          </cell>
          <cell r="K417">
            <v>68.459999999999994</v>
          </cell>
          <cell r="L417">
            <v>72.63</v>
          </cell>
        </row>
        <row r="418">
          <cell r="A418">
            <v>385</v>
          </cell>
          <cell r="B418" t="str">
            <v>060302.4630.00121.01 SUPERVISI PENGADAAN DAN PEMASANGAN PIPA IKK TAMPAN KOTA PEKANBARU</v>
          </cell>
          <cell r="C418" t="str">
            <v>Kontrak</v>
          </cell>
          <cell r="D418" t="str">
            <v>Non Fisik</v>
          </cell>
          <cell r="E418">
            <v>50000</v>
          </cell>
          <cell r="F418">
            <v>0</v>
          </cell>
          <cell r="G418">
            <v>50000</v>
          </cell>
          <cell r="H418">
            <v>24375</v>
          </cell>
          <cell r="I418">
            <v>0</v>
          </cell>
          <cell r="J418">
            <v>24375</v>
          </cell>
          <cell r="K418">
            <v>48.75</v>
          </cell>
          <cell r="L418">
            <v>93.86</v>
          </cell>
        </row>
        <row r="419">
          <cell r="A419">
            <v>386</v>
          </cell>
          <cell r="B419" t="str">
            <v>060302.4630.00121.01 SUPERVISI PENGAD/PEMAS. IPA BAJA KAP. 10 L/DT LENGKAP DENGAN PRASARANA PENDUKUNG IKK GAUNG KAB. INHIL</v>
          </cell>
          <cell r="C419" t="str">
            <v>Kontrak</v>
          </cell>
          <cell r="D419" t="str">
            <v>Non Fisik</v>
          </cell>
          <cell r="E419">
            <v>50000</v>
          </cell>
          <cell r="F419">
            <v>0</v>
          </cell>
          <cell r="G419">
            <v>50000</v>
          </cell>
          <cell r="H419">
            <v>0</v>
          </cell>
          <cell r="I419">
            <v>0</v>
          </cell>
          <cell r="J419">
            <v>0</v>
          </cell>
          <cell r="K419">
            <v>0</v>
          </cell>
          <cell r="L419">
            <v>87.28</v>
          </cell>
        </row>
        <row r="420">
          <cell r="A420">
            <v>387</v>
          </cell>
          <cell r="B420" t="str">
            <v>060302.4630.00121.01 SUPERVISI PENGAD/PEMAS. IPA BAJA KAP. 10 L/DT LENGKAP DENGAN PRASARANA PENDUKUNG IKK MEDANG KAMPAI KOTA DUMAI</v>
          </cell>
          <cell r="C420" t="str">
            <v>Kontrak</v>
          </cell>
          <cell r="D420" t="str">
            <v>Non Fisik</v>
          </cell>
          <cell r="E420">
            <v>50000</v>
          </cell>
          <cell r="F420">
            <v>0</v>
          </cell>
          <cell r="G420">
            <v>50000</v>
          </cell>
          <cell r="H420">
            <v>24665</v>
          </cell>
          <cell r="I420">
            <v>0</v>
          </cell>
          <cell r="J420">
            <v>24665</v>
          </cell>
          <cell r="K420">
            <v>49.33</v>
          </cell>
          <cell r="L420">
            <v>70.63</v>
          </cell>
        </row>
        <row r="421">
          <cell r="A421">
            <v>388</v>
          </cell>
          <cell r="B421" t="str">
            <v>060302.4630.00121.01 SUPERVISI PENGAD/PEMAS. IPA BAJA KAP. 40 L/DT IKK TAMPAN KOTA PEKANBARU</v>
          </cell>
          <cell r="C421" t="str">
            <v>Kontrak</v>
          </cell>
          <cell r="D421" t="str">
            <v>Non Fisik</v>
          </cell>
          <cell r="E421">
            <v>75000</v>
          </cell>
          <cell r="F421">
            <v>0</v>
          </cell>
          <cell r="G421">
            <v>75000</v>
          </cell>
          <cell r="H421">
            <v>0</v>
          </cell>
          <cell r="I421">
            <v>0</v>
          </cell>
          <cell r="J421">
            <v>0</v>
          </cell>
          <cell r="K421">
            <v>0</v>
          </cell>
          <cell r="L421">
            <v>86.18</v>
          </cell>
        </row>
        <row r="422">
          <cell r="A422">
            <v>389</v>
          </cell>
          <cell r="B422" t="str">
            <v>060302.4630.00121.01 SUPERVISI PENGAD/PEMAS. IPA BAJA KAP. 10 L/DT LENGKP DENGAN PRASARANA PENDUKUNG IKK BANGKINANG SEBERANG KAB. KAMPAR</v>
          </cell>
          <cell r="C422" t="str">
            <v>Kontrak</v>
          </cell>
          <cell r="D422" t="str">
            <v>Non Fisik</v>
          </cell>
          <cell r="E422">
            <v>50000</v>
          </cell>
          <cell r="F422">
            <v>0</v>
          </cell>
          <cell r="G422">
            <v>50000</v>
          </cell>
          <cell r="H422">
            <v>0</v>
          </cell>
          <cell r="I422">
            <v>0</v>
          </cell>
          <cell r="J422">
            <v>0</v>
          </cell>
          <cell r="K422">
            <v>0</v>
          </cell>
          <cell r="L422">
            <v>72.63</v>
          </cell>
        </row>
        <row r="423">
          <cell r="A423">
            <v>390</v>
          </cell>
          <cell r="B423" t="str">
            <v>060302.4630.00121.01 SUPERVISI PENGAD/PEMAS. IPA BAJA KAP. 5 L/DT LENGKAP DENGAN PRASARANA PENDUKUNG UKUI KEC. UKUI KAB. PELALAWAN</v>
          </cell>
          <cell r="C423" t="str">
            <v>Kontrak</v>
          </cell>
          <cell r="D423" t="str">
            <v>Non Fisik</v>
          </cell>
          <cell r="E423">
            <v>50000</v>
          </cell>
          <cell r="F423">
            <v>0</v>
          </cell>
          <cell r="G423">
            <v>50000</v>
          </cell>
          <cell r="H423">
            <v>0</v>
          </cell>
          <cell r="I423">
            <v>0</v>
          </cell>
          <cell r="J423">
            <v>0</v>
          </cell>
          <cell r="K423">
            <v>0</v>
          </cell>
          <cell r="L423">
            <v>90.45</v>
          </cell>
        </row>
        <row r="424">
          <cell r="A424">
            <v>391</v>
          </cell>
          <cell r="B424" t="str">
            <v>060302.4630.00121.01 SUPERVISI PENGAD/PEMAS. IPA BAJA KAP. 2,5 L/DT KELURAHAN OKURA KEC. RUMBAI KOTA PEKANBARU</v>
          </cell>
          <cell r="C424" t="str">
            <v>Kontrak</v>
          </cell>
          <cell r="D424" t="str">
            <v>Non Fisik</v>
          </cell>
          <cell r="E424">
            <v>50000</v>
          </cell>
          <cell r="F424">
            <v>0</v>
          </cell>
          <cell r="G424">
            <v>50000</v>
          </cell>
          <cell r="H424">
            <v>0</v>
          </cell>
          <cell r="I424">
            <v>0</v>
          </cell>
          <cell r="J424">
            <v>0</v>
          </cell>
          <cell r="K424">
            <v>0</v>
          </cell>
          <cell r="L424">
            <v>72.680000000000007</v>
          </cell>
        </row>
        <row r="425">
          <cell r="A425">
            <v>392</v>
          </cell>
          <cell r="B425" t="str">
            <v>060302.4630.00121.01 SUPERVISI PENGAD/PEMAS. PIPA INDUK AIR BAKU HDPE PN 10 DIA.500 MM PULAU PALAS KAB. INDRAGIRI HILIR</v>
          </cell>
          <cell r="C425" t="str">
            <v>Kontrak</v>
          </cell>
          <cell r="D425" t="str">
            <v>Non Fisik</v>
          </cell>
          <cell r="E425">
            <v>75000</v>
          </cell>
          <cell r="F425">
            <v>0</v>
          </cell>
          <cell r="G425">
            <v>75000</v>
          </cell>
          <cell r="H425">
            <v>0</v>
          </cell>
          <cell r="I425">
            <v>0</v>
          </cell>
          <cell r="J425">
            <v>0</v>
          </cell>
          <cell r="K425">
            <v>0</v>
          </cell>
          <cell r="L425">
            <v>0</v>
          </cell>
        </row>
        <row r="426">
          <cell r="A426">
            <v>393</v>
          </cell>
          <cell r="B426" t="str">
            <v>060302.4630.00287.01 PENGADAAN LAPTOP 2 UNIT</v>
          </cell>
          <cell r="C426" t="str">
            <v>Kontrak</v>
          </cell>
          <cell r="D426" t="str">
            <v>Fisik</v>
          </cell>
          <cell r="E426">
            <v>30000</v>
          </cell>
          <cell r="F426">
            <v>0</v>
          </cell>
          <cell r="G426">
            <v>30000</v>
          </cell>
          <cell r="H426">
            <v>29480</v>
          </cell>
          <cell r="I426">
            <v>0</v>
          </cell>
          <cell r="J426">
            <v>29480</v>
          </cell>
          <cell r="K426">
            <v>98.27</v>
          </cell>
          <cell r="L426">
            <v>100</v>
          </cell>
        </row>
        <row r="427">
          <cell r="A427">
            <v>394</v>
          </cell>
          <cell r="B427" t="str">
            <v>060302.4630.04944.01 PENGAD/PEMAS IPA BAJA KAP. 40 L/DT IKK TAMPAN KOTA PEKANBARU</v>
          </cell>
          <cell r="C427" t="str">
            <v>Kontrak</v>
          </cell>
          <cell r="D427" t="str">
            <v>Fisik</v>
          </cell>
          <cell r="E427">
            <v>4061944</v>
          </cell>
          <cell r="F427">
            <v>0</v>
          </cell>
          <cell r="G427">
            <v>4061944</v>
          </cell>
          <cell r="H427">
            <v>3199584</v>
          </cell>
          <cell r="I427">
            <v>0</v>
          </cell>
          <cell r="J427">
            <v>3199584</v>
          </cell>
          <cell r="K427">
            <v>78.77</v>
          </cell>
          <cell r="L427">
            <v>86.75</v>
          </cell>
        </row>
        <row r="428">
          <cell r="A428">
            <v>395</v>
          </cell>
          <cell r="B428" t="str">
            <v>060302.4630.04944.01 PENGAD/PEMAS IPA BAJA KAP. 10 L/DT LENGKAP DENGAN PRASARANA PENDUDKUNG IKK MEDANG KAMPAI KOTA DUMAI</v>
          </cell>
          <cell r="C428" t="str">
            <v>Kontrak</v>
          </cell>
          <cell r="D428" t="str">
            <v>Fisik</v>
          </cell>
          <cell r="E428">
            <v>2620362</v>
          </cell>
          <cell r="F428">
            <v>0</v>
          </cell>
          <cell r="G428">
            <v>2620362</v>
          </cell>
          <cell r="H428">
            <v>1435245</v>
          </cell>
          <cell r="I428">
            <v>0</v>
          </cell>
          <cell r="J428">
            <v>1435245</v>
          </cell>
          <cell r="K428">
            <v>54.77</v>
          </cell>
          <cell r="L428">
            <v>70.63</v>
          </cell>
        </row>
        <row r="429">
          <cell r="A429">
            <v>396</v>
          </cell>
          <cell r="B429" t="str">
            <v>060302.4630.04944.01 PENGAD/PEMAS IPA BAJA KAP. 10 L/DT LENGKAP DENGAN PRASARANA PENDUKUNG IKK GAUNG KAB. INDRAGIRI HILIR</v>
          </cell>
          <cell r="C429" t="str">
            <v>Kontrak</v>
          </cell>
          <cell r="D429" t="str">
            <v>Fisik</v>
          </cell>
          <cell r="E429">
            <v>2746033</v>
          </cell>
          <cell r="F429">
            <v>0</v>
          </cell>
          <cell r="G429">
            <v>2746033</v>
          </cell>
          <cell r="H429">
            <v>2306074</v>
          </cell>
          <cell r="I429">
            <v>0</v>
          </cell>
          <cell r="J429">
            <v>2306074</v>
          </cell>
          <cell r="K429">
            <v>83.98</v>
          </cell>
          <cell r="L429">
            <v>87.28</v>
          </cell>
        </row>
        <row r="430">
          <cell r="A430">
            <v>397</v>
          </cell>
          <cell r="B430" t="str">
            <v>060302.4630.04944.01 HONOR PEJABAT/PANITIA PENGADAAN BARANG DAN JASA (KONSTRUKSI)</v>
          </cell>
          <cell r="C430" t="str">
            <v>Adm. Umum</v>
          </cell>
          <cell r="D430" t="str">
            <v>Adm. Umum</v>
          </cell>
          <cell r="E430">
            <v>63225</v>
          </cell>
          <cell r="F430">
            <v>0</v>
          </cell>
          <cell r="G430">
            <v>63225</v>
          </cell>
          <cell r="H430">
            <v>0</v>
          </cell>
          <cell r="I430">
            <v>0</v>
          </cell>
          <cell r="J430">
            <v>0</v>
          </cell>
          <cell r="K430">
            <v>0</v>
          </cell>
          <cell r="L430">
            <v>0</v>
          </cell>
        </row>
        <row r="431">
          <cell r="A431">
            <v>398</v>
          </cell>
          <cell r="B431" t="str">
            <v>060302.4630.04944.01 HONOR PEJABAT/PANITIA PENGADAAN JASA (NON KONSTRUKSI)</v>
          </cell>
          <cell r="C431" t="str">
            <v>Adm. Umum</v>
          </cell>
          <cell r="D431" t="str">
            <v>Adm. Umum</v>
          </cell>
          <cell r="E431">
            <v>13200</v>
          </cell>
          <cell r="F431">
            <v>0</v>
          </cell>
          <cell r="G431">
            <v>13200</v>
          </cell>
          <cell r="H431">
            <v>0</v>
          </cell>
          <cell r="I431">
            <v>0</v>
          </cell>
          <cell r="J431">
            <v>0</v>
          </cell>
          <cell r="K431">
            <v>0</v>
          </cell>
          <cell r="L431">
            <v>0</v>
          </cell>
        </row>
        <row r="432">
          <cell r="A432">
            <v>399</v>
          </cell>
          <cell r="B432" t="str">
            <v>060302.4630.04944.01 HONOR PANITIA PEMERIKSA/BARANG/JASA</v>
          </cell>
          <cell r="C432" t="str">
            <v>Adm. Umum</v>
          </cell>
          <cell r="D432" t="str">
            <v>Adm. Umum</v>
          </cell>
          <cell r="E432">
            <v>14700</v>
          </cell>
          <cell r="F432">
            <v>0</v>
          </cell>
          <cell r="G432">
            <v>14700</v>
          </cell>
          <cell r="H432">
            <v>0</v>
          </cell>
          <cell r="I432">
            <v>0</v>
          </cell>
          <cell r="J432">
            <v>0</v>
          </cell>
          <cell r="K432">
            <v>0</v>
          </cell>
          <cell r="L432">
            <v>0</v>
          </cell>
        </row>
        <row r="433">
          <cell r="A433">
            <v>400</v>
          </cell>
          <cell r="B433" t="str">
            <v>060302.4630.04944.01 PENGUMUMAN LELANG</v>
          </cell>
          <cell r="C433" t="str">
            <v>Adm. Umum</v>
          </cell>
          <cell r="D433" t="str">
            <v>Adm. Umum</v>
          </cell>
          <cell r="E433">
            <v>56460</v>
          </cell>
          <cell r="F433">
            <v>0</v>
          </cell>
          <cell r="G433">
            <v>56460</v>
          </cell>
          <cell r="H433">
            <v>53480</v>
          </cell>
          <cell r="I433">
            <v>0</v>
          </cell>
          <cell r="J433">
            <v>53480</v>
          </cell>
          <cell r="K433">
            <v>94.72</v>
          </cell>
          <cell r="L433">
            <v>94.72</v>
          </cell>
        </row>
        <row r="434">
          <cell r="A434">
            <v>401</v>
          </cell>
          <cell r="B434" t="str">
            <v>060302.4630.04944.01 PENGADAAN DAN PEMASANGAN PIPA IKK TAMPAN KOTA PEKANBARU</v>
          </cell>
          <cell r="C434" t="str">
            <v>Kontrak</v>
          </cell>
          <cell r="D434" t="str">
            <v>Fisik</v>
          </cell>
          <cell r="E434">
            <v>4439192</v>
          </cell>
          <cell r="F434">
            <v>0</v>
          </cell>
          <cell r="G434">
            <v>4439192</v>
          </cell>
          <cell r="H434">
            <v>4522986</v>
          </cell>
          <cell r="I434">
            <v>0</v>
          </cell>
          <cell r="J434">
            <v>4522986</v>
          </cell>
          <cell r="K434">
            <v>101.89</v>
          </cell>
          <cell r="L434">
            <v>93.86</v>
          </cell>
        </row>
        <row r="435">
          <cell r="A435">
            <v>402</v>
          </cell>
          <cell r="B435" t="str">
            <v>060302.4630.04944.01 PENGADAAN DAN PEMASANGAN PIPA (LANJUTAN) IKK TAMPAN KOTA PEKANBARU</v>
          </cell>
          <cell r="C435" t="str">
            <v>Kontrak</v>
          </cell>
          <cell r="D435" t="str">
            <v>Fisik</v>
          </cell>
          <cell r="E435">
            <v>3404884</v>
          </cell>
          <cell r="F435">
            <v>0</v>
          </cell>
          <cell r="G435">
            <v>3404884</v>
          </cell>
          <cell r="H435">
            <v>1805903</v>
          </cell>
          <cell r="I435">
            <v>0</v>
          </cell>
          <cell r="J435">
            <v>1805903</v>
          </cell>
          <cell r="K435">
            <v>53.04</v>
          </cell>
          <cell r="L435">
            <v>82.8</v>
          </cell>
        </row>
        <row r="436">
          <cell r="A436">
            <v>5495050</v>
          </cell>
          <cell r="B436" t="str">
            <v xml:space="preserve">PENGEMBANGAN PENYEHATAN LINGKUNGAN PERMUKIMAN RIAU </v>
          </cell>
          <cell r="C436" t="str">
            <v xml:space="preserve">- </v>
          </cell>
          <cell r="D436" t="str">
            <v>-</v>
          </cell>
          <cell r="E436">
            <v>1350000</v>
          </cell>
          <cell r="F436">
            <v>0</v>
          </cell>
          <cell r="G436">
            <v>1350000</v>
          </cell>
          <cell r="H436">
            <v>854454</v>
          </cell>
          <cell r="I436">
            <v>0</v>
          </cell>
          <cell r="J436">
            <v>854454</v>
          </cell>
          <cell r="K436">
            <v>63.29</v>
          </cell>
          <cell r="L436">
            <v>83.27</v>
          </cell>
        </row>
        <row r="437">
          <cell r="A437">
            <v>403</v>
          </cell>
          <cell r="B437" t="str">
            <v>060302.4283.00051.01 Pelatihan Mandor/KSM Sanimas/DAK</v>
          </cell>
          <cell r="C437" t="str">
            <v>Swakelola</v>
          </cell>
          <cell r="D437" t="str">
            <v>Non Fisik</v>
          </cell>
          <cell r="E437">
            <v>158655</v>
          </cell>
          <cell r="F437">
            <v>0</v>
          </cell>
          <cell r="G437">
            <v>158655</v>
          </cell>
          <cell r="H437">
            <v>983</v>
          </cell>
          <cell r="I437">
            <v>0</v>
          </cell>
          <cell r="J437">
            <v>983</v>
          </cell>
          <cell r="K437">
            <v>0.62</v>
          </cell>
          <cell r="L437">
            <v>6.47</v>
          </cell>
        </row>
        <row r="438">
          <cell r="A438">
            <v>404</v>
          </cell>
          <cell r="B438" t="str">
            <v>060302.4283.00051.01 Monev Sanimas DAK</v>
          </cell>
          <cell r="C438" t="str">
            <v>Swakelola</v>
          </cell>
          <cell r="D438" t="str">
            <v>Non Fisik</v>
          </cell>
          <cell r="E438">
            <v>91345</v>
          </cell>
          <cell r="F438">
            <v>0</v>
          </cell>
          <cell r="G438">
            <v>91345</v>
          </cell>
          <cell r="H438">
            <v>53076</v>
          </cell>
          <cell r="I438">
            <v>0</v>
          </cell>
          <cell r="J438">
            <v>53076</v>
          </cell>
          <cell r="K438">
            <v>58.1</v>
          </cell>
          <cell r="L438">
            <v>58.1</v>
          </cell>
        </row>
        <row r="439">
          <cell r="A439">
            <v>405</v>
          </cell>
          <cell r="B439" t="str">
            <v>060302.4283.00200.01 Pembangunan PS Air Limbah RSH/Kawasan</v>
          </cell>
          <cell r="C439" t="str">
            <v>Kontrak</v>
          </cell>
          <cell r="D439" t="str">
            <v>Fisik</v>
          </cell>
          <cell r="E439">
            <v>1000000</v>
          </cell>
          <cell r="F439">
            <v>0</v>
          </cell>
          <cell r="G439">
            <v>1000000</v>
          </cell>
          <cell r="H439">
            <v>730446</v>
          </cell>
          <cell r="I439">
            <v>0</v>
          </cell>
          <cell r="J439">
            <v>730446</v>
          </cell>
          <cell r="K439">
            <v>73.040000000000006</v>
          </cell>
          <cell r="L439">
            <v>100</v>
          </cell>
        </row>
        <row r="440">
          <cell r="A440">
            <v>406</v>
          </cell>
          <cell r="B440" t="str">
            <v>060302.4283.00200.01 Supervisi Pembangunan PS Air Limbah RSH/ Kawasan</v>
          </cell>
          <cell r="C440" t="str">
            <v>Kontrak</v>
          </cell>
          <cell r="D440" t="str">
            <v>Non Fisik</v>
          </cell>
          <cell r="E440">
            <v>92155</v>
          </cell>
          <cell r="F440">
            <v>0</v>
          </cell>
          <cell r="G440">
            <v>92155</v>
          </cell>
          <cell r="H440">
            <v>62104</v>
          </cell>
          <cell r="I440">
            <v>0</v>
          </cell>
          <cell r="J440">
            <v>62104</v>
          </cell>
          <cell r="K440">
            <v>67.39</v>
          </cell>
          <cell r="L440">
            <v>100</v>
          </cell>
        </row>
        <row r="441">
          <cell r="A441">
            <v>407</v>
          </cell>
          <cell r="B441" t="str">
            <v>060302.4283.00200.01 Biaya Iklan Lelang, Penggandaan dan honor panitia lelang</v>
          </cell>
          <cell r="C441" t="str">
            <v>Adm. Umum</v>
          </cell>
          <cell r="D441" t="str">
            <v>Adm. Umum</v>
          </cell>
          <cell r="E441">
            <v>7845</v>
          </cell>
          <cell r="F441">
            <v>0</v>
          </cell>
          <cell r="G441">
            <v>7845</v>
          </cell>
          <cell r="H441">
            <v>7845</v>
          </cell>
          <cell r="I441">
            <v>0</v>
          </cell>
          <cell r="J441">
            <v>7845</v>
          </cell>
          <cell r="K441">
            <v>100</v>
          </cell>
          <cell r="L441">
            <v>100</v>
          </cell>
        </row>
        <row r="442">
          <cell r="A442">
            <v>5495081</v>
          </cell>
          <cell r="B442" t="str">
            <v xml:space="preserve">PENGEMBANGAN KINERJA PENGELOLAAN AIR MINUM JAMBI </v>
          </cell>
          <cell r="C442" t="str">
            <v xml:space="preserve">- </v>
          </cell>
          <cell r="D442" t="str">
            <v>-</v>
          </cell>
          <cell r="E442">
            <v>29418000</v>
          </cell>
          <cell r="F442">
            <v>0</v>
          </cell>
          <cell r="G442">
            <v>29418000</v>
          </cell>
          <cell r="H442">
            <v>17240268</v>
          </cell>
          <cell r="I442">
            <v>0</v>
          </cell>
          <cell r="J442">
            <v>17240268</v>
          </cell>
          <cell r="K442">
            <v>58.6</v>
          </cell>
          <cell r="L442">
            <v>73.56</v>
          </cell>
        </row>
        <row r="443">
          <cell r="A443">
            <v>408</v>
          </cell>
          <cell r="B443" t="str">
            <v>060302.4282.00002.01 Honorarium Panitia Pengadaan Barang/Jasa, Penerima Barang dan Koordinasi Kegiatan Pusat</v>
          </cell>
          <cell r="C443" t="str">
            <v>Adm. Umum</v>
          </cell>
          <cell r="D443" t="str">
            <v>Adm. Umum</v>
          </cell>
          <cell r="E443">
            <v>127400</v>
          </cell>
          <cell r="F443">
            <v>0</v>
          </cell>
          <cell r="G443">
            <v>127400</v>
          </cell>
          <cell r="H443">
            <v>104312</v>
          </cell>
          <cell r="I443">
            <v>0</v>
          </cell>
          <cell r="J443">
            <v>104312</v>
          </cell>
          <cell r="K443">
            <v>81.88</v>
          </cell>
          <cell r="L443">
            <v>81.88</v>
          </cell>
        </row>
        <row r="444">
          <cell r="A444">
            <v>409</v>
          </cell>
          <cell r="B444" t="str">
            <v>060302.4282.00051.01 Bantek Penyusunan dan Rencana Induk Pengembangan SPAM 4 (empat) Lokasi</v>
          </cell>
          <cell r="C444" t="str">
            <v>Kontrak</v>
          </cell>
          <cell r="D444" t="str">
            <v>Non Fisik</v>
          </cell>
          <cell r="E444">
            <v>400000</v>
          </cell>
          <cell r="F444">
            <v>0</v>
          </cell>
          <cell r="G444">
            <v>400000</v>
          </cell>
          <cell r="H444">
            <v>75887</v>
          </cell>
          <cell r="I444">
            <v>0</v>
          </cell>
          <cell r="J444">
            <v>75887</v>
          </cell>
          <cell r="K444">
            <v>18.97</v>
          </cell>
          <cell r="L444">
            <v>68</v>
          </cell>
        </row>
        <row r="445">
          <cell r="A445">
            <v>410</v>
          </cell>
          <cell r="B445" t="str">
            <v>060302.4282.00051.01 Fasilitasi Penyusunan Perencanaan Teknis SPAM (Swakelola)</v>
          </cell>
          <cell r="C445" t="str">
            <v>Swakelola</v>
          </cell>
          <cell r="D445" t="str">
            <v>Non Fisik</v>
          </cell>
          <cell r="E445">
            <v>302600</v>
          </cell>
          <cell r="F445">
            <v>0</v>
          </cell>
          <cell r="G445">
            <v>302600</v>
          </cell>
          <cell r="H445">
            <v>140847</v>
          </cell>
          <cell r="I445">
            <v>0</v>
          </cell>
          <cell r="J445">
            <v>140847</v>
          </cell>
          <cell r="K445">
            <v>46.55</v>
          </cell>
          <cell r="L445">
            <v>46.55</v>
          </cell>
        </row>
        <row r="446">
          <cell r="A446">
            <v>411</v>
          </cell>
          <cell r="B446" t="str">
            <v>060302.4282.00051.01 Study Identifikasi Kebutuhan dan Potensi Air Baku Air Minum 4 (empat) Lokasi</v>
          </cell>
          <cell r="C446" t="str">
            <v>Kontrak</v>
          </cell>
          <cell r="D446" t="str">
            <v>Non Fisik</v>
          </cell>
          <cell r="E446">
            <v>570000</v>
          </cell>
          <cell r="F446">
            <v>0</v>
          </cell>
          <cell r="G446">
            <v>570000</v>
          </cell>
          <cell r="H446">
            <v>286789</v>
          </cell>
          <cell r="I446">
            <v>0</v>
          </cell>
          <cell r="J446">
            <v>286789</v>
          </cell>
          <cell r="K446">
            <v>50.31</v>
          </cell>
          <cell r="L446">
            <v>60</v>
          </cell>
        </row>
        <row r="447">
          <cell r="A447">
            <v>412</v>
          </cell>
          <cell r="B447" t="str">
            <v>060302.4282.00051.01 Fasilitasi Pembentukan Kelembagaan Penyelenggaraan SPAM Perdesaan dan IKK 3 (tiga) Lokasi</v>
          </cell>
          <cell r="C447" t="str">
            <v>Kontrak</v>
          </cell>
          <cell r="D447" t="str">
            <v>Non Fisik</v>
          </cell>
          <cell r="E447">
            <v>300000</v>
          </cell>
          <cell r="F447">
            <v>0</v>
          </cell>
          <cell r="G447">
            <v>300000</v>
          </cell>
          <cell r="H447">
            <v>56768</v>
          </cell>
          <cell r="I447">
            <v>0</v>
          </cell>
          <cell r="J447">
            <v>56768</v>
          </cell>
          <cell r="K447">
            <v>18.920000000000002</v>
          </cell>
          <cell r="L447">
            <v>68</v>
          </cell>
        </row>
        <row r="448">
          <cell r="A448">
            <v>413</v>
          </cell>
          <cell r="B448" t="str">
            <v>060302.4282.00967.01 Monitoring SPAM dan Monitoring DAK</v>
          </cell>
          <cell r="C448" t="str">
            <v>Swakelola</v>
          </cell>
          <cell r="D448" t="str">
            <v>Non Fisik</v>
          </cell>
          <cell r="E448">
            <v>300000</v>
          </cell>
          <cell r="F448">
            <v>0</v>
          </cell>
          <cell r="G448">
            <v>300000</v>
          </cell>
          <cell r="H448">
            <v>94933</v>
          </cell>
          <cell r="I448">
            <v>0</v>
          </cell>
          <cell r="J448">
            <v>94933</v>
          </cell>
          <cell r="K448">
            <v>31.64</v>
          </cell>
          <cell r="L448">
            <v>31.64</v>
          </cell>
        </row>
        <row r="449">
          <cell r="A449">
            <v>414</v>
          </cell>
          <cell r="B449" t="str">
            <v>060302.4607.00168.01 Optimalisasi Intake Pasir Panjang, Lokasi Danau Teluk</v>
          </cell>
          <cell r="C449" t="str">
            <v>Kontrak</v>
          </cell>
          <cell r="D449" t="str">
            <v>Fisik</v>
          </cell>
          <cell r="E449">
            <v>668707</v>
          </cell>
          <cell r="F449">
            <v>0</v>
          </cell>
          <cell r="G449">
            <v>668707</v>
          </cell>
          <cell r="H449">
            <v>393991</v>
          </cell>
          <cell r="I449">
            <v>0</v>
          </cell>
          <cell r="J449">
            <v>393991</v>
          </cell>
          <cell r="K449">
            <v>58.92</v>
          </cell>
          <cell r="L449">
            <v>97.88</v>
          </cell>
        </row>
        <row r="450">
          <cell r="A450">
            <v>415</v>
          </cell>
          <cell r="B450" t="str">
            <v>060302.4607.00168.01 Pengad/Pemas. Pompa Submersible Kap. 40 l/det, H=30 dan Centrifugal Kap 40 l/det, H=60 Lokasi RPD Bangko</v>
          </cell>
          <cell r="C450" t="str">
            <v>Kontrak</v>
          </cell>
          <cell r="D450" t="str">
            <v>Fisik</v>
          </cell>
          <cell r="E450">
            <v>329593</v>
          </cell>
          <cell r="F450">
            <v>0</v>
          </cell>
          <cell r="G450">
            <v>329593</v>
          </cell>
          <cell r="H450">
            <v>329593</v>
          </cell>
          <cell r="I450">
            <v>0</v>
          </cell>
          <cell r="J450">
            <v>329593</v>
          </cell>
          <cell r="K450">
            <v>100</v>
          </cell>
          <cell r="L450">
            <v>100</v>
          </cell>
        </row>
        <row r="451">
          <cell r="A451">
            <v>416</v>
          </cell>
          <cell r="B451" t="str">
            <v>060302.4607.00168.01 Rehab. IPA Perumnas Aur Duri Lokasi Kota Jambi</v>
          </cell>
          <cell r="C451" t="str">
            <v>Kontrak</v>
          </cell>
          <cell r="D451" t="str">
            <v>Fisik</v>
          </cell>
          <cell r="E451">
            <v>913750</v>
          </cell>
          <cell r="F451">
            <v>0</v>
          </cell>
          <cell r="G451">
            <v>913750</v>
          </cell>
          <cell r="H451">
            <v>681032</v>
          </cell>
          <cell r="I451">
            <v>0</v>
          </cell>
          <cell r="J451">
            <v>681032</v>
          </cell>
          <cell r="K451">
            <v>74.53</v>
          </cell>
          <cell r="L451">
            <v>96.85</v>
          </cell>
        </row>
        <row r="452">
          <cell r="A452">
            <v>417</v>
          </cell>
          <cell r="B452" t="str">
            <v>060302.4607.00168.01 Pembangunan Booster Pump 100M3 dan Pengad/Pemas. Pompa Distribusi Kap. 10 l/det, H=60 lokasi Ds. Tanjung Johor Kota Jambi</v>
          </cell>
          <cell r="C452" t="str">
            <v>Kontrak</v>
          </cell>
          <cell r="D452" t="str">
            <v>Fisik</v>
          </cell>
          <cell r="E452">
            <v>360000</v>
          </cell>
          <cell r="F452">
            <v>0</v>
          </cell>
          <cell r="G452">
            <v>360000</v>
          </cell>
          <cell r="H452">
            <v>247343</v>
          </cell>
          <cell r="I452">
            <v>0</v>
          </cell>
          <cell r="J452">
            <v>247343</v>
          </cell>
          <cell r="K452">
            <v>68.709999999999994</v>
          </cell>
          <cell r="L452">
            <v>98.37</v>
          </cell>
        </row>
        <row r="453">
          <cell r="A453">
            <v>418</v>
          </cell>
          <cell r="B453" t="str">
            <v>060302.4607.00168.01 Honorarium Panitia Konsultan, Fisik dan Panitia PHO</v>
          </cell>
          <cell r="C453" t="str">
            <v>Adm. Umum</v>
          </cell>
          <cell r="D453" t="str">
            <v>Adm. Umum</v>
          </cell>
          <cell r="E453">
            <v>21950</v>
          </cell>
          <cell r="F453">
            <v>0</v>
          </cell>
          <cell r="G453">
            <v>21950</v>
          </cell>
          <cell r="H453">
            <v>14550</v>
          </cell>
          <cell r="I453">
            <v>0</v>
          </cell>
          <cell r="J453">
            <v>14550</v>
          </cell>
          <cell r="K453">
            <v>66.290000000000006</v>
          </cell>
          <cell r="L453">
            <v>66.290000000000006</v>
          </cell>
        </row>
        <row r="454">
          <cell r="A454">
            <v>419</v>
          </cell>
          <cell r="B454" t="str">
            <v>060302.4607.00168.01 Supervisi Pelaks.Program Banpro Penyehatan PDAM Desa Pasir Panjang, Aur Duri dan Tanjung Johor Kota Jambi</v>
          </cell>
          <cell r="C454" t="str">
            <v>Kontrak</v>
          </cell>
          <cell r="D454" t="str">
            <v>Non Fisik</v>
          </cell>
          <cell r="E454">
            <v>50000</v>
          </cell>
          <cell r="F454">
            <v>0</v>
          </cell>
          <cell r="G454">
            <v>50000</v>
          </cell>
          <cell r="H454">
            <v>14916</v>
          </cell>
          <cell r="I454">
            <v>0</v>
          </cell>
          <cell r="J454">
            <v>14916</v>
          </cell>
          <cell r="K454">
            <v>29.83</v>
          </cell>
          <cell r="L454">
            <v>98</v>
          </cell>
        </row>
        <row r="455">
          <cell r="A455">
            <v>420</v>
          </cell>
          <cell r="B455" t="str">
            <v>060302.4615.04940.01 Pengad/Pemas. IPA Baja 5 ltr/det lengkap Lokasi Ds. Tanjung Candi</v>
          </cell>
          <cell r="C455" t="str">
            <v>Kontrak</v>
          </cell>
          <cell r="D455" t="str">
            <v>Fisik</v>
          </cell>
          <cell r="E455">
            <v>1920000</v>
          </cell>
          <cell r="F455">
            <v>0</v>
          </cell>
          <cell r="G455">
            <v>1920000</v>
          </cell>
          <cell r="H455">
            <v>359045</v>
          </cell>
          <cell r="I455">
            <v>0</v>
          </cell>
          <cell r="J455">
            <v>359045</v>
          </cell>
          <cell r="K455">
            <v>18.7</v>
          </cell>
          <cell r="L455">
            <v>72.14</v>
          </cell>
        </row>
        <row r="456">
          <cell r="A456">
            <v>421</v>
          </cell>
          <cell r="B456" t="str">
            <v>060302.4615.04940.01 Pengad/Pemas. IPA Baja 5 l/det Lokasi Ds. Cermin Alam Kec. Tujuh Koto</v>
          </cell>
          <cell r="C456" t="str">
            <v>Kontrak</v>
          </cell>
          <cell r="D456" t="str">
            <v>Fisik</v>
          </cell>
          <cell r="E456">
            <v>1935000</v>
          </cell>
          <cell r="F456">
            <v>0</v>
          </cell>
          <cell r="G456">
            <v>1935000</v>
          </cell>
          <cell r="H456">
            <v>1435982</v>
          </cell>
          <cell r="I456">
            <v>0</v>
          </cell>
          <cell r="J456">
            <v>1435982</v>
          </cell>
          <cell r="K456">
            <v>74.209999999999994</v>
          </cell>
          <cell r="L456">
            <v>82.38</v>
          </cell>
        </row>
        <row r="457">
          <cell r="A457">
            <v>422</v>
          </cell>
          <cell r="B457" t="str">
            <v>060302.4615.04940.01 Pengad/Pemas. IPA Baja 5 ltr/dt Lengkap Lokasi Ds. Rambutan Masam</v>
          </cell>
          <cell r="C457" t="str">
            <v>Kontrak</v>
          </cell>
          <cell r="D457" t="str">
            <v>Fisik</v>
          </cell>
          <cell r="E457">
            <v>1935000</v>
          </cell>
          <cell r="F457">
            <v>0</v>
          </cell>
          <cell r="G457">
            <v>1935000</v>
          </cell>
          <cell r="H457">
            <v>1159261</v>
          </cell>
          <cell r="I457">
            <v>0</v>
          </cell>
          <cell r="J457">
            <v>1159261</v>
          </cell>
          <cell r="K457">
            <v>59.91</v>
          </cell>
          <cell r="L457">
            <v>81.7</v>
          </cell>
        </row>
        <row r="458">
          <cell r="A458">
            <v>423</v>
          </cell>
          <cell r="B458" t="str">
            <v>060302.4615.04940.01 Supervisi Pelaksanaan Pengembangan SPAM Ds. Rawan Air Lokasi Kab. Batanghari</v>
          </cell>
          <cell r="C458" t="str">
            <v>Kontrak</v>
          </cell>
          <cell r="D458" t="str">
            <v>Non Fisik</v>
          </cell>
          <cell r="E458">
            <v>60050</v>
          </cell>
          <cell r="F458">
            <v>0</v>
          </cell>
          <cell r="G458">
            <v>60050</v>
          </cell>
          <cell r="H458">
            <v>37716</v>
          </cell>
          <cell r="I458">
            <v>0</v>
          </cell>
          <cell r="J458">
            <v>37716</v>
          </cell>
          <cell r="K458">
            <v>62.81</v>
          </cell>
          <cell r="L458">
            <v>72.3</v>
          </cell>
        </row>
        <row r="459">
          <cell r="A459">
            <v>424</v>
          </cell>
          <cell r="B459" t="str">
            <v>060302.4615.04940.01 Supervisi Pelaksanaan Pengembangan SPAM Ds. Rawan Air Lokasi Bungo dan Tebo</v>
          </cell>
          <cell r="C459" t="str">
            <v>Kontrak</v>
          </cell>
          <cell r="D459" t="str">
            <v>Non Fisik</v>
          </cell>
          <cell r="E459">
            <v>100000</v>
          </cell>
          <cell r="F459">
            <v>0</v>
          </cell>
          <cell r="G459">
            <v>100000</v>
          </cell>
          <cell r="H459">
            <v>60567</v>
          </cell>
          <cell r="I459">
            <v>0</v>
          </cell>
          <cell r="J459">
            <v>60567</v>
          </cell>
          <cell r="K459">
            <v>60.57</v>
          </cell>
          <cell r="L459">
            <v>72.3</v>
          </cell>
        </row>
        <row r="460">
          <cell r="A460">
            <v>425</v>
          </cell>
          <cell r="B460" t="str">
            <v>060302.4615.04940.01 Honorarium Panitia Fisik, Konsultan dan Panitia PHO</v>
          </cell>
          <cell r="C460" t="str">
            <v>Adm. Umum</v>
          </cell>
          <cell r="D460" t="str">
            <v>Adm. Umum</v>
          </cell>
          <cell r="E460">
            <v>19950</v>
          </cell>
          <cell r="F460">
            <v>0</v>
          </cell>
          <cell r="G460">
            <v>19950</v>
          </cell>
          <cell r="H460">
            <v>14700</v>
          </cell>
          <cell r="I460">
            <v>0</v>
          </cell>
          <cell r="J460">
            <v>14700</v>
          </cell>
          <cell r="K460">
            <v>73.680000000000007</v>
          </cell>
          <cell r="L460">
            <v>73.680000000000007</v>
          </cell>
        </row>
        <row r="461">
          <cell r="A461">
            <v>426</v>
          </cell>
          <cell r="B461" t="str">
            <v>060302.4629.04943.01 Pengad/Pemasangan IPA Baja 20 ltr/det Lengkap. Ds. Sekernan Kab. Muaro Jambi</v>
          </cell>
          <cell r="C461" t="str">
            <v>Kontrak</v>
          </cell>
          <cell r="D461" t="str">
            <v>Fisik</v>
          </cell>
          <cell r="E461">
            <v>5392050</v>
          </cell>
          <cell r="F461">
            <v>0</v>
          </cell>
          <cell r="G461">
            <v>5392050</v>
          </cell>
          <cell r="H461">
            <v>3221835</v>
          </cell>
          <cell r="I461">
            <v>0</v>
          </cell>
          <cell r="J461">
            <v>3221835</v>
          </cell>
          <cell r="K461">
            <v>59.75</v>
          </cell>
          <cell r="L461">
            <v>67.7</v>
          </cell>
        </row>
        <row r="462">
          <cell r="A462">
            <v>427</v>
          </cell>
          <cell r="B462" t="str">
            <v>060302.4629.04943.01 Supervisi Pelaksanaan SPAM Ds. Sekernan Kab. Muaro Jambi</v>
          </cell>
          <cell r="C462" t="str">
            <v>Kontrak</v>
          </cell>
          <cell r="D462" t="str">
            <v>Non Fisik</v>
          </cell>
          <cell r="E462">
            <v>100000</v>
          </cell>
          <cell r="F462">
            <v>0</v>
          </cell>
          <cell r="G462">
            <v>100000</v>
          </cell>
          <cell r="H462">
            <v>60472</v>
          </cell>
          <cell r="I462">
            <v>0</v>
          </cell>
          <cell r="J462">
            <v>60472</v>
          </cell>
          <cell r="K462">
            <v>60.47</v>
          </cell>
          <cell r="L462">
            <v>72.3</v>
          </cell>
        </row>
        <row r="463">
          <cell r="A463">
            <v>428</v>
          </cell>
          <cell r="B463" t="str">
            <v>060302.4629.04943.01 Honorarium Panitia Pengadaan Fisik, Konsultan dan Panitia PHO</v>
          </cell>
          <cell r="C463" t="str">
            <v>Adm. Umum</v>
          </cell>
          <cell r="D463" t="str">
            <v>Adm. Umum</v>
          </cell>
          <cell r="E463">
            <v>7950</v>
          </cell>
          <cell r="F463">
            <v>0</v>
          </cell>
          <cell r="G463">
            <v>7950</v>
          </cell>
          <cell r="H463">
            <v>6200</v>
          </cell>
          <cell r="I463">
            <v>0</v>
          </cell>
          <cell r="J463">
            <v>6200</v>
          </cell>
          <cell r="K463">
            <v>77.989999999999995</v>
          </cell>
          <cell r="L463">
            <v>77.989999999999995</v>
          </cell>
        </row>
        <row r="464">
          <cell r="A464">
            <v>429</v>
          </cell>
          <cell r="B464" t="str">
            <v>060302.4630.04944.01 Pengad/Pemasangan IPA Baja 10 ltr/dtk Lengkap Ds. Muko-muko Bathin VII</v>
          </cell>
          <cell r="C464" t="str">
            <v>Kontrak</v>
          </cell>
          <cell r="D464" t="str">
            <v>Fisik</v>
          </cell>
          <cell r="E464">
            <v>4060000</v>
          </cell>
          <cell r="F464">
            <v>0</v>
          </cell>
          <cell r="G464">
            <v>4060000</v>
          </cell>
          <cell r="H464">
            <v>2344350</v>
          </cell>
          <cell r="I464">
            <v>0</v>
          </cell>
          <cell r="J464">
            <v>2344350</v>
          </cell>
          <cell r="K464">
            <v>57.74</v>
          </cell>
          <cell r="L464">
            <v>62.03</v>
          </cell>
        </row>
        <row r="465">
          <cell r="A465">
            <v>430</v>
          </cell>
          <cell r="B465" t="str">
            <v>060302.4630.04944.01 Pengad/Pemasangan IPA Baja 10 ltr/det Lengkap Ds. Cermin Nan Gedang</v>
          </cell>
          <cell r="C465" t="str">
            <v>Kontrak</v>
          </cell>
          <cell r="D465" t="str">
            <v>Fisik</v>
          </cell>
          <cell r="E465">
            <v>4200000</v>
          </cell>
          <cell r="F465">
            <v>0</v>
          </cell>
          <cell r="G465">
            <v>4200000</v>
          </cell>
          <cell r="H465">
            <v>2194639</v>
          </cell>
          <cell r="I465">
            <v>0</v>
          </cell>
          <cell r="J465">
            <v>2194639</v>
          </cell>
          <cell r="K465">
            <v>52.25</v>
          </cell>
          <cell r="L465">
            <v>72.150000000000006</v>
          </cell>
        </row>
        <row r="466">
          <cell r="A466">
            <v>431</v>
          </cell>
          <cell r="B466" t="str">
            <v>060302.4630.04944.01 Pengad/Pemasangan IPA Baja 20 ltr/dtk Lengkap Desa Batang Merangi</v>
          </cell>
          <cell r="C466" t="str">
            <v>Kontrak</v>
          </cell>
          <cell r="D466" t="str">
            <v>Fisik</v>
          </cell>
          <cell r="E466">
            <v>4821500</v>
          </cell>
          <cell r="F466">
            <v>0</v>
          </cell>
          <cell r="G466">
            <v>4821500</v>
          </cell>
          <cell r="H466">
            <v>3523794</v>
          </cell>
          <cell r="I466">
            <v>0</v>
          </cell>
          <cell r="J466">
            <v>3523794</v>
          </cell>
          <cell r="K466">
            <v>73.09</v>
          </cell>
          <cell r="L466">
            <v>79.5</v>
          </cell>
        </row>
        <row r="467">
          <cell r="A467">
            <v>432</v>
          </cell>
          <cell r="B467" t="str">
            <v>060302.4630.04944.01 Supervisi Pelaks. Program Pengembangan SPAM IKK/Kws. belum memiliki SPAM Ds. Muko-muko Bathin VII</v>
          </cell>
          <cell r="C467" t="str">
            <v>Kontrak</v>
          </cell>
          <cell r="D467" t="str">
            <v>Non Fisik</v>
          </cell>
          <cell r="E467">
            <v>100000</v>
          </cell>
          <cell r="F467">
            <v>0</v>
          </cell>
          <cell r="G467">
            <v>100000</v>
          </cell>
          <cell r="H467">
            <v>60669</v>
          </cell>
          <cell r="I467">
            <v>0</v>
          </cell>
          <cell r="J467">
            <v>60669</v>
          </cell>
          <cell r="K467">
            <v>60.67</v>
          </cell>
          <cell r="L467">
            <v>72.3</v>
          </cell>
        </row>
        <row r="468">
          <cell r="A468">
            <v>433</v>
          </cell>
          <cell r="B468" t="str">
            <v>060302.4630.04944.01 Supervisi Pelaks. Program Pengembangan SPAM IKK/Kws. belum memiliki SPAM Ds. Cermin Nan Gedang</v>
          </cell>
          <cell r="C468" t="str">
            <v>Kontrak</v>
          </cell>
          <cell r="D468" t="str">
            <v>Non Fisik</v>
          </cell>
          <cell r="E468">
            <v>100000</v>
          </cell>
          <cell r="F468">
            <v>0</v>
          </cell>
          <cell r="G468">
            <v>100000</v>
          </cell>
          <cell r="H468">
            <v>56718</v>
          </cell>
          <cell r="I468">
            <v>0</v>
          </cell>
          <cell r="J468">
            <v>56718</v>
          </cell>
          <cell r="K468">
            <v>56.72</v>
          </cell>
          <cell r="L468">
            <v>72.3</v>
          </cell>
        </row>
        <row r="469">
          <cell r="A469">
            <v>434</v>
          </cell>
          <cell r="B469" t="str">
            <v>060302.4630.04944.01 Supervisi Pelaks. Program Pengembangan SPAM IKK/Kws. belum memiliki SPAM dan Program Banpro Penyehatan PDAM Ds Batang Merangin</v>
          </cell>
          <cell r="C469" t="str">
            <v>Kontrak</v>
          </cell>
          <cell r="D469" t="str">
            <v>Non Fisik</v>
          </cell>
          <cell r="E469">
            <v>100000</v>
          </cell>
          <cell r="F469">
            <v>0</v>
          </cell>
          <cell r="G469">
            <v>100000</v>
          </cell>
          <cell r="H469">
            <v>63185</v>
          </cell>
          <cell r="I469">
            <v>0</v>
          </cell>
          <cell r="J469">
            <v>63185</v>
          </cell>
          <cell r="K469">
            <v>63.18</v>
          </cell>
          <cell r="L469">
            <v>72.3</v>
          </cell>
        </row>
        <row r="470">
          <cell r="A470">
            <v>435</v>
          </cell>
          <cell r="B470" t="str">
            <v>060302.4630.04944.01 Honorarium Panitia Pengadaan Fisik, Konsultan dan Panitia PHO</v>
          </cell>
          <cell r="C470" t="str">
            <v>Adm. Umum</v>
          </cell>
          <cell r="D470" t="str">
            <v>Adm. Umum</v>
          </cell>
          <cell r="E470">
            <v>22500</v>
          </cell>
          <cell r="F470">
            <v>0</v>
          </cell>
          <cell r="G470">
            <v>22500</v>
          </cell>
          <cell r="H470">
            <v>17250</v>
          </cell>
          <cell r="I470">
            <v>0</v>
          </cell>
          <cell r="J470">
            <v>17250</v>
          </cell>
          <cell r="K470">
            <v>76.67</v>
          </cell>
          <cell r="L470">
            <v>76.67</v>
          </cell>
        </row>
        <row r="471">
          <cell r="A471">
            <v>436</v>
          </cell>
          <cell r="B471" t="str">
            <v>060302.4630.04944.01 Pengad dan Pemas Pompa Submersible Kap. 1 ltr/dt H.40 M=1 unit Lok. Pesantren Kec. Singkut</v>
          </cell>
          <cell r="C471" t="str">
            <v>Kontrak</v>
          </cell>
          <cell r="D471" t="str">
            <v>Fisik</v>
          </cell>
          <cell r="E471">
            <v>100000</v>
          </cell>
          <cell r="F471">
            <v>0</v>
          </cell>
          <cell r="G471">
            <v>100000</v>
          </cell>
          <cell r="H471">
            <v>89086</v>
          </cell>
          <cell r="I471">
            <v>0</v>
          </cell>
          <cell r="J471">
            <v>89086</v>
          </cell>
          <cell r="K471">
            <v>89.09</v>
          </cell>
          <cell r="L471">
            <v>87</v>
          </cell>
        </row>
        <row r="472">
          <cell r="A472">
            <v>437</v>
          </cell>
          <cell r="B472" t="str">
            <v>060302.4630.04944.01 Pengad dan Pemas Pagar BRC 197 M Lok. Ds. Nalo Tantan</v>
          </cell>
          <cell r="C472" t="str">
            <v>Kontrak</v>
          </cell>
          <cell r="D472" t="str">
            <v>Fisik</v>
          </cell>
          <cell r="E472">
            <v>100000</v>
          </cell>
          <cell r="F472">
            <v>0</v>
          </cell>
          <cell r="G472">
            <v>100000</v>
          </cell>
          <cell r="H472">
            <v>93838</v>
          </cell>
          <cell r="I472">
            <v>0</v>
          </cell>
          <cell r="J472">
            <v>93838</v>
          </cell>
          <cell r="K472">
            <v>93.84</v>
          </cell>
          <cell r="L472">
            <v>75.12</v>
          </cell>
        </row>
        <row r="473">
          <cell r="A473">
            <v>5495090</v>
          </cell>
          <cell r="B473" t="str">
            <v xml:space="preserve">PENGEMBANGAN PENYEHATAN LINGKUNGAN PERMUKIMAN JAMBI </v>
          </cell>
          <cell r="C473" t="str">
            <v xml:space="preserve">- </v>
          </cell>
          <cell r="D473" t="str">
            <v>-</v>
          </cell>
          <cell r="E473">
            <v>250000</v>
          </cell>
          <cell r="F473">
            <v>0</v>
          </cell>
          <cell r="G473">
            <v>250000</v>
          </cell>
          <cell r="H473">
            <v>159437</v>
          </cell>
          <cell r="I473">
            <v>0</v>
          </cell>
          <cell r="J473">
            <v>159437</v>
          </cell>
          <cell r="K473">
            <v>63.77</v>
          </cell>
          <cell r="L473">
            <v>64.2</v>
          </cell>
        </row>
        <row r="474">
          <cell r="A474">
            <v>438</v>
          </cell>
          <cell r="B474" t="str">
            <v>060302.4283.04679.01 Pelatihan Mandor dan KSM</v>
          </cell>
          <cell r="C474" t="str">
            <v>Swakelola</v>
          </cell>
          <cell r="D474" t="str">
            <v>Non Fisik</v>
          </cell>
          <cell r="E474">
            <v>149280</v>
          </cell>
          <cell r="F474">
            <v>0</v>
          </cell>
          <cell r="G474">
            <v>149280</v>
          </cell>
          <cell r="H474">
            <v>61505</v>
          </cell>
          <cell r="I474">
            <v>0</v>
          </cell>
          <cell r="J474">
            <v>61505</v>
          </cell>
          <cell r="K474">
            <v>41.2</v>
          </cell>
          <cell r="L474">
            <v>41.2</v>
          </cell>
        </row>
        <row r="475">
          <cell r="A475">
            <v>439</v>
          </cell>
          <cell r="B475" t="str">
            <v>060302.4283.04679.01 Perencanaan Teknis IPLT Kab. Sarolangun</v>
          </cell>
          <cell r="C475" t="str">
            <v>Kontrak</v>
          </cell>
          <cell r="D475" t="str">
            <v>Non Fisik</v>
          </cell>
          <cell r="E475">
            <v>98850</v>
          </cell>
          <cell r="F475">
            <v>0</v>
          </cell>
          <cell r="G475">
            <v>98850</v>
          </cell>
          <cell r="H475">
            <v>97212</v>
          </cell>
          <cell r="I475">
            <v>0</v>
          </cell>
          <cell r="J475">
            <v>97212</v>
          </cell>
          <cell r="K475">
            <v>98.34</v>
          </cell>
          <cell r="L475">
            <v>100</v>
          </cell>
        </row>
        <row r="476">
          <cell r="A476">
            <v>440</v>
          </cell>
          <cell r="B476" t="str">
            <v>060302.4283.04679.01 Honorarium Panitia Pelelangan &amp; Tim Teknis</v>
          </cell>
          <cell r="C476" t="str">
            <v>Adm. Umum</v>
          </cell>
          <cell r="D476" t="str">
            <v>Adm. Umum</v>
          </cell>
          <cell r="E476">
            <v>1870</v>
          </cell>
          <cell r="F476">
            <v>0</v>
          </cell>
          <cell r="G476">
            <v>1870</v>
          </cell>
          <cell r="H476">
            <v>720</v>
          </cell>
          <cell r="I476">
            <v>0</v>
          </cell>
          <cell r="J476">
            <v>720</v>
          </cell>
          <cell r="K476">
            <v>38.5</v>
          </cell>
          <cell r="L476">
            <v>38.5</v>
          </cell>
        </row>
        <row r="477">
          <cell r="A477">
            <v>5495163</v>
          </cell>
          <cell r="B477" t="str">
            <v xml:space="preserve">PENGEMBANGAN KINERJA PENGELOLAAN AIR MINUM SUMATERA SELATAN </v>
          </cell>
          <cell r="C477" t="str">
            <v xml:space="preserve">- </v>
          </cell>
          <cell r="D477" t="str">
            <v>-</v>
          </cell>
          <cell r="E477">
            <v>53471000</v>
          </cell>
          <cell r="F477">
            <v>7231200</v>
          </cell>
          <cell r="G477">
            <v>60702200</v>
          </cell>
          <cell r="H477">
            <v>34359874</v>
          </cell>
          <cell r="I477">
            <v>3716334</v>
          </cell>
          <cell r="J477">
            <v>38076207</v>
          </cell>
          <cell r="K477">
            <v>62.73</v>
          </cell>
          <cell r="L477">
            <v>66.08</v>
          </cell>
        </row>
        <row r="478">
          <cell r="A478">
            <v>441</v>
          </cell>
          <cell r="B478" t="str">
            <v>060302.4282.00002.01 ADMINISTRASI KEGIATAN</v>
          </cell>
          <cell r="C478" t="str">
            <v>Adm. Umum</v>
          </cell>
          <cell r="D478" t="str">
            <v>Adm. Umum</v>
          </cell>
          <cell r="E478">
            <v>369396</v>
          </cell>
          <cell r="F478">
            <v>0</v>
          </cell>
          <cell r="G478">
            <v>369396</v>
          </cell>
          <cell r="H478">
            <v>128477</v>
          </cell>
          <cell r="I478">
            <v>0</v>
          </cell>
          <cell r="J478">
            <v>128477</v>
          </cell>
          <cell r="K478">
            <v>34.78</v>
          </cell>
          <cell r="L478">
            <v>34.78</v>
          </cell>
        </row>
        <row r="479">
          <cell r="A479">
            <v>442</v>
          </cell>
          <cell r="B479" t="str">
            <v>060302.4282.00051.01 FASILITAS PERENCANAAN TEKNIS PENGEMBANGAN SPAM</v>
          </cell>
          <cell r="C479" t="str">
            <v>Swakelola</v>
          </cell>
          <cell r="D479" t="str">
            <v>Non Fisik</v>
          </cell>
          <cell r="E479">
            <v>346350</v>
          </cell>
          <cell r="F479">
            <v>0</v>
          </cell>
          <cell r="G479">
            <v>346350</v>
          </cell>
          <cell r="H479">
            <v>42137</v>
          </cell>
          <cell r="I479">
            <v>0</v>
          </cell>
          <cell r="J479">
            <v>42137</v>
          </cell>
          <cell r="K479">
            <v>12.17</v>
          </cell>
          <cell r="L479">
            <v>12.17</v>
          </cell>
        </row>
        <row r="480">
          <cell r="A480">
            <v>443</v>
          </cell>
          <cell r="B480" t="str">
            <v>060302.4282.00051.01 FASILITASI PEMBENTUKAN KELEMBAGAAN PENYELENGGARAAN SPAM PERDESAAN DAN IKK</v>
          </cell>
          <cell r="C480" t="str">
            <v>Swakelola</v>
          </cell>
          <cell r="D480" t="str">
            <v>Non Fisik</v>
          </cell>
          <cell r="E480">
            <v>346350</v>
          </cell>
          <cell r="F480">
            <v>0</v>
          </cell>
          <cell r="G480">
            <v>346350</v>
          </cell>
          <cell r="H480">
            <v>180232</v>
          </cell>
          <cell r="I480">
            <v>0</v>
          </cell>
          <cell r="J480">
            <v>180232</v>
          </cell>
          <cell r="K480">
            <v>52.04</v>
          </cell>
          <cell r="L480">
            <v>52.04</v>
          </cell>
        </row>
        <row r="481">
          <cell r="A481">
            <v>444</v>
          </cell>
          <cell r="B481" t="str">
            <v>060302.4282.00547.01 PENDAMPINGAN RENCANA INDUK PENGEMBANGAN SPAM</v>
          </cell>
          <cell r="C481" t="str">
            <v>Kontrak</v>
          </cell>
          <cell r="D481" t="str">
            <v>Non Fisik</v>
          </cell>
          <cell r="E481">
            <v>430199</v>
          </cell>
          <cell r="F481">
            <v>0</v>
          </cell>
          <cell r="G481">
            <v>430199</v>
          </cell>
          <cell r="H481">
            <v>84182</v>
          </cell>
          <cell r="I481">
            <v>0</v>
          </cell>
          <cell r="J481">
            <v>84182</v>
          </cell>
          <cell r="K481">
            <v>19.57</v>
          </cell>
          <cell r="L481">
            <v>20</v>
          </cell>
        </row>
        <row r="482">
          <cell r="A482">
            <v>445</v>
          </cell>
          <cell r="B482" t="str">
            <v>060302.4282.00967.01 MONITORING DAK</v>
          </cell>
          <cell r="C482" t="str">
            <v>Swakelola</v>
          </cell>
          <cell r="D482" t="str">
            <v>Non Fisik</v>
          </cell>
          <cell r="E482">
            <v>209803</v>
          </cell>
          <cell r="F482">
            <v>0</v>
          </cell>
          <cell r="G482">
            <v>209803</v>
          </cell>
          <cell r="H482">
            <v>75187</v>
          </cell>
          <cell r="I482">
            <v>0</v>
          </cell>
          <cell r="J482">
            <v>75187</v>
          </cell>
          <cell r="K482">
            <v>35.840000000000003</v>
          </cell>
          <cell r="L482">
            <v>35.840000000000003</v>
          </cell>
        </row>
        <row r="483">
          <cell r="A483">
            <v>446</v>
          </cell>
          <cell r="B483" t="str">
            <v>060302.4282.00967.01 MONITORING SPAM</v>
          </cell>
          <cell r="C483" t="str">
            <v>Swakelola</v>
          </cell>
          <cell r="D483" t="str">
            <v>Non Fisik</v>
          </cell>
          <cell r="E483">
            <v>297902</v>
          </cell>
          <cell r="F483">
            <v>0</v>
          </cell>
          <cell r="G483">
            <v>297902</v>
          </cell>
          <cell r="H483">
            <v>84697</v>
          </cell>
          <cell r="I483">
            <v>0</v>
          </cell>
          <cell r="J483">
            <v>84697</v>
          </cell>
          <cell r="K483">
            <v>28.43</v>
          </cell>
          <cell r="L483">
            <v>28.43</v>
          </cell>
        </row>
        <row r="484">
          <cell r="A484">
            <v>447</v>
          </cell>
          <cell r="B484" t="str">
            <v>060302.4607.00168.01 BANTUAN PROGRAM PENYEHATAN PDAM</v>
          </cell>
          <cell r="C484" t="str">
            <v>Kontrak</v>
          </cell>
          <cell r="D484" t="str">
            <v>Fisik</v>
          </cell>
          <cell r="E484">
            <v>2523700</v>
          </cell>
          <cell r="F484">
            <v>0</v>
          </cell>
          <cell r="G484">
            <v>2523700</v>
          </cell>
          <cell r="H484">
            <v>2112248</v>
          </cell>
          <cell r="I484">
            <v>0</v>
          </cell>
          <cell r="J484">
            <v>2112248</v>
          </cell>
          <cell r="K484">
            <v>83.7</v>
          </cell>
          <cell r="L484">
            <v>84.6</v>
          </cell>
        </row>
        <row r="485">
          <cell r="A485">
            <v>448</v>
          </cell>
          <cell r="B485" t="str">
            <v>060302.4607.00168.01 HONOR PANITIA PENGADAAN BARANG DAN JASA (KONSTRUKSI)</v>
          </cell>
          <cell r="C485" t="str">
            <v>Adm. Umum</v>
          </cell>
          <cell r="D485" t="str">
            <v>Adm. Umum</v>
          </cell>
          <cell r="E485">
            <v>6300</v>
          </cell>
          <cell r="F485">
            <v>0</v>
          </cell>
          <cell r="G485">
            <v>6300</v>
          </cell>
          <cell r="H485">
            <v>0</v>
          </cell>
          <cell r="I485">
            <v>0</v>
          </cell>
          <cell r="J485">
            <v>0</v>
          </cell>
          <cell r="K485">
            <v>0</v>
          </cell>
          <cell r="L485">
            <v>0</v>
          </cell>
        </row>
        <row r="486">
          <cell r="A486">
            <v>449</v>
          </cell>
          <cell r="B486" t="str">
            <v>060302.4612.04469.01 REKRUITMEN FASILITATOR KEBERLANJUTAN DAN VILLAGE INVENTIVE FRANT PROGRAM PAMSIMAS</v>
          </cell>
          <cell r="C486" t="str">
            <v>Kontrak</v>
          </cell>
          <cell r="D486" t="str">
            <v>Non Fisik</v>
          </cell>
          <cell r="E486">
            <v>0</v>
          </cell>
          <cell r="F486">
            <v>787200</v>
          </cell>
          <cell r="G486">
            <v>787200</v>
          </cell>
          <cell r="H486">
            <v>0</v>
          </cell>
          <cell r="I486">
            <v>0</v>
          </cell>
          <cell r="J486">
            <v>0</v>
          </cell>
          <cell r="K486">
            <v>0</v>
          </cell>
          <cell r="L486">
            <v>0</v>
          </cell>
        </row>
        <row r="487">
          <cell r="A487">
            <v>450</v>
          </cell>
          <cell r="B487" t="str">
            <v>060302.4612.04941.02 BIMBINGAN TEKNIS</v>
          </cell>
          <cell r="C487" t="str">
            <v>Swakelola</v>
          </cell>
          <cell r="D487" t="str">
            <v>Non Fisik</v>
          </cell>
          <cell r="E487">
            <v>57600</v>
          </cell>
          <cell r="F487">
            <v>0</v>
          </cell>
          <cell r="G487">
            <v>57600</v>
          </cell>
          <cell r="H487">
            <v>46945</v>
          </cell>
          <cell r="I487">
            <v>0</v>
          </cell>
          <cell r="J487">
            <v>46945</v>
          </cell>
          <cell r="K487">
            <v>81.5</v>
          </cell>
          <cell r="L487">
            <v>81.5</v>
          </cell>
        </row>
        <row r="488">
          <cell r="A488">
            <v>451</v>
          </cell>
          <cell r="B488" t="str">
            <v>060302.4612.04941.02 PELATIHAN PENGELOLA SPAM</v>
          </cell>
          <cell r="C488" t="str">
            <v>Swakelola</v>
          </cell>
          <cell r="D488" t="str">
            <v>Non Fisik</v>
          </cell>
          <cell r="E488">
            <v>550860</v>
          </cell>
          <cell r="F488">
            <v>0</v>
          </cell>
          <cell r="G488">
            <v>550860</v>
          </cell>
          <cell r="H488">
            <v>549767</v>
          </cell>
          <cell r="I488">
            <v>0</v>
          </cell>
          <cell r="J488">
            <v>549767</v>
          </cell>
          <cell r="K488">
            <v>99.8</v>
          </cell>
          <cell r="L488">
            <v>99.8</v>
          </cell>
        </row>
        <row r="489">
          <cell r="A489">
            <v>452</v>
          </cell>
          <cell r="B489" t="str">
            <v>060302.4612.04941.02 HONOR YANG TERKAIT OUTPUT KEGIATAN</v>
          </cell>
          <cell r="C489" t="str">
            <v>Adm. Umum</v>
          </cell>
          <cell r="D489" t="str">
            <v>Adm. Umum</v>
          </cell>
          <cell r="E489">
            <v>5542540</v>
          </cell>
          <cell r="F489">
            <v>0</v>
          </cell>
          <cell r="G489">
            <v>5542540</v>
          </cell>
          <cell r="H489">
            <v>3020164</v>
          </cell>
          <cell r="I489">
            <v>0</v>
          </cell>
          <cell r="J489">
            <v>3020164</v>
          </cell>
          <cell r="K489">
            <v>54.49</v>
          </cell>
          <cell r="L489">
            <v>54.49</v>
          </cell>
        </row>
        <row r="490">
          <cell r="A490">
            <v>453</v>
          </cell>
          <cell r="B490" t="str">
            <v>060302.4612.04941.02 PMAC SUMSEL</v>
          </cell>
          <cell r="C490" t="str">
            <v>Swakelola</v>
          </cell>
          <cell r="D490" t="str">
            <v>Non Fisik</v>
          </cell>
          <cell r="E490">
            <v>0</v>
          </cell>
          <cell r="F490">
            <v>6444000</v>
          </cell>
          <cell r="G490">
            <v>6444000</v>
          </cell>
          <cell r="H490">
            <v>0</v>
          </cell>
          <cell r="I490">
            <v>3716334</v>
          </cell>
          <cell r="J490">
            <v>3716334</v>
          </cell>
          <cell r="K490">
            <v>57.67</v>
          </cell>
          <cell r="L490">
            <v>57.67</v>
          </cell>
        </row>
        <row r="491">
          <cell r="A491">
            <v>454</v>
          </cell>
          <cell r="B491" t="str">
            <v>060302.4612.04941.02 SEWA KOMPUTER</v>
          </cell>
          <cell r="C491" t="str">
            <v>Kontrak</v>
          </cell>
          <cell r="D491" t="str">
            <v>Fisik</v>
          </cell>
          <cell r="E491">
            <v>336000</v>
          </cell>
          <cell r="F491">
            <v>0</v>
          </cell>
          <cell r="G491">
            <v>336000</v>
          </cell>
          <cell r="H491">
            <v>197670</v>
          </cell>
          <cell r="I491">
            <v>0</v>
          </cell>
          <cell r="J491">
            <v>197670</v>
          </cell>
          <cell r="K491">
            <v>58.83</v>
          </cell>
          <cell r="L491">
            <v>82.19</v>
          </cell>
        </row>
        <row r="492">
          <cell r="A492">
            <v>455</v>
          </cell>
          <cell r="B492" t="str">
            <v>060302.4615.04940.01 PENGADAAN KENDARAAN BERMOTOR RODA 2</v>
          </cell>
          <cell r="C492" t="str">
            <v>Kontrak</v>
          </cell>
          <cell r="D492" t="str">
            <v>Fisik</v>
          </cell>
          <cell r="E492">
            <v>20000</v>
          </cell>
          <cell r="F492">
            <v>0</v>
          </cell>
          <cell r="G492">
            <v>20000</v>
          </cell>
          <cell r="H492">
            <v>19298</v>
          </cell>
          <cell r="I492">
            <v>0</v>
          </cell>
          <cell r="J492">
            <v>19298</v>
          </cell>
          <cell r="K492">
            <v>96.49</v>
          </cell>
          <cell r="L492">
            <v>100</v>
          </cell>
        </row>
        <row r="493">
          <cell r="A493">
            <v>456</v>
          </cell>
          <cell r="B493" t="str">
            <v>060302.4615.04940.01 SISTEM PENYEDIAAN AIR MINUM PERDESAAN - KAB. MUSI BANYUASIN</v>
          </cell>
          <cell r="C493" t="str">
            <v>Kontrak</v>
          </cell>
          <cell r="D493" t="str">
            <v>Fisik</v>
          </cell>
          <cell r="E493">
            <v>3950000</v>
          </cell>
          <cell r="F493">
            <v>0</v>
          </cell>
          <cell r="G493">
            <v>3950000</v>
          </cell>
          <cell r="H493">
            <v>3460904</v>
          </cell>
          <cell r="I493">
            <v>0</v>
          </cell>
          <cell r="J493">
            <v>3460904</v>
          </cell>
          <cell r="K493">
            <v>87.62</v>
          </cell>
          <cell r="L493">
            <v>92.04</v>
          </cell>
        </row>
        <row r="494">
          <cell r="A494">
            <v>457</v>
          </cell>
          <cell r="B494" t="str">
            <v>060302.4629.04943.01 PENGADAAN PIPA PVC DIA. 300 MM</v>
          </cell>
          <cell r="C494" t="str">
            <v>Kontrak</v>
          </cell>
          <cell r="D494" t="str">
            <v>Fisik</v>
          </cell>
          <cell r="E494">
            <v>2500000</v>
          </cell>
          <cell r="F494">
            <v>0</v>
          </cell>
          <cell r="G494">
            <v>2500000</v>
          </cell>
          <cell r="H494">
            <v>2464339</v>
          </cell>
          <cell r="I494">
            <v>0</v>
          </cell>
          <cell r="J494">
            <v>2464339</v>
          </cell>
          <cell r="K494">
            <v>98.57</v>
          </cell>
          <cell r="L494">
            <v>100</v>
          </cell>
        </row>
        <row r="495">
          <cell r="A495">
            <v>458</v>
          </cell>
          <cell r="B495" t="str">
            <v>060302.4630.04944.01 PENGEMBANGAN SPAM IKK MUARA LAKITAN - KAB. MUSI RAWAS</v>
          </cell>
          <cell r="C495" t="str">
            <v>Kontrak</v>
          </cell>
          <cell r="D495" t="str">
            <v>Fisik</v>
          </cell>
          <cell r="E495">
            <v>5028000</v>
          </cell>
          <cell r="F495">
            <v>0</v>
          </cell>
          <cell r="G495">
            <v>5028000</v>
          </cell>
          <cell r="H495">
            <v>3762456</v>
          </cell>
          <cell r="I495">
            <v>0</v>
          </cell>
          <cell r="J495">
            <v>3762456</v>
          </cell>
          <cell r="K495">
            <v>74.83</v>
          </cell>
          <cell r="L495">
            <v>77.03</v>
          </cell>
        </row>
        <row r="496">
          <cell r="A496">
            <v>459</v>
          </cell>
          <cell r="B496" t="str">
            <v>060302.4630.04944.01 PENGEMBANGAN SPAM IKK TERAWAS - KAB. MUSI RAWAS</v>
          </cell>
          <cell r="C496" t="str">
            <v>Kontrak</v>
          </cell>
          <cell r="D496" t="str">
            <v>Fisik</v>
          </cell>
          <cell r="E496">
            <v>5400000</v>
          </cell>
          <cell r="F496">
            <v>0</v>
          </cell>
          <cell r="G496">
            <v>5400000</v>
          </cell>
          <cell r="H496">
            <v>4032098</v>
          </cell>
          <cell r="I496">
            <v>0</v>
          </cell>
          <cell r="J496">
            <v>4032098</v>
          </cell>
          <cell r="K496">
            <v>74.67</v>
          </cell>
          <cell r="L496">
            <v>82.68</v>
          </cell>
        </row>
        <row r="497">
          <cell r="A497">
            <v>460</v>
          </cell>
          <cell r="B497" t="str">
            <v>060302.4630.04944.01 SUPERVISI / KONSTRUKSI</v>
          </cell>
          <cell r="C497" t="str">
            <v>Kontrak</v>
          </cell>
          <cell r="D497" t="str">
            <v>Non Fisik</v>
          </cell>
          <cell r="E497">
            <v>250000</v>
          </cell>
          <cell r="F497">
            <v>0</v>
          </cell>
          <cell r="G497">
            <v>250000</v>
          </cell>
          <cell r="H497">
            <v>142280</v>
          </cell>
          <cell r="I497">
            <v>0</v>
          </cell>
          <cell r="J497">
            <v>142280</v>
          </cell>
          <cell r="K497">
            <v>56.91</v>
          </cell>
          <cell r="L497">
            <v>57.88</v>
          </cell>
        </row>
        <row r="498">
          <cell r="A498">
            <v>461</v>
          </cell>
          <cell r="B498" t="str">
            <v>060302.4630.04944.01 PENGEMBANGAN SPAM IKK MUARA BELIDA - KAB. MUARA ENIM</v>
          </cell>
          <cell r="C498" t="str">
            <v>Kontrak</v>
          </cell>
          <cell r="D498" t="str">
            <v>Fisik</v>
          </cell>
          <cell r="E498">
            <v>5000000</v>
          </cell>
          <cell r="F498">
            <v>0</v>
          </cell>
          <cell r="G498">
            <v>5000000</v>
          </cell>
          <cell r="H498">
            <v>3588264</v>
          </cell>
          <cell r="I498">
            <v>0</v>
          </cell>
          <cell r="J498">
            <v>3588264</v>
          </cell>
          <cell r="K498">
            <v>71.77</v>
          </cell>
          <cell r="L498">
            <v>73.239999999999995</v>
          </cell>
        </row>
        <row r="499">
          <cell r="A499">
            <v>462</v>
          </cell>
          <cell r="B499" t="str">
            <v>060302.4630.04944.01 PENGEMBANGAN SPAM IKK BENAKAT - KAB. MUARA ENIM</v>
          </cell>
          <cell r="C499" t="str">
            <v>Kontrak</v>
          </cell>
          <cell r="D499" t="str">
            <v>Fisik</v>
          </cell>
          <cell r="E499">
            <v>4425619</v>
          </cell>
          <cell r="F499">
            <v>0</v>
          </cell>
          <cell r="G499">
            <v>4425619</v>
          </cell>
          <cell r="H499">
            <v>2649130</v>
          </cell>
          <cell r="I499">
            <v>0</v>
          </cell>
          <cell r="J499">
            <v>2649130</v>
          </cell>
          <cell r="K499">
            <v>59.86</v>
          </cell>
          <cell r="L499">
            <v>60.26</v>
          </cell>
        </row>
        <row r="500">
          <cell r="A500">
            <v>463</v>
          </cell>
          <cell r="B500" t="str">
            <v>060302.4630.04944.01 PENGEMBANGAN SPAM IKK-KTM RAMBUTAN - KAB. OGAN ILIR</v>
          </cell>
          <cell r="C500" t="str">
            <v>Kontrak</v>
          </cell>
          <cell r="D500" t="str">
            <v>Fisik</v>
          </cell>
          <cell r="E500">
            <v>4618381</v>
          </cell>
          <cell r="F500">
            <v>0</v>
          </cell>
          <cell r="G500">
            <v>4618381</v>
          </cell>
          <cell r="H500">
            <v>2725200</v>
          </cell>
          <cell r="I500">
            <v>0</v>
          </cell>
          <cell r="J500">
            <v>2725200</v>
          </cell>
          <cell r="K500">
            <v>59.01</v>
          </cell>
          <cell r="L500">
            <v>59.3</v>
          </cell>
        </row>
        <row r="501">
          <cell r="A501">
            <v>464</v>
          </cell>
          <cell r="B501" t="str">
            <v>060302.4630.04944.01 PENGEMBANGAN SPAM IKK BELITANG/GUMAWANG - KAB. OKU TIMUR</v>
          </cell>
          <cell r="C501" t="str">
            <v>Kontrak</v>
          </cell>
          <cell r="D501" t="str">
            <v>Fisik</v>
          </cell>
          <cell r="E501">
            <v>5662000</v>
          </cell>
          <cell r="F501">
            <v>0</v>
          </cell>
          <cell r="G501">
            <v>5662000</v>
          </cell>
          <cell r="H501">
            <v>3345599</v>
          </cell>
          <cell r="I501">
            <v>0</v>
          </cell>
          <cell r="J501">
            <v>3345599</v>
          </cell>
          <cell r="K501">
            <v>59.09</v>
          </cell>
          <cell r="L501">
            <v>56.48</v>
          </cell>
        </row>
        <row r="502">
          <cell r="A502">
            <v>465</v>
          </cell>
          <cell r="B502" t="str">
            <v>060302.4630.04944.01 PENGEMBANGAN SPAM IKK. JEJAWI - KAB. OKI</v>
          </cell>
          <cell r="C502" t="str">
            <v>Kontrak</v>
          </cell>
          <cell r="D502" t="str">
            <v>Fisik</v>
          </cell>
          <cell r="E502">
            <v>4200000</v>
          </cell>
          <cell r="F502">
            <v>0</v>
          </cell>
          <cell r="G502">
            <v>4200000</v>
          </cell>
          <cell r="H502">
            <v>828600</v>
          </cell>
          <cell r="I502">
            <v>0</v>
          </cell>
          <cell r="J502">
            <v>828600</v>
          </cell>
          <cell r="K502">
            <v>19.73</v>
          </cell>
          <cell r="L502">
            <v>37</v>
          </cell>
        </row>
        <row r="503">
          <cell r="A503">
            <v>466</v>
          </cell>
          <cell r="B503" t="str">
            <v>060302.4630.04944.01 SUPERVISI PELAKSANAAN PROGRAM UWSSP</v>
          </cell>
          <cell r="C503" t="str">
            <v>Kontrak</v>
          </cell>
          <cell r="D503" t="str">
            <v>Non Fisik</v>
          </cell>
          <cell r="E503">
            <v>1400000</v>
          </cell>
          <cell r="F503">
            <v>0</v>
          </cell>
          <cell r="G503">
            <v>1400000</v>
          </cell>
          <cell r="H503">
            <v>820000</v>
          </cell>
          <cell r="I503">
            <v>0</v>
          </cell>
          <cell r="J503">
            <v>820000</v>
          </cell>
          <cell r="K503">
            <v>58.57</v>
          </cell>
          <cell r="L503">
            <v>58.57</v>
          </cell>
        </row>
        <row r="504">
          <cell r="A504">
            <v>5495188</v>
          </cell>
          <cell r="B504" t="str">
            <v xml:space="preserve">PENGEMBANGAN PENYEHATAN LINGKUNGAN PERMUKIMAN SUMATERA SELATAN </v>
          </cell>
          <cell r="C504" t="str">
            <v xml:space="preserve">- </v>
          </cell>
          <cell r="D504" t="str">
            <v>-</v>
          </cell>
          <cell r="E504">
            <v>3680000</v>
          </cell>
          <cell r="F504">
            <v>0</v>
          </cell>
          <cell r="G504">
            <v>3680000</v>
          </cell>
          <cell r="H504">
            <v>2964762</v>
          </cell>
          <cell r="I504">
            <v>0</v>
          </cell>
          <cell r="J504">
            <v>2964762</v>
          </cell>
          <cell r="K504">
            <v>80.56</v>
          </cell>
          <cell r="L504">
            <v>90.4</v>
          </cell>
        </row>
        <row r="505">
          <cell r="A505">
            <v>467</v>
          </cell>
          <cell r="B505" t="str">
            <v>060302.4283.00200.01 Pembangunan Prasarana dan Sarana Air Limbah Kws. Rusun Perumnas Palembang</v>
          </cell>
          <cell r="C505" t="str">
            <v>Kontrak</v>
          </cell>
          <cell r="D505" t="str">
            <v>Fisik</v>
          </cell>
          <cell r="E505">
            <v>596500</v>
          </cell>
          <cell r="F505">
            <v>0</v>
          </cell>
          <cell r="G505">
            <v>596500</v>
          </cell>
          <cell r="H505">
            <v>485436</v>
          </cell>
          <cell r="I505">
            <v>0</v>
          </cell>
          <cell r="J505">
            <v>485436</v>
          </cell>
          <cell r="K505">
            <v>81.38</v>
          </cell>
          <cell r="L505">
            <v>100</v>
          </cell>
        </row>
        <row r="506">
          <cell r="A506">
            <v>468</v>
          </cell>
          <cell r="B506" t="str">
            <v>060302.4283.00200.01 Honorarium Panitia Lelang</v>
          </cell>
          <cell r="C506" t="str">
            <v>Swakelola</v>
          </cell>
          <cell r="D506" t="str">
            <v>Fisik</v>
          </cell>
          <cell r="E506">
            <v>3500</v>
          </cell>
          <cell r="F506">
            <v>0</v>
          </cell>
          <cell r="G506">
            <v>3500</v>
          </cell>
          <cell r="H506">
            <v>3500</v>
          </cell>
          <cell r="I506">
            <v>0</v>
          </cell>
          <cell r="J506">
            <v>3500</v>
          </cell>
          <cell r="K506">
            <v>100</v>
          </cell>
          <cell r="L506">
            <v>100</v>
          </cell>
        </row>
        <row r="507">
          <cell r="A507">
            <v>469</v>
          </cell>
          <cell r="B507" t="str">
            <v>060302.4283.04679.01 PELATIHAN TFL SANIMAS</v>
          </cell>
          <cell r="C507" t="str">
            <v>Swakelola</v>
          </cell>
          <cell r="D507" t="str">
            <v>Non Fisik</v>
          </cell>
          <cell r="E507">
            <v>2230000</v>
          </cell>
          <cell r="F507">
            <v>0</v>
          </cell>
          <cell r="G507">
            <v>2230000</v>
          </cell>
          <cell r="H507">
            <v>2042351</v>
          </cell>
          <cell r="I507">
            <v>0</v>
          </cell>
          <cell r="J507">
            <v>2042351</v>
          </cell>
          <cell r="K507">
            <v>91.59</v>
          </cell>
          <cell r="L507">
            <v>100</v>
          </cell>
        </row>
        <row r="508">
          <cell r="A508">
            <v>470</v>
          </cell>
          <cell r="B508" t="str">
            <v>060302.4283.04679.01 PELATIHAN KSM/ MANDOR/ OPERATOR SANIMAS</v>
          </cell>
          <cell r="C508" t="str">
            <v>Swakelola</v>
          </cell>
          <cell r="D508" t="str">
            <v>Non Fisik</v>
          </cell>
          <cell r="E508">
            <v>350000</v>
          </cell>
          <cell r="F508">
            <v>0</v>
          </cell>
          <cell r="G508">
            <v>350000</v>
          </cell>
          <cell r="H508">
            <v>309706</v>
          </cell>
          <cell r="I508">
            <v>0</v>
          </cell>
          <cell r="J508">
            <v>309706</v>
          </cell>
          <cell r="K508">
            <v>88.49</v>
          </cell>
          <cell r="L508">
            <v>100</v>
          </cell>
        </row>
        <row r="509">
          <cell r="A509">
            <v>471</v>
          </cell>
          <cell r="B509" t="str">
            <v>060302.4283.04679.01 MONEV SANIMAS</v>
          </cell>
          <cell r="C509" t="str">
            <v>Swakelola</v>
          </cell>
          <cell r="D509" t="str">
            <v>Non Fisik</v>
          </cell>
          <cell r="E509">
            <v>135000</v>
          </cell>
          <cell r="F509">
            <v>0</v>
          </cell>
          <cell r="G509">
            <v>135000</v>
          </cell>
          <cell r="H509">
            <v>56074</v>
          </cell>
          <cell r="I509">
            <v>0</v>
          </cell>
          <cell r="J509">
            <v>56074</v>
          </cell>
          <cell r="K509">
            <v>41.54</v>
          </cell>
          <cell r="L509">
            <v>50</v>
          </cell>
        </row>
        <row r="510">
          <cell r="A510">
            <v>472</v>
          </cell>
          <cell r="B510" t="str">
            <v>060302.4283.04679.01 KAMPANYE &amp; EDUKASI PENINGKATAN KEPEDULIAN BIDANG PLP</v>
          </cell>
          <cell r="C510" t="str">
            <v>Swakelola</v>
          </cell>
          <cell r="D510" t="str">
            <v>Non Fisik</v>
          </cell>
          <cell r="E510">
            <v>200000</v>
          </cell>
          <cell r="F510">
            <v>0</v>
          </cell>
          <cell r="G510">
            <v>200000</v>
          </cell>
          <cell r="H510">
            <v>59395</v>
          </cell>
          <cell r="I510">
            <v>0</v>
          </cell>
          <cell r="J510">
            <v>59395</v>
          </cell>
          <cell r="K510">
            <v>29.7</v>
          </cell>
          <cell r="L510">
            <v>35</v>
          </cell>
        </row>
        <row r="511">
          <cell r="A511">
            <v>473</v>
          </cell>
          <cell r="B511" t="str">
            <v>060302.4283.04679.01 SOSIALISASI PENGEMBANGAN KELEMBAGAAN BIDANG PLP</v>
          </cell>
          <cell r="C511" t="str">
            <v>Swakelola</v>
          </cell>
          <cell r="D511" t="str">
            <v>Non Fisik</v>
          </cell>
          <cell r="E511">
            <v>75000</v>
          </cell>
          <cell r="F511">
            <v>0</v>
          </cell>
          <cell r="G511">
            <v>75000</v>
          </cell>
          <cell r="H511">
            <v>0</v>
          </cell>
          <cell r="I511">
            <v>0</v>
          </cell>
          <cell r="J511">
            <v>0</v>
          </cell>
          <cell r="K511">
            <v>0</v>
          </cell>
          <cell r="L511">
            <v>0</v>
          </cell>
        </row>
        <row r="512">
          <cell r="A512">
            <v>474</v>
          </cell>
          <cell r="B512" t="str">
            <v>060302.4283.04679.01 PKPD-PU SUB BIDANG SANITASI</v>
          </cell>
          <cell r="C512" t="str">
            <v>Swakelola</v>
          </cell>
          <cell r="D512" t="str">
            <v>Non Fisik</v>
          </cell>
          <cell r="E512">
            <v>50000</v>
          </cell>
          <cell r="F512">
            <v>0</v>
          </cell>
          <cell r="G512">
            <v>50000</v>
          </cell>
          <cell r="H512">
            <v>8300</v>
          </cell>
          <cell r="I512">
            <v>0</v>
          </cell>
          <cell r="J512">
            <v>8300</v>
          </cell>
          <cell r="K512">
            <v>16.600000000000001</v>
          </cell>
          <cell r="L512">
            <v>20</v>
          </cell>
        </row>
        <row r="513">
          <cell r="A513">
            <v>475</v>
          </cell>
          <cell r="B513" t="str">
            <v>060302.4283.04679.01 DISEMINASI NSPM BIDANG PLP</v>
          </cell>
          <cell r="C513" t="str">
            <v>Swakelola</v>
          </cell>
          <cell r="D513" t="str">
            <v>Non Fisik</v>
          </cell>
          <cell r="E513">
            <v>40000</v>
          </cell>
          <cell r="F513">
            <v>0</v>
          </cell>
          <cell r="G513">
            <v>40000</v>
          </cell>
          <cell r="H513">
            <v>0</v>
          </cell>
          <cell r="I513">
            <v>0</v>
          </cell>
          <cell r="J513">
            <v>0</v>
          </cell>
          <cell r="K513">
            <v>0</v>
          </cell>
          <cell r="L513">
            <v>0</v>
          </cell>
        </row>
        <row r="514">
          <cell r="A514">
            <v>5495220</v>
          </cell>
          <cell r="B514" t="str">
            <v xml:space="preserve">PENGEMBANGAN KINERJA PENGELOLAAN AIR MINUM LAMPUNG </v>
          </cell>
          <cell r="C514" t="str">
            <v xml:space="preserve">- </v>
          </cell>
          <cell r="D514" t="str">
            <v>-</v>
          </cell>
          <cell r="E514">
            <v>26125000</v>
          </cell>
          <cell r="F514">
            <v>0</v>
          </cell>
          <cell r="G514">
            <v>26125000</v>
          </cell>
          <cell r="H514">
            <v>19270274</v>
          </cell>
          <cell r="I514">
            <v>0</v>
          </cell>
          <cell r="J514">
            <v>19270274</v>
          </cell>
          <cell r="K514">
            <v>73.760000000000005</v>
          </cell>
          <cell r="L514">
            <v>84.28</v>
          </cell>
        </row>
        <row r="515">
          <cell r="A515">
            <v>476</v>
          </cell>
          <cell r="B515" t="str">
            <v>060302.4282.00002.01 Administrasi Kegiatan</v>
          </cell>
          <cell r="C515" t="str">
            <v>Adm. Umum</v>
          </cell>
          <cell r="D515" t="str">
            <v>Adm. Umum</v>
          </cell>
          <cell r="E515">
            <v>266190</v>
          </cell>
          <cell r="F515">
            <v>0</v>
          </cell>
          <cell r="G515">
            <v>266190</v>
          </cell>
          <cell r="H515">
            <v>162936</v>
          </cell>
          <cell r="I515">
            <v>0</v>
          </cell>
          <cell r="J515">
            <v>162936</v>
          </cell>
          <cell r="K515">
            <v>61.21</v>
          </cell>
          <cell r="L515">
            <v>61.21</v>
          </cell>
        </row>
        <row r="516">
          <cell r="A516">
            <v>477</v>
          </cell>
          <cell r="B516" t="str">
            <v>060302.4282.00051.01 Fasilitasi Pembentukan Kelembagaan Penyelenggaraan SPAM Perdesaan dan IKK</v>
          </cell>
          <cell r="C516" t="str">
            <v>Swakelola</v>
          </cell>
          <cell r="D516" t="str">
            <v>Non Fisik</v>
          </cell>
          <cell r="E516">
            <v>261180</v>
          </cell>
          <cell r="F516">
            <v>0</v>
          </cell>
          <cell r="G516">
            <v>261180</v>
          </cell>
          <cell r="H516">
            <v>0</v>
          </cell>
          <cell r="I516">
            <v>0</v>
          </cell>
          <cell r="J516">
            <v>0</v>
          </cell>
          <cell r="K516">
            <v>0</v>
          </cell>
          <cell r="L516">
            <v>0</v>
          </cell>
        </row>
        <row r="517">
          <cell r="A517">
            <v>478</v>
          </cell>
          <cell r="B517" t="str">
            <v>060302.4282.00051.01 Sosialisasi NSPK Bidang Air Minum</v>
          </cell>
          <cell r="C517" t="str">
            <v>Swakelola</v>
          </cell>
          <cell r="D517" t="str">
            <v>Non Fisik</v>
          </cell>
          <cell r="E517">
            <v>155420</v>
          </cell>
          <cell r="F517">
            <v>0</v>
          </cell>
          <cell r="G517">
            <v>155420</v>
          </cell>
          <cell r="H517">
            <v>0</v>
          </cell>
          <cell r="I517">
            <v>0</v>
          </cell>
          <cell r="J517">
            <v>0</v>
          </cell>
          <cell r="K517">
            <v>0</v>
          </cell>
          <cell r="L517">
            <v>0</v>
          </cell>
        </row>
        <row r="518">
          <cell r="A518">
            <v>479</v>
          </cell>
          <cell r="B518" t="str">
            <v>060302.4282.00051.01 Studi Identifikasi Kebutuhan Dan Potensi Air Baku Air Minum Provinsi Lampung</v>
          </cell>
          <cell r="C518" t="str">
            <v>Kontrak</v>
          </cell>
          <cell r="D518" t="str">
            <v>Non Fisik</v>
          </cell>
          <cell r="E518">
            <v>500000</v>
          </cell>
          <cell r="F518">
            <v>0</v>
          </cell>
          <cell r="G518">
            <v>500000</v>
          </cell>
          <cell r="H518">
            <v>490538</v>
          </cell>
          <cell r="I518">
            <v>0</v>
          </cell>
          <cell r="J518">
            <v>490538</v>
          </cell>
          <cell r="K518">
            <v>98.11</v>
          </cell>
          <cell r="L518">
            <v>100</v>
          </cell>
        </row>
        <row r="519">
          <cell r="A519">
            <v>480</v>
          </cell>
          <cell r="B519" t="str">
            <v>060302.4282.00051.01 Fasilitasi Perencanaan Teknis Pengembangan SPAM</v>
          </cell>
          <cell r="C519" t="str">
            <v>Kontrak</v>
          </cell>
          <cell r="D519" t="str">
            <v>Non Fisik</v>
          </cell>
          <cell r="E519">
            <v>300000</v>
          </cell>
          <cell r="F519">
            <v>0</v>
          </cell>
          <cell r="G519">
            <v>300000</v>
          </cell>
          <cell r="H519">
            <v>293917</v>
          </cell>
          <cell r="I519">
            <v>0</v>
          </cell>
          <cell r="J519">
            <v>293917</v>
          </cell>
          <cell r="K519">
            <v>97.97</v>
          </cell>
          <cell r="L519">
            <v>100</v>
          </cell>
        </row>
        <row r="520">
          <cell r="A520">
            <v>481</v>
          </cell>
          <cell r="B520" t="str">
            <v>060302.4282.00117.01 Pengelolaan Sistem Akutansi Pemerintah</v>
          </cell>
          <cell r="C520" t="str">
            <v>Swakelola</v>
          </cell>
          <cell r="D520" t="str">
            <v>Non Fisik</v>
          </cell>
          <cell r="E520">
            <v>207410</v>
          </cell>
          <cell r="F520">
            <v>0</v>
          </cell>
          <cell r="G520">
            <v>207410</v>
          </cell>
          <cell r="H520">
            <v>108145</v>
          </cell>
          <cell r="I520">
            <v>0</v>
          </cell>
          <cell r="J520">
            <v>108145</v>
          </cell>
          <cell r="K520">
            <v>52.14</v>
          </cell>
          <cell r="L520">
            <v>52.14</v>
          </cell>
        </row>
        <row r="521">
          <cell r="A521">
            <v>482</v>
          </cell>
          <cell r="B521" t="str">
            <v>060302.4282.00967.01 Monitoring dan Evaluasi Dana Alokasi Khusus (DAK) dan Sistem Penyediaan Air Minum (SPAM)</v>
          </cell>
          <cell r="C521" t="str">
            <v>Swakelola</v>
          </cell>
          <cell r="D521" t="str">
            <v>Non Fisik</v>
          </cell>
          <cell r="E521">
            <v>309800</v>
          </cell>
          <cell r="F521">
            <v>0</v>
          </cell>
          <cell r="G521">
            <v>309800</v>
          </cell>
          <cell r="H521">
            <v>132774</v>
          </cell>
          <cell r="I521">
            <v>0</v>
          </cell>
          <cell r="J521">
            <v>132774</v>
          </cell>
          <cell r="K521">
            <v>42.86</v>
          </cell>
          <cell r="L521">
            <v>42.86</v>
          </cell>
        </row>
        <row r="522">
          <cell r="A522">
            <v>483</v>
          </cell>
          <cell r="B522" t="str">
            <v>060302.4607.00168.01 Peningkatan Prasarana dan Sarana Air Bersih Kota Bandar Lampung</v>
          </cell>
          <cell r="C522" t="str">
            <v>Kontrak</v>
          </cell>
          <cell r="D522" t="str">
            <v>Fisik</v>
          </cell>
          <cell r="E522">
            <v>4060340</v>
          </cell>
          <cell r="F522">
            <v>0</v>
          </cell>
          <cell r="G522">
            <v>4060340</v>
          </cell>
          <cell r="H522">
            <v>3857179</v>
          </cell>
          <cell r="I522">
            <v>0</v>
          </cell>
          <cell r="J522">
            <v>3857179</v>
          </cell>
          <cell r="K522">
            <v>95</v>
          </cell>
          <cell r="L522">
            <v>100</v>
          </cell>
        </row>
        <row r="523">
          <cell r="A523">
            <v>484</v>
          </cell>
          <cell r="B523" t="str">
            <v>060302.4607.00168.01 Supervisi / Pengawasan Teknis BANPRO dan MBR 2010</v>
          </cell>
          <cell r="C523" t="str">
            <v>Kontrak</v>
          </cell>
          <cell r="D523" t="str">
            <v>Non Fisik</v>
          </cell>
          <cell r="E523">
            <v>100000</v>
          </cell>
          <cell r="F523">
            <v>0</v>
          </cell>
          <cell r="G523">
            <v>100000</v>
          </cell>
          <cell r="H523">
            <v>97493</v>
          </cell>
          <cell r="I523">
            <v>0</v>
          </cell>
          <cell r="J523">
            <v>97493</v>
          </cell>
          <cell r="K523">
            <v>97.49</v>
          </cell>
          <cell r="L523">
            <v>100</v>
          </cell>
        </row>
        <row r="524">
          <cell r="A524">
            <v>485</v>
          </cell>
          <cell r="B524" t="str">
            <v>060302.4607.00168.01 Honor Panitia</v>
          </cell>
          <cell r="C524" t="str">
            <v>Adm. Umum</v>
          </cell>
          <cell r="D524" t="str">
            <v>Adm. Umum</v>
          </cell>
          <cell r="E524">
            <v>4660</v>
          </cell>
          <cell r="F524">
            <v>0</v>
          </cell>
          <cell r="G524">
            <v>4660</v>
          </cell>
          <cell r="H524">
            <v>3160</v>
          </cell>
          <cell r="I524">
            <v>0</v>
          </cell>
          <cell r="J524">
            <v>3160</v>
          </cell>
          <cell r="K524">
            <v>67.81</v>
          </cell>
          <cell r="L524">
            <v>67.180000000000007</v>
          </cell>
        </row>
        <row r="525">
          <cell r="A525">
            <v>486</v>
          </cell>
          <cell r="B525" t="str">
            <v>060302.4615.04940.01 Pembangunan Prasarana dan Sarana Air Minum Desa Kresno Widodo Kec. Tegineneng (Desa Rawan Air)</v>
          </cell>
          <cell r="C525" t="str">
            <v>Kontrak</v>
          </cell>
          <cell r="D525" t="str">
            <v>Fisik</v>
          </cell>
          <cell r="E525">
            <v>1387933</v>
          </cell>
          <cell r="F525">
            <v>0</v>
          </cell>
          <cell r="G525">
            <v>1387933</v>
          </cell>
          <cell r="H525">
            <v>1110186</v>
          </cell>
          <cell r="I525">
            <v>0</v>
          </cell>
          <cell r="J525">
            <v>1110186</v>
          </cell>
          <cell r="K525">
            <v>79.989999999999995</v>
          </cell>
          <cell r="L525">
            <v>95</v>
          </cell>
        </row>
        <row r="526">
          <cell r="A526">
            <v>487</v>
          </cell>
          <cell r="B526" t="str">
            <v>060302.4615.04940.01 Pembangunan Prasarana dan Sarana Air Minum Desa Limau Kec. Limau (Desa Rawan Air)</v>
          </cell>
          <cell r="C526" t="str">
            <v>Kontrak</v>
          </cell>
          <cell r="D526" t="str">
            <v>Fisik</v>
          </cell>
          <cell r="E526">
            <v>1578410</v>
          </cell>
          <cell r="F526">
            <v>0</v>
          </cell>
          <cell r="G526">
            <v>1578410</v>
          </cell>
          <cell r="H526">
            <v>1499489</v>
          </cell>
          <cell r="I526">
            <v>0</v>
          </cell>
          <cell r="J526">
            <v>1499489</v>
          </cell>
          <cell r="K526">
            <v>95</v>
          </cell>
          <cell r="L526">
            <v>100</v>
          </cell>
        </row>
        <row r="527">
          <cell r="A527">
            <v>488</v>
          </cell>
          <cell r="B527" t="str">
            <v>060302.4615.04940.01 Pembangunan Prasarana dan Sarana Air Minum Desa Srikencono Kec. Bumi Nabung (Desa Rawan Air)</v>
          </cell>
          <cell r="C527" t="str">
            <v>Kontrak</v>
          </cell>
          <cell r="D527" t="str">
            <v>Fisik</v>
          </cell>
          <cell r="E527">
            <v>1385997</v>
          </cell>
          <cell r="F527">
            <v>0</v>
          </cell>
          <cell r="G527">
            <v>1385997</v>
          </cell>
          <cell r="H527">
            <v>1316554</v>
          </cell>
          <cell r="I527">
            <v>0</v>
          </cell>
          <cell r="J527">
            <v>1316554</v>
          </cell>
          <cell r="K527">
            <v>94.99</v>
          </cell>
          <cell r="L527">
            <v>100</v>
          </cell>
        </row>
        <row r="528">
          <cell r="A528">
            <v>489</v>
          </cell>
          <cell r="B528" t="str">
            <v>060302.4615.04940.01 Supervisi / Pengawasan Teknis Perdesaan 2010</v>
          </cell>
          <cell r="C528" t="str">
            <v>Kontrak</v>
          </cell>
          <cell r="D528" t="str">
            <v>Non Fisik</v>
          </cell>
          <cell r="E528">
            <v>100000</v>
          </cell>
          <cell r="F528">
            <v>0</v>
          </cell>
          <cell r="G528">
            <v>100000</v>
          </cell>
          <cell r="H528">
            <v>98923</v>
          </cell>
          <cell r="I528">
            <v>0</v>
          </cell>
          <cell r="J528">
            <v>98923</v>
          </cell>
          <cell r="K528">
            <v>98.92</v>
          </cell>
          <cell r="L528">
            <v>100</v>
          </cell>
        </row>
        <row r="529">
          <cell r="A529">
            <v>490</v>
          </cell>
          <cell r="B529" t="str">
            <v>060302.4615.04940.01 Honor Panitia</v>
          </cell>
          <cell r="C529" t="str">
            <v>Adm. Umum</v>
          </cell>
          <cell r="D529" t="str">
            <v>Adm. Umum</v>
          </cell>
          <cell r="E529">
            <v>12660</v>
          </cell>
          <cell r="F529">
            <v>0</v>
          </cell>
          <cell r="G529">
            <v>12660</v>
          </cell>
          <cell r="H529">
            <v>8160</v>
          </cell>
          <cell r="I529">
            <v>0</v>
          </cell>
          <cell r="J529">
            <v>8160</v>
          </cell>
          <cell r="K529">
            <v>64.45</v>
          </cell>
          <cell r="L529">
            <v>64.45</v>
          </cell>
        </row>
        <row r="530">
          <cell r="A530">
            <v>491</v>
          </cell>
          <cell r="B530" t="str">
            <v>060302.4629.04943.01 Penyediaan Prasarana dan Sarana Air Minum Kelurahan Beringin Raya Kec. Kemiling</v>
          </cell>
          <cell r="C530" t="str">
            <v>Kontrak</v>
          </cell>
          <cell r="D530" t="str">
            <v>Fisik</v>
          </cell>
          <cell r="E530">
            <v>1753000</v>
          </cell>
          <cell r="F530">
            <v>0</v>
          </cell>
          <cell r="G530">
            <v>1753000</v>
          </cell>
          <cell r="H530">
            <v>1665295</v>
          </cell>
          <cell r="I530">
            <v>0</v>
          </cell>
          <cell r="J530">
            <v>1665295</v>
          </cell>
          <cell r="K530">
            <v>95</v>
          </cell>
          <cell r="L530">
            <v>100</v>
          </cell>
        </row>
        <row r="531">
          <cell r="A531">
            <v>492</v>
          </cell>
          <cell r="B531" t="str">
            <v>060302.4629.04943.01 Honor Panitia</v>
          </cell>
          <cell r="C531" t="str">
            <v>Adm. Umum</v>
          </cell>
          <cell r="D531" t="str">
            <v>Adm. Umum</v>
          </cell>
          <cell r="E531">
            <v>4000</v>
          </cell>
          <cell r="F531">
            <v>0</v>
          </cell>
          <cell r="G531">
            <v>4000</v>
          </cell>
          <cell r="H531">
            <v>2500</v>
          </cell>
          <cell r="I531">
            <v>0</v>
          </cell>
          <cell r="J531">
            <v>2500</v>
          </cell>
          <cell r="K531">
            <v>62.5</v>
          </cell>
          <cell r="L531">
            <v>62.5</v>
          </cell>
        </row>
        <row r="532">
          <cell r="A532">
            <v>493</v>
          </cell>
          <cell r="B532" t="str">
            <v>060302.4630.04944.01 Penyediaan Prasarana dan Sarana Air Minum IKK Gaya Baru I</v>
          </cell>
          <cell r="C532" t="str">
            <v>Kontrak</v>
          </cell>
          <cell r="D532" t="str">
            <v>Fisik</v>
          </cell>
          <cell r="E532">
            <v>3462000</v>
          </cell>
          <cell r="F532">
            <v>0</v>
          </cell>
          <cell r="G532">
            <v>3462000</v>
          </cell>
          <cell r="H532">
            <v>2070388</v>
          </cell>
          <cell r="I532">
            <v>0</v>
          </cell>
          <cell r="J532">
            <v>2070388</v>
          </cell>
          <cell r="K532">
            <v>59.8</v>
          </cell>
          <cell r="L532">
            <v>75</v>
          </cell>
        </row>
        <row r="533">
          <cell r="A533">
            <v>494</v>
          </cell>
          <cell r="B533" t="str">
            <v>060302.4630.04944.01 Penyediaan Prasarana dan Sarana Air Minum IKK Giham I Kec. Sekincau</v>
          </cell>
          <cell r="C533" t="str">
            <v>Kontrak</v>
          </cell>
          <cell r="D533" t="str">
            <v>Fisik</v>
          </cell>
          <cell r="E533">
            <v>6655145</v>
          </cell>
          <cell r="F533">
            <v>0</v>
          </cell>
          <cell r="G533">
            <v>6655145</v>
          </cell>
          <cell r="H533">
            <v>3630079</v>
          </cell>
          <cell r="I533">
            <v>0</v>
          </cell>
          <cell r="J533">
            <v>3630079</v>
          </cell>
          <cell r="K533">
            <v>54.55</v>
          </cell>
          <cell r="L533">
            <v>75</v>
          </cell>
        </row>
        <row r="534">
          <cell r="A534">
            <v>495</v>
          </cell>
          <cell r="B534" t="str">
            <v>060302.4630.04944.01 Supervisi / Pengawasan Teknis SPAM IKK Gaya Baru 2010</v>
          </cell>
          <cell r="C534" t="str">
            <v>Kontrak</v>
          </cell>
          <cell r="D534" t="str">
            <v>Non Fisik</v>
          </cell>
          <cell r="E534">
            <v>100000</v>
          </cell>
          <cell r="F534">
            <v>0</v>
          </cell>
          <cell r="G534">
            <v>100000</v>
          </cell>
          <cell r="H534">
            <v>49763</v>
          </cell>
          <cell r="I534">
            <v>0</v>
          </cell>
          <cell r="J534">
            <v>49763</v>
          </cell>
          <cell r="K534">
            <v>49.76</v>
          </cell>
          <cell r="L534">
            <v>30</v>
          </cell>
        </row>
        <row r="535">
          <cell r="A535">
            <v>496</v>
          </cell>
          <cell r="B535" t="str">
            <v>060302.4630.04944.01 Honor Panitia</v>
          </cell>
          <cell r="C535" t="str">
            <v>Adm. Umum</v>
          </cell>
          <cell r="D535" t="str">
            <v>Adm. Umum</v>
          </cell>
          <cell r="E535">
            <v>20070</v>
          </cell>
          <cell r="F535">
            <v>0</v>
          </cell>
          <cell r="G535">
            <v>20070</v>
          </cell>
          <cell r="H535">
            <v>11320</v>
          </cell>
          <cell r="I535">
            <v>0</v>
          </cell>
          <cell r="J535">
            <v>11320</v>
          </cell>
          <cell r="K535">
            <v>56.4</v>
          </cell>
          <cell r="L535">
            <v>56.4</v>
          </cell>
        </row>
        <row r="536">
          <cell r="A536">
            <v>497</v>
          </cell>
          <cell r="B536" t="str">
            <v>060302.4630.04944.01 Penyediaan Prasarana dan Sarana Air Minum IKK Gaya Baru II</v>
          </cell>
          <cell r="C536" t="str">
            <v>Kontrak</v>
          </cell>
          <cell r="D536" t="str">
            <v>Fisik</v>
          </cell>
          <cell r="E536">
            <v>2875645</v>
          </cell>
          <cell r="F536">
            <v>0</v>
          </cell>
          <cell r="G536">
            <v>2875645</v>
          </cell>
          <cell r="H536">
            <v>2300514</v>
          </cell>
          <cell r="I536">
            <v>0</v>
          </cell>
          <cell r="J536">
            <v>2300514</v>
          </cell>
          <cell r="K536">
            <v>80</v>
          </cell>
          <cell r="L536">
            <v>87</v>
          </cell>
        </row>
        <row r="537">
          <cell r="A537">
            <v>498</v>
          </cell>
          <cell r="B537" t="str">
            <v>060302.4630.04944.01 Supervisi / Pengawasan Teknis SPAM IKK Giham 2010</v>
          </cell>
          <cell r="C537" t="str">
            <v>Kontrak</v>
          </cell>
          <cell r="D537" t="str">
            <v>Non Fisik</v>
          </cell>
          <cell r="E537">
            <v>100000</v>
          </cell>
          <cell r="F537">
            <v>0</v>
          </cell>
          <cell r="G537">
            <v>100000</v>
          </cell>
          <cell r="H537">
            <v>49705</v>
          </cell>
          <cell r="I537">
            <v>0</v>
          </cell>
          <cell r="J537">
            <v>49705</v>
          </cell>
          <cell r="K537">
            <v>49.7</v>
          </cell>
          <cell r="L537">
            <v>30</v>
          </cell>
        </row>
        <row r="538">
          <cell r="A538">
            <v>499</v>
          </cell>
          <cell r="B538" t="str">
            <v>060302.4630.04944.01 Penyediaan Prasarana dan Sarana Air Minum IKK Giham II Kec. Sekincau</v>
          </cell>
          <cell r="C538" t="str">
            <v>Kontrak</v>
          </cell>
          <cell r="D538" t="str">
            <v>Fisik</v>
          </cell>
          <cell r="E538">
            <v>525140</v>
          </cell>
          <cell r="F538">
            <v>0</v>
          </cell>
          <cell r="G538">
            <v>525140</v>
          </cell>
          <cell r="H538">
            <v>311256</v>
          </cell>
          <cell r="I538">
            <v>0</v>
          </cell>
          <cell r="J538">
            <v>311256</v>
          </cell>
          <cell r="K538">
            <v>59.27</v>
          </cell>
          <cell r="L538">
            <v>65</v>
          </cell>
        </row>
        <row r="539">
          <cell r="A539">
            <v>5495239</v>
          </cell>
          <cell r="B539" t="str">
            <v xml:space="preserve">PENGEMBANGAN PENYEHATAN LINGKUNGAN PERMUKIMAN LAMPUNG </v>
          </cell>
          <cell r="C539" t="str">
            <v xml:space="preserve">- </v>
          </cell>
          <cell r="D539" t="str">
            <v>-</v>
          </cell>
          <cell r="E539">
            <v>1650000</v>
          </cell>
          <cell r="F539">
            <v>0</v>
          </cell>
          <cell r="G539">
            <v>1650000</v>
          </cell>
          <cell r="H539">
            <v>995129</v>
          </cell>
          <cell r="I539">
            <v>0</v>
          </cell>
          <cell r="J539">
            <v>995129</v>
          </cell>
          <cell r="K539">
            <v>60.31</v>
          </cell>
          <cell r="L539">
            <v>76.25</v>
          </cell>
        </row>
        <row r="540">
          <cell r="A540">
            <v>500</v>
          </cell>
          <cell r="B540" t="str">
            <v>060302.4283.00051.01 Pelatihan Sanimas Mandor dan KSM</v>
          </cell>
          <cell r="C540" t="str">
            <v>Swakelola</v>
          </cell>
          <cell r="D540" t="str">
            <v>Non Fisik</v>
          </cell>
          <cell r="E540">
            <v>100760</v>
          </cell>
          <cell r="F540">
            <v>0</v>
          </cell>
          <cell r="G540">
            <v>100760</v>
          </cell>
          <cell r="H540">
            <v>52750</v>
          </cell>
          <cell r="I540">
            <v>0</v>
          </cell>
          <cell r="J540">
            <v>52750</v>
          </cell>
          <cell r="K540">
            <v>52.35</v>
          </cell>
          <cell r="L540">
            <v>90</v>
          </cell>
        </row>
        <row r="541">
          <cell r="A541">
            <v>501</v>
          </cell>
          <cell r="B541" t="str">
            <v>060302.4283.00051.01 Monev DAK</v>
          </cell>
          <cell r="C541" t="str">
            <v>Swakelola</v>
          </cell>
          <cell r="D541" t="str">
            <v>Non Fisik</v>
          </cell>
          <cell r="E541">
            <v>110490</v>
          </cell>
          <cell r="F541">
            <v>0</v>
          </cell>
          <cell r="G541">
            <v>110490</v>
          </cell>
          <cell r="H541">
            <v>64977</v>
          </cell>
          <cell r="I541">
            <v>0</v>
          </cell>
          <cell r="J541">
            <v>64977</v>
          </cell>
          <cell r="K541">
            <v>58.81</v>
          </cell>
          <cell r="L541">
            <v>75</v>
          </cell>
        </row>
        <row r="542">
          <cell r="A542">
            <v>502</v>
          </cell>
          <cell r="B542" t="str">
            <v>060302.4283.00051.01 PKPD-PU Sub Bidang Sanitasi</v>
          </cell>
          <cell r="C542" t="str">
            <v>Swakelola</v>
          </cell>
          <cell r="D542" t="str">
            <v>Non Fisik</v>
          </cell>
          <cell r="E542">
            <v>61240</v>
          </cell>
          <cell r="F542">
            <v>0</v>
          </cell>
          <cell r="G542">
            <v>61240</v>
          </cell>
          <cell r="H542">
            <v>49370</v>
          </cell>
          <cell r="I542">
            <v>0</v>
          </cell>
          <cell r="J542">
            <v>49370</v>
          </cell>
          <cell r="K542">
            <v>80.62</v>
          </cell>
          <cell r="L542">
            <v>100</v>
          </cell>
        </row>
        <row r="543">
          <cell r="A543">
            <v>503</v>
          </cell>
          <cell r="B543" t="str">
            <v>060302.4283.00051.01 Diseminasi Peraturan dan Pedoman Bidang PLP</v>
          </cell>
          <cell r="C543" t="str">
            <v>Swakelola</v>
          </cell>
          <cell r="D543" t="str">
            <v>Non Fisik</v>
          </cell>
          <cell r="E543">
            <v>77510</v>
          </cell>
          <cell r="F543">
            <v>0</v>
          </cell>
          <cell r="G543">
            <v>77510</v>
          </cell>
          <cell r="H543">
            <v>10105</v>
          </cell>
          <cell r="I543">
            <v>0</v>
          </cell>
          <cell r="J543">
            <v>10105</v>
          </cell>
          <cell r="K543">
            <v>13.04</v>
          </cell>
          <cell r="L543">
            <v>13.04</v>
          </cell>
        </row>
        <row r="544">
          <cell r="A544">
            <v>504</v>
          </cell>
          <cell r="B544" t="str">
            <v>060302.4283.00200.01 Perencanaan Teknis Sanitasi Terpadu Skala Kawasan Lokasi Kel. Kedamaian</v>
          </cell>
          <cell r="C544" t="str">
            <v>Kontrak</v>
          </cell>
          <cell r="D544" t="str">
            <v>Non Fisik</v>
          </cell>
          <cell r="E544">
            <v>100000</v>
          </cell>
          <cell r="F544">
            <v>0</v>
          </cell>
          <cell r="G544">
            <v>100000</v>
          </cell>
          <cell r="H544">
            <v>99662</v>
          </cell>
          <cell r="I544">
            <v>0</v>
          </cell>
          <cell r="J544">
            <v>99662</v>
          </cell>
          <cell r="K544">
            <v>99.66</v>
          </cell>
          <cell r="L544">
            <v>100</v>
          </cell>
        </row>
        <row r="545">
          <cell r="A545">
            <v>505</v>
          </cell>
          <cell r="B545" t="str">
            <v>060302.4283.00200.01 Perencanaan Teknis Sanitasi Terpadu Skala Kawasan Lokasi Sawah Brebes</v>
          </cell>
          <cell r="C545" t="str">
            <v>Kontrak</v>
          </cell>
          <cell r="D545" t="str">
            <v>Non Fisik</v>
          </cell>
          <cell r="E545">
            <v>100000</v>
          </cell>
          <cell r="F545">
            <v>0</v>
          </cell>
          <cell r="G545">
            <v>100000</v>
          </cell>
          <cell r="H545">
            <v>99640</v>
          </cell>
          <cell r="I545">
            <v>0</v>
          </cell>
          <cell r="J545">
            <v>99640</v>
          </cell>
          <cell r="K545">
            <v>99.64</v>
          </cell>
          <cell r="L545">
            <v>100</v>
          </cell>
        </row>
        <row r="546">
          <cell r="A546">
            <v>506</v>
          </cell>
          <cell r="B546" t="str">
            <v>060302.4283.00200.01 DED PS Air Limbah Kawasan RSH Lokasi Perum Wisma Mas &amp; Perum Beringin Raya-Bandar Lampung</v>
          </cell>
          <cell r="C546" t="str">
            <v>Kontrak</v>
          </cell>
          <cell r="D546" t="str">
            <v>Non Fisik</v>
          </cell>
          <cell r="E546">
            <v>100000</v>
          </cell>
          <cell r="F546">
            <v>0</v>
          </cell>
          <cell r="G546">
            <v>100000</v>
          </cell>
          <cell r="H546">
            <v>98800</v>
          </cell>
          <cell r="I546">
            <v>0</v>
          </cell>
          <cell r="J546">
            <v>98800</v>
          </cell>
          <cell r="K546">
            <v>98.8</v>
          </cell>
          <cell r="L546">
            <v>100</v>
          </cell>
        </row>
        <row r="547">
          <cell r="A547">
            <v>507</v>
          </cell>
          <cell r="B547" t="str">
            <v>060302.4283.00200.01 Review Master Plan dan DED Air Limbah Kota Bandar Lampung</v>
          </cell>
          <cell r="C547" t="str">
            <v>Kontrak</v>
          </cell>
          <cell r="D547" t="str">
            <v>Non Fisik</v>
          </cell>
          <cell r="E547">
            <v>953985</v>
          </cell>
          <cell r="F547">
            <v>0</v>
          </cell>
          <cell r="G547">
            <v>953985</v>
          </cell>
          <cell r="H547">
            <v>476186</v>
          </cell>
          <cell r="I547">
            <v>0</v>
          </cell>
          <cell r="J547">
            <v>476186</v>
          </cell>
          <cell r="K547">
            <v>49.92</v>
          </cell>
          <cell r="L547">
            <v>70</v>
          </cell>
        </row>
        <row r="548">
          <cell r="A548">
            <v>508</v>
          </cell>
          <cell r="B548" t="str">
            <v>060302.4283.00200.01 Honorarium Panitia</v>
          </cell>
          <cell r="C548" t="str">
            <v>Swakelola</v>
          </cell>
          <cell r="D548" t="str">
            <v>Non Fisik</v>
          </cell>
          <cell r="E548">
            <v>6015</v>
          </cell>
          <cell r="F548">
            <v>0</v>
          </cell>
          <cell r="G548">
            <v>6015</v>
          </cell>
          <cell r="H548">
            <v>4920</v>
          </cell>
          <cell r="I548">
            <v>0</v>
          </cell>
          <cell r="J548">
            <v>4920</v>
          </cell>
          <cell r="K548">
            <v>81.8</v>
          </cell>
          <cell r="L548">
            <v>100</v>
          </cell>
        </row>
        <row r="549">
          <cell r="A549">
            <v>509</v>
          </cell>
          <cell r="B549" t="str">
            <v>060302.4283.00277.01 Pengadaan Alat Pengolah Data</v>
          </cell>
          <cell r="C549" t="str">
            <v>Kontrak</v>
          </cell>
          <cell r="D549" t="str">
            <v>Fisik</v>
          </cell>
          <cell r="E549">
            <v>40000</v>
          </cell>
          <cell r="F549">
            <v>0</v>
          </cell>
          <cell r="G549">
            <v>40000</v>
          </cell>
          <cell r="H549">
            <v>38720</v>
          </cell>
          <cell r="I549">
            <v>0</v>
          </cell>
          <cell r="J549">
            <v>38720</v>
          </cell>
          <cell r="K549">
            <v>96.8</v>
          </cell>
          <cell r="L549">
            <v>100</v>
          </cell>
        </row>
        <row r="550">
          <cell r="A550">
            <v>5495260</v>
          </cell>
          <cell r="B550" t="str">
            <v xml:space="preserve">PENGEMBANGAN KINERJA PENGELOLAAN AIR MINUM BENGKULU </v>
          </cell>
          <cell r="C550" t="str">
            <v xml:space="preserve">- </v>
          </cell>
          <cell r="D550" t="str">
            <v>-</v>
          </cell>
          <cell r="E550">
            <v>28590000</v>
          </cell>
          <cell r="F550">
            <v>0</v>
          </cell>
          <cell r="G550">
            <v>28590000</v>
          </cell>
          <cell r="H550">
            <v>22636168</v>
          </cell>
          <cell r="I550">
            <v>0</v>
          </cell>
          <cell r="J550">
            <v>22636168</v>
          </cell>
          <cell r="K550">
            <v>79.180000000000007</v>
          </cell>
          <cell r="L550">
            <v>84.41</v>
          </cell>
        </row>
        <row r="551">
          <cell r="A551">
            <v>510</v>
          </cell>
          <cell r="B551" t="str">
            <v>060302.4282.00002.01 ADMINISTRASI KEGIATAN</v>
          </cell>
          <cell r="C551" t="str">
            <v>Adm. Umum</v>
          </cell>
          <cell r="D551" t="str">
            <v>Adm. Umum</v>
          </cell>
          <cell r="E551">
            <v>245390</v>
          </cell>
          <cell r="F551">
            <v>0</v>
          </cell>
          <cell r="G551">
            <v>245390</v>
          </cell>
          <cell r="H551">
            <v>129841</v>
          </cell>
          <cell r="I551">
            <v>0</v>
          </cell>
          <cell r="J551">
            <v>129841</v>
          </cell>
          <cell r="K551">
            <v>52.91</v>
          </cell>
          <cell r="L551">
            <v>52.91</v>
          </cell>
        </row>
        <row r="552">
          <cell r="A552">
            <v>511</v>
          </cell>
          <cell r="B552" t="str">
            <v>060302.4282.00051.01 FASILITASI PERENCANAAN TEKNIS PENGEMBANGAN SPAM</v>
          </cell>
          <cell r="C552" t="str">
            <v>Swakelola</v>
          </cell>
          <cell r="D552" t="str">
            <v>Non Fisik</v>
          </cell>
          <cell r="E552">
            <v>300000</v>
          </cell>
          <cell r="F552">
            <v>0</v>
          </cell>
          <cell r="G552">
            <v>300000</v>
          </cell>
          <cell r="H552">
            <v>178897</v>
          </cell>
          <cell r="I552">
            <v>0</v>
          </cell>
          <cell r="J552">
            <v>178897</v>
          </cell>
          <cell r="K552">
            <v>59.63</v>
          </cell>
          <cell r="L552">
            <v>80</v>
          </cell>
        </row>
        <row r="553">
          <cell r="A553">
            <v>512</v>
          </cell>
          <cell r="B553" t="str">
            <v>060302.4282.00051.01 SOSIALISASI PRA PELAKSANAAN KEGIATAN SPAM</v>
          </cell>
          <cell r="C553" t="str">
            <v>Swakelola</v>
          </cell>
          <cell r="D553" t="str">
            <v>Non Fisik</v>
          </cell>
          <cell r="E553">
            <v>164560</v>
          </cell>
          <cell r="F553">
            <v>0</v>
          </cell>
          <cell r="G553">
            <v>164560</v>
          </cell>
          <cell r="H553">
            <v>154560</v>
          </cell>
          <cell r="I553">
            <v>0</v>
          </cell>
          <cell r="J553">
            <v>154560</v>
          </cell>
          <cell r="K553">
            <v>93.92</v>
          </cell>
          <cell r="L553">
            <v>100</v>
          </cell>
        </row>
        <row r="554">
          <cell r="A554">
            <v>513</v>
          </cell>
          <cell r="B554" t="str">
            <v>060302.4282.00051.01 STUDI IDENTIFIKASI KEBUTUHAN DAN POTENSI AIR BAKU, AIR MINUM PROVINSI BENGKULU (Studi Identifikasi Kebutuhan dan Potensi Air Baku Provinsi Bengkulu [1 PKT])</v>
          </cell>
          <cell r="C554" t="str">
            <v>Kontrak</v>
          </cell>
          <cell r="D554" t="str">
            <v>Non Fisik</v>
          </cell>
          <cell r="E554">
            <v>497720</v>
          </cell>
          <cell r="F554">
            <v>0</v>
          </cell>
          <cell r="G554">
            <v>497720</v>
          </cell>
          <cell r="H554">
            <v>94182</v>
          </cell>
          <cell r="I554">
            <v>0</v>
          </cell>
          <cell r="J554">
            <v>94182</v>
          </cell>
          <cell r="K554">
            <v>18.920000000000002</v>
          </cell>
          <cell r="L554">
            <v>55</v>
          </cell>
        </row>
        <row r="555">
          <cell r="A555">
            <v>514</v>
          </cell>
          <cell r="B555" t="str">
            <v>060302.4282.00051.01 PENDAMPINGAN PENYUSUNAN RENCANA INDUK PENGEMBANGAN SPAM KAB. KAUR, PROVINSI BENGKULU (Penyusunan Rencana Induk SPAM Kabupaten Kaur)</v>
          </cell>
          <cell r="C555" t="str">
            <v>Kontrak</v>
          </cell>
          <cell r="D555" t="str">
            <v>Non Fisik</v>
          </cell>
          <cell r="E555">
            <v>297720</v>
          </cell>
          <cell r="F555">
            <v>0</v>
          </cell>
          <cell r="G555">
            <v>297720</v>
          </cell>
          <cell r="H555">
            <v>88869</v>
          </cell>
          <cell r="I555">
            <v>0</v>
          </cell>
          <cell r="J555">
            <v>88869</v>
          </cell>
          <cell r="K555">
            <v>29.85</v>
          </cell>
          <cell r="L555">
            <v>55</v>
          </cell>
        </row>
        <row r="556">
          <cell r="A556">
            <v>515</v>
          </cell>
          <cell r="B556" t="str">
            <v>060302.4282.00051.01 HONOR PANITIA PENGADAAN DAN PENERIMA/PEMERIKSA JASA KONSULTAN</v>
          </cell>
          <cell r="C556" t="str">
            <v>Adm. Umum</v>
          </cell>
          <cell r="D556" t="str">
            <v>Adm. Umum</v>
          </cell>
          <cell r="E556">
            <v>4560</v>
          </cell>
          <cell r="F556">
            <v>0</v>
          </cell>
          <cell r="G556">
            <v>4560</v>
          </cell>
          <cell r="H556">
            <v>0</v>
          </cell>
          <cell r="I556">
            <v>0</v>
          </cell>
          <cell r="J556">
            <v>0</v>
          </cell>
          <cell r="K556">
            <v>0</v>
          </cell>
          <cell r="L556">
            <v>0</v>
          </cell>
        </row>
        <row r="557">
          <cell r="A557">
            <v>516</v>
          </cell>
          <cell r="B557" t="str">
            <v>060302.4282.00967.01 PEMANTAUAN SPAM/DAK</v>
          </cell>
          <cell r="C557" t="str">
            <v>Swakelola</v>
          </cell>
          <cell r="D557" t="str">
            <v>Non Fisik</v>
          </cell>
          <cell r="E557">
            <v>490050</v>
          </cell>
          <cell r="F557">
            <v>0</v>
          </cell>
          <cell r="G557">
            <v>490050</v>
          </cell>
          <cell r="H557">
            <v>336000</v>
          </cell>
          <cell r="I557">
            <v>0</v>
          </cell>
          <cell r="J557">
            <v>336000</v>
          </cell>
          <cell r="K557">
            <v>68.56</v>
          </cell>
          <cell r="L557">
            <v>68.56</v>
          </cell>
        </row>
        <row r="558">
          <cell r="A558">
            <v>517</v>
          </cell>
          <cell r="B558" t="str">
            <v>060302.4607.00168.01 BANTUAN TEKNIS PENYEHATAN PDAM KABUPATEN MUKOMUKO</v>
          </cell>
          <cell r="C558" t="str">
            <v>Kontrak</v>
          </cell>
          <cell r="D558" t="str">
            <v>Non Fisik</v>
          </cell>
          <cell r="E558">
            <v>300000</v>
          </cell>
          <cell r="F558">
            <v>0</v>
          </cell>
          <cell r="G558">
            <v>300000</v>
          </cell>
          <cell r="H558">
            <v>85454</v>
          </cell>
          <cell r="I558">
            <v>0</v>
          </cell>
          <cell r="J558">
            <v>85454</v>
          </cell>
          <cell r="K558">
            <v>28.48</v>
          </cell>
          <cell r="L558">
            <v>40</v>
          </cell>
        </row>
        <row r="559">
          <cell r="A559">
            <v>518</v>
          </cell>
          <cell r="B559" t="str">
            <v>060302.4607.00168.01 PENGADAAN PIPA PVC DIA 200 MM DAN DIA 300 MM KOTA ARGAMAKMUR</v>
          </cell>
          <cell r="C559" t="str">
            <v>Kontrak</v>
          </cell>
          <cell r="D559" t="str">
            <v>Fisik</v>
          </cell>
          <cell r="E559">
            <v>1684484</v>
          </cell>
          <cell r="F559">
            <v>0</v>
          </cell>
          <cell r="G559">
            <v>1684484</v>
          </cell>
          <cell r="H559">
            <v>1684484</v>
          </cell>
          <cell r="I559">
            <v>0</v>
          </cell>
          <cell r="J559">
            <v>1684484</v>
          </cell>
          <cell r="K559">
            <v>100</v>
          </cell>
          <cell r="L559">
            <v>100</v>
          </cell>
        </row>
        <row r="560">
          <cell r="A560">
            <v>519</v>
          </cell>
          <cell r="B560" t="str">
            <v>060302.4607.00168.01 BANTUAN TEKNIS PENYEHATAN PDAM KABUPATEN KEPAHIANG</v>
          </cell>
          <cell r="C560" t="str">
            <v>Kontrak</v>
          </cell>
          <cell r="D560" t="str">
            <v>Non Fisik</v>
          </cell>
          <cell r="E560">
            <v>300000</v>
          </cell>
          <cell r="F560">
            <v>0</v>
          </cell>
          <cell r="G560">
            <v>300000</v>
          </cell>
          <cell r="H560">
            <v>87648</v>
          </cell>
          <cell r="I560">
            <v>0</v>
          </cell>
          <cell r="J560">
            <v>87648</v>
          </cell>
          <cell r="K560">
            <v>29.22</v>
          </cell>
          <cell r="L560">
            <v>40</v>
          </cell>
        </row>
        <row r="561">
          <cell r="A561">
            <v>520</v>
          </cell>
          <cell r="B561" t="str">
            <v>060302.4607.00168.01 PEMASANGAN PIPA PVC DIA 200 MM DAN DIA 300 MM KOTA ARGAMAKMUR</v>
          </cell>
          <cell r="C561" t="str">
            <v>Kontrak</v>
          </cell>
          <cell r="D561" t="str">
            <v>Fisik</v>
          </cell>
          <cell r="E561">
            <v>840401</v>
          </cell>
          <cell r="F561">
            <v>0</v>
          </cell>
          <cell r="G561">
            <v>840401</v>
          </cell>
          <cell r="H561">
            <v>636450</v>
          </cell>
          <cell r="I561">
            <v>0</v>
          </cell>
          <cell r="J561">
            <v>636450</v>
          </cell>
          <cell r="K561">
            <v>75.73</v>
          </cell>
          <cell r="L561">
            <v>85</v>
          </cell>
        </row>
        <row r="562">
          <cell r="A562">
            <v>521</v>
          </cell>
          <cell r="B562" t="str">
            <v>060302.4607.00168.01 HONOR PANITIA PENGADAAN/PENERIMA/PEMERIKSA BARANG DAN JASA</v>
          </cell>
          <cell r="C562" t="str">
            <v>Swakelola</v>
          </cell>
          <cell r="D562" t="str">
            <v>Non Fisik</v>
          </cell>
          <cell r="E562">
            <v>5115</v>
          </cell>
          <cell r="F562">
            <v>0</v>
          </cell>
          <cell r="G562">
            <v>5115</v>
          </cell>
          <cell r="H562">
            <v>4715</v>
          </cell>
          <cell r="I562">
            <v>0</v>
          </cell>
          <cell r="J562">
            <v>4715</v>
          </cell>
          <cell r="K562">
            <v>92.18</v>
          </cell>
          <cell r="L562">
            <v>92.18</v>
          </cell>
        </row>
        <row r="563">
          <cell r="A563">
            <v>522</v>
          </cell>
          <cell r="B563" t="str">
            <v>060302.4615.04940.01 PEKERJAAN IPA KAP. 5L/Dt DAN RESERVOIR KAP. 50 M3 KAB. BENGKULU UTARA</v>
          </cell>
          <cell r="C563" t="str">
            <v>Kontrak</v>
          </cell>
          <cell r="D563" t="str">
            <v>Fisik</v>
          </cell>
          <cell r="E563">
            <v>1887027</v>
          </cell>
          <cell r="F563">
            <v>0</v>
          </cell>
          <cell r="G563">
            <v>1887027</v>
          </cell>
          <cell r="H563">
            <v>1058642</v>
          </cell>
          <cell r="I563">
            <v>0</v>
          </cell>
          <cell r="J563">
            <v>1058642</v>
          </cell>
          <cell r="K563">
            <v>56.1</v>
          </cell>
          <cell r="L563">
            <v>65</v>
          </cell>
        </row>
        <row r="564">
          <cell r="A564">
            <v>523</v>
          </cell>
          <cell r="B564" t="str">
            <v>060302.4615.04940.01 PENGADAAN PIPA STEEL DIA 100 MM, PVC DIA 100 MM DAN 75 MM KAB. SELUMA DAN KAB. KAUR</v>
          </cell>
          <cell r="C564" t="str">
            <v>Kontrak</v>
          </cell>
          <cell r="D564" t="str">
            <v>Fisik</v>
          </cell>
          <cell r="E564">
            <v>797095</v>
          </cell>
          <cell r="F564">
            <v>0</v>
          </cell>
          <cell r="G564">
            <v>797095</v>
          </cell>
          <cell r="H564">
            <v>797095</v>
          </cell>
          <cell r="I564">
            <v>0</v>
          </cell>
          <cell r="J564">
            <v>797095</v>
          </cell>
          <cell r="K564">
            <v>100</v>
          </cell>
          <cell r="L564">
            <v>100</v>
          </cell>
        </row>
        <row r="565">
          <cell r="A565">
            <v>524</v>
          </cell>
          <cell r="B565" t="str">
            <v>060302.4615.04940.01 PEKERJAAN IPA KAP.5 L/Dt DAN RESERVOIR KAP. 50 M3 KAB. SELUMA</v>
          </cell>
          <cell r="C565" t="str">
            <v>Kontrak</v>
          </cell>
          <cell r="D565" t="str">
            <v>Fisik</v>
          </cell>
          <cell r="E565">
            <v>1469352</v>
          </cell>
          <cell r="F565">
            <v>0</v>
          </cell>
          <cell r="G565">
            <v>1469352</v>
          </cell>
          <cell r="H565">
            <v>946704</v>
          </cell>
          <cell r="I565">
            <v>0</v>
          </cell>
          <cell r="J565">
            <v>946704</v>
          </cell>
          <cell r="K565">
            <v>64.430000000000007</v>
          </cell>
          <cell r="L565">
            <v>80</v>
          </cell>
        </row>
        <row r="566">
          <cell r="A566">
            <v>525</v>
          </cell>
          <cell r="B566" t="str">
            <v>060302.4615.04940.01 PEMASANGAN PIPA STELL DIA 100 MM, PVC DIA 100 MM, DAN PVC DIA 75 MM KAB. SELUMA</v>
          </cell>
          <cell r="C566" t="str">
            <v>Kontrak</v>
          </cell>
          <cell r="D566" t="str">
            <v>Fisik</v>
          </cell>
          <cell r="E566">
            <v>450447</v>
          </cell>
          <cell r="F566">
            <v>0</v>
          </cell>
          <cell r="G566">
            <v>450447</v>
          </cell>
          <cell r="H566">
            <v>403150</v>
          </cell>
          <cell r="I566">
            <v>0</v>
          </cell>
          <cell r="J566">
            <v>403150</v>
          </cell>
          <cell r="K566">
            <v>89.5</v>
          </cell>
          <cell r="L566">
            <v>95</v>
          </cell>
        </row>
        <row r="567">
          <cell r="A567">
            <v>526</v>
          </cell>
          <cell r="B567" t="str">
            <v>060302.4615.04940.01 PEMASANGAN PIPA PVC 100 MM KAB. BENGKULU UTARA</v>
          </cell>
          <cell r="C567" t="str">
            <v>Kontrak</v>
          </cell>
          <cell r="D567" t="str">
            <v>Fisik</v>
          </cell>
          <cell r="E567">
            <v>161364</v>
          </cell>
          <cell r="F567">
            <v>0</v>
          </cell>
          <cell r="G567">
            <v>161364</v>
          </cell>
          <cell r="H567">
            <v>148675</v>
          </cell>
          <cell r="I567">
            <v>0</v>
          </cell>
          <cell r="J567">
            <v>148675</v>
          </cell>
          <cell r="K567">
            <v>92.14</v>
          </cell>
          <cell r="L567">
            <v>95</v>
          </cell>
        </row>
        <row r="568">
          <cell r="A568">
            <v>527</v>
          </cell>
          <cell r="B568" t="str">
            <v>060302.4615.04940.01 HONORARIUM PANITIA PENGADAAN/PENERIMA/PEMERIKSA BARANG DAN JASA</v>
          </cell>
          <cell r="C568" t="str">
            <v>Swakelola</v>
          </cell>
          <cell r="D568" t="str">
            <v>Non Fisik</v>
          </cell>
          <cell r="E568">
            <v>4715</v>
          </cell>
          <cell r="F568">
            <v>0</v>
          </cell>
          <cell r="G568">
            <v>4715</v>
          </cell>
          <cell r="H568">
            <v>4290</v>
          </cell>
          <cell r="I568">
            <v>0</v>
          </cell>
          <cell r="J568">
            <v>4290</v>
          </cell>
          <cell r="K568">
            <v>90.99</v>
          </cell>
          <cell r="L568">
            <v>90.99</v>
          </cell>
        </row>
        <row r="569">
          <cell r="A569">
            <v>528</v>
          </cell>
          <cell r="B569" t="str">
            <v>060302.4629.04943.01 PENGADAAN PIPA PVC DIA 200 MM KOTA BENGKULU</v>
          </cell>
          <cell r="C569" t="str">
            <v>Kontrak</v>
          </cell>
          <cell r="D569" t="str">
            <v>Fisik</v>
          </cell>
          <cell r="E569">
            <v>1043598</v>
          </cell>
          <cell r="F569">
            <v>0</v>
          </cell>
          <cell r="G569">
            <v>1043598</v>
          </cell>
          <cell r="H569">
            <v>1031681</v>
          </cell>
          <cell r="I569">
            <v>0</v>
          </cell>
          <cell r="J569">
            <v>1031681</v>
          </cell>
          <cell r="K569">
            <v>98.86</v>
          </cell>
          <cell r="L569">
            <v>100</v>
          </cell>
        </row>
        <row r="570">
          <cell r="A570">
            <v>529</v>
          </cell>
          <cell r="B570" t="str">
            <v>060302.4629.04943.01 PEMASANGAN PIPA PVC DIA 200 MM KOTA BENGKULU</v>
          </cell>
          <cell r="C570" t="str">
            <v>Kontrak</v>
          </cell>
          <cell r="D570" t="str">
            <v>Fisik</v>
          </cell>
          <cell r="E570">
            <v>1451687</v>
          </cell>
          <cell r="F570">
            <v>0</v>
          </cell>
          <cell r="G570">
            <v>1451687</v>
          </cell>
          <cell r="H570">
            <v>1158253</v>
          </cell>
          <cell r="I570">
            <v>0</v>
          </cell>
          <cell r="J570">
            <v>1158253</v>
          </cell>
          <cell r="K570">
            <v>79.790000000000006</v>
          </cell>
          <cell r="L570">
            <v>82</v>
          </cell>
        </row>
        <row r="571">
          <cell r="A571">
            <v>530</v>
          </cell>
          <cell r="B571" t="str">
            <v>060302.4629.04943.01 HONOR PANITIA PENGADAAN/PENERIMA/PEMERIKSAN BARANG DAN JASA</v>
          </cell>
          <cell r="C571" t="str">
            <v>Swakelola</v>
          </cell>
          <cell r="D571" t="str">
            <v>Non Fisik</v>
          </cell>
          <cell r="E571">
            <v>4715</v>
          </cell>
          <cell r="F571">
            <v>0</v>
          </cell>
          <cell r="G571">
            <v>4715</v>
          </cell>
          <cell r="H571">
            <v>4715</v>
          </cell>
          <cell r="I571">
            <v>0</v>
          </cell>
          <cell r="J571">
            <v>4715</v>
          </cell>
          <cell r="K571">
            <v>100</v>
          </cell>
          <cell r="L571">
            <v>100</v>
          </cell>
        </row>
        <row r="572">
          <cell r="A572">
            <v>531</v>
          </cell>
          <cell r="B572" t="str">
            <v>060302.4630.04944.01 PEKERJAAN BRONCAPTERING DAN RESERVOIR KAP. 300 M3 IKK CURUP TENGAH</v>
          </cell>
          <cell r="C572" t="str">
            <v>Kontrak</v>
          </cell>
          <cell r="D572" t="str">
            <v>Fisik</v>
          </cell>
          <cell r="E572">
            <v>1979771</v>
          </cell>
          <cell r="F572">
            <v>0</v>
          </cell>
          <cell r="G572">
            <v>1979771</v>
          </cell>
          <cell r="H572">
            <v>1661074</v>
          </cell>
          <cell r="I572">
            <v>0</v>
          </cell>
          <cell r="J572">
            <v>1661074</v>
          </cell>
          <cell r="K572">
            <v>83.9</v>
          </cell>
          <cell r="L572">
            <v>87</v>
          </cell>
        </row>
        <row r="573">
          <cell r="A573">
            <v>532</v>
          </cell>
          <cell r="B573" t="str">
            <v>060302.4630.04944.01 SUPERVISI SPAM IKK CURUP TENGAH</v>
          </cell>
          <cell r="C573" t="str">
            <v>Kontrak</v>
          </cell>
          <cell r="D573" t="str">
            <v>Non Fisik</v>
          </cell>
          <cell r="E573">
            <v>70266</v>
          </cell>
          <cell r="F573">
            <v>0</v>
          </cell>
          <cell r="G573">
            <v>70266</v>
          </cell>
          <cell r="H573">
            <v>45551</v>
          </cell>
          <cell r="I573">
            <v>0</v>
          </cell>
          <cell r="J573">
            <v>45551</v>
          </cell>
          <cell r="K573">
            <v>64.83</v>
          </cell>
          <cell r="L573">
            <v>65</v>
          </cell>
        </row>
        <row r="574">
          <cell r="A574">
            <v>533</v>
          </cell>
          <cell r="B574" t="str">
            <v>060302.4630.04944.01 PENGADAAN PIPA STELL 200 MM, PVC DIA 200 MM IKK CURUP TENGAH</v>
          </cell>
          <cell r="C574" t="str">
            <v>Kontrak</v>
          </cell>
          <cell r="D574" t="str">
            <v>Fisik</v>
          </cell>
          <cell r="E574">
            <v>1131500</v>
          </cell>
          <cell r="F574">
            <v>0</v>
          </cell>
          <cell r="G574">
            <v>1131500</v>
          </cell>
          <cell r="H574">
            <v>1131500</v>
          </cell>
          <cell r="I574">
            <v>0</v>
          </cell>
          <cell r="J574">
            <v>1131500</v>
          </cell>
          <cell r="K574">
            <v>100</v>
          </cell>
          <cell r="L574">
            <v>100</v>
          </cell>
        </row>
        <row r="575">
          <cell r="A575">
            <v>534</v>
          </cell>
          <cell r="B575" t="str">
            <v>060302.4630.04944.01 PEMASANGAN PIPA STELL DIA 150 MM DAN PVC DIA 200 MM IKK CURUP TENGAH</v>
          </cell>
          <cell r="C575" t="str">
            <v>Kontrak</v>
          </cell>
          <cell r="D575" t="str">
            <v>Fisik</v>
          </cell>
          <cell r="E575">
            <v>717323</v>
          </cell>
          <cell r="F575">
            <v>0</v>
          </cell>
          <cell r="G575">
            <v>717323</v>
          </cell>
          <cell r="H575">
            <v>616898</v>
          </cell>
          <cell r="I575">
            <v>0</v>
          </cell>
          <cell r="J575">
            <v>616898</v>
          </cell>
          <cell r="K575">
            <v>86</v>
          </cell>
          <cell r="L575">
            <v>93</v>
          </cell>
        </row>
        <row r="576">
          <cell r="A576">
            <v>535</v>
          </cell>
          <cell r="B576" t="str">
            <v>060302.4630.04945.01 PENGADAAN PERALATAN DAN MESIN</v>
          </cell>
          <cell r="C576" t="str">
            <v>Kontrak</v>
          </cell>
          <cell r="D576" t="str">
            <v>Fisik</v>
          </cell>
          <cell r="E576">
            <v>45508</v>
          </cell>
          <cell r="F576">
            <v>0</v>
          </cell>
          <cell r="G576">
            <v>45508</v>
          </cell>
          <cell r="H576">
            <v>45425</v>
          </cell>
          <cell r="I576">
            <v>0</v>
          </cell>
          <cell r="J576">
            <v>45425</v>
          </cell>
          <cell r="K576">
            <v>99.82</v>
          </cell>
          <cell r="L576">
            <v>100</v>
          </cell>
        </row>
        <row r="577">
          <cell r="A577">
            <v>536</v>
          </cell>
          <cell r="B577" t="str">
            <v>060302.4630.04945.01 PENGADAAN PIPA PVC DIA 200 MM DAN 250 MM KOTA BINTUHAN</v>
          </cell>
          <cell r="C577" t="str">
            <v>Kontrak</v>
          </cell>
          <cell r="D577" t="str">
            <v>Fisik</v>
          </cell>
          <cell r="E577">
            <v>1555555</v>
          </cell>
          <cell r="F577">
            <v>0</v>
          </cell>
          <cell r="G577">
            <v>1555555</v>
          </cell>
          <cell r="H577">
            <v>1555555</v>
          </cell>
          <cell r="I577">
            <v>0</v>
          </cell>
          <cell r="J577">
            <v>1555555</v>
          </cell>
          <cell r="K577">
            <v>100</v>
          </cell>
          <cell r="L577">
            <v>100</v>
          </cell>
        </row>
        <row r="578">
          <cell r="A578">
            <v>537</v>
          </cell>
          <cell r="B578" t="str">
            <v>060302.4630.04945.01 SUPERVISI SPAM KOTA BINTUHAN</v>
          </cell>
          <cell r="C578" t="str">
            <v>Kontrak</v>
          </cell>
          <cell r="D578" t="str">
            <v>Non Fisik</v>
          </cell>
          <cell r="E578">
            <v>100000</v>
          </cell>
          <cell r="F578">
            <v>0</v>
          </cell>
          <cell r="G578">
            <v>100000</v>
          </cell>
          <cell r="H578">
            <v>64776</v>
          </cell>
          <cell r="I578">
            <v>0</v>
          </cell>
          <cell r="J578">
            <v>64776</v>
          </cell>
          <cell r="K578">
            <v>64.78</v>
          </cell>
          <cell r="L578">
            <v>65</v>
          </cell>
        </row>
        <row r="579">
          <cell r="A579">
            <v>538</v>
          </cell>
          <cell r="B579" t="str">
            <v>060302.4630.04945.01 BIAYA PENGUMUMAN LELANG</v>
          </cell>
          <cell r="C579" t="str">
            <v>Swakelola</v>
          </cell>
          <cell r="D579" t="str">
            <v>Non Fisik</v>
          </cell>
          <cell r="E579">
            <v>28000</v>
          </cell>
          <cell r="F579">
            <v>0</v>
          </cell>
          <cell r="G579">
            <v>28000</v>
          </cell>
          <cell r="H579">
            <v>13440</v>
          </cell>
          <cell r="I579">
            <v>0</v>
          </cell>
          <cell r="J579">
            <v>13440</v>
          </cell>
          <cell r="K579">
            <v>48</v>
          </cell>
          <cell r="L579">
            <v>75</v>
          </cell>
        </row>
        <row r="580">
          <cell r="A580">
            <v>539</v>
          </cell>
          <cell r="B580" t="str">
            <v>060302.4630.04945.01 PEMBANGUNAN INTAKE, IPA KAP. 20 L/Dt DAN RESERVOIR KAP. 400 M3 IKK TABA PENANJUNG</v>
          </cell>
          <cell r="C580" t="str">
            <v>Kontrak</v>
          </cell>
          <cell r="D580" t="str">
            <v>Fisik</v>
          </cell>
          <cell r="E580">
            <v>3595295</v>
          </cell>
          <cell r="F580">
            <v>0</v>
          </cell>
          <cell r="G580">
            <v>3595295</v>
          </cell>
          <cell r="H580">
            <v>1998733</v>
          </cell>
          <cell r="I580">
            <v>0</v>
          </cell>
          <cell r="J580">
            <v>1998733</v>
          </cell>
          <cell r="K580">
            <v>55.59</v>
          </cell>
          <cell r="L580">
            <v>65</v>
          </cell>
        </row>
        <row r="581">
          <cell r="A581">
            <v>540</v>
          </cell>
          <cell r="B581" t="str">
            <v>060302.4630.04945.01 SUPERVISI SPAM KOTA KARANG TINGGI DAN IKK TB. PENANJUNG</v>
          </cell>
          <cell r="C581" t="str">
            <v>Kontrak</v>
          </cell>
          <cell r="D581" t="str">
            <v>Non Fisik</v>
          </cell>
          <cell r="E581">
            <v>150000</v>
          </cell>
          <cell r="F581">
            <v>0</v>
          </cell>
          <cell r="G581">
            <v>150000</v>
          </cell>
          <cell r="H581">
            <v>96293</v>
          </cell>
          <cell r="I581">
            <v>0</v>
          </cell>
          <cell r="J581">
            <v>96293</v>
          </cell>
          <cell r="K581">
            <v>64.2</v>
          </cell>
          <cell r="L581">
            <v>65</v>
          </cell>
        </row>
        <row r="582">
          <cell r="A582">
            <v>541</v>
          </cell>
          <cell r="B582" t="str">
            <v>060302.4630.04945.01 PENGADAAN PIPA STELL DIA 200 MM DAN PVC DIA 250 MM KOTA KARANG TINGGI</v>
          </cell>
          <cell r="C582" t="str">
            <v>Kontrak</v>
          </cell>
          <cell r="D582" t="str">
            <v>Fisik</v>
          </cell>
          <cell r="E582">
            <v>3922678</v>
          </cell>
          <cell r="F582">
            <v>0</v>
          </cell>
          <cell r="G582">
            <v>3922678</v>
          </cell>
          <cell r="H582">
            <v>3922678</v>
          </cell>
          <cell r="I582">
            <v>0</v>
          </cell>
          <cell r="J582">
            <v>3922678</v>
          </cell>
          <cell r="K582">
            <v>100</v>
          </cell>
          <cell r="L582">
            <v>100</v>
          </cell>
        </row>
        <row r="583">
          <cell r="A583">
            <v>542</v>
          </cell>
          <cell r="B583" t="str">
            <v>060302.4630.04945.01 PEMASANGAN PIPA STELL DIA 200 MM DAN PVC DIA 250 MM KOTA KARANG TINGGI</v>
          </cell>
          <cell r="C583" t="str">
            <v>Kontrak</v>
          </cell>
          <cell r="D583" t="str">
            <v>Fisik</v>
          </cell>
          <cell r="E583">
            <v>2000006</v>
          </cell>
          <cell r="F583">
            <v>0</v>
          </cell>
          <cell r="G583">
            <v>2000006</v>
          </cell>
          <cell r="H583">
            <v>1680005</v>
          </cell>
          <cell r="I583">
            <v>0</v>
          </cell>
          <cell r="J583">
            <v>1680005</v>
          </cell>
          <cell r="K583">
            <v>84</v>
          </cell>
          <cell r="L583">
            <v>85</v>
          </cell>
        </row>
        <row r="584">
          <cell r="A584">
            <v>543</v>
          </cell>
          <cell r="B584" t="str">
            <v>060302.4630.04945.01 HONOR PANITIA PENGADAAN/PENERIMA/PEMERIKSA BARANG</v>
          </cell>
          <cell r="C584" t="str">
            <v>Swakelola</v>
          </cell>
          <cell r="D584" t="str">
            <v>Non Fisik</v>
          </cell>
          <cell r="E584">
            <v>10255</v>
          </cell>
          <cell r="F584">
            <v>0</v>
          </cell>
          <cell r="G584">
            <v>10255</v>
          </cell>
          <cell r="H584">
            <v>9830</v>
          </cell>
          <cell r="I584">
            <v>0</v>
          </cell>
          <cell r="J584">
            <v>9830</v>
          </cell>
          <cell r="K584">
            <v>95.86</v>
          </cell>
          <cell r="L584">
            <v>95.86</v>
          </cell>
        </row>
        <row r="585">
          <cell r="A585">
            <v>544</v>
          </cell>
          <cell r="B585" t="str">
            <v>060302.4630.04945.01 PEMASANGAN PIPA PVC DIA 200 MM DAN DIA 250 MM KOTA BINTUHAN</v>
          </cell>
          <cell r="C585" t="str">
            <v>Kontrak</v>
          </cell>
          <cell r="D585" t="str">
            <v>Fisik</v>
          </cell>
          <cell r="E585">
            <v>883843</v>
          </cell>
          <cell r="F585">
            <v>0</v>
          </cell>
          <cell r="G585">
            <v>883843</v>
          </cell>
          <cell r="H585">
            <v>760105</v>
          </cell>
          <cell r="I585">
            <v>0</v>
          </cell>
          <cell r="J585">
            <v>760105</v>
          </cell>
          <cell r="K585">
            <v>86</v>
          </cell>
          <cell r="L585">
            <v>87</v>
          </cell>
        </row>
        <row r="586">
          <cell r="A586">
            <v>5495276</v>
          </cell>
          <cell r="B586" t="str">
            <v xml:space="preserve">PENGEMBANGAN PENYEHATAN LINGKUNGAN PERMUKIMAN BENGKULU </v>
          </cell>
          <cell r="C586" t="str">
            <v xml:space="preserve">- </v>
          </cell>
          <cell r="D586" t="str">
            <v>-</v>
          </cell>
          <cell r="E586">
            <v>1350000</v>
          </cell>
          <cell r="F586">
            <v>0</v>
          </cell>
          <cell r="G586">
            <v>1350000</v>
          </cell>
          <cell r="H586">
            <v>692127</v>
          </cell>
          <cell r="I586">
            <v>0</v>
          </cell>
          <cell r="J586">
            <v>692127</v>
          </cell>
          <cell r="K586">
            <v>51.27</v>
          </cell>
          <cell r="L586">
            <v>71.97</v>
          </cell>
        </row>
        <row r="587">
          <cell r="A587">
            <v>545</v>
          </cell>
          <cell r="B587" t="str">
            <v>060302.4283.00200.01 Pembangunan PS Air Limbah RSH Kawasan Perumahan Betungan Asri</v>
          </cell>
          <cell r="C587" t="str">
            <v>Kontrak</v>
          </cell>
          <cell r="D587" t="str">
            <v>Fisik</v>
          </cell>
          <cell r="E587">
            <v>1033680</v>
          </cell>
          <cell r="F587">
            <v>0</v>
          </cell>
          <cell r="G587">
            <v>1033680</v>
          </cell>
          <cell r="H587">
            <v>618470</v>
          </cell>
          <cell r="I587">
            <v>0</v>
          </cell>
          <cell r="J587">
            <v>618470</v>
          </cell>
          <cell r="K587">
            <v>59.83</v>
          </cell>
          <cell r="L587">
            <v>72.3</v>
          </cell>
        </row>
        <row r="588">
          <cell r="A588">
            <v>546</v>
          </cell>
          <cell r="B588" t="str">
            <v>060302.4283.00200.01 Supervisi Pembangunan PS Air Limbah RSH Kawasan Perumahan Betungan ASR</v>
          </cell>
          <cell r="C588" t="str">
            <v>Kontrak</v>
          </cell>
          <cell r="D588" t="str">
            <v>Fisik</v>
          </cell>
          <cell r="E588">
            <v>60000</v>
          </cell>
          <cell r="F588">
            <v>0</v>
          </cell>
          <cell r="G588">
            <v>60000</v>
          </cell>
          <cell r="H588">
            <v>11825</v>
          </cell>
          <cell r="I588">
            <v>0</v>
          </cell>
          <cell r="J588">
            <v>11825</v>
          </cell>
          <cell r="K588">
            <v>19.71</v>
          </cell>
          <cell r="L588">
            <v>72.3</v>
          </cell>
        </row>
        <row r="589">
          <cell r="A589">
            <v>547</v>
          </cell>
          <cell r="B589" t="str">
            <v>060302.4283.00200.01 Pendukung Kegiatan</v>
          </cell>
          <cell r="C589" t="str">
            <v>Adm. Umum</v>
          </cell>
          <cell r="D589" t="str">
            <v>Adm. Umum</v>
          </cell>
          <cell r="E589">
            <v>6320</v>
          </cell>
          <cell r="F589">
            <v>0</v>
          </cell>
          <cell r="G589">
            <v>6320</v>
          </cell>
          <cell r="H589">
            <v>4340</v>
          </cell>
          <cell r="I589">
            <v>0</v>
          </cell>
          <cell r="J589">
            <v>4340</v>
          </cell>
          <cell r="K589">
            <v>68.67</v>
          </cell>
          <cell r="L589">
            <v>68.67</v>
          </cell>
        </row>
        <row r="590">
          <cell r="A590">
            <v>548</v>
          </cell>
          <cell r="B590" t="str">
            <v>060302.4283.04679.01 PELATIHAN SANIMAS MANDOR DAN KSM</v>
          </cell>
          <cell r="C590" t="str">
            <v>Swakelola</v>
          </cell>
          <cell r="D590" t="str">
            <v>Non Fisik</v>
          </cell>
          <cell r="E590">
            <v>170000</v>
          </cell>
          <cell r="F590">
            <v>0</v>
          </cell>
          <cell r="G590">
            <v>170000</v>
          </cell>
          <cell r="H590">
            <v>29951</v>
          </cell>
          <cell r="I590">
            <v>0</v>
          </cell>
          <cell r="J590">
            <v>29951</v>
          </cell>
          <cell r="K590">
            <v>17.62</v>
          </cell>
          <cell r="L590">
            <v>85</v>
          </cell>
        </row>
        <row r="591">
          <cell r="A591">
            <v>549</v>
          </cell>
          <cell r="B591" t="str">
            <v>060302.4283.04679.01 SOSIALISASI NSPM</v>
          </cell>
          <cell r="C591" t="str">
            <v>Swakelola</v>
          </cell>
          <cell r="D591" t="str">
            <v>Non Fisik</v>
          </cell>
          <cell r="E591">
            <v>80000</v>
          </cell>
          <cell r="F591">
            <v>0</v>
          </cell>
          <cell r="G591">
            <v>80000</v>
          </cell>
          <cell r="H591">
            <v>27541</v>
          </cell>
          <cell r="I591">
            <v>0</v>
          </cell>
          <cell r="J591">
            <v>27541</v>
          </cell>
          <cell r="K591">
            <v>34.43</v>
          </cell>
          <cell r="L591">
            <v>40</v>
          </cell>
        </row>
        <row r="592">
          <cell r="A592">
            <v>5495302</v>
          </cell>
          <cell r="B592" t="str">
            <v xml:space="preserve">PENGEMBANGAN KINERJA PENGELOLAAN AIR MINUM BANGKA BELITUNG </v>
          </cell>
          <cell r="C592" t="str">
            <v xml:space="preserve">- </v>
          </cell>
          <cell r="D592" t="str">
            <v>-</v>
          </cell>
          <cell r="E592">
            <v>26908000</v>
          </cell>
          <cell r="F592">
            <v>0</v>
          </cell>
          <cell r="G592">
            <v>26908000</v>
          </cell>
          <cell r="H592">
            <v>19017004</v>
          </cell>
          <cell r="I592">
            <v>0</v>
          </cell>
          <cell r="J592">
            <v>19017004</v>
          </cell>
          <cell r="K592">
            <v>70.67</v>
          </cell>
          <cell r="L592">
            <v>81.23</v>
          </cell>
        </row>
        <row r="593">
          <cell r="A593">
            <v>550</v>
          </cell>
          <cell r="B593" t="str">
            <v>060302.4282.00002.01 ADMINISTRASI KEGIATAN</v>
          </cell>
          <cell r="C593" t="str">
            <v>Adm. Umum</v>
          </cell>
          <cell r="D593" t="str">
            <v>Adm. Umum</v>
          </cell>
          <cell r="E593">
            <v>378600</v>
          </cell>
          <cell r="F593">
            <v>0</v>
          </cell>
          <cell r="G593">
            <v>378600</v>
          </cell>
          <cell r="H593">
            <v>294191</v>
          </cell>
          <cell r="I593">
            <v>0</v>
          </cell>
          <cell r="J593">
            <v>294191</v>
          </cell>
          <cell r="K593">
            <v>77.709999999999994</v>
          </cell>
          <cell r="L593">
            <v>77.709999999999994</v>
          </cell>
        </row>
        <row r="594">
          <cell r="A594">
            <v>551</v>
          </cell>
          <cell r="B594" t="str">
            <v>060302.4282.00012.01 SOSIALISASI NSPK BIDANG AIR MINUM</v>
          </cell>
          <cell r="C594" t="str">
            <v>Swakelola</v>
          </cell>
          <cell r="D594" t="str">
            <v>Non Fisik</v>
          </cell>
          <cell r="E594">
            <v>120500</v>
          </cell>
          <cell r="F594">
            <v>0</v>
          </cell>
          <cell r="G594">
            <v>120500</v>
          </cell>
          <cell r="H594">
            <v>120500</v>
          </cell>
          <cell r="I594">
            <v>0</v>
          </cell>
          <cell r="J594">
            <v>120500</v>
          </cell>
          <cell r="K594">
            <v>100</v>
          </cell>
          <cell r="L594">
            <v>100</v>
          </cell>
        </row>
        <row r="595">
          <cell r="A595">
            <v>552</v>
          </cell>
          <cell r="B595" t="str">
            <v>060302.4282.00051.01 FASILITASI PERENCANAAN TEKNIS PENGEMBANGAN SPAM</v>
          </cell>
          <cell r="C595" t="str">
            <v>Swakelola</v>
          </cell>
          <cell r="D595" t="str">
            <v>Non Fisik</v>
          </cell>
          <cell r="E595">
            <v>238427</v>
          </cell>
          <cell r="F595">
            <v>0</v>
          </cell>
          <cell r="G595">
            <v>238427</v>
          </cell>
          <cell r="H595">
            <v>132024</v>
          </cell>
          <cell r="I595">
            <v>0</v>
          </cell>
          <cell r="J595">
            <v>132024</v>
          </cell>
          <cell r="K595">
            <v>55.37</v>
          </cell>
          <cell r="L595">
            <v>55.37</v>
          </cell>
        </row>
        <row r="596">
          <cell r="A596">
            <v>553</v>
          </cell>
          <cell r="B596" t="str">
            <v>060302.4282.00051.01 STUDI IDENTIFIKASI KEBUTUHAN DAN POTENSI SUMBER AIR BAKU UNTUK AIR MINUM BABEL</v>
          </cell>
          <cell r="C596" t="str">
            <v>Kontrak</v>
          </cell>
          <cell r="D596" t="str">
            <v>Non Fisik</v>
          </cell>
          <cell r="E596">
            <v>330000</v>
          </cell>
          <cell r="F596">
            <v>0</v>
          </cell>
          <cell r="G596">
            <v>330000</v>
          </cell>
          <cell r="H596">
            <v>230967</v>
          </cell>
          <cell r="I596">
            <v>0</v>
          </cell>
          <cell r="J596">
            <v>230967</v>
          </cell>
          <cell r="K596">
            <v>69.989999999999995</v>
          </cell>
          <cell r="L596">
            <v>70.2</v>
          </cell>
        </row>
        <row r="597">
          <cell r="A597">
            <v>554</v>
          </cell>
          <cell r="B597" t="str">
            <v>060302.4282.00051.01 FASILITASI PEMBENTUKAN KELEMBAGAAN PENYELENGGARAAN SPAM PERDESAAN DAN IKK</v>
          </cell>
          <cell r="C597" t="str">
            <v>Swakelola</v>
          </cell>
          <cell r="D597" t="str">
            <v>Non Fisik</v>
          </cell>
          <cell r="E597">
            <v>167015</v>
          </cell>
          <cell r="F597">
            <v>0</v>
          </cell>
          <cell r="G597">
            <v>167015</v>
          </cell>
          <cell r="H597">
            <v>28850</v>
          </cell>
          <cell r="I597">
            <v>0</v>
          </cell>
          <cell r="J597">
            <v>28850</v>
          </cell>
          <cell r="K597">
            <v>17.27</v>
          </cell>
          <cell r="L597">
            <v>17.27</v>
          </cell>
        </row>
        <row r="598">
          <cell r="A598">
            <v>555</v>
          </cell>
          <cell r="B598" t="str">
            <v>060302.4282.00051.01 PENDAMPINGAN PENYUSUNAN RENCANA INDUK PENGEMBANGAN SPAM</v>
          </cell>
          <cell r="C598" t="str">
            <v>Kontrak</v>
          </cell>
          <cell r="D598" t="str">
            <v>Non Fisik</v>
          </cell>
          <cell r="E598">
            <v>400000</v>
          </cell>
          <cell r="F598">
            <v>0</v>
          </cell>
          <cell r="G598">
            <v>400000</v>
          </cell>
          <cell r="H598">
            <v>285048</v>
          </cell>
          <cell r="I598">
            <v>0</v>
          </cell>
          <cell r="J598">
            <v>285048</v>
          </cell>
          <cell r="K598">
            <v>71.260000000000005</v>
          </cell>
          <cell r="L598">
            <v>70</v>
          </cell>
        </row>
        <row r="599">
          <cell r="A599">
            <v>556</v>
          </cell>
          <cell r="B599" t="str">
            <v>060302.4282.00967.01 MONITORING SPAM</v>
          </cell>
          <cell r="C599" t="str">
            <v>Swakelola</v>
          </cell>
          <cell r="D599" t="str">
            <v>Non Fisik</v>
          </cell>
          <cell r="E599">
            <v>198740</v>
          </cell>
          <cell r="F599">
            <v>0</v>
          </cell>
          <cell r="G599">
            <v>198740</v>
          </cell>
          <cell r="H599">
            <v>123919</v>
          </cell>
          <cell r="I599">
            <v>0</v>
          </cell>
          <cell r="J599">
            <v>123919</v>
          </cell>
          <cell r="K599">
            <v>62.35</v>
          </cell>
          <cell r="L599">
            <v>62.35</v>
          </cell>
        </row>
        <row r="600">
          <cell r="A600">
            <v>557</v>
          </cell>
          <cell r="B600" t="str">
            <v>060302.4282.00967.01 MONITORING DAK</v>
          </cell>
          <cell r="C600" t="str">
            <v>Swakelola</v>
          </cell>
          <cell r="D600" t="str">
            <v>Non Fisik</v>
          </cell>
          <cell r="E600">
            <v>166718</v>
          </cell>
          <cell r="F600">
            <v>0</v>
          </cell>
          <cell r="G600">
            <v>166718</v>
          </cell>
          <cell r="H600">
            <v>129447</v>
          </cell>
          <cell r="I600">
            <v>0</v>
          </cell>
          <cell r="J600">
            <v>129447</v>
          </cell>
          <cell r="K600">
            <v>77.64</v>
          </cell>
          <cell r="L600">
            <v>77.64</v>
          </cell>
        </row>
        <row r="601">
          <cell r="A601">
            <v>558</v>
          </cell>
          <cell r="B601" t="str">
            <v>060302.4607.00168.01 Bantuan Program Penyehatan PDAM Lokasi Kab. Bangka</v>
          </cell>
          <cell r="C601" t="str">
            <v>Kontrak</v>
          </cell>
          <cell r="D601" t="str">
            <v>Fisik</v>
          </cell>
          <cell r="E601">
            <v>866375</v>
          </cell>
          <cell r="F601">
            <v>0</v>
          </cell>
          <cell r="G601">
            <v>866375</v>
          </cell>
          <cell r="H601">
            <v>830500</v>
          </cell>
          <cell r="I601">
            <v>0</v>
          </cell>
          <cell r="J601">
            <v>830500</v>
          </cell>
          <cell r="K601">
            <v>95.86</v>
          </cell>
          <cell r="L601">
            <v>100</v>
          </cell>
        </row>
        <row r="602">
          <cell r="A602">
            <v>559</v>
          </cell>
          <cell r="B602" t="str">
            <v>060302.4607.00168.01 Honor Panitia Pengadaan Barang dan Jasa kontruksi (5 Org x 1 Pkt)</v>
          </cell>
          <cell r="C602" t="str">
            <v>Swakelola</v>
          </cell>
          <cell r="D602" t="str">
            <v>Non Fisik</v>
          </cell>
          <cell r="E602">
            <v>3625</v>
          </cell>
          <cell r="F602">
            <v>0</v>
          </cell>
          <cell r="G602">
            <v>3625</v>
          </cell>
          <cell r="H602">
            <v>3625</v>
          </cell>
          <cell r="I602">
            <v>0</v>
          </cell>
          <cell r="J602">
            <v>3625</v>
          </cell>
          <cell r="K602">
            <v>100</v>
          </cell>
          <cell r="L602">
            <v>100</v>
          </cell>
        </row>
        <row r="603">
          <cell r="A603">
            <v>560</v>
          </cell>
          <cell r="B603" t="str">
            <v>060302.4607.00168.01 Bantuan Program Penyehatan PDAM Lokasi Kab. Belitung</v>
          </cell>
          <cell r="C603" t="str">
            <v>Kontrak</v>
          </cell>
          <cell r="D603" t="str">
            <v>Fisik</v>
          </cell>
          <cell r="E603">
            <v>1510000</v>
          </cell>
          <cell r="F603">
            <v>0</v>
          </cell>
          <cell r="G603">
            <v>1510000</v>
          </cell>
          <cell r="H603">
            <v>1474867</v>
          </cell>
          <cell r="I603">
            <v>0</v>
          </cell>
          <cell r="J603">
            <v>1474867</v>
          </cell>
          <cell r="K603">
            <v>97.67</v>
          </cell>
          <cell r="L603">
            <v>100</v>
          </cell>
        </row>
        <row r="604">
          <cell r="A604">
            <v>561</v>
          </cell>
          <cell r="B604" t="str">
            <v>060302.4607.00168.01 Pengawasan / Supervisi P/S Air Minum Banpro Penyehatan PDAM di Kab. Belitung</v>
          </cell>
          <cell r="C604" t="str">
            <v>Kontrak</v>
          </cell>
          <cell r="D604" t="str">
            <v>Non Fisik</v>
          </cell>
          <cell r="E604">
            <v>75000</v>
          </cell>
          <cell r="F604">
            <v>0</v>
          </cell>
          <cell r="G604">
            <v>75000</v>
          </cell>
          <cell r="H604">
            <v>22050</v>
          </cell>
          <cell r="I604">
            <v>0</v>
          </cell>
          <cell r="J604">
            <v>22050</v>
          </cell>
          <cell r="K604">
            <v>29.4</v>
          </cell>
          <cell r="L604">
            <v>100</v>
          </cell>
        </row>
        <row r="605">
          <cell r="A605">
            <v>562</v>
          </cell>
          <cell r="B605" t="str">
            <v>060302.4607.00168.01 Pengawasan / Supervisi P/S Air Minum Banpro Penyehatan PDAM di Kab. Bangka</v>
          </cell>
          <cell r="C605" t="str">
            <v>Kontrak</v>
          </cell>
          <cell r="D605" t="str">
            <v>Non Fisik</v>
          </cell>
          <cell r="E605">
            <v>75000</v>
          </cell>
          <cell r="F605">
            <v>0</v>
          </cell>
          <cell r="G605">
            <v>75000</v>
          </cell>
          <cell r="H605">
            <v>74000</v>
          </cell>
          <cell r="I605">
            <v>0</v>
          </cell>
          <cell r="J605">
            <v>74000</v>
          </cell>
          <cell r="K605">
            <v>98.67</v>
          </cell>
          <cell r="L605">
            <v>100</v>
          </cell>
        </row>
        <row r="606">
          <cell r="A606">
            <v>563</v>
          </cell>
          <cell r="B606" t="str">
            <v>060302.4615.04940.01 Penyediaan P/S Air Minum Perdesaan (Rawan Air) Lokasi Desa Air duren Kec. mendo Barat</v>
          </cell>
          <cell r="C606" t="str">
            <v>Kontrak</v>
          </cell>
          <cell r="D606" t="str">
            <v>Fisik</v>
          </cell>
          <cell r="E606">
            <v>1235341</v>
          </cell>
          <cell r="F606">
            <v>0</v>
          </cell>
          <cell r="G606">
            <v>1235341</v>
          </cell>
          <cell r="H606">
            <v>992367</v>
          </cell>
          <cell r="I606">
            <v>0</v>
          </cell>
          <cell r="J606">
            <v>992367</v>
          </cell>
          <cell r="K606">
            <v>80.33</v>
          </cell>
          <cell r="L606">
            <v>82.48</v>
          </cell>
        </row>
        <row r="607">
          <cell r="A607">
            <v>564</v>
          </cell>
          <cell r="B607" t="str">
            <v>060302.4615.04940.01 Penyediaan P/S Air Minum Perdesaan (Rawan Air) Lokasi Desa Kretak Kec Sungai Selan</v>
          </cell>
          <cell r="C607" t="str">
            <v>Kontrak</v>
          </cell>
          <cell r="D607" t="str">
            <v>Fisik</v>
          </cell>
          <cell r="E607">
            <v>1279837</v>
          </cell>
          <cell r="F607">
            <v>0</v>
          </cell>
          <cell r="G607">
            <v>1279837</v>
          </cell>
          <cell r="H607">
            <v>654609</v>
          </cell>
          <cell r="I607">
            <v>0</v>
          </cell>
          <cell r="J607">
            <v>654609</v>
          </cell>
          <cell r="K607">
            <v>51.15</v>
          </cell>
          <cell r="L607">
            <v>60.78</v>
          </cell>
        </row>
        <row r="608">
          <cell r="A608">
            <v>565</v>
          </cell>
          <cell r="B608" t="str">
            <v>060302.4615.04940.01 Penyediaan P/S Air Minum Perdesaan (Rawan Air) Lokasi desa Nyuruk Kec. Dendang</v>
          </cell>
          <cell r="C608" t="str">
            <v>Kontrak</v>
          </cell>
          <cell r="D608" t="str">
            <v>Fisik</v>
          </cell>
          <cell r="E608">
            <v>1329636</v>
          </cell>
          <cell r="F608">
            <v>0</v>
          </cell>
          <cell r="G608">
            <v>1329636</v>
          </cell>
          <cell r="H608">
            <v>459653</v>
          </cell>
          <cell r="I608">
            <v>0</v>
          </cell>
          <cell r="J608">
            <v>459653</v>
          </cell>
          <cell r="K608">
            <v>34.57</v>
          </cell>
          <cell r="L608">
            <v>45.23</v>
          </cell>
        </row>
        <row r="609">
          <cell r="A609">
            <v>566</v>
          </cell>
          <cell r="B609" t="str">
            <v>060302.4615.04940.01 Penyediaan P/S Air Minum Perdesaan (Rawan Air) Lokasi desa Terong Kec. SIjuk Kab. Belitung</v>
          </cell>
          <cell r="C609" t="str">
            <v>Kontrak</v>
          </cell>
          <cell r="D609" t="str">
            <v>Fisik</v>
          </cell>
          <cell r="E609">
            <v>1345197</v>
          </cell>
          <cell r="F609">
            <v>0</v>
          </cell>
          <cell r="G609">
            <v>1345197</v>
          </cell>
          <cell r="H609">
            <v>756110</v>
          </cell>
          <cell r="I609">
            <v>0</v>
          </cell>
          <cell r="J609">
            <v>756110</v>
          </cell>
          <cell r="K609">
            <v>56.21</v>
          </cell>
          <cell r="L609">
            <v>80.36</v>
          </cell>
        </row>
        <row r="610">
          <cell r="A610">
            <v>567</v>
          </cell>
          <cell r="B610" t="str">
            <v>060302.4615.04940.01 Pengadaan Alat Pengolah Data</v>
          </cell>
          <cell r="C610" t="str">
            <v>Kontrak</v>
          </cell>
          <cell r="D610" t="str">
            <v>Fisik</v>
          </cell>
          <cell r="E610">
            <v>45620</v>
          </cell>
          <cell r="F610">
            <v>0</v>
          </cell>
          <cell r="G610">
            <v>45620</v>
          </cell>
          <cell r="H610">
            <v>45250</v>
          </cell>
          <cell r="I610">
            <v>0</v>
          </cell>
          <cell r="J610">
            <v>45250</v>
          </cell>
          <cell r="K610">
            <v>99.19</v>
          </cell>
          <cell r="L610">
            <v>100</v>
          </cell>
        </row>
        <row r="611">
          <cell r="A611">
            <v>568</v>
          </cell>
          <cell r="B611" t="str">
            <v>060302.4615.04940.01 Penyediaan P/S Air Minum Perdesaan (Rawan Air) lokasi : Desa Parit Tiga Kec.Jebus</v>
          </cell>
          <cell r="C611" t="str">
            <v>Kontrak</v>
          </cell>
          <cell r="D611" t="str">
            <v>Fisik</v>
          </cell>
          <cell r="E611">
            <v>1342769</v>
          </cell>
          <cell r="F611">
            <v>0</v>
          </cell>
          <cell r="G611">
            <v>1342769</v>
          </cell>
          <cell r="H611">
            <v>904828</v>
          </cell>
          <cell r="I611">
            <v>0</v>
          </cell>
          <cell r="J611">
            <v>904828</v>
          </cell>
          <cell r="K611">
            <v>67.39</v>
          </cell>
          <cell r="L611">
            <v>82.45</v>
          </cell>
        </row>
        <row r="612">
          <cell r="A612">
            <v>569</v>
          </cell>
          <cell r="B612" t="str">
            <v>060302.4615.04940.01 HONOR PANITIA PENGADAAN BARANG DAN JASA (KONSTRUKSI)</v>
          </cell>
          <cell r="C612" t="str">
            <v>Swakelola</v>
          </cell>
          <cell r="D612" t="str">
            <v>Fisik</v>
          </cell>
          <cell r="E612">
            <v>24600</v>
          </cell>
          <cell r="F612">
            <v>0</v>
          </cell>
          <cell r="G612">
            <v>24600</v>
          </cell>
          <cell r="H612">
            <v>24600</v>
          </cell>
          <cell r="I612">
            <v>0</v>
          </cell>
          <cell r="J612">
            <v>24600</v>
          </cell>
          <cell r="K612">
            <v>100</v>
          </cell>
          <cell r="L612">
            <v>100</v>
          </cell>
        </row>
        <row r="613">
          <cell r="A613">
            <v>570</v>
          </cell>
          <cell r="B613" t="str">
            <v>060302.4615.04940.01 Pengawasan/Supervisi PS Air Minum Lokasi : Desa Air Duren Kec.Mendo Barat</v>
          </cell>
          <cell r="C613" t="str">
            <v>Kontrak</v>
          </cell>
          <cell r="D613" t="str">
            <v>Non Fisik</v>
          </cell>
          <cell r="E613">
            <v>75000</v>
          </cell>
          <cell r="F613">
            <v>0</v>
          </cell>
          <cell r="G613">
            <v>75000</v>
          </cell>
          <cell r="H613">
            <v>21375</v>
          </cell>
          <cell r="I613">
            <v>0</v>
          </cell>
          <cell r="J613">
            <v>21375</v>
          </cell>
          <cell r="K613">
            <v>28.5</v>
          </cell>
          <cell r="L613">
            <v>82.48</v>
          </cell>
        </row>
        <row r="614">
          <cell r="A614">
            <v>571</v>
          </cell>
          <cell r="B614" t="str">
            <v>060302.4615.04940.01 Pengawasan/Supervisi PS Air Minum Lokasi : Desa Keretak Kec.Sungai Selan</v>
          </cell>
          <cell r="C614" t="str">
            <v>Kontrak</v>
          </cell>
          <cell r="D614" t="str">
            <v>Non Fisik</v>
          </cell>
          <cell r="E614">
            <v>75000</v>
          </cell>
          <cell r="F614">
            <v>0</v>
          </cell>
          <cell r="G614">
            <v>75000</v>
          </cell>
          <cell r="H614">
            <v>21488</v>
          </cell>
          <cell r="I614">
            <v>0</v>
          </cell>
          <cell r="J614">
            <v>21488</v>
          </cell>
          <cell r="K614">
            <v>28.65</v>
          </cell>
          <cell r="L614">
            <v>60.78</v>
          </cell>
        </row>
        <row r="615">
          <cell r="A615">
            <v>572</v>
          </cell>
          <cell r="B615" t="str">
            <v>060302.4615.04940.01 Pengawasan/Supervisi PS Air Minum Lokasi : Desa Nyuruk Kec.Dendang</v>
          </cell>
          <cell r="C615" t="str">
            <v>Kontrak</v>
          </cell>
          <cell r="D615" t="str">
            <v>Non Fisik</v>
          </cell>
          <cell r="E615">
            <v>75000</v>
          </cell>
          <cell r="F615">
            <v>0</v>
          </cell>
          <cell r="G615">
            <v>75000</v>
          </cell>
          <cell r="H615">
            <v>14175</v>
          </cell>
          <cell r="I615">
            <v>0</v>
          </cell>
          <cell r="J615">
            <v>14175</v>
          </cell>
          <cell r="K615">
            <v>18.899999999999999</v>
          </cell>
          <cell r="L615">
            <v>45.23</v>
          </cell>
        </row>
        <row r="616">
          <cell r="A616">
            <v>573</v>
          </cell>
          <cell r="B616" t="str">
            <v>060302.4615.04940.01 Pengawasan/Supervisi PS Air Minum Lokasi : Desa Terong Kec.Sijuk Kab. Belitung</v>
          </cell>
          <cell r="C616" t="str">
            <v>Kontrak</v>
          </cell>
          <cell r="D616" t="str">
            <v>Non Fisik</v>
          </cell>
          <cell r="E616">
            <v>75000</v>
          </cell>
          <cell r="F616">
            <v>0</v>
          </cell>
          <cell r="G616">
            <v>75000</v>
          </cell>
          <cell r="H616">
            <v>21038</v>
          </cell>
          <cell r="I616">
            <v>0</v>
          </cell>
          <cell r="J616">
            <v>21038</v>
          </cell>
          <cell r="K616">
            <v>28.05</v>
          </cell>
          <cell r="L616">
            <v>80.36</v>
          </cell>
        </row>
        <row r="617">
          <cell r="A617">
            <v>574</v>
          </cell>
          <cell r="B617" t="str">
            <v>060302.4615.04940.01 Pengawasan/Supervisi PS Air Minum Lokasi : Desa Parit Tiga Kec.Jebus</v>
          </cell>
          <cell r="C617" t="str">
            <v>Kontrak</v>
          </cell>
          <cell r="D617" t="str">
            <v>Non Fisik</v>
          </cell>
          <cell r="E617">
            <v>75000</v>
          </cell>
          <cell r="F617">
            <v>0</v>
          </cell>
          <cell r="G617">
            <v>75000</v>
          </cell>
          <cell r="H617">
            <v>21150</v>
          </cell>
          <cell r="I617">
            <v>0</v>
          </cell>
          <cell r="J617">
            <v>21150</v>
          </cell>
          <cell r="K617">
            <v>28.2</v>
          </cell>
          <cell r="L617">
            <v>82.45</v>
          </cell>
        </row>
        <row r="618">
          <cell r="A618">
            <v>575</v>
          </cell>
          <cell r="B618" t="str">
            <v>060302.4629.04942.01 Pengadaan Kendaraan Bermotor Roda-2</v>
          </cell>
          <cell r="C618" t="str">
            <v>Kontrak</v>
          </cell>
          <cell r="D618" t="str">
            <v>Fisik</v>
          </cell>
          <cell r="E618">
            <v>40000</v>
          </cell>
          <cell r="F618">
            <v>0</v>
          </cell>
          <cell r="G618">
            <v>40000</v>
          </cell>
          <cell r="H618">
            <v>38552</v>
          </cell>
          <cell r="I618">
            <v>0</v>
          </cell>
          <cell r="J618">
            <v>38552</v>
          </cell>
          <cell r="K618">
            <v>96.38</v>
          </cell>
          <cell r="L618">
            <v>100</v>
          </cell>
        </row>
        <row r="619">
          <cell r="A619">
            <v>576</v>
          </cell>
          <cell r="B619" t="str">
            <v>060302.4629.04942.01 Pengawasan/Supervisi PS Air Minum Bagi Kawasan RSH/Rusunawa Lokasi :Kota Pangkalpinang</v>
          </cell>
          <cell r="C619" t="str">
            <v>Kontrak</v>
          </cell>
          <cell r="D619" t="str">
            <v>Non Fisik</v>
          </cell>
          <cell r="E619">
            <v>75000</v>
          </cell>
          <cell r="F619">
            <v>0</v>
          </cell>
          <cell r="G619">
            <v>75000</v>
          </cell>
          <cell r="H619">
            <v>48100</v>
          </cell>
          <cell r="I619">
            <v>0</v>
          </cell>
          <cell r="J619">
            <v>48100</v>
          </cell>
          <cell r="K619">
            <v>64.13</v>
          </cell>
          <cell r="L619">
            <v>96.6</v>
          </cell>
        </row>
        <row r="620">
          <cell r="A620">
            <v>577</v>
          </cell>
          <cell r="B620" t="str">
            <v>060302.4629.04942.01 Penyediaan P/S Air Minum Bagi Kawasan RSH/Rusunawa Lokasi :Kota Pangkalpinang</v>
          </cell>
          <cell r="C620" t="str">
            <v>Kontrak</v>
          </cell>
          <cell r="D620" t="str">
            <v>Fisik</v>
          </cell>
          <cell r="E620">
            <v>2311402</v>
          </cell>
          <cell r="F620">
            <v>0</v>
          </cell>
          <cell r="G620">
            <v>2311402</v>
          </cell>
          <cell r="H620">
            <v>2242257</v>
          </cell>
          <cell r="I620">
            <v>0</v>
          </cell>
          <cell r="J620">
            <v>2242257</v>
          </cell>
          <cell r="K620">
            <v>97.01</v>
          </cell>
          <cell r="L620">
            <v>96.6</v>
          </cell>
        </row>
        <row r="621">
          <cell r="A621">
            <v>578</v>
          </cell>
          <cell r="B621" t="str">
            <v>060302.4629.04942.01 Penggandaan Dokumen Lelang</v>
          </cell>
          <cell r="C621" t="str">
            <v>Kontrak</v>
          </cell>
          <cell r="D621" t="str">
            <v>Non Fisik</v>
          </cell>
          <cell r="E621">
            <v>37500</v>
          </cell>
          <cell r="F621">
            <v>0</v>
          </cell>
          <cell r="G621">
            <v>37500</v>
          </cell>
          <cell r="H621">
            <v>37500</v>
          </cell>
          <cell r="I621">
            <v>0</v>
          </cell>
          <cell r="J621">
            <v>37500</v>
          </cell>
          <cell r="K621">
            <v>100</v>
          </cell>
          <cell r="L621">
            <v>100</v>
          </cell>
        </row>
        <row r="622">
          <cell r="A622">
            <v>579</v>
          </cell>
          <cell r="B622" t="str">
            <v>060302.4629.04942.01 Administrasi Kegiatan</v>
          </cell>
          <cell r="C622" t="str">
            <v>Adm. Umum</v>
          </cell>
          <cell r="D622" t="str">
            <v>Adm. Umum</v>
          </cell>
          <cell r="E622">
            <v>36098</v>
          </cell>
          <cell r="F622">
            <v>0</v>
          </cell>
          <cell r="G622">
            <v>36098</v>
          </cell>
          <cell r="H622">
            <v>36098</v>
          </cell>
          <cell r="I622">
            <v>0</v>
          </cell>
          <cell r="J622">
            <v>36098</v>
          </cell>
          <cell r="K622">
            <v>100</v>
          </cell>
          <cell r="L622">
            <v>100</v>
          </cell>
        </row>
        <row r="623">
          <cell r="A623">
            <v>580</v>
          </cell>
          <cell r="B623" t="str">
            <v>060302.4630.04944.01 Pengembangan SPAM IKK IPA Baja Lengkap LOKASI : IKK Puding Besar Kab. Bangka</v>
          </cell>
          <cell r="C623" t="str">
            <v>Kontrak</v>
          </cell>
          <cell r="D623" t="str">
            <v>Fisik</v>
          </cell>
          <cell r="E623">
            <v>4143363</v>
          </cell>
          <cell r="F623">
            <v>0</v>
          </cell>
          <cell r="G623">
            <v>4143363</v>
          </cell>
          <cell r="H623">
            <v>2686379</v>
          </cell>
          <cell r="I623">
            <v>0</v>
          </cell>
          <cell r="J623">
            <v>2686379</v>
          </cell>
          <cell r="K623">
            <v>64.84</v>
          </cell>
          <cell r="L623">
            <v>78.48</v>
          </cell>
        </row>
        <row r="624">
          <cell r="A624">
            <v>581</v>
          </cell>
          <cell r="B624" t="str">
            <v>060302.4630.04944.01 Honor Panitia Pengadaan Barang dan Jasa (Konstruksi)</v>
          </cell>
          <cell r="C624" t="str">
            <v>Swakelola</v>
          </cell>
          <cell r="D624" t="str">
            <v>Fisik</v>
          </cell>
          <cell r="E624">
            <v>13650</v>
          </cell>
          <cell r="F624">
            <v>0</v>
          </cell>
          <cell r="G624">
            <v>13650</v>
          </cell>
          <cell r="H624">
            <v>13650</v>
          </cell>
          <cell r="I624">
            <v>0</v>
          </cell>
          <cell r="J624">
            <v>13650</v>
          </cell>
          <cell r="K624">
            <v>100</v>
          </cell>
          <cell r="L624">
            <v>100</v>
          </cell>
        </row>
        <row r="625">
          <cell r="A625">
            <v>582</v>
          </cell>
          <cell r="B625" t="str">
            <v>060302.4630.04944.01 Honor Pejabat Pengadaan Barang dan Jasa</v>
          </cell>
          <cell r="C625" t="str">
            <v>Swakelola</v>
          </cell>
          <cell r="D625" t="str">
            <v>Fisik</v>
          </cell>
          <cell r="E625">
            <v>2160</v>
          </cell>
          <cell r="F625">
            <v>0</v>
          </cell>
          <cell r="G625">
            <v>2160</v>
          </cell>
          <cell r="H625">
            <v>1080</v>
          </cell>
          <cell r="I625">
            <v>0</v>
          </cell>
          <cell r="J625">
            <v>1080</v>
          </cell>
          <cell r="K625">
            <v>50</v>
          </cell>
          <cell r="L625">
            <v>50</v>
          </cell>
        </row>
        <row r="626">
          <cell r="A626">
            <v>583</v>
          </cell>
          <cell r="B626" t="str">
            <v>060302.4630.04944.01 Pengembangan SPAM IKK IPA Baja lengkap Lokasi IKK Air Gegas Kab. Bangka Selatan</v>
          </cell>
          <cell r="C626" t="str">
            <v>Kontrak</v>
          </cell>
          <cell r="D626" t="str">
            <v>Fisik</v>
          </cell>
          <cell r="E626">
            <v>4143363</v>
          </cell>
          <cell r="F626">
            <v>0</v>
          </cell>
          <cell r="G626">
            <v>4143363</v>
          </cell>
          <cell r="H626">
            <v>2820430</v>
          </cell>
          <cell r="I626">
            <v>0</v>
          </cell>
          <cell r="J626">
            <v>2820430</v>
          </cell>
          <cell r="K626">
            <v>68.069999999999993</v>
          </cell>
          <cell r="L626">
            <v>77.52</v>
          </cell>
        </row>
        <row r="627">
          <cell r="A627">
            <v>584</v>
          </cell>
          <cell r="B627" t="str">
            <v>060302.4630.04944.01 Honor Panitia Pengadaan Barang dan Jasa (Konstruksi)</v>
          </cell>
          <cell r="C627" t="str">
            <v>Swakelola</v>
          </cell>
          <cell r="D627" t="str">
            <v>Fisik</v>
          </cell>
          <cell r="E627">
            <v>4100</v>
          </cell>
          <cell r="F627">
            <v>0</v>
          </cell>
          <cell r="G627">
            <v>4100</v>
          </cell>
          <cell r="H627">
            <v>4100</v>
          </cell>
          <cell r="I627">
            <v>0</v>
          </cell>
          <cell r="J627">
            <v>4100</v>
          </cell>
          <cell r="K627">
            <v>100</v>
          </cell>
          <cell r="L627">
            <v>100</v>
          </cell>
        </row>
        <row r="628">
          <cell r="A628">
            <v>585</v>
          </cell>
          <cell r="B628" t="str">
            <v>060302.4630.04944.01 Pengembangan SPAM IKK IPA Baja lengkap lokasi IKK Namang Kab. Bangka Tengah</v>
          </cell>
          <cell r="C628" t="str">
            <v>Kontrak</v>
          </cell>
          <cell r="D628" t="str">
            <v>Fisik</v>
          </cell>
          <cell r="E628">
            <v>4143364</v>
          </cell>
          <cell r="F628">
            <v>0</v>
          </cell>
          <cell r="G628">
            <v>4143364</v>
          </cell>
          <cell r="H628">
            <v>3209322</v>
          </cell>
          <cell r="I628">
            <v>0</v>
          </cell>
          <cell r="J628">
            <v>3209322</v>
          </cell>
          <cell r="K628">
            <v>77.459999999999994</v>
          </cell>
          <cell r="L628">
            <v>89.36</v>
          </cell>
        </row>
        <row r="629">
          <cell r="A629">
            <v>586</v>
          </cell>
          <cell r="B629" t="str">
            <v>060302.4630.04944.01 Supervisi Kontruksi IKK IPA Lokasi : Desa Puding Besar Kab. Bangka</v>
          </cell>
          <cell r="C629" t="str">
            <v>Kontrak</v>
          </cell>
          <cell r="D629" t="str">
            <v>Non Fisik</v>
          </cell>
          <cell r="E629">
            <v>150000</v>
          </cell>
          <cell r="F629">
            <v>0</v>
          </cell>
          <cell r="G629">
            <v>150000</v>
          </cell>
          <cell r="H629">
            <v>63800</v>
          </cell>
          <cell r="I629">
            <v>0</v>
          </cell>
          <cell r="J629">
            <v>63800</v>
          </cell>
          <cell r="K629">
            <v>42.53</v>
          </cell>
          <cell r="L629">
            <v>78.48</v>
          </cell>
        </row>
        <row r="630">
          <cell r="A630">
            <v>587</v>
          </cell>
          <cell r="B630" t="str">
            <v>060302.4630.04944.01 Supervisi Konstruski IKK IPA Lokasi Desa Air Gegas Kab. Bangka Selatan</v>
          </cell>
          <cell r="C630" t="str">
            <v>Kontrak</v>
          </cell>
          <cell r="D630" t="str">
            <v>Non Fisik</v>
          </cell>
          <cell r="E630">
            <v>150000</v>
          </cell>
          <cell r="F630">
            <v>0</v>
          </cell>
          <cell r="G630">
            <v>150000</v>
          </cell>
          <cell r="H630">
            <v>64009</v>
          </cell>
          <cell r="I630">
            <v>0</v>
          </cell>
          <cell r="J630">
            <v>64009</v>
          </cell>
          <cell r="K630">
            <v>42.67</v>
          </cell>
          <cell r="L630">
            <v>77.52</v>
          </cell>
        </row>
        <row r="631">
          <cell r="A631">
            <v>588</v>
          </cell>
          <cell r="B631" t="str">
            <v>060302.4630.04944.01 Supervisi Konstruksi IKK IPA Lokasi Desa Namang Kab. Bangka Tengah</v>
          </cell>
          <cell r="C631" t="str">
            <v>Kontrak</v>
          </cell>
          <cell r="D631" t="str">
            <v>Non Fisik</v>
          </cell>
          <cell r="E631">
            <v>150000</v>
          </cell>
          <cell r="F631">
            <v>0</v>
          </cell>
          <cell r="G631">
            <v>150000</v>
          </cell>
          <cell r="H631">
            <v>65098</v>
          </cell>
          <cell r="I631">
            <v>0</v>
          </cell>
          <cell r="J631">
            <v>65098</v>
          </cell>
          <cell r="K631">
            <v>43.4</v>
          </cell>
          <cell r="L631">
            <v>89.36</v>
          </cell>
        </row>
        <row r="632">
          <cell r="A632">
            <v>5495311</v>
          </cell>
          <cell r="B632" t="str">
            <v xml:space="preserve">PENGEMBANGAN PENYEHATAN LINGKUNGAN PERMUKIMAN BANGKA BELITUNG </v>
          </cell>
          <cell r="C632" t="str">
            <v xml:space="preserve">- </v>
          </cell>
          <cell r="D632" t="str">
            <v>-</v>
          </cell>
          <cell r="E632">
            <v>1650000</v>
          </cell>
          <cell r="F632">
            <v>0</v>
          </cell>
          <cell r="G632">
            <v>1650000</v>
          </cell>
          <cell r="H632">
            <v>1480284</v>
          </cell>
          <cell r="I632">
            <v>0</v>
          </cell>
          <cell r="J632">
            <v>1480284</v>
          </cell>
          <cell r="K632">
            <v>89.71</v>
          </cell>
          <cell r="L632">
            <v>90.25</v>
          </cell>
        </row>
        <row r="633">
          <cell r="A633">
            <v>589</v>
          </cell>
          <cell r="B633" t="str">
            <v>060302.4611.00200.01 PEMBANGUNAN JARINGAN AIR LIMBAH KAWASAN RSH KOTA PANGKALPINANG</v>
          </cell>
          <cell r="C633" t="str">
            <v>Kontrak</v>
          </cell>
          <cell r="D633" t="str">
            <v>Fisik</v>
          </cell>
          <cell r="E633">
            <v>541625</v>
          </cell>
          <cell r="F633">
            <v>0</v>
          </cell>
          <cell r="G633">
            <v>541625</v>
          </cell>
          <cell r="H633">
            <v>541000</v>
          </cell>
          <cell r="I633">
            <v>0</v>
          </cell>
          <cell r="J633">
            <v>541000</v>
          </cell>
          <cell r="K633">
            <v>99.88</v>
          </cell>
          <cell r="L633">
            <v>100</v>
          </cell>
        </row>
        <row r="634">
          <cell r="A634">
            <v>590</v>
          </cell>
          <cell r="B634" t="str">
            <v>060302.4611.00200.01 SUPERVISI PEMBANGUNAN JARINGAN AIR LIMBAH KAWASAN RSH KOTA PANGKALPINANG</v>
          </cell>
          <cell r="C634" t="str">
            <v>Kontrak</v>
          </cell>
          <cell r="D634" t="str">
            <v>Non Fisik</v>
          </cell>
          <cell r="E634">
            <v>50000</v>
          </cell>
          <cell r="F634">
            <v>0</v>
          </cell>
          <cell r="G634">
            <v>50000</v>
          </cell>
          <cell r="H634">
            <v>48500</v>
          </cell>
          <cell r="I634">
            <v>0</v>
          </cell>
          <cell r="J634">
            <v>48500</v>
          </cell>
          <cell r="K634">
            <v>97</v>
          </cell>
          <cell r="L634">
            <v>100</v>
          </cell>
        </row>
        <row r="635">
          <cell r="A635">
            <v>591</v>
          </cell>
          <cell r="B635" t="str">
            <v>060302.4611.00200.01 PERENCANAAN AIR LIMBAH DIKAWASAN PERMUKIMAN PENDUDUK KAB. BANGKA TENGAH</v>
          </cell>
          <cell r="C635" t="str">
            <v>Kontrak</v>
          </cell>
          <cell r="D635" t="str">
            <v>Non Fisik</v>
          </cell>
          <cell r="E635">
            <v>350000</v>
          </cell>
          <cell r="F635">
            <v>0</v>
          </cell>
          <cell r="G635">
            <v>350000</v>
          </cell>
          <cell r="H635">
            <v>345930</v>
          </cell>
          <cell r="I635">
            <v>0</v>
          </cell>
          <cell r="J635">
            <v>345930</v>
          </cell>
          <cell r="K635">
            <v>98.84</v>
          </cell>
          <cell r="L635">
            <v>100</v>
          </cell>
        </row>
        <row r="636">
          <cell r="A636">
            <v>592</v>
          </cell>
          <cell r="B636" t="str">
            <v>060302.4611.00200.01 PERENCANAAN AIR LIMBAH DIKAWASAN PERMUKIMAN PENDUDUK KAB. BELITUNG TIMUR</v>
          </cell>
          <cell r="C636" t="str">
            <v>Kontrak</v>
          </cell>
          <cell r="D636" t="str">
            <v>Non Fisik</v>
          </cell>
          <cell r="E636">
            <v>350000</v>
          </cell>
          <cell r="F636">
            <v>0</v>
          </cell>
          <cell r="G636">
            <v>350000</v>
          </cell>
          <cell r="H636">
            <v>346417</v>
          </cell>
          <cell r="I636">
            <v>0</v>
          </cell>
          <cell r="J636">
            <v>346417</v>
          </cell>
          <cell r="K636">
            <v>98.98</v>
          </cell>
          <cell r="L636">
            <v>100</v>
          </cell>
        </row>
        <row r="637">
          <cell r="A637">
            <v>593</v>
          </cell>
          <cell r="B637" t="str">
            <v>060302.4611.00200.01 ADMINISTRASI KEGIATAN</v>
          </cell>
          <cell r="C637" t="str">
            <v>Adm. Umum</v>
          </cell>
          <cell r="D637" t="str">
            <v>Adm. Umum</v>
          </cell>
          <cell r="E637">
            <v>8375</v>
          </cell>
          <cell r="F637">
            <v>0</v>
          </cell>
          <cell r="G637">
            <v>8375</v>
          </cell>
          <cell r="H637">
            <v>8375</v>
          </cell>
          <cell r="I637">
            <v>0</v>
          </cell>
          <cell r="J637">
            <v>8375</v>
          </cell>
          <cell r="K637">
            <v>100</v>
          </cell>
          <cell r="L637">
            <v>100</v>
          </cell>
        </row>
        <row r="638">
          <cell r="A638">
            <v>594</v>
          </cell>
          <cell r="B638" t="str">
            <v>060302.4611.04679.01 PENILAIAN PKPD-PU SUB BIDANG SANITASI</v>
          </cell>
          <cell r="C638" t="str">
            <v>Swakelola</v>
          </cell>
          <cell r="D638" t="str">
            <v>Non Fisik</v>
          </cell>
          <cell r="E638">
            <v>40540</v>
          </cell>
          <cell r="F638">
            <v>0</v>
          </cell>
          <cell r="G638">
            <v>40540</v>
          </cell>
          <cell r="H638">
            <v>23264</v>
          </cell>
          <cell r="I638">
            <v>0</v>
          </cell>
          <cell r="J638">
            <v>23264</v>
          </cell>
          <cell r="K638">
            <v>57.39</v>
          </cell>
          <cell r="L638">
            <v>57.39</v>
          </cell>
        </row>
        <row r="639">
          <cell r="A639">
            <v>595</v>
          </cell>
          <cell r="B639" t="str">
            <v>060302.4611.04679.01 DESIMINASI NSPM BIDANG PLP</v>
          </cell>
          <cell r="C639" t="str">
            <v>Swakelola</v>
          </cell>
          <cell r="D639" t="str">
            <v>Non Fisik</v>
          </cell>
          <cell r="E639">
            <v>57320</v>
          </cell>
          <cell r="F639">
            <v>0</v>
          </cell>
          <cell r="G639">
            <v>57320</v>
          </cell>
          <cell r="H639">
            <v>8915</v>
          </cell>
          <cell r="I639">
            <v>0</v>
          </cell>
          <cell r="J639">
            <v>8915</v>
          </cell>
          <cell r="K639">
            <v>15.55</v>
          </cell>
          <cell r="L639">
            <v>15.55</v>
          </cell>
        </row>
        <row r="640">
          <cell r="A640">
            <v>596</v>
          </cell>
          <cell r="B640" t="str">
            <v>060302.4611.04679.01 PELATIHAN SANIMAS</v>
          </cell>
          <cell r="C640" t="str">
            <v>Swakelola</v>
          </cell>
          <cell r="D640" t="str">
            <v>Non Fisik</v>
          </cell>
          <cell r="E640">
            <v>70030</v>
          </cell>
          <cell r="F640">
            <v>0</v>
          </cell>
          <cell r="G640">
            <v>70030</v>
          </cell>
          <cell r="H640">
            <v>0</v>
          </cell>
          <cell r="I640">
            <v>0</v>
          </cell>
          <cell r="J640">
            <v>0</v>
          </cell>
          <cell r="K640">
            <v>0</v>
          </cell>
          <cell r="L640">
            <v>0</v>
          </cell>
        </row>
        <row r="641">
          <cell r="A641">
            <v>597</v>
          </cell>
          <cell r="B641" t="str">
            <v>060302.4611.04679.01 MONEV DAK</v>
          </cell>
          <cell r="C641" t="str">
            <v>Swakelola</v>
          </cell>
          <cell r="D641" t="str">
            <v>Non Fisik</v>
          </cell>
          <cell r="E641">
            <v>182110</v>
          </cell>
          <cell r="F641">
            <v>0</v>
          </cell>
          <cell r="G641">
            <v>182110</v>
          </cell>
          <cell r="H641">
            <v>157883</v>
          </cell>
          <cell r="I641">
            <v>0</v>
          </cell>
          <cell r="J641">
            <v>157883</v>
          </cell>
          <cell r="K641">
            <v>86.7</v>
          </cell>
          <cell r="L641">
            <v>86.7</v>
          </cell>
        </row>
        <row r="642">
          <cell r="A642">
            <v>5495364</v>
          </cell>
          <cell r="B642" t="str">
            <v xml:space="preserve">PENGEMBANGAN KINERJA PENGELOLAAN AIR MINUM KEPULAUAN RIAU </v>
          </cell>
          <cell r="C642" t="str">
            <v xml:space="preserve">- </v>
          </cell>
          <cell r="D642" t="str">
            <v>-</v>
          </cell>
          <cell r="E642">
            <v>22621000</v>
          </cell>
          <cell r="F642">
            <v>0</v>
          </cell>
          <cell r="G642">
            <v>22621000</v>
          </cell>
          <cell r="H642">
            <v>15248257</v>
          </cell>
          <cell r="I642">
            <v>0</v>
          </cell>
          <cell r="J642">
            <v>15248257</v>
          </cell>
          <cell r="K642">
            <v>67.41</v>
          </cell>
          <cell r="L642">
            <v>85.47</v>
          </cell>
        </row>
        <row r="643">
          <cell r="A643">
            <v>598</v>
          </cell>
          <cell r="B643" t="str">
            <v>060302.4282.00002.01 Administrasi Kegiatan</v>
          </cell>
          <cell r="C643" t="str">
            <v>Adm. Umum</v>
          </cell>
          <cell r="D643" t="str">
            <v>Adm. Umum</v>
          </cell>
          <cell r="E643">
            <v>399420</v>
          </cell>
          <cell r="F643">
            <v>0</v>
          </cell>
          <cell r="G643">
            <v>399420</v>
          </cell>
          <cell r="H643">
            <v>360767</v>
          </cell>
          <cell r="I643">
            <v>0</v>
          </cell>
          <cell r="J643">
            <v>360767</v>
          </cell>
          <cell r="K643">
            <v>90.32</v>
          </cell>
          <cell r="L643">
            <v>90.32</v>
          </cell>
        </row>
        <row r="644">
          <cell r="A644">
            <v>599</v>
          </cell>
          <cell r="B644" t="str">
            <v>060302.4282.00002.01 Administrasi Lain - Lainnya</v>
          </cell>
          <cell r="C644" t="str">
            <v>Adm. Umum</v>
          </cell>
          <cell r="D644" t="str">
            <v>Adm. Umum</v>
          </cell>
          <cell r="E644">
            <v>76884</v>
          </cell>
          <cell r="F644">
            <v>0</v>
          </cell>
          <cell r="G644">
            <v>76884</v>
          </cell>
          <cell r="H644">
            <v>55053</v>
          </cell>
          <cell r="I644">
            <v>0</v>
          </cell>
          <cell r="J644">
            <v>55053</v>
          </cell>
          <cell r="K644">
            <v>71.61</v>
          </cell>
          <cell r="L644">
            <v>71.61</v>
          </cell>
        </row>
        <row r="645">
          <cell r="A645">
            <v>600</v>
          </cell>
          <cell r="B645" t="str">
            <v>060302.4282.00051.01 A. Fasilitasi Perencanaan Teknis Pengembangan SPAM</v>
          </cell>
          <cell r="C645" t="str">
            <v>Swakelola</v>
          </cell>
          <cell r="D645" t="str">
            <v>Non Fisik</v>
          </cell>
          <cell r="E645">
            <v>261800</v>
          </cell>
          <cell r="F645">
            <v>0</v>
          </cell>
          <cell r="G645">
            <v>261800</v>
          </cell>
          <cell r="H645">
            <v>120000</v>
          </cell>
          <cell r="I645">
            <v>0</v>
          </cell>
          <cell r="J645">
            <v>120000</v>
          </cell>
          <cell r="K645">
            <v>45.84</v>
          </cell>
          <cell r="L645">
            <v>45.84</v>
          </cell>
        </row>
        <row r="646">
          <cell r="A646">
            <v>601</v>
          </cell>
          <cell r="B646" t="str">
            <v>060302.4282.00051.01 B. Studi Indentifikasi Kebutuhan dan Potensi Air Baku Air Minum</v>
          </cell>
          <cell r="C646" t="str">
            <v>Kontrak</v>
          </cell>
          <cell r="D646" t="str">
            <v>Non Fisik</v>
          </cell>
          <cell r="E646">
            <v>500000</v>
          </cell>
          <cell r="F646">
            <v>0</v>
          </cell>
          <cell r="G646">
            <v>500000</v>
          </cell>
          <cell r="H646">
            <v>483510</v>
          </cell>
          <cell r="I646">
            <v>0</v>
          </cell>
          <cell r="J646">
            <v>483510</v>
          </cell>
          <cell r="K646">
            <v>96.7</v>
          </cell>
          <cell r="L646">
            <v>100</v>
          </cell>
        </row>
        <row r="647">
          <cell r="A647">
            <v>602</v>
          </cell>
          <cell r="B647" t="str">
            <v>060302.4282.00051.01 C. Detail Kegiatan Pendampingan Rencana Induk Pengembangan SPAM</v>
          </cell>
          <cell r="C647" t="str">
            <v>Kontrak</v>
          </cell>
          <cell r="D647" t="str">
            <v>Non Fisik</v>
          </cell>
          <cell r="E647">
            <v>350000</v>
          </cell>
          <cell r="F647">
            <v>0</v>
          </cell>
          <cell r="G647">
            <v>350000</v>
          </cell>
          <cell r="H647">
            <v>331237</v>
          </cell>
          <cell r="I647">
            <v>0</v>
          </cell>
          <cell r="J647">
            <v>331237</v>
          </cell>
          <cell r="K647">
            <v>94.64</v>
          </cell>
          <cell r="L647">
            <v>100</v>
          </cell>
        </row>
        <row r="648">
          <cell r="A648">
            <v>603</v>
          </cell>
          <cell r="B648" t="str">
            <v>060302.4282.00967.01 Monitoring dan Evaluasi</v>
          </cell>
          <cell r="C648" t="str">
            <v>Swakelola</v>
          </cell>
          <cell r="D648" t="str">
            <v>Non Fisik</v>
          </cell>
          <cell r="E648">
            <v>411896</v>
          </cell>
          <cell r="F648">
            <v>0</v>
          </cell>
          <cell r="G648">
            <v>411896</v>
          </cell>
          <cell r="H648">
            <v>158532</v>
          </cell>
          <cell r="I648">
            <v>0</v>
          </cell>
          <cell r="J648">
            <v>158532</v>
          </cell>
          <cell r="K648">
            <v>38.49</v>
          </cell>
          <cell r="L648">
            <v>38.49</v>
          </cell>
        </row>
        <row r="649">
          <cell r="A649">
            <v>604</v>
          </cell>
          <cell r="B649" t="str">
            <v>060302.4615.00272.01 Pengadaan Perlengkapan Sarana Gedung</v>
          </cell>
          <cell r="C649" t="str">
            <v>Kontrak</v>
          </cell>
          <cell r="D649" t="str">
            <v>Fisik</v>
          </cell>
          <cell r="E649">
            <v>99400</v>
          </cell>
          <cell r="F649">
            <v>0</v>
          </cell>
          <cell r="G649">
            <v>99400</v>
          </cell>
          <cell r="H649">
            <v>98835</v>
          </cell>
          <cell r="I649">
            <v>0</v>
          </cell>
          <cell r="J649">
            <v>98835</v>
          </cell>
          <cell r="K649">
            <v>99.43</v>
          </cell>
          <cell r="L649">
            <v>100</v>
          </cell>
        </row>
        <row r="650">
          <cell r="A650">
            <v>605</v>
          </cell>
          <cell r="B650" t="str">
            <v>060302.4615.04940.01 Pembangunan Sistem Penyediaan Air MInum Desa Paya Laman Kec. Palmatak Kab. Kep. Anambas</v>
          </cell>
          <cell r="C650" t="str">
            <v>Kontrak</v>
          </cell>
          <cell r="D650" t="str">
            <v>Fisik</v>
          </cell>
          <cell r="E650">
            <v>1271288</v>
          </cell>
          <cell r="F650">
            <v>0</v>
          </cell>
          <cell r="G650">
            <v>1271288</v>
          </cell>
          <cell r="H650">
            <v>865407</v>
          </cell>
          <cell r="I650">
            <v>0</v>
          </cell>
          <cell r="J650">
            <v>865407</v>
          </cell>
          <cell r="K650">
            <v>68.069999999999993</v>
          </cell>
          <cell r="L650">
            <v>100</v>
          </cell>
        </row>
        <row r="651">
          <cell r="A651">
            <v>606</v>
          </cell>
          <cell r="B651" t="str">
            <v>060302.4615.04940.01 Pembangunan Sistem Penyediaan Air MInum Desa Paya Luas Kec. Singkep Barat Kab. Lingga</v>
          </cell>
          <cell r="C651" t="str">
            <v>Kontrak</v>
          </cell>
          <cell r="D651" t="str">
            <v>Fisik</v>
          </cell>
          <cell r="E651">
            <v>1005111</v>
          </cell>
          <cell r="F651">
            <v>0</v>
          </cell>
          <cell r="G651">
            <v>1005111</v>
          </cell>
          <cell r="H651">
            <v>814772</v>
          </cell>
          <cell r="I651">
            <v>0</v>
          </cell>
          <cell r="J651">
            <v>814772</v>
          </cell>
          <cell r="K651">
            <v>81.06</v>
          </cell>
          <cell r="L651">
            <v>100</v>
          </cell>
        </row>
        <row r="652">
          <cell r="A652">
            <v>607</v>
          </cell>
          <cell r="B652" t="str">
            <v>060302.4615.04940.01 Pembangunan Sistem Penyediaan Air MInum Desa Cukas Kec. Singkep Barat Kab. Lingga</v>
          </cell>
          <cell r="C652" t="str">
            <v>Kontrak</v>
          </cell>
          <cell r="D652" t="str">
            <v>Fisik</v>
          </cell>
          <cell r="E652">
            <v>1217460</v>
          </cell>
          <cell r="F652">
            <v>0</v>
          </cell>
          <cell r="G652">
            <v>1217460</v>
          </cell>
          <cell r="H652">
            <v>931646</v>
          </cell>
          <cell r="I652">
            <v>0</v>
          </cell>
          <cell r="J652">
            <v>931646</v>
          </cell>
          <cell r="K652">
            <v>76.52</v>
          </cell>
          <cell r="L652">
            <v>100</v>
          </cell>
        </row>
        <row r="653">
          <cell r="A653">
            <v>608</v>
          </cell>
          <cell r="B653" t="str">
            <v>060302.4615.04940.01 Pembangunan Sistem Penyediaan Air MInum Hulu Sei Daik Kec. Lingga Kab. Lingga</v>
          </cell>
          <cell r="C653" t="str">
            <v>Kontrak</v>
          </cell>
          <cell r="D653" t="str">
            <v>Fisik</v>
          </cell>
          <cell r="E653">
            <v>175000</v>
          </cell>
          <cell r="F653">
            <v>0</v>
          </cell>
          <cell r="G653">
            <v>175000</v>
          </cell>
          <cell r="H653">
            <v>160259</v>
          </cell>
          <cell r="I653">
            <v>0</v>
          </cell>
          <cell r="J653">
            <v>160259</v>
          </cell>
          <cell r="K653">
            <v>91.58</v>
          </cell>
          <cell r="L653">
            <v>100</v>
          </cell>
        </row>
        <row r="654">
          <cell r="A654">
            <v>609</v>
          </cell>
          <cell r="B654" t="str">
            <v>060302.4615.04940.01 Pembangunan Sistem Penyediaan Air MInum Desa Sungai Enam Kec. Bintan Timur Kab. Bintan</v>
          </cell>
          <cell r="C654" t="str">
            <v>Kontrak</v>
          </cell>
          <cell r="D654" t="str">
            <v>Fisik</v>
          </cell>
          <cell r="E654">
            <v>1037398</v>
          </cell>
          <cell r="F654">
            <v>0</v>
          </cell>
          <cell r="G654">
            <v>1037398</v>
          </cell>
          <cell r="H654">
            <v>838209</v>
          </cell>
          <cell r="I654">
            <v>0</v>
          </cell>
          <cell r="J654">
            <v>838209</v>
          </cell>
          <cell r="K654">
            <v>80.8</v>
          </cell>
          <cell r="L654">
            <v>100</v>
          </cell>
        </row>
        <row r="655">
          <cell r="A655">
            <v>610</v>
          </cell>
          <cell r="B655" t="str">
            <v>060302.4615.04940.01 Pembangunan Sistem Penyediaan Air MInum Desa Dendun Kec. Mantang Kab. Bintan</v>
          </cell>
          <cell r="C655" t="str">
            <v>Kontrak</v>
          </cell>
          <cell r="D655" t="str">
            <v>Fisik</v>
          </cell>
          <cell r="E655">
            <v>2630614</v>
          </cell>
          <cell r="F655">
            <v>0</v>
          </cell>
          <cell r="G655">
            <v>2630614</v>
          </cell>
          <cell r="H655">
            <v>2393268</v>
          </cell>
          <cell r="I655">
            <v>0</v>
          </cell>
          <cell r="J655">
            <v>2393268</v>
          </cell>
          <cell r="K655">
            <v>90.98</v>
          </cell>
          <cell r="L655">
            <v>100</v>
          </cell>
        </row>
        <row r="656">
          <cell r="A656">
            <v>611</v>
          </cell>
          <cell r="B656" t="str">
            <v>060302.4615.04940.01 Pembangunan Sistem Penyediaan Air MInum Kedence Desa Batu Limau Kec. Kundur Kab. Karimun</v>
          </cell>
          <cell r="C656" t="str">
            <v>Kontrak</v>
          </cell>
          <cell r="D656" t="str">
            <v>Fisik</v>
          </cell>
          <cell r="E656">
            <v>1414729</v>
          </cell>
          <cell r="F656">
            <v>0</v>
          </cell>
          <cell r="G656">
            <v>1414729</v>
          </cell>
          <cell r="H656">
            <v>632711</v>
          </cell>
          <cell r="I656">
            <v>0</v>
          </cell>
          <cell r="J656">
            <v>632711</v>
          </cell>
          <cell r="K656">
            <v>44.72</v>
          </cell>
          <cell r="L656">
            <v>100</v>
          </cell>
        </row>
        <row r="657">
          <cell r="A657">
            <v>612</v>
          </cell>
          <cell r="B657" t="str">
            <v>060302.4615.04940.01 Supervisi Konstruksi/Pengawasan Pengembangan SPAM di Desa Rawan Air, Pesisir, Terpencil Kab. Bintan &amp; Kab. Anambas</v>
          </cell>
          <cell r="C657" t="str">
            <v>Kontrak</v>
          </cell>
          <cell r="D657" t="str">
            <v>Non Fisik</v>
          </cell>
          <cell r="E657">
            <v>130000</v>
          </cell>
          <cell r="F657">
            <v>0</v>
          </cell>
          <cell r="G657">
            <v>130000</v>
          </cell>
          <cell r="H657">
            <v>63198</v>
          </cell>
          <cell r="I657">
            <v>0</v>
          </cell>
          <cell r="J657">
            <v>63198</v>
          </cell>
          <cell r="K657">
            <v>48.61</v>
          </cell>
          <cell r="L657">
            <v>100</v>
          </cell>
        </row>
        <row r="658">
          <cell r="A658">
            <v>613</v>
          </cell>
          <cell r="B658" t="str">
            <v>060302.4615.04940.01 Supervisi Konstruksi/Pengawasan Pengembangan SPAM di Desa Rawan Air, Pesisir, Terpencil Kab. Lingga &amp; Kab. Karimun</v>
          </cell>
          <cell r="C658" t="str">
            <v>Kontrak</v>
          </cell>
          <cell r="D658" t="str">
            <v>Non Fisik</v>
          </cell>
          <cell r="E658">
            <v>130000</v>
          </cell>
          <cell r="F658">
            <v>0</v>
          </cell>
          <cell r="G658">
            <v>130000</v>
          </cell>
          <cell r="H658">
            <v>63498</v>
          </cell>
          <cell r="I658">
            <v>0</v>
          </cell>
          <cell r="J658">
            <v>63498</v>
          </cell>
          <cell r="K658">
            <v>48.84</v>
          </cell>
          <cell r="L658">
            <v>100</v>
          </cell>
        </row>
        <row r="659">
          <cell r="A659">
            <v>614</v>
          </cell>
          <cell r="B659" t="str">
            <v>060302.4629.04943.01 Penyediaan PS Air Minum (MBR) IPA Kap. 5 L/d Lokasi Kelurahan Pemping Kec. Belakang Padang Kota Batam</v>
          </cell>
          <cell r="C659" t="str">
            <v>Kontrak</v>
          </cell>
          <cell r="D659" t="str">
            <v>Fisik</v>
          </cell>
          <cell r="E659">
            <v>2330000</v>
          </cell>
          <cell r="F659">
            <v>0</v>
          </cell>
          <cell r="G659">
            <v>2330000</v>
          </cell>
          <cell r="H659">
            <v>1947570</v>
          </cell>
          <cell r="I659">
            <v>0</v>
          </cell>
          <cell r="J659">
            <v>1947570</v>
          </cell>
          <cell r="K659">
            <v>83.59</v>
          </cell>
          <cell r="L659">
            <v>100</v>
          </cell>
        </row>
        <row r="660">
          <cell r="A660">
            <v>615</v>
          </cell>
          <cell r="B660" t="str">
            <v>060302.4629.04943.01 Supervisi Konstruksi/Pengawasan Penyediaan PS Air Minum Kelurahan Pemping</v>
          </cell>
          <cell r="C660" t="str">
            <v>Kontrak</v>
          </cell>
          <cell r="D660" t="str">
            <v>Non Fisik</v>
          </cell>
          <cell r="E660">
            <v>70000</v>
          </cell>
          <cell r="F660">
            <v>0</v>
          </cell>
          <cell r="G660">
            <v>70000</v>
          </cell>
          <cell r="H660">
            <v>0</v>
          </cell>
          <cell r="I660">
            <v>0</v>
          </cell>
          <cell r="J660">
            <v>0</v>
          </cell>
          <cell r="K660">
            <v>0</v>
          </cell>
          <cell r="L660">
            <v>100</v>
          </cell>
        </row>
        <row r="661">
          <cell r="A661">
            <v>616</v>
          </cell>
          <cell r="B661" t="str">
            <v>060302.4630.00289.01 Pengadaan Kendaraan Bermotor Roda-2</v>
          </cell>
          <cell r="C661" t="str">
            <v>Kontrak</v>
          </cell>
          <cell r="D661" t="str">
            <v>Fisik</v>
          </cell>
          <cell r="E661">
            <v>20000</v>
          </cell>
          <cell r="F661">
            <v>0</v>
          </cell>
          <cell r="G661">
            <v>20000</v>
          </cell>
          <cell r="H661">
            <v>19811</v>
          </cell>
          <cell r="I661">
            <v>0</v>
          </cell>
          <cell r="J661">
            <v>19811</v>
          </cell>
          <cell r="K661">
            <v>99.06</v>
          </cell>
          <cell r="L661">
            <v>100</v>
          </cell>
        </row>
        <row r="662">
          <cell r="A662">
            <v>617</v>
          </cell>
          <cell r="B662" t="str">
            <v>060302.4630.04930.01 Pengembangan Prasarana Kawasan Perbatasan Lokasi Pulau Nipah</v>
          </cell>
          <cell r="C662" t="str">
            <v>Swakelola</v>
          </cell>
          <cell r="D662" t="str">
            <v>Non Fisik</v>
          </cell>
          <cell r="E662">
            <v>40800</v>
          </cell>
          <cell r="F662">
            <v>0</v>
          </cell>
          <cell r="G662">
            <v>40800</v>
          </cell>
          <cell r="H662">
            <v>0</v>
          </cell>
          <cell r="I662">
            <v>0</v>
          </cell>
          <cell r="J662">
            <v>0</v>
          </cell>
          <cell r="K662">
            <v>0</v>
          </cell>
          <cell r="L662">
            <v>0</v>
          </cell>
        </row>
        <row r="663">
          <cell r="A663">
            <v>618</v>
          </cell>
          <cell r="B663" t="str">
            <v>060302.4630.04944.01 Penyediaan PS Kawasan Stategis Nasional Lokasi IKK Teluk Lobam Kab. Bintan</v>
          </cell>
          <cell r="C663" t="str">
            <v>Kontrak</v>
          </cell>
          <cell r="D663" t="str">
            <v>Fisik</v>
          </cell>
          <cell r="E663">
            <v>3376000</v>
          </cell>
          <cell r="F663">
            <v>0</v>
          </cell>
          <cell r="G663">
            <v>3376000</v>
          </cell>
          <cell r="H663">
            <v>1638652</v>
          </cell>
          <cell r="I663">
            <v>0</v>
          </cell>
          <cell r="J663">
            <v>1638652</v>
          </cell>
          <cell r="K663">
            <v>48.54</v>
          </cell>
          <cell r="L663">
            <v>47.25</v>
          </cell>
        </row>
        <row r="664">
          <cell r="A664">
            <v>619</v>
          </cell>
          <cell r="B664" t="str">
            <v>060302.4630.04944.01 Penyediaan PS Kawasan Stategis Nasional Lokasi IKK Siantan Kab. Kep. Anambas (Penyempurnaan)</v>
          </cell>
          <cell r="C664" t="str">
            <v>Kontrak</v>
          </cell>
          <cell r="D664" t="str">
            <v>Fisik</v>
          </cell>
          <cell r="E664">
            <v>450009</v>
          </cell>
          <cell r="F664">
            <v>0</v>
          </cell>
          <cell r="G664">
            <v>450009</v>
          </cell>
          <cell r="H664">
            <v>358281</v>
          </cell>
          <cell r="I664">
            <v>0</v>
          </cell>
          <cell r="J664">
            <v>358281</v>
          </cell>
          <cell r="K664">
            <v>79.62</v>
          </cell>
          <cell r="L664">
            <v>100</v>
          </cell>
        </row>
        <row r="665">
          <cell r="A665">
            <v>620</v>
          </cell>
          <cell r="B665" t="str">
            <v>060302.4630.04944.01 Penyediaan PS Kawasan Stategis Nasional Lokasi IKK Tanjung Batu Kab. Karimun</v>
          </cell>
          <cell r="C665" t="str">
            <v>Kontrak</v>
          </cell>
          <cell r="D665" t="str">
            <v>Fisik</v>
          </cell>
          <cell r="E665">
            <v>4674191</v>
          </cell>
          <cell r="F665">
            <v>0</v>
          </cell>
          <cell r="G665">
            <v>4674191</v>
          </cell>
          <cell r="H665">
            <v>2512240</v>
          </cell>
          <cell r="I665">
            <v>0</v>
          </cell>
          <cell r="J665">
            <v>2512240</v>
          </cell>
          <cell r="K665">
            <v>53.75</v>
          </cell>
          <cell r="L665">
            <v>82.06</v>
          </cell>
        </row>
        <row r="666">
          <cell r="A666">
            <v>621</v>
          </cell>
          <cell r="B666" t="str">
            <v>060302.4630.04944.01 Penyediaan PS Kawasan Stategis Nasional Lokasi IKK Kawal Kab. Bintan (Penyempurnaan)</v>
          </cell>
          <cell r="C666" t="str">
            <v>Kontrak</v>
          </cell>
          <cell r="D666" t="str">
            <v>Fisik</v>
          </cell>
          <cell r="E666">
            <v>290000</v>
          </cell>
          <cell r="F666">
            <v>0</v>
          </cell>
          <cell r="G666">
            <v>290000</v>
          </cell>
          <cell r="H666">
            <v>274654</v>
          </cell>
          <cell r="I666">
            <v>0</v>
          </cell>
          <cell r="J666">
            <v>274654</v>
          </cell>
          <cell r="K666">
            <v>94.71</v>
          </cell>
          <cell r="L666">
            <v>100</v>
          </cell>
        </row>
        <row r="667">
          <cell r="A667">
            <v>622</v>
          </cell>
          <cell r="B667" t="str">
            <v>060302.4630.04944.01 Supervisi Konstruksi/Pengawasan Pengembangan SPAM IKK/Kws Belum Memiliki SPAM</v>
          </cell>
          <cell r="C667" t="str">
            <v>Kontrak</v>
          </cell>
          <cell r="D667" t="str">
            <v>Non Fisik</v>
          </cell>
          <cell r="E667">
            <v>259000</v>
          </cell>
          <cell r="F667">
            <v>0</v>
          </cell>
          <cell r="G667">
            <v>259000</v>
          </cell>
          <cell r="H667">
            <v>126148</v>
          </cell>
          <cell r="I667">
            <v>0</v>
          </cell>
          <cell r="J667">
            <v>126148</v>
          </cell>
          <cell r="K667">
            <v>48.71</v>
          </cell>
          <cell r="L667">
            <v>82.33</v>
          </cell>
        </row>
        <row r="668">
          <cell r="A668">
            <v>5495370</v>
          </cell>
          <cell r="B668" t="str">
            <v xml:space="preserve">PENGEMBANGAN PENYEHATAN LINGKUNGAN PERMUKIMAN KEPULAUAN RIAU </v>
          </cell>
          <cell r="C668" t="str">
            <v xml:space="preserve">- </v>
          </cell>
          <cell r="D668" t="str">
            <v>-</v>
          </cell>
          <cell r="E668">
            <v>1350000</v>
          </cell>
          <cell r="F668">
            <v>0</v>
          </cell>
          <cell r="G668">
            <v>1350000</v>
          </cell>
          <cell r="H668">
            <v>961692</v>
          </cell>
          <cell r="I668">
            <v>0</v>
          </cell>
          <cell r="J668">
            <v>961692</v>
          </cell>
          <cell r="K668">
            <v>71.239999999999995</v>
          </cell>
          <cell r="L668">
            <v>89.42</v>
          </cell>
        </row>
        <row r="669">
          <cell r="A669">
            <v>623</v>
          </cell>
          <cell r="B669" t="str">
            <v>060302.4283.00200.01 Pembangunan PS Air Limbah di Kawasan RSH Kota Tanjung Pinang</v>
          </cell>
          <cell r="C669" t="str">
            <v>Kontrak</v>
          </cell>
          <cell r="D669" t="str">
            <v>Fisik</v>
          </cell>
          <cell r="E669">
            <v>987425</v>
          </cell>
          <cell r="F669">
            <v>0</v>
          </cell>
          <cell r="G669">
            <v>987425</v>
          </cell>
          <cell r="H669">
            <v>734558</v>
          </cell>
          <cell r="I669">
            <v>0</v>
          </cell>
          <cell r="J669">
            <v>734558</v>
          </cell>
          <cell r="K669">
            <v>74.39</v>
          </cell>
          <cell r="L669">
            <v>86.74</v>
          </cell>
        </row>
        <row r="670">
          <cell r="A670">
            <v>624</v>
          </cell>
          <cell r="B670" t="str">
            <v>060302.4283.00200.01 Supervisi Pembangunan PS Air Limbah di Kawasan RSH Kota Tanjung Pinang</v>
          </cell>
          <cell r="C670" t="str">
            <v>Kontrak</v>
          </cell>
          <cell r="D670" t="str">
            <v>Non Fisik</v>
          </cell>
          <cell r="E670">
            <v>100000</v>
          </cell>
          <cell r="F670">
            <v>0</v>
          </cell>
          <cell r="G670">
            <v>100000</v>
          </cell>
          <cell r="H670">
            <v>0</v>
          </cell>
          <cell r="I670">
            <v>0</v>
          </cell>
          <cell r="J670">
            <v>0</v>
          </cell>
          <cell r="K670">
            <v>0</v>
          </cell>
          <cell r="L670">
            <v>86.64</v>
          </cell>
        </row>
        <row r="671">
          <cell r="A671">
            <v>625</v>
          </cell>
          <cell r="B671" t="str">
            <v>060302.4283.00200.01 Honor Panitia Pengadaan barang/ Jasa dan Honor Panitia Penerima/Periksa Barang jasa</v>
          </cell>
          <cell r="C671" t="str">
            <v>Swakelola</v>
          </cell>
          <cell r="D671" t="str">
            <v>Non Fisik</v>
          </cell>
          <cell r="E671">
            <v>12575</v>
          </cell>
          <cell r="F671">
            <v>0</v>
          </cell>
          <cell r="G671">
            <v>12575</v>
          </cell>
          <cell r="H671">
            <v>5325</v>
          </cell>
          <cell r="I671">
            <v>0</v>
          </cell>
          <cell r="J671">
            <v>5325</v>
          </cell>
          <cell r="K671">
            <v>42.35</v>
          </cell>
          <cell r="L671">
            <v>100</v>
          </cell>
        </row>
        <row r="672">
          <cell r="A672">
            <v>626</v>
          </cell>
          <cell r="B672" t="str">
            <v>060302.4283.04679.01 Pelatihan Sanimas</v>
          </cell>
          <cell r="C672" t="str">
            <v>Swakelola</v>
          </cell>
          <cell r="D672" t="str">
            <v>Non Fisik</v>
          </cell>
          <cell r="E672">
            <v>174331</v>
          </cell>
          <cell r="F672">
            <v>0</v>
          </cell>
          <cell r="G672">
            <v>174331</v>
          </cell>
          <cell r="H672">
            <v>169654</v>
          </cell>
          <cell r="I672">
            <v>0</v>
          </cell>
          <cell r="J672">
            <v>169654</v>
          </cell>
          <cell r="K672">
            <v>97.32</v>
          </cell>
          <cell r="L672">
            <v>100</v>
          </cell>
        </row>
        <row r="673">
          <cell r="A673">
            <v>627</v>
          </cell>
          <cell r="B673" t="str">
            <v>060302.4283.04679.01 Monev Sanimas DAK</v>
          </cell>
          <cell r="C673" t="str">
            <v>Swakelola</v>
          </cell>
          <cell r="D673" t="str">
            <v>Non Fisik</v>
          </cell>
          <cell r="E673">
            <v>75669</v>
          </cell>
          <cell r="F673">
            <v>0</v>
          </cell>
          <cell r="G673">
            <v>75669</v>
          </cell>
          <cell r="H673">
            <v>52155</v>
          </cell>
          <cell r="I673">
            <v>0</v>
          </cell>
          <cell r="J673">
            <v>52155</v>
          </cell>
          <cell r="K673">
            <v>68.930000000000007</v>
          </cell>
          <cell r="L673">
            <v>100</v>
          </cell>
        </row>
        <row r="674">
          <cell r="A674">
            <v>5495596</v>
          </cell>
          <cell r="B674" t="str">
            <v xml:space="preserve">PENGEMBANGAN KINERJA PENGELOLAAN AIR MINUM JAWA BARAT </v>
          </cell>
          <cell r="C674" t="str">
            <v xml:space="preserve">- </v>
          </cell>
          <cell r="D674" t="str">
            <v>-</v>
          </cell>
          <cell r="E674">
            <v>57329000</v>
          </cell>
          <cell r="F674">
            <v>6806625</v>
          </cell>
          <cell r="G674">
            <v>64135625</v>
          </cell>
          <cell r="H674">
            <v>28028813</v>
          </cell>
          <cell r="I674">
            <v>2904587</v>
          </cell>
          <cell r="J674">
            <v>30933399</v>
          </cell>
          <cell r="K674">
            <v>48.23</v>
          </cell>
          <cell r="L674">
            <v>58.62</v>
          </cell>
        </row>
        <row r="675">
          <cell r="A675">
            <v>628</v>
          </cell>
          <cell r="B675" t="str">
            <v>060302.4282.00002.01 Administrasi Kegiatan</v>
          </cell>
          <cell r="C675" t="str">
            <v>Adm. Umum</v>
          </cell>
          <cell r="D675" t="str">
            <v>Adm. Umum</v>
          </cell>
          <cell r="E675">
            <v>310550</v>
          </cell>
          <cell r="F675">
            <v>0</v>
          </cell>
          <cell r="G675">
            <v>310550</v>
          </cell>
          <cell r="H675">
            <v>287954</v>
          </cell>
          <cell r="I675">
            <v>0</v>
          </cell>
          <cell r="J675">
            <v>287954</v>
          </cell>
          <cell r="K675">
            <v>92.72</v>
          </cell>
          <cell r="L675">
            <v>92.72</v>
          </cell>
        </row>
        <row r="676">
          <cell r="A676">
            <v>629</v>
          </cell>
          <cell r="B676" t="str">
            <v>060302.4282.00051.01 Rencana Identifikasi Kebutuhan dan Potensi Air Baku Air Minum Provinsi Jawa Barat (Jbr-Kons-03)</v>
          </cell>
          <cell r="C676" t="str">
            <v>Kontrak</v>
          </cell>
          <cell r="D676" t="str">
            <v>Non Fisik</v>
          </cell>
          <cell r="E676">
            <v>645000</v>
          </cell>
          <cell r="F676">
            <v>0</v>
          </cell>
          <cell r="G676">
            <v>645000</v>
          </cell>
          <cell r="H676">
            <v>319867</v>
          </cell>
          <cell r="I676">
            <v>0</v>
          </cell>
          <cell r="J676">
            <v>319867</v>
          </cell>
          <cell r="K676">
            <v>49.59</v>
          </cell>
          <cell r="L676">
            <v>57.14</v>
          </cell>
        </row>
        <row r="677">
          <cell r="A677">
            <v>630</v>
          </cell>
          <cell r="B677" t="str">
            <v>060302.4282.00051.01 Penyusunan Rencana Induk Pengembangan Sistem Penyediaan Air Minum Regional Metropolitan Bandung (Jbr-Kons-04)</v>
          </cell>
          <cell r="C677" t="str">
            <v>Kontrak</v>
          </cell>
          <cell r="D677" t="str">
            <v>Non Fisik</v>
          </cell>
          <cell r="E677">
            <v>760000</v>
          </cell>
          <cell r="F677">
            <v>0</v>
          </cell>
          <cell r="G677">
            <v>760000</v>
          </cell>
          <cell r="H677">
            <v>355916</v>
          </cell>
          <cell r="I677">
            <v>0</v>
          </cell>
          <cell r="J677">
            <v>355916</v>
          </cell>
          <cell r="K677">
            <v>46.83</v>
          </cell>
          <cell r="L677">
            <v>57.14</v>
          </cell>
        </row>
        <row r="678">
          <cell r="A678">
            <v>631</v>
          </cell>
          <cell r="B678" t="str">
            <v>060302.4282.00051.01 Fasilitasi Perencanaan Teknis Pengembangan SPAM</v>
          </cell>
          <cell r="C678" t="str">
            <v>Swakelola</v>
          </cell>
          <cell r="D678" t="str">
            <v>Non Fisik</v>
          </cell>
          <cell r="E678">
            <v>461185</v>
          </cell>
          <cell r="F678">
            <v>0</v>
          </cell>
          <cell r="G678">
            <v>461185</v>
          </cell>
          <cell r="H678">
            <v>206859</v>
          </cell>
          <cell r="I678">
            <v>0</v>
          </cell>
          <cell r="J678">
            <v>206859</v>
          </cell>
          <cell r="K678">
            <v>44.85</v>
          </cell>
          <cell r="L678">
            <v>44.85</v>
          </cell>
        </row>
        <row r="679">
          <cell r="A679">
            <v>632</v>
          </cell>
          <cell r="B679" t="str">
            <v>060302.4282.00967.01 Monitoring dan Evaluasi DAK</v>
          </cell>
          <cell r="C679" t="str">
            <v>Swakelola</v>
          </cell>
          <cell r="D679" t="str">
            <v>Non Fisik</v>
          </cell>
          <cell r="E679">
            <v>281692</v>
          </cell>
          <cell r="F679">
            <v>0</v>
          </cell>
          <cell r="G679">
            <v>281692</v>
          </cell>
          <cell r="H679">
            <v>67312</v>
          </cell>
          <cell r="I679">
            <v>0</v>
          </cell>
          <cell r="J679">
            <v>67312</v>
          </cell>
          <cell r="K679">
            <v>23.9</v>
          </cell>
          <cell r="L679">
            <v>23.9</v>
          </cell>
        </row>
        <row r="680">
          <cell r="A680">
            <v>633</v>
          </cell>
          <cell r="B680" t="str">
            <v>060302.4282.00967.01 Monitoring dan Evaluasi SPAM</v>
          </cell>
          <cell r="C680" t="str">
            <v>Swakelola</v>
          </cell>
          <cell r="D680" t="str">
            <v>Non Fisik</v>
          </cell>
          <cell r="E680">
            <v>249000</v>
          </cell>
          <cell r="F680">
            <v>0</v>
          </cell>
          <cell r="G680">
            <v>249000</v>
          </cell>
          <cell r="H680">
            <v>138126</v>
          </cell>
          <cell r="I680">
            <v>0</v>
          </cell>
          <cell r="J680">
            <v>138126</v>
          </cell>
          <cell r="K680">
            <v>55.47</v>
          </cell>
          <cell r="L680">
            <v>55.47</v>
          </cell>
        </row>
        <row r="681">
          <cell r="A681">
            <v>634</v>
          </cell>
          <cell r="B681" t="str">
            <v>060302.4282.00967.01 Monitoring dan Evaluasi PAMSIMAS</v>
          </cell>
          <cell r="C681" t="str">
            <v>Swakelola</v>
          </cell>
          <cell r="D681" t="str">
            <v>Non Fisik</v>
          </cell>
          <cell r="E681">
            <v>221395</v>
          </cell>
          <cell r="F681">
            <v>0</v>
          </cell>
          <cell r="G681">
            <v>221395</v>
          </cell>
          <cell r="H681">
            <v>124978</v>
          </cell>
          <cell r="I681">
            <v>0</v>
          </cell>
          <cell r="J681">
            <v>124978</v>
          </cell>
          <cell r="K681">
            <v>56.45</v>
          </cell>
          <cell r="L681">
            <v>56.45</v>
          </cell>
        </row>
        <row r="682">
          <cell r="A682">
            <v>635</v>
          </cell>
          <cell r="B682" t="str">
            <v>060302.4607.00168.01 Bantuan Program Penyehatan PDAM (AM-Krw-01) di Kecamatan Cilamaya Kabupaten Karawang</v>
          </cell>
          <cell r="C682" t="str">
            <v>Kontrak</v>
          </cell>
          <cell r="D682" t="str">
            <v>Fisik</v>
          </cell>
          <cell r="E682">
            <v>2750000</v>
          </cell>
          <cell r="F682">
            <v>0</v>
          </cell>
          <cell r="G682">
            <v>2750000</v>
          </cell>
          <cell r="H682">
            <v>2044972</v>
          </cell>
          <cell r="I682">
            <v>0</v>
          </cell>
          <cell r="J682">
            <v>2044972</v>
          </cell>
          <cell r="K682">
            <v>74.36</v>
          </cell>
          <cell r="L682">
            <v>88.2</v>
          </cell>
        </row>
        <row r="683">
          <cell r="A683">
            <v>636</v>
          </cell>
          <cell r="B683" t="str">
            <v>060302.4607.00168.01 Bantuan Program Penyehatan PDAM (AM-Bjr-01) di Kota Banjar</v>
          </cell>
          <cell r="C683" t="str">
            <v>Kontrak</v>
          </cell>
          <cell r="D683" t="str">
            <v>Fisik</v>
          </cell>
          <cell r="E683">
            <v>3341500</v>
          </cell>
          <cell r="F683">
            <v>0</v>
          </cell>
          <cell r="G683">
            <v>3341500</v>
          </cell>
          <cell r="H683">
            <v>2037262</v>
          </cell>
          <cell r="I683">
            <v>0</v>
          </cell>
          <cell r="J683">
            <v>2037262</v>
          </cell>
          <cell r="K683">
            <v>60.97</v>
          </cell>
          <cell r="L683">
            <v>72.39</v>
          </cell>
        </row>
        <row r="684">
          <cell r="A684">
            <v>637</v>
          </cell>
          <cell r="B684" t="str">
            <v>060302.4607.00168.01 Konsultan Supervisi Urban Water Supply and Sanitation Project (Jbr-Kons-05)</v>
          </cell>
          <cell r="C684" t="str">
            <v>Kontrak</v>
          </cell>
          <cell r="D684" t="str">
            <v>Non Fisik</v>
          </cell>
          <cell r="E684">
            <v>1100000</v>
          </cell>
          <cell r="F684">
            <v>0</v>
          </cell>
          <cell r="G684">
            <v>1100000</v>
          </cell>
          <cell r="H684">
            <v>579166</v>
          </cell>
          <cell r="I684">
            <v>0</v>
          </cell>
          <cell r="J684">
            <v>579166</v>
          </cell>
          <cell r="K684">
            <v>52.65</v>
          </cell>
          <cell r="L684">
            <v>0</v>
          </cell>
        </row>
        <row r="685">
          <cell r="A685">
            <v>638</v>
          </cell>
          <cell r="B685" t="str">
            <v>060302.4607.00168.01 Supervisi Konstruksi SPAM Jawa Barat (Jbr-Kons-01)</v>
          </cell>
          <cell r="C685" t="str">
            <v>Kontrak</v>
          </cell>
          <cell r="D685" t="str">
            <v>Non Fisik</v>
          </cell>
          <cell r="E685">
            <v>645000</v>
          </cell>
          <cell r="F685">
            <v>0</v>
          </cell>
          <cell r="G685">
            <v>645000</v>
          </cell>
          <cell r="H685">
            <v>293381</v>
          </cell>
          <cell r="I685">
            <v>0</v>
          </cell>
          <cell r="J685">
            <v>293381</v>
          </cell>
          <cell r="K685">
            <v>45.49</v>
          </cell>
          <cell r="L685">
            <v>51.03</v>
          </cell>
        </row>
        <row r="686">
          <cell r="A686">
            <v>639</v>
          </cell>
          <cell r="B686" t="str">
            <v>060302.4607.00168.01 Supervisi Konstruksi SPAM Jawa Barat (Jbr-Kons-02)</v>
          </cell>
          <cell r="C686" t="str">
            <v>Kontrak</v>
          </cell>
          <cell r="D686" t="str">
            <v>Non Fisik</v>
          </cell>
          <cell r="E686">
            <v>555000</v>
          </cell>
          <cell r="F686">
            <v>0</v>
          </cell>
          <cell r="G686">
            <v>555000</v>
          </cell>
          <cell r="H686">
            <v>272437</v>
          </cell>
          <cell r="I686">
            <v>0</v>
          </cell>
          <cell r="J686">
            <v>272437</v>
          </cell>
          <cell r="K686">
            <v>49.09</v>
          </cell>
          <cell r="L686">
            <v>50.79</v>
          </cell>
        </row>
        <row r="687">
          <cell r="A687">
            <v>640</v>
          </cell>
          <cell r="B687" t="str">
            <v>060302.4612.04469.01 Pembangunan PS Air Minum dan Penyehatan Lingkungan Berbasis Masyarakat (PAMSIMAS)</v>
          </cell>
          <cell r="C687" t="str">
            <v>Swakelola</v>
          </cell>
          <cell r="D687" t="str">
            <v>Non Fisik</v>
          </cell>
          <cell r="E687">
            <v>0</v>
          </cell>
          <cell r="F687">
            <v>487625</v>
          </cell>
          <cell r="G687">
            <v>487625</v>
          </cell>
          <cell r="H687">
            <v>0</v>
          </cell>
          <cell r="I687">
            <v>0</v>
          </cell>
          <cell r="J687">
            <v>0</v>
          </cell>
          <cell r="K687">
            <v>0</v>
          </cell>
          <cell r="L687">
            <v>0</v>
          </cell>
        </row>
        <row r="688">
          <cell r="A688">
            <v>641</v>
          </cell>
          <cell r="B688" t="str">
            <v>060302.4612.04941.01 Pembangunan SPAM Berbasis Masyarakat (PAMSIMAS)</v>
          </cell>
          <cell r="C688" t="str">
            <v>Swakelola</v>
          </cell>
          <cell r="D688" t="str">
            <v>Non Fisik</v>
          </cell>
          <cell r="E688">
            <v>3986000</v>
          </cell>
          <cell r="F688">
            <v>6319000</v>
          </cell>
          <cell r="G688">
            <v>10305000</v>
          </cell>
          <cell r="H688">
            <v>2481408</v>
          </cell>
          <cell r="I688">
            <v>2904587</v>
          </cell>
          <cell r="J688">
            <v>5385995</v>
          </cell>
          <cell r="K688">
            <v>52.27</v>
          </cell>
          <cell r="L688">
            <v>52.27</v>
          </cell>
        </row>
        <row r="689">
          <cell r="A689">
            <v>642</v>
          </cell>
          <cell r="B689" t="str">
            <v>060302.4615.00168.01 SPAM Perdesaan (AM-Bdg-02) di Kec. Paseh Kab. Bandung</v>
          </cell>
          <cell r="C689" t="str">
            <v>Kontrak</v>
          </cell>
          <cell r="D689" t="str">
            <v>Fisik</v>
          </cell>
          <cell r="E689">
            <v>958756</v>
          </cell>
          <cell r="F689">
            <v>0</v>
          </cell>
          <cell r="G689">
            <v>958756</v>
          </cell>
          <cell r="H689">
            <v>291124</v>
          </cell>
          <cell r="I689">
            <v>0</v>
          </cell>
          <cell r="J689">
            <v>291124</v>
          </cell>
          <cell r="K689">
            <v>30.36</v>
          </cell>
          <cell r="L689">
            <v>61.18</v>
          </cell>
        </row>
        <row r="690">
          <cell r="A690">
            <v>643</v>
          </cell>
          <cell r="B690" t="str">
            <v>060302.4615.00168.01 SPAM Wilayah Rawan Air (AM-Crb-01) di Kec. Palimanan Kab. Cirebon</v>
          </cell>
          <cell r="C690" t="str">
            <v>Kontrak</v>
          </cell>
          <cell r="D690" t="str">
            <v>Fisik</v>
          </cell>
          <cell r="E690">
            <v>3685000</v>
          </cell>
          <cell r="F690">
            <v>0</v>
          </cell>
          <cell r="G690">
            <v>3685000</v>
          </cell>
          <cell r="H690">
            <v>1258808</v>
          </cell>
          <cell r="I690">
            <v>0</v>
          </cell>
          <cell r="J690">
            <v>1258808</v>
          </cell>
          <cell r="K690">
            <v>34.159999999999997</v>
          </cell>
          <cell r="L690">
            <v>48.46</v>
          </cell>
        </row>
        <row r="691">
          <cell r="A691">
            <v>644</v>
          </cell>
          <cell r="B691" t="str">
            <v>060302.4615.00168.01 SPAM Perdesaan (AM-Pwk-01) di Kec. Tegalawaru Kab. Purwakarta</v>
          </cell>
          <cell r="C691" t="str">
            <v>Kontrak</v>
          </cell>
          <cell r="D691" t="str">
            <v>Fisik</v>
          </cell>
          <cell r="E691">
            <v>1927140</v>
          </cell>
          <cell r="F691">
            <v>0</v>
          </cell>
          <cell r="G691">
            <v>1927140</v>
          </cell>
          <cell r="H691">
            <v>417261</v>
          </cell>
          <cell r="I691">
            <v>0</v>
          </cell>
          <cell r="J691">
            <v>417261</v>
          </cell>
          <cell r="K691">
            <v>21.65</v>
          </cell>
          <cell r="L691">
            <v>76.849999999999994</v>
          </cell>
        </row>
        <row r="692">
          <cell r="A692">
            <v>645</v>
          </cell>
          <cell r="B692" t="str">
            <v>060302.4629.04942.01 SPAM MBR/RSH (AM-Smi-02) di Kec. Cibeureum Kota Sukabumi</v>
          </cell>
          <cell r="C692" t="str">
            <v>Kontrak</v>
          </cell>
          <cell r="D692" t="str">
            <v>Fisik</v>
          </cell>
          <cell r="E692">
            <v>840000</v>
          </cell>
          <cell r="F692">
            <v>0</v>
          </cell>
          <cell r="G692">
            <v>840000</v>
          </cell>
          <cell r="H692">
            <v>238545</v>
          </cell>
          <cell r="I692">
            <v>0</v>
          </cell>
          <cell r="J692">
            <v>238545</v>
          </cell>
          <cell r="K692">
            <v>28.4</v>
          </cell>
          <cell r="L692">
            <v>32.51</v>
          </cell>
        </row>
        <row r="693">
          <cell r="A693">
            <v>646</v>
          </cell>
          <cell r="B693" t="str">
            <v>060302.4629.04942.01 SPAM MBR / RSH (AM-Grt-02) di Kecamatan Karang Pawitan Kabupaten Garut</v>
          </cell>
          <cell r="C693" t="str">
            <v>Kontrak</v>
          </cell>
          <cell r="D693" t="str">
            <v>Fisik</v>
          </cell>
          <cell r="E693">
            <v>533700</v>
          </cell>
          <cell r="F693">
            <v>0</v>
          </cell>
          <cell r="G693">
            <v>533700</v>
          </cell>
          <cell r="H693">
            <v>156126</v>
          </cell>
          <cell r="I693">
            <v>0</v>
          </cell>
          <cell r="J693">
            <v>156126</v>
          </cell>
          <cell r="K693">
            <v>29.25</v>
          </cell>
          <cell r="L693">
            <v>97</v>
          </cell>
        </row>
        <row r="694">
          <cell r="A694">
            <v>647</v>
          </cell>
          <cell r="B694" t="str">
            <v>060302.4630.04944.01 SPAM IKK Cariu (AM-Bgr-01) di Kec. Cariu Kab. Bogor</v>
          </cell>
          <cell r="C694" t="str">
            <v>Kontrak</v>
          </cell>
          <cell r="D694" t="str">
            <v>Fisik</v>
          </cell>
          <cell r="E694">
            <v>4098160</v>
          </cell>
          <cell r="F694">
            <v>0</v>
          </cell>
          <cell r="G694">
            <v>4098160</v>
          </cell>
          <cell r="H694">
            <v>2181509</v>
          </cell>
          <cell r="I694">
            <v>0</v>
          </cell>
          <cell r="J694">
            <v>2181509</v>
          </cell>
          <cell r="K694">
            <v>53.23</v>
          </cell>
          <cell r="L694">
            <v>65.7</v>
          </cell>
        </row>
        <row r="695">
          <cell r="A695">
            <v>648</v>
          </cell>
          <cell r="B695" t="str">
            <v>060302.4630.04944.01 SPAM IKK Kabandungan (AM-Smi-01) di Kec. Kabandungan Kab. Sukabumi</v>
          </cell>
          <cell r="C695" t="str">
            <v>Kontrak</v>
          </cell>
          <cell r="D695" t="str">
            <v>Fisik</v>
          </cell>
          <cell r="E695">
            <v>5500000</v>
          </cell>
          <cell r="F695">
            <v>0</v>
          </cell>
          <cell r="G695">
            <v>5500000</v>
          </cell>
          <cell r="H695">
            <v>2514869</v>
          </cell>
          <cell r="I695">
            <v>0</v>
          </cell>
          <cell r="J695">
            <v>2514869</v>
          </cell>
          <cell r="K695">
            <v>45.72</v>
          </cell>
          <cell r="L695">
            <v>60.87</v>
          </cell>
        </row>
        <row r="696">
          <cell r="A696">
            <v>649</v>
          </cell>
          <cell r="B696" t="str">
            <v>060302.4630.04944.01 SPAM IKK Tanjungsiang (AM-Sbg-01) di Kec. Tanjungsiang Kab. Subang</v>
          </cell>
          <cell r="C696" t="str">
            <v>Kontrak</v>
          </cell>
          <cell r="D696" t="str">
            <v>Fisik</v>
          </cell>
          <cell r="E696">
            <v>5873922</v>
          </cell>
          <cell r="F696">
            <v>0</v>
          </cell>
          <cell r="G696">
            <v>5873922</v>
          </cell>
          <cell r="H696">
            <v>2409848</v>
          </cell>
          <cell r="I696">
            <v>0</v>
          </cell>
          <cell r="J696">
            <v>2409848</v>
          </cell>
          <cell r="K696">
            <v>41.03</v>
          </cell>
          <cell r="L696">
            <v>66.08</v>
          </cell>
        </row>
        <row r="697">
          <cell r="A697">
            <v>650</v>
          </cell>
          <cell r="B697" t="str">
            <v>060302.4630.04944.01 SPAM IKK Cikajang (AM-Grt-01) di Kec. Cikajang Kab. Garut</v>
          </cell>
          <cell r="C697" t="str">
            <v>Kontrak</v>
          </cell>
          <cell r="D697" t="str">
            <v>Fisik</v>
          </cell>
          <cell r="E697">
            <v>2456000</v>
          </cell>
          <cell r="F697">
            <v>0</v>
          </cell>
          <cell r="G697">
            <v>2456000</v>
          </cell>
          <cell r="H697">
            <v>463799</v>
          </cell>
          <cell r="I697">
            <v>0</v>
          </cell>
          <cell r="J697">
            <v>463799</v>
          </cell>
          <cell r="K697">
            <v>18.88</v>
          </cell>
          <cell r="L697">
            <v>45.37</v>
          </cell>
        </row>
        <row r="698">
          <cell r="A698">
            <v>651</v>
          </cell>
          <cell r="B698" t="str">
            <v>060302.4630.04944.01 SPAM IKK Bantarkalong (AM-Tsk-01) di Kec. Bantarkalong Kab. Tasikmalaya</v>
          </cell>
          <cell r="C698" t="str">
            <v>Kontrak</v>
          </cell>
          <cell r="D698" t="str">
            <v>Fisik</v>
          </cell>
          <cell r="E698">
            <v>3650000</v>
          </cell>
          <cell r="F698">
            <v>0</v>
          </cell>
          <cell r="G698">
            <v>3650000</v>
          </cell>
          <cell r="H698">
            <v>1817644</v>
          </cell>
          <cell r="I698">
            <v>0</v>
          </cell>
          <cell r="J698">
            <v>1817644</v>
          </cell>
          <cell r="K698">
            <v>49.8</v>
          </cell>
          <cell r="L698">
            <v>64.38</v>
          </cell>
        </row>
        <row r="699">
          <cell r="A699">
            <v>652</v>
          </cell>
          <cell r="B699" t="str">
            <v>060302.4630.04944.01 SPAM IKK BAPAMAPURLA (AM-Cms-01) di Kec. Banjar Sari Kab. Ciamis</v>
          </cell>
          <cell r="C699" t="str">
            <v>Kontrak</v>
          </cell>
          <cell r="D699" t="str">
            <v>Fisik</v>
          </cell>
          <cell r="E699">
            <v>6000000</v>
          </cell>
          <cell r="F699">
            <v>0</v>
          </cell>
          <cell r="G699">
            <v>6000000</v>
          </cell>
          <cell r="H699">
            <v>2969213</v>
          </cell>
          <cell r="I699">
            <v>0</v>
          </cell>
          <cell r="J699">
            <v>2969213</v>
          </cell>
          <cell r="K699">
            <v>49.49</v>
          </cell>
          <cell r="L699">
            <v>49.79</v>
          </cell>
        </row>
        <row r="700">
          <cell r="A700">
            <v>653</v>
          </cell>
          <cell r="B700" t="str">
            <v>060302.4630.04944.01 SPAM IKK Dayeuh Kolot (AM-Bdg-01) di Kec. Ciparay Kab. Bandung</v>
          </cell>
          <cell r="C700" t="str">
            <v>Kontrak</v>
          </cell>
          <cell r="D700" t="str">
            <v>Fisik</v>
          </cell>
          <cell r="E700">
            <v>6500000</v>
          </cell>
          <cell r="F700">
            <v>0</v>
          </cell>
          <cell r="G700">
            <v>6500000</v>
          </cell>
          <cell r="H700">
            <v>4100428</v>
          </cell>
          <cell r="I700">
            <v>0</v>
          </cell>
          <cell r="J700">
            <v>4100428</v>
          </cell>
          <cell r="K700">
            <v>63.08</v>
          </cell>
          <cell r="L700">
            <v>67.400000000000006</v>
          </cell>
        </row>
        <row r="701">
          <cell r="A701">
            <v>5495616</v>
          </cell>
          <cell r="B701" t="str">
            <v xml:space="preserve">PENGEMBANGAN PENYEHATAN LINGKUNGAN PERMUKIMAN JAWA BARAT </v>
          </cell>
          <cell r="C701" t="str">
            <v xml:space="preserve">- </v>
          </cell>
          <cell r="D701" t="str">
            <v>-</v>
          </cell>
          <cell r="E701">
            <v>23850000</v>
          </cell>
          <cell r="F701">
            <v>0</v>
          </cell>
          <cell r="G701">
            <v>23850000</v>
          </cell>
          <cell r="H701">
            <v>5410850</v>
          </cell>
          <cell r="I701">
            <v>0</v>
          </cell>
          <cell r="J701">
            <v>5410850</v>
          </cell>
          <cell r="K701">
            <v>22.69</v>
          </cell>
          <cell r="L701">
            <v>28.26</v>
          </cell>
        </row>
        <row r="702">
          <cell r="A702">
            <v>654</v>
          </cell>
          <cell r="B702" t="str">
            <v>060302.4230.00002.01 PERJALANAN DINAS</v>
          </cell>
          <cell r="C702" t="str">
            <v>Adm. Umum</v>
          </cell>
          <cell r="D702" t="str">
            <v>Adm. Umum</v>
          </cell>
          <cell r="E702">
            <v>66745</v>
          </cell>
          <cell r="F702">
            <v>0</v>
          </cell>
          <cell r="G702">
            <v>66745</v>
          </cell>
          <cell r="H702">
            <v>63675</v>
          </cell>
          <cell r="I702">
            <v>0</v>
          </cell>
          <cell r="J702">
            <v>63675</v>
          </cell>
          <cell r="K702">
            <v>95.4</v>
          </cell>
          <cell r="L702">
            <v>95.4</v>
          </cell>
        </row>
        <row r="703">
          <cell r="A703">
            <v>655</v>
          </cell>
          <cell r="B703" t="str">
            <v>060302.4230.00200.01 Pembangunan Air Limbah Terpusat Skala Kawasan (RSH Tenjoresmi) Kabupaten Sukabumi</v>
          </cell>
          <cell r="C703" t="str">
            <v>Kontrak</v>
          </cell>
          <cell r="D703" t="str">
            <v>Fisik</v>
          </cell>
          <cell r="E703">
            <v>1029000</v>
          </cell>
          <cell r="F703">
            <v>0</v>
          </cell>
          <cell r="G703">
            <v>1029000</v>
          </cell>
          <cell r="H703">
            <v>168155</v>
          </cell>
          <cell r="I703">
            <v>0</v>
          </cell>
          <cell r="J703">
            <v>168155</v>
          </cell>
          <cell r="K703">
            <v>16.34</v>
          </cell>
          <cell r="L703">
            <v>10</v>
          </cell>
        </row>
        <row r="704">
          <cell r="A704">
            <v>656</v>
          </cell>
          <cell r="B704" t="str">
            <v>060302.4230.00200.01 Honor Panitia dan Biaya Pelelangan</v>
          </cell>
          <cell r="C704" t="str">
            <v>Swakelola</v>
          </cell>
          <cell r="D704" t="str">
            <v>Non Fisik</v>
          </cell>
          <cell r="E704">
            <v>21000</v>
          </cell>
          <cell r="F704">
            <v>0</v>
          </cell>
          <cell r="G704">
            <v>21000</v>
          </cell>
          <cell r="H704">
            <v>4937</v>
          </cell>
          <cell r="I704">
            <v>0</v>
          </cell>
          <cell r="J704">
            <v>4937</v>
          </cell>
          <cell r="K704">
            <v>23.51</v>
          </cell>
          <cell r="L704">
            <v>23.51</v>
          </cell>
        </row>
        <row r="705">
          <cell r="A705">
            <v>657</v>
          </cell>
          <cell r="B705" t="str">
            <v>060302.4230.00200.01 Supervisi Pembangunan Air Limbah Terpusat Skala Kawasan (RSH Tenjoresmi) Kab. Sukabumi</v>
          </cell>
          <cell r="C705" t="str">
            <v>Kontrak</v>
          </cell>
          <cell r="D705" t="str">
            <v>Non Fisik</v>
          </cell>
          <cell r="E705">
            <v>50000</v>
          </cell>
          <cell r="F705">
            <v>0</v>
          </cell>
          <cell r="G705">
            <v>50000</v>
          </cell>
          <cell r="H705">
            <v>0</v>
          </cell>
          <cell r="I705">
            <v>0</v>
          </cell>
          <cell r="J705">
            <v>0</v>
          </cell>
          <cell r="K705">
            <v>0</v>
          </cell>
          <cell r="L705">
            <v>10</v>
          </cell>
        </row>
        <row r="706">
          <cell r="A706">
            <v>658</v>
          </cell>
          <cell r="B706" t="str">
            <v>060302.4230.04679.01 DISEMINASI PERATURAN DAN PEDOMAN BIDANG PLP</v>
          </cell>
          <cell r="C706" t="str">
            <v>Swakelola</v>
          </cell>
          <cell r="D706" t="str">
            <v>Non Fisik</v>
          </cell>
          <cell r="E706">
            <v>56700</v>
          </cell>
          <cell r="F706">
            <v>0</v>
          </cell>
          <cell r="G706">
            <v>56700</v>
          </cell>
          <cell r="H706">
            <v>1650</v>
          </cell>
          <cell r="I706">
            <v>0</v>
          </cell>
          <cell r="J706">
            <v>1650</v>
          </cell>
          <cell r="K706">
            <v>2.91</v>
          </cell>
          <cell r="L706">
            <v>2.91</v>
          </cell>
        </row>
        <row r="707">
          <cell r="A707">
            <v>659</v>
          </cell>
          <cell r="B707" t="str">
            <v>060302.4230.04679.01 PELATIHAN KSM DAN MANDOR</v>
          </cell>
          <cell r="C707" t="str">
            <v>Swakelola</v>
          </cell>
          <cell r="D707" t="str">
            <v>Non Fisik</v>
          </cell>
          <cell r="E707">
            <v>126555</v>
          </cell>
          <cell r="F707">
            <v>0</v>
          </cell>
          <cell r="G707">
            <v>126555</v>
          </cell>
          <cell r="H707">
            <v>121185</v>
          </cell>
          <cell r="I707">
            <v>0</v>
          </cell>
          <cell r="J707">
            <v>121185</v>
          </cell>
          <cell r="K707">
            <v>95.76</v>
          </cell>
          <cell r="L707">
            <v>95.76</v>
          </cell>
        </row>
        <row r="708">
          <cell r="A708">
            <v>660</v>
          </cell>
          <cell r="B708" t="str">
            <v>060302.4232.00200.01 Pembangunan Ps. Air Limbah Terpusat Kota Bandung</v>
          </cell>
          <cell r="C708" t="str">
            <v>Kontrak</v>
          </cell>
          <cell r="D708" t="str">
            <v>Fisik</v>
          </cell>
          <cell r="E708">
            <v>16000000</v>
          </cell>
          <cell r="F708">
            <v>0</v>
          </cell>
          <cell r="G708">
            <v>16000000</v>
          </cell>
          <cell r="H708">
            <v>3152784</v>
          </cell>
          <cell r="I708">
            <v>0</v>
          </cell>
          <cell r="J708">
            <v>3152784</v>
          </cell>
          <cell r="K708">
            <v>19.7</v>
          </cell>
          <cell r="L708">
            <v>27.78</v>
          </cell>
        </row>
        <row r="709">
          <cell r="A709">
            <v>661</v>
          </cell>
          <cell r="B709" t="str">
            <v>060302.4232.00200.01 Pembangunan Ps.Air Limbah Terpusat Kota Cirebon</v>
          </cell>
          <cell r="C709" t="str">
            <v>Kontrak</v>
          </cell>
          <cell r="D709" t="str">
            <v>Fisik</v>
          </cell>
          <cell r="E709">
            <v>6000000</v>
          </cell>
          <cell r="F709">
            <v>0</v>
          </cell>
          <cell r="G709">
            <v>6000000</v>
          </cell>
          <cell r="H709">
            <v>1812457</v>
          </cell>
          <cell r="I709">
            <v>0</v>
          </cell>
          <cell r="J709">
            <v>1812457</v>
          </cell>
          <cell r="K709">
            <v>30.21</v>
          </cell>
          <cell r="L709">
            <v>30</v>
          </cell>
        </row>
        <row r="710">
          <cell r="A710">
            <v>662</v>
          </cell>
          <cell r="B710" t="str">
            <v>060302.4232.00200.01 Supervisi Pembangunan Ps. Air Limbah Terpusat Kota Bandung (Paket PJAL-03)</v>
          </cell>
          <cell r="C710" t="str">
            <v>Kontrak</v>
          </cell>
          <cell r="D710" t="str">
            <v>Non Fisik</v>
          </cell>
          <cell r="E710">
            <v>350000</v>
          </cell>
          <cell r="F710">
            <v>0</v>
          </cell>
          <cell r="G710">
            <v>350000</v>
          </cell>
          <cell r="H710">
            <v>48567</v>
          </cell>
          <cell r="I710">
            <v>0</v>
          </cell>
          <cell r="J710">
            <v>48567</v>
          </cell>
          <cell r="K710">
            <v>13.88</v>
          </cell>
          <cell r="L710">
            <v>30</v>
          </cell>
        </row>
        <row r="711">
          <cell r="A711">
            <v>663</v>
          </cell>
          <cell r="B711" t="str">
            <v>060302.4232.00200.01 Supervisi Pembangunan Ps. Air Limbah Terpusat Kota Cirebon (Paket PJAL-04)</v>
          </cell>
          <cell r="C711" t="str">
            <v>Kontrak</v>
          </cell>
          <cell r="D711" t="str">
            <v>Non Fisik</v>
          </cell>
          <cell r="E711">
            <v>100000</v>
          </cell>
          <cell r="F711">
            <v>0</v>
          </cell>
          <cell r="G711">
            <v>100000</v>
          </cell>
          <cell r="H711">
            <v>18574</v>
          </cell>
          <cell r="I711">
            <v>0</v>
          </cell>
          <cell r="J711">
            <v>18574</v>
          </cell>
          <cell r="K711">
            <v>18.57</v>
          </cell>
          <cell r="L711">
            <v>30</v>
          </cell>
        </row>
        <row r="712">
          <cell r="A712">
            <v>664</v>
          </cell>
          <cell r="B712" t="str">
            <v>060302.4232.00200.01 Honor Panitia Pengadaan Barang dan Jasa</v>
          </cell>
          <cell r="C712" t="str">
            <v>Adm. Umum</v>
          </cell>
          <cell r="D712" t="str">
            <v>Adm. Umum</v>
          </cell>
          <cell r="E712">
            <v>50000</v>
          </cell>
          <cell r="F712">
            <v>0</v>
          </cell>
          <cell r="G712">
            <v>50000</v>
          </cell>
          <cell r="H712">
            <v>18867</v>
          </cell>
          <cell r="I712">
            <v>0</v>
          </cell>
          <cell r="J712">
            <v>18867</v>
          </cell>
          <cell r="K712">
            <v>37.729999999999997</v>
          </cell>
          <cell r="L712">
            <v>37.729999999999997</v>
          </cell>
        </row>
        <row r="713">
          <cell r="A713">
            <v>5495684</v>
          </cell>
          <cell r="B713" t="str">
            <v xml:space="preserve">PENGEMBANGAN KINERJA PENGELOLAAN AIR MINUM JAWA TENGAH </v>
          </cell>
          <cell r="C713" t="str">
            <v xml:space="preserve">- </v>
          </cell>
          <cell r="D713" t="str">
            <v>-</v>
          </cell>
          <cell r="E713">
            <v>88581888</v>
          </cell>
          <cell r="F713">
            <v>25732965</v>
          </cell>
          <cell r="G713">
            <v>114314853</v>
          </cell>
          <cell r="H713">
            <v>53653044</v>
          </cell>
          <cell r="I713">
            <v>5842147</v>
          </cell>
          <cell r="J713">
            <v>59495191</v>
          </cell>
          <cell r="K713">
            <v>52.05</v>
          </cell>
          <cell r="L713">
            <v>77.819999999999993</v>
          </cell>
        </row>
        <row r="714">
          <cell r="A714">
            <v>665</v>
          </cell>
          <cell r="B714" t="str">
            <v>060302.4282.00002.01 Administrasi Kegiatan - Pengadaan ATK, Komputer Supplies, Honor Panitia, Penggandaan, Penjilidan, Honor Petugas SAI dan e-mon</v>
          </cell>
          <cell r="C714" t="str">
            <v>Adm. Umum</v>
          </cell>
          <cell r="D714" t="str">
            <v>Adm. Umum</v>
          </cell>
          <cell r="E714">
            <v>667023</v>
          </cell>
          <cell r="F714">
            <v>0</v>
          </cell>
          <cell r="G714">
            <v>667023</v>
          </cell>
          <cell r="H714">
            <v>358957</v>
          </cell>
          <cell r="I714">
            <v>0</v>
          </cell>
          <cell r="J714">
            <v>358957</v>
          </cell>
          <cell r="K714">
            <v>53.81</v>
          </cell>
          <cell r="L714">
            <v>70</v>
          </cell>
        </row>
        <row r="715">
          <cell r="A715">
            <v>666</v>
          </cell>
          <cell r="B715" t="str">
            <v>060302.4282.00051.01 03. PKPAM-RISPAM.01 Penyusunan Program dan Rencana Induk SPAM</v>
          </cell>
          <cell r="C715" t="str">
            <v>Kontrak</v>
          </cell>
          <cell r="D715" t="str">
            <v>Non Fisik</v>
          </cell>
          <cell r="E715">
            <v>300000</v>
          </cell>
          <cell r="F715">
            <v>0</v>
          </cell>
          <cell r="G715">
            <v>300000</v>
          </cell>
          <cell r="H715">
            <v>64522</v>
          </cell>
          <cell r="I715">
            <v>0</v>
          </cell>
          <cell r="J715">
            <v>64522</v>
          </cell>
          <cell r="K715">
            <v>21.51</v>
          </cell>
          <cell r="L715">
            <v>50</v>
          </cell>
        </row>
        <row r="716">
          <cell r="A716">
            <v>667</v>
          </cell>
          <cell r="B716" t="str">
            <v>060302.4282.00051.01 BAKORWIL I (Fasilitas Perencanaan Teknis Pengembangan SPAM di Kab. Kudus, Jepara, Kendal dan Kota Salatiga)</v>
          </cell>
          <cell r="C716" t="str">
            <v>Kontrak</v>
          </cell>
          <cell r="D716" t="str">
            <v>Non Fisik</v>
          </cell>
          <cell r="E716">
            <v>100000</v>
          </cell>
          <cell r="F716">
            <v>0</v>
          </cell>
          <cell r="G716">
            <v>100000</v>
          </cell>
          <cell r="H716">
            <v>96228</v>
          </cell>
          <cell r="I716">
            <v>0</v>
          </cell>
          <cell r="J716">
            <v>96228</v>
          </cell>
          <cell r="K716">
            <v>96.23</v>
          </cell>
          <cell r="L716">
            <v>100</v>
          </cell>
        </row>
        <row r="717">
          <cell r="A717">
            <v>668</v>
          </cell>
          <cell r="B717" t="str">
            <v>060302.4282.00051.01 BAKORWIL II (Fasilitas Perencanaan Teknis Pengembangan SPAM di Kab. Klaten, Boyolali, Sragen dan Purworejo)</v>
          </cell>
          <cell r="C717" t="str">
            <v>Kontrak</v>
          </cell>
          <cell r="D717" t="str">
            <v>Non Fisik</v>
          </cell>
          <cell r="E717">
            <v>100000</v>
          </cell>
          <cell r="F717">
            <v>0</v>
          </cell>
          <cell r="G717">
            <v>100000</v>
          </cell>
          <cell r="H717">
            <v>96327</v>
          </cell>
          <cell r="I717">
            <v>0</v>
          </cell>
          <cell r="J717">
            <v>96327</v>
          </cell>
          <cell r="K717">
            <v>96.33</v>
          </cell>
          <cell r="L717">
            <v>100</v>
          </cell>
        </row>
        <row r="718">
          <cell r="A718">
            <v>669</v>
          </cell>
          <cell r="B718" t="str">
            <v>060302.4282.00051.01 BAKORWIL III (Fasilitas Perencanaan Teknis Pengembangan SPAM di Kab. Batang, Tegal, Banyumas dan Kebumen)</v>
          </cell>
          <cell r="C718" t="str">
            <v>Kontrak</v>
          </cell>
          <cell r="D718" t="str">
            <v>Non Fisik</v>
          </cell>
          <cell r="E718">
            <v>100000</v>
          </cell>
          <cell r="F718">
            <v>0</v>
          </cell>
          <cell r="G718">
            <v>100000</v>
          </cell>
          <cell r="H718">
            <v>97372</v>
          </cell>
          <cell r="I718">
            <v>0</v>
          </cell>
          <cell r="J718">
            <v>97372</v>
          </cell>
          <cell r="K718">
            <v>97.37</v>
          </cell>
          <cell r="L718">
            <v>100</v>
          </cell>
        </row>
        <row r="719">
          <cell r="A719">
            <v>670</v>
          </cell>
          <cell r="B719" t="str">
            <v>060302.4282.00051.01 03. PKPAM-RISPAM.02 Penyusunan Program dan Rencana Induk SPAM</v>
          </cell>
          <cell r="C719" t="str">
            <v>Kontrak</v>
          </cell>
          <cell r="D719" t="str">
            <v>Non Fisik</v>
          </cell>
          <cell r="E719">
            <v>300000</v>
          </cell>
          <cell r="F719">
            <v>0</v>
          </cell>
          <cell r="G719">
            <v>300000</v>
          </cell>
          <cell r="H719">
            <v>62073</v>
          </cell>
          <cell r="I719">
            <v>0</v>
          </cell>
          <cell r="J719">
            <v>62073</v>
          </cell>
          <cell r="K719">
            <v>20.69</v>
          </cell>
          <cell r="L719">
            <v>50</v>
          </cell>
        </row>
        <row r="720">
          <cell r="A720">
            <v>671</v>
          </cell>
          <cell r="B720" t="str">
            <v>060302.4282.00051.01 03. PKPAM-RISPAM.03 Penyusunan Program dan Rencana Induk SPAM</v>
          </cell>
          <cell r="C720" t="str">
            <v>Kontrak</v>
          </cell>
          <cell r="D720" t="str">
            <v>Non Fisik</v>
          </cell>
          <cell r="E720">
            <v>278078</v>
          </cell>
          <cell r="F720">
            <v>0</v>
          </cell>
          <cell r="G720">
            <v>278078</v>
          </cell>
          <cell r="H720">
            <v>64406</v>
          </cell>
          <cell r="I720">
            <v>0</v>
          </cell>
          <cell r="J720">
            <v>64406</v>
          </cell>
          <cell r="K720">
            <v>23.16</v>
          </cell>
          <cell r="L720">
            <v>50</v>
          </cell>
        </row>
        <row r="721">
          <cell r="A721">
            <v>672</v>
          </cell>
          <cell r="B721" t="str">
            <v>060302.4282.00051.01 02. PKPAM-SAB.01 Study Identifikasi Kebutuhan dan Potensi Air Baku Air Minum Kab. Kendal</v>
          </cell>
          <cell r="C721" t="str">
            <v>Kontrak</v>
          </cell>
          <cell r="D721" t="str">
            <v>Non Fisik</v>
          </cell>
          <cell r="E721">
            <v>200000</v>
          </cell>
          <cell r="F721">
            <v>0</v>
          </cell>
          <cell r="G721">
            <v>200000</v>
          </cell>
          <cell r="H721">
            <v>28505</v>
          </cell>
          <cell r="I721">
            <v>0</v>
          </cell>
          <cell r="J721">
            <v>28505</v>
          </cell>
          <cell r="K721">
            <v>14.25</v>
          </cell>
          <cell r="L721">
            <v>50</v>
          </cell>
        </row>
        <row r="722">
          <cell r="A722">
            <v>673</v>
          </cell>
          <cell r="B722" t="str">
            <v>060302.4282.00051.01 02. PKPAM-SAB.02 Study Identifikasi Kebutuhan dan Potensi Air Baku Air Minum Kab. Pekalongan</v>
          </cell>
          <cell r="C722" t="str">
            <v>Kontrak</v>
          </cell>
          <cell r="D722" t="str">
            <v>Non Fisik</v>
          </cell>
          <cell r="E722">
            <v>200000</v>
          </cell>
          <cell r="F722">
            <v>0</v>
          </cell>
          <cell r="G722">
            <v>200000</v>
          </cell>
          <cell r="H722">
            <v>29387</v>
          </cell>
          <cell r="I722">
            <v>0</v>
          </cell>
          <cell r="J722">
            <v>29387</v>
          </cell>
          <cell r="K722">
            <v>14.69</v>
          </cell>
          <cell r="L722">
            <v>50</v>
          </cell>
        </row>
        <row r="723">
          <cell r="A723">
            <v>674</v>
          </cell>
          <cell r="B723" t="str">
            <v>060302.4282.00051.01 02. PKPAM-SAB.03 Study Identifikasi Kebutuhan dan Potensi Air Baku Air Minum Kab. Kebumen</v>
          </cell>
          <cell r="C723" t="str">
            <v>Kontrak</v>
          </cell>
          <cell r="D723" t="str">
            <v>Non Fisik</v>
          </cell>
          <cell r="E723">
            <v>200000</v>
          </cell>
          <cell r="F723">
            <v>0</v>
          </cell>
          <cell r="G723">
            <v>200000</v>
          </cell>
          <cell r="H723">
            <v>29618</v>
          </cell>
          <cell r="I723">
            <v>0</v>
          </cell>
          <cell r="J723">
            <v>29618</v>
          </cell>
          <cell r="K723">
            <v>14.81</v>
          </cell>
          <cell r="L723">
            <v>50</v>
          </cell>
        </row>
        <row r="724">
          <cell r="A724">
            <v>675</v>
          </cell>
          <cell r="B724" t="str">
            <v>060302.4282.00967.01 01. PKPAM-DAK.01 Monitoring dan Evaluasi DAK Kota Semarang, Salatiga, Magelang, Kab. Semarang, Kendal, Demak, Grobogan, Magelang, Temanggung, Wonosobo, Purworejo dan Kebumen</v>
          </cell>
          <cell r="C724" t="str">
            <v>Kontrak</v>
          </cell>
          <cell r="D724" t="str">
            <v>Non Fisik</v>
          </cell>
          <cell r="E724">
            <v>100000</v>
          </cell>
          <cell r="F724">
            <v>0</v>
          </cell>
          <cell r="G724">
            <v>100000</v>
          </cell>
          <cell r="H724">
            <v>29377</v>
          </cell>
          <cell r="I724">
            <v>0</v>
          </cell>
          <cell r="J724">
            <v>29377</v>
          </cell>
          <cell r="K724">
            <v>29.38</v>
          </cell>
          <cell r="L724">
            <v>85.05</v>
          </cell>
        </row>
        <row r="725">
          <cell r="A725">
            <v>676</v>
          </cell>
          <cell r="B725" t="str">
            <v>060302.4282.00967.01 B. MONEV SPAM</v>
          </cell>
          <cell r="C725" t="str">
            <v>Swakelola</v>
          </cell>
          <cell r="D725" t="str">
            <v>Non Fisik</v>
          </cell>
          <cell r="E725">
            <v>218582</v>
          </cell>
          <cell r="F725">
            <v>0</v>
          </cell>
          <cell r="G725">
            <v>218582</v>
          </cell>
          <cell r="H725">
            <v>202649</v>
          </cell>
          <cell r="I725">
            <v>0</v>
          </cell>
          <cell r="J725">
            <v>202649</v>
          </cell>
          <cell r="K725">
            <v>92.71</v>
          </cell>
          <cell r="L725">
            <v>92.71</v>
          </cell>
        </row>
        <row r="726">
          <cell r="A726">
            <v>677</v>
          </cell>
          <cell r="B726" t="str">
            <v>060302.4282.00967.01 C. MONEV PAMSIMAS</v>
          </cell>
          <cell r="C726" t="str">
            <v>Swakelola</v>
          </cell>
          <cell r="D726" t="str">
            <v>Non Fisik</v>
          </cell>
          <cell r="E726">
            <v>261960</v>
          </cell>
          <cell r="F726">
            <v>0</v>
          </cell>
          <cell r="G726">
            <v>261960</v>
          </cell>
          <cell r="H726">
            <v>158857</v>
          </cell>
          <cell r="I726">
            <v>0</v>
          </cell>
          <cell r="J726">
            <v>158857</v>
          </cell>
          <cell r="K726">
            <v>60.64</v>
          </cell>
          <cell r="L726">
            <v>60.64</v>
          </cell>
        </row>
        <row r="727">
          <cell r="A727">
            <v>678</v>
          </cell>
          <cell r="B727" t="str">
            <v>060302.4282.00967.01 01. PKPAM-DAK.02 Monitoring dan Evaluasi DAK Kota Surakarta, Kab. Sukoharjo, Klaten, Boyolali, Karanganyar, Sragen, Wonogiri, Pati, Jepara, Rembang dan Blora</v>
          </cell>
          <cell r="C727" t="str">
            <v>Kontrak</v>
          </cell>
          <cell r="D727" t="str">
            <v>Non Fisik</v>
          </cell>
          <cell r="E727">
            <v>100000</v>
          </cell>
          <cell r="F727">
            <v>0</v>
          </cell>
          <cell r="G727">
            <v>100000</v>
          </cell>
          <cell r="H727">
            <v>29123</v>
          </cell>
          <cell r="I727">
            <v>0</v>
          </cell>
          <cell r="J727">
            <v>29123</v>
          </cell>
          <cell r="K727">
            <v>29.12</v>
          </cell>
          <cell r="L727">
            <v>85.05</v>
          </cell>
        </row>
        <row r="728">
          <cell r="A728">
            <v>679</v>
          </cell>
          <cell r="B728" t="str">
            <v>060302.4282.00967.01 01. PKPAM-DAK.03 Monitoring dan Evaluasi DAK Kota Pekalongan, Tegal, Kab. Pekalongan, Batang, Pemalang, Tegal, Brebes, Banyumas, Cilacap, Purbalingga dan Banjarnegara</v>
          </cell>
          <cell r="C728" t="str">
            <v>Kontrak</v>
          </cell>
          <cell r="D728" t="str">
            <v>Non Fisik</v>
          </cell>
          <cell r="E728">
            <v>100000</v>
          </cell>
          <cell r="F728">
            <v>0</v>
          </cell>
          <cell r="G728">
            <v>100000</v>
          </cell>
          <cell r="H728">
            <v>29255</v>
          </cell>
          <cell r="I728">
            <v>0</v>
          </cell>
          <cell r="J728">
            <v>29255</v>
          </cell>
          <cell r="K728">
            <v>29.25</v>
          </cell>
          <cell r="L728">
            <v>85.05</v>
          </cell>
        </row>
        <row r="729">
          <cell r="A729">
            <v>680</v>
          </cell>
          <cell r="B729" t="str">
            <v>060302.4607.00168.01 02 BANTEK-BRS.01-ME Kab. Brebes Pengadaan Pompa Air Bersih &amp; Intake</v>
          </cell>
          <cell r="C729" t="str">
            <v>Kontrak</v>
          </cell>
          <cell r="D729" t="str">
            <v>Fisik</v>
          </cell>
          <cell r="E729">
            <v>687093</v>
          </cell>
          <cell r="F729">
            <v>0</v>
          </cell>
          <cell r="G729">
            <v>687093</v>
          </cell>
          <cell r="H729">
            <v>194624</v>
          </cell>
          <cell r="I729">
            <v>0</v>
          </cell>
          <cell r="J729">
            <v>194624</v>
          </cell>
          <cell r="K729">
            <v>28.33</v>
          </cell>
          <cell r="L729">
            <v>40</v>
          </cell>
        </row>
        <row r="730">
          <cell r="A730">
            <v>681</v>
          </cell>
          <cell r="B730" t="str">
            <v>060302.4607.00168.01 03 BANTEK-JPR.01-ME Kec. Pecangakan, Kab. Jepara Pengadaan Pompa Air Bersih &amp; Intake</v>
          </cell>
          <cell r="C730" t="str">
            <v>Kontrak</v>
          </cell>
          <cell r="D730" t="str">
            <v>Fisik</v>
          </cell>
          <cell r="E730">
            <v>131560</v>
          </cell>
          <cell r="F730">
            <v>0</v>
          </cell>
          <cell r="G730">
            <v>131560</v>
          </cell>
          <cell r="H730">
            <v>36996</v>
          </cell>
          <cell r="I730">
            <v>0</v>
          </cell>
          <cell r="J730">
            <v>36996</v>
          </cell>
          <cell r="K730">
            <v>28.12</v>
          </cell>
          <cell r="L730">
            <v>40</v>
          </cell>
        </row>
        <row r="731">
          <cell r="A731">
            <v>682</v>
          </cell>
          <cell r="B731" t="str">
            <v>060302.4607.00168.01 04 BANTEK-PWR.01-PS Kantor Pusat, Kab. Purworejo Reservoir Kap. 200 m3</v>
          </cell>
          <cell r="C731" t="str">
            <v>Kontrak</v>
          </cell>
          <cell r="D731" t="str">
            <v>Fisik</v>
          </cell>
          <cell r="E731">
            <v>359381</v>
          </cell>
          <cell r="F731">
            <v>0</v>
          </cell>
          <cell r="G731">
            <v>359381</v>
          </cell>
          <cell r="H731">
            <v>339709</v>
          </cell>
          <cell r="I731">
            <v>0</v>
          </cell>
          <cell r="J731">
            <v>339709</v>
          </cell>
          <cell r="K731">
            <v>94.53</v>
          </cell>
          <cell r="L731">
            <v>100</v>
          </cell>
        </row>
        <row r="732">
          <cell r="A732">
            <v>683</v>
          </cell>
          <cell r="B732" t="str">
            <v>060302.4607.00168.01 04 BANTEK-PWR.02-ME Kec.Bendung Boro II, Kab. Purworejo Pengadaan Pompa Intake kap. 25 lt/dt, Pompa Submersible Kap. 15 lt/dt</v>
          </cell>
          <cell r="C732" t="str">
            <v>Kontrak</v>
          </cell>
          <cell r="D732" t="str">
            <v>Fisik</v>
          </cell>
          <cell r="E732">
            <v>373538</v>
          </cell>
          <cell r="F732">
            <v>0</v>
          </cell>
          <cell r="G732">
            <v>373538</v>
          </cell>
          <cell r="H732">
            <v>110507</v>
          </cell>
          <cell r="I732">
            <v>0</v>
          </cell>
          <cell r="J732">
            <v>110507</v>
          </cell>
          <cell r="K732">
            <v>29.58</v>
          </cell>
          <cell r="L732">
            <v>100</v>
          </cell>
        </row>
        <row r="733">
          <cell r="A733">
            <v>684</v>
          </cell>
          <cell r="B733" t="str">
            <v>060302.4607.00168.01 05 BANTEK-KDL.01-PP Kota Kendal, Kab. Kendal Pengad/Pemas Pipa PVC DN 200 &amp; 100</v>
          </cell>
          <cell r="C733" t="str">
            <v>Kontrak</v>
          </cell>
          <cell r="D733" t="str">
            <v>Fisik</v>
          </cell>
          <cell r="E733">
            <v>629584</v>
          </cell>
          <cell r="F733">
            <v>0</v>
          </cell>
          <cell r="G733">
            <v>629584</v>
          </cell>
          <cell r="H733">
            <v>628683</v>
          </cell>
          <cell r="I733">
            <v>0</v>
          </cell>
          <cell r="J733">
            <v>628683</v>
          </cell>
          <cell r="K733">
            <v>99.86</v>
          </cell>
          <cell r="L733">
            <v>100</v>
          </cell>
        </row>
        <row r="734">
          <cell r="A734">
            <v>685</v>
          </cell>
          <cell r="B734" t="str">
            <v>060302.4607.00168.01 05 BANTEK-KDL.02-PP Ds.Sukolilan(Dw.Ngilir), Kab. Kendal Pengad/Pemas Pipa PVC DN 150</v>
          </cell>
          <cell r="C734" t="str">
            <v>Kontrak</v>
          </cell>
          <cell r="D734" t="str">
            <v>Fisik</v>
          </cell>
          <cell r="E734">
            <v>417318</v>
          </cell>
          <cell r="F734">
            <v>0</v>
          </cell>
          <cell r="G734">
            <v>417318</v>
          </cell>
          <cell r="H734">
            <v>414667</v>
          </cell>
          <cell r="I734">
            <v>0</v>
          </cell>
          <cell r="J734">
            <v>414667</v>
          </cell>
          <cell r="K734">
            <v>99.36</v>
          </cell>
          <cell r="L734">
            <v>100</v>
          </cell>
        </row>
        <row r="735">
          <cell r="A735">
            <v>686</v>
          </cell>
          <cell r="B735" t="str">
            <v>060302.4607.00168.01 05 BANTEK-KDL.03-PP Kec.Pegandon(Dw.Bugangin), Kab. Kendal Pengad/Pemas Pipa PVC DN 150</v>
          </cell>
          <cell r="C735" t="str">
            <v>Kontrak</v>
          </cell>
          <cell r="D735" t="str">
            <v>Fisik</v>
          </cell>
          <cell r="E735">
            <v>311180</v>
          </cell>
          <cell r="F735">
            <v>0</v>
          </cell>
          <cell r="G735">
            <v>311180</v>
          </cell>
          <cell r="H735">
            <v>309804</v>
          </cell>
          <cell r="I735">
            <v>0</v>
          </cell>
          <cell r="J735">
            <v>309804</v>
          </cell>
          <cell r="K735">
            <v>99.56</v>
          </cell>
          <cell r="L735">
            <v>100</v>
          </cell>
        </row>
        <row r="736">
          <cell r="A736">
            <v>687</v>
          </cell>
          <cell r="B736" t="str">
            <v>060302.4607.00168.01 01. PKPAM-BREGAS.01 Study potensi Air Baku dan penelitian Aquifer Mata Air Suci</v>
          </cell>
          <cell r="C736" t="str">
            <v>Kontrak</v>
          </cell>
          <cell r="D736" t="str">
            <v>Non Fisik</v>
          </cell>
          <cell r="E736">
            <v>100000</v>
          </cell>
          <cell r="F736">
            <v>0</v>
          </cell>
          <cell r="G736">
            <v>100000</v>
          </cell>
          <cell r="H736">
            <v>0</v>
          </cell>
          <cell r="I736">
            <v>0</v>
          </cell>
          <cell r="J736">
            <v>0</v>
          </cell>
          <cell r="K736">
            <v>0</v>
          </cell>
          <cell r="L736">
            <v>85</v>
          </cell>
        </row>
        <row r="737">
          <cell r="A737">
            <v>688</v>
          </cell>
          <cell r="B737" t="str">
            <v>060302.4607.00168.01 04. BANTEK-PWR.03-ME Kec. Bendung Boro II Kab Purworejo Pengadaan Genset 200 KVA</v>
          </cell>
          <cell r="C737" t="str">
            <v>Kontrak</v>
          </cell>
          <cell r="D737" t="str">
            <v>Fisik</v>
          </cell>
          <cell r="E737">
            <v>405884</v>
          </cell>
          <cell r="F737">
            <v>0</v>
          </cell>
          <cell r="G737">
            <v>405884</v>
          </cell>
          <cell r="H737">
            <v>92499</v>
          </cell>
          <cell r="I737">
            <v>0</v>
          </cell>
          <cell r="J737">
            <v>92499</v>
          </cell>
          <cell r="K737">
            <v>22.79</v>
          </cell>
          <cell r="L737">
            <v>100</v>
          </cell>
        </row>
        <row r="738">
          <cell r="A738">
            <v>689</v>
          </cell>
          <cell r="B738" t="str">
            <v>060302.4607.00168.01 01. PKPAM-BREGAS.02 Study potensi Air Baku dan penelitian Aquifer Mata Air Suniarsih</v>
          </cell>
          <cell r="C738" t="str">
            <v>Kontrak</v>
          </cell>
          <cell r="D738" t="str">
            <v>Non Fisik</v>
          </cell>
          <cell r="E738">
            <v>100000</v>
          </cell>
          <cell r="F738">
            <v>0</v>
          </cell>
          <cell r="G738">
            <v>100000</v>
          </cell>
          <cell r="H738">
            <v>0</v>
          </cell>
          <cell r="I738">
            <v>0</v>
          </cell>
          <cell r="J738">
            <v>0</v>
          </cell>
          <cell r="K738">
            <v>0</v>
          </cell>
          <cell r="L738">
            <v>85</v>
          </cell>
        </row>
        <row r="739">
          <cell r="A739">
            <v>690</v>
          </cell>
          <cell r="B739" t="str">
            <v>060302.4607.00168.01 01. PKPAM-BREGAS.03 Study potensi Air Baku dan penelitian Aquifer Mata Air Sangkanayu</v>
          </cell>
          <cell r="C739" t="str">
            <v>Kontrak</v>
          </cell>
          <cell r="D739" t="str">
            <v>Non Fisik</v>
          </cell>
          <cell r="E739">
            <v>100000</v>
          </cell>
          <cell r="F739">
            <v>0</v>
          </cell>
          <cell r="G739">
            <v>100000</v>
          </cell>
          <cell r="H739">
            <v>0</v>
          </cell>
          <cell r="I739">
            <v>0</v>
          </cell>
          <cell r="J739">
            <v>0</v>
          </cell>
          <cell r="K739">
            <v>0</v>
          </cell>
          <cell r="L739">
            <v>85</v>
          </cell>
        </row>
        <row r="740">
          <cell r="A740">
            <v>691</v>
          </cell>
          <cell r="B740" t="str">
            <v>060302.4607.00168.01 06. PKPAM-DMK.01 Penyempuranaan IPA Kab. Demak</v>
          </cell>
          <cell r="C740" t="str">
            <v>Kontrak</v>
          </cell>
          <cell r="D740" t="str">
            <v>Fisik</v>
          </cell>
          <cell r="E740">
            <v>100000</v>
          </cell>
          <cell r="F740">
            <v>0</v>
          </cell>
          <cell r="G740">
            <v>100000</v>
          </cell>
          <cell r="H740">
            <v>0</v>
          </cell>
          <cell r="I740">
            <v>0</v>
          </cell>
          <cell r="J740">
            <v>0</v>
          </cell>
          <cell r="K740">
            <v>0</v>
          </cell>
          <cell r="L740">
            <v>30</v>
          </cell>
        </row>
        <row r="741">
          <cell r="A741">
            <v>692</v>
          </cell>
          <cell r="B741" t="str">
            <v>060302.4607.00168.01 06. PKPAM-DMK.02 Penyempuranaan IPA Kab. Demak</v>
          </cell>
          <cell r="C741" t="str">
            <v>Kontrak</v>
          </cell>
          <cell r="D741" t="str">
            <v>Fisik</v>
          </cell>
          <cell r="E741">
            <v>100000</v>
          </cell>
          <cell r="F741">
            <v>0</v>
          </cell>
          <cell r="G741">
            <v>100000</v>
          </cell>
          <cell r="H741">
            <v>0</v>
          </cell>
          <cell r="I741">
            <v>0</v>
          </cell>
          <cell r="J741">
            <v>0</v>
          </cell>
          <cell r="K741">
            <v>0</v>
          </cell>
          <cell r="L741">
            <v>30</v>
          </cell>
        </row>
        <row r="742">
          <cell r="A742">
            <v>693</v>
          </cell>
          <cell r="B742" t="str">
            <v>060302.4607.00168.01 07. PKPAM-WNG.01-PS Penyempuranaan IPA Kab. Wonogiri</v>
          </cell>
          <cell r="C742" t="str">
            <v>Kontrak</v>
          </cell>
          <cell r="D742" t="str">
            <v>Fisik</v>
          </cell>
          <cell r="E742">
            <v>100000</v>
          </cell>
          <cell r="F742">
            <v>0</v>
          </cell>
          <cell r="G742">
            <v>100000</v>
          </cell>
          <cell r="H742">
            <v>0</v>
          </cell>
          <cell r="I742">
            <v>0</v>
          </cell>
          <cell r="J742">
            <v>0</v>
          </cell>
          <cell r="K742">
            <v>0</v>
          </cell>
          <cell r="L742">
            <v>60</v>
          </cell>
        </row>
        <row r="743">
          <cell r="A743">
            <v>694</v>
          </cell>
          <cell r="B743" t="str">
            <v>060302.4607.00168.01 07. PKPAM-WNG.02-PS Penyempuranaan IPA Kab. Wonogiri</v>
          </cell>
          <cell r="C743" t="str">
            <v>Kontrak</v>
          </cell>
          <cell r="D743" t="str">
            <v>Fisik</v>
          </cell>
          <cell r="E743">
            <v>100000</v>
          </cell>
          <cell r="F743">
            <v>0</v>
          </cell>
          <cell r="G743">
            <v>100000</v>
          </cell>
          <cell r="H743">
            <v>0</v>
          </cell>
          <cell r="I743">
            <v>0</v>
          </cell>
          <cell r="J743">
            <v>0</v>
          </cell>
          <cell r="K743">
            <v>0</v>
          </cell>
          <cell r="L743">
            <v>40</v>
          </cell>
        </row>
        <row r="744">
          <cell r="A744">
            <v>695</v>
          </cell>
          <cell r="B744" t="str">
            <v>060302.4607.00168.01 07. PKPAM-WNG.03-PS Penyempuranaan IPA Kab. Wonogiri</v>
          </cell>
          <cell r="C744" t="str">
            <v>Kontrak</v>
          </cell>
          <cell r="D744" t="str">
            <v>Fisik</v>
          </cell>
          <cell r="E744">
            <v>100000</v>
          </cell>
          <cell r="F744">
            <v>0</v>
          </cell>
          <cell r="G744">
            <v>100000</v>
          </cell>
          <cell r="H744">
            <v>0</v>
          </cell>
          <cell r="I744">
            <v>0</v>
          </cell>
          <cell r="J744">
            <v>0</v>
          </cell>
          <cell r="K744">
            <v>0</v>
          </cell>
          <cell r="L744">
            <v>38</v>
          </cell>
        </row>
        <row r="745">
          <cell r="A745">
            <v>696</v>
          </cell>
          <cell r="B745" t="str">
            <v>060302.4607.00168.01 08. PKPAM-BTG.01 Penyempuranaan IPA Kab. Batang</v>
          </cell>
          <cell r="C745" t="str">
            <v>Kontrak</v>
          </cell>
          <cell r="D745" t="str">
            <v>Fisik</v>
          </cell>
          <cell r="E745">
            <v>100000</v>
          </cell>
          <cell r="F745">
            <v>0</v>
          </cell>
          <cell r="G745">
            <v>100000</v>
          </cell>
          <cell r="H745">
            <v>0</v>
          </cell>
          <cell r="I745">
            <v>0</v>
          </cell>
          <cell r="J745">
            <v>0</v>
          </cell>
          <cell r="K745">
            <v>0</v>
          </cell>
          <cell r="L745">
            <v>0</v>
          </cell>
        </row>
        <row r="746">
          <cell r="A746">
            <v>697</v>
          </cell>
          <cell r="B746" t="str">
            <v>060302.4607.00168.01 08. PKPAM-BTG.02 Penyempuranaan IPA Kab. Batang</v>
          </cell>
          <cell r="C746" t="str">
            <v>Kontrak</v>
          </cell>
          <cell r="D746" t="str">
            <v>Fisik</v>
          </cell>
          <cell r="E746">
            <v>100000</v>
          </cell>
          <cell r="F746">
            <v>0</v>
          </cell>
          <cell r="G746">
            <v>100000</v>
          </cell>
          <cell r="H746">
            <v>0</v>
          </cell>
          <cell r="I746">
            <v>0</v>
          </cell>
          <cell r="J746">
            <v>0</v>
          </cell>
          <cell r="K746">
            <v>0</v>
          </cell>
          <cell r="L746">
            <v>0</v>
          </cell>
        </row>
        <row r="747">
          <cell r="A747">
            <v>698</v>
          </cell>
          <cell r="B747" t="str">
            <v>060302.4607.00168.01 09. PKPAM-KBM.01 Penyempurnaan IPA Kab. Kebumen</v>
          </cell>
          <cell r="C747" t="str">
            <v>Kontrak</v>
          </cell>
          <cell r="D747" t="str">
            <v>Fisik</v>
          </cell>
          <cell r="E747">
            <v>100000</v>
          </cell>
          <cell r="F747">
            <v>0</v>
          </cell>
          <cell r="G747">
            <v>100000</v>
          </cell>
          <cell r="H747">
            <v>0</v>
          </cell>
          <cell r="I747">
            <v>0</v>
          </cell>
          <cell r="J747">
            <v>0</v>
          </cell>
          <cell r="K747">
            <v>0</v>
          </cell>
          <cell r="L747">
            <v>25</v>
          </cell>
        </row>
        <row r="748">
          <cell r="A748">
            <v>699</v>
          </cell>
          <cell r="B748" t="str">
            <v>060302.4607.00168.01 10. PKPAM-SMG.01 Bangunan Pelengkap</v>
          </cell>
          <cell r="C748" t="str">
            <v>Kontrak</v>
          </cell>
          <cell r="D748" t="str">
            <v>Fisik</v>
          </cell>
          <cell r="E748">
            <v>100000</v>
          </cell>
          <cell r="F748">
            <v>0</v>
          </cell>
          <cell r="G748">
            <v>100000</v>
          </cell>
          <cell r="H748">
            <v>0</v>
          </cell>
          <cell r="I748">
            <v>0</v>
          </cell>
          <cell r="J748">
            <v>0</v>
          </cell>
          <cell r="K748">
            <v>0</v>
          </cell>
          <cell r="L748">
            <v>25</v>
          </cell>
        </row>
        <row r="749">
          <cell r="A749">
            <v>700</v>
          </cell>
          <cell r="B749" t="str">
            <v>060302.4607.00168.01 10. PKPAM-SMG.02 Bangunan Pelengkap</v>
          </cell>
          <cell r="C749" t="str">
            <v>Kontrak</v>
          </cell>
          <cell r="D749" t="str">
            <v>Fisik</v>
          </cell>
          <cell r="E749">
            <v>100000</v>
          </cell>
          <cell r="F749">
            <v>0</v>
          </cell>
          <cell r="G749">
            <v>100000</v>
          </cell>
          <cell r="H749">
            <v>0</v>
          </cell>
          <cell r="I749">
            <v>0</v>
          </cell>
          <cell r="J749">
            <v>0</v>
          </cell>
          <cell r="K749">
            <v>0</v>
          </cell>
          <cell r="L749">
            <v>25</v>
          </cell>
        </row>
        <row r="750">
          <cell r="A750">
            <v>701</v>
          </cell>
          <cell r="B750" t="str">
            <v>060302.4607.00168.01 10. PKPAM-SMG.03 Bangunan Pelengkap</v>
          </cell>
          <cell r="C750" t="str">
            <v>Kontrak</v>
          </cell>
          <cell r="D750" t="str">
            <v>Fisik</v>
          </cell>
          <cell r="E750">
            <v>100000</v>
          </cell>
          <cell r="F750">
            <v>0</v>
          </cell>
          <cell r="G750">
            <v>100000</v>
          </cell>
          <cell r="H750">
            <v>0</v>
          </cell>
          <cell r="I750">
            <v>0</v>
          </cell>
          <cell r="J750">
            <v>0</v>
          </cell>
          <cell r="K750">
            <v>0</v>
          </cell>
          <cell r="L750">
            <v>0</v>
          </cell>
        </row>
        <row r="751">
          <cell r="A751">
            <v>702</v>
          </cell>
          <cell r="B751" t="str">
            <v>060302.4607.00168.01 11. PKPAM-JTG-PML.01 Bangunan Pelengkap</v>
          </cell>
          <cell r="C751" t="str">
            <v>Kontrak</v>
          </cell>
          <cell r="D751" t="str">
            <v>Fisik</v>
          </cell>
          <cell r="E751">
            <v>150000</v>
          </cell>
          <cell r="F751">
            <v>0</v>
          </cell>
          <cell r="G751">
            <v>150000</v>
          </cell>
          <cell r="H751">
            <v>90539</v>
          </cell>
          <cell r="I751">
            <v>0</v>
          </cell>
          <cell r="J751">
            <v>90539</v>
          </cell>
          <cell r="K751">
            <v>60.36</v>
          </cell>
          <cell r="L751">
            <v>100</v>
          </cell>
        </row>
        <row r="752">
          <cell r="A752">
            <v>703</v>
          </cell>
          <cell r="B752" t="str">
            <v>060302.4607.00168.01 11. PKPAM-JTG-PML.02 Bangunan Pelengkap</v>
          </cell>
          <cell r="C752" t="str">
            <v>Kontrak</v>
          </cell>
          <cell r="D752" t="str">
            <v>Fisik</v>
          </cell>
          <cell r="E752">
            <v>150000</v>
          </cell>
          <cell r="F752">
            <v>0</v>
          </cell>
          <cell r="G752">
            <v>150000</v>
          </cell>
          <cell r="H752">
            <v>89619</v>
          </cell>
          <cell r="I752">
            <v>0</v>
          </cell>
          <cell r="J752">
            <v>89619</v>
          </cell>
          <cell r="K752">
            <v>59.75</v>
          </cell>
          <cell r="L752">
            <v>100</v>
          </cell>
        </row>
        <row r="753">
          <cell r="A753">
            <v>704</v>
          </cell>
          <cell r="B753" t="str">
            <v>060302.4607.00168.01 01. PKPAM-FASTEK-SPAM.01 Fasilitasi Penyusunan Perencanaan Teknis SPAM IKK Kampung Laut</v>
          </cell>
          <cell r="C753" t="str">
            <v>Kontrak</v>
          </cell>
          <cell r="D753" t="str">
            <v>Non Fisik</v>
          </cell>
          <cell r="E753">
            <v>100000</v>
          </cell>
          <cell r="F753">
            <v>0</v>
          </cell>
          <cell r="G753">
            <v>100000</v>
          </cell>
          <cell r="H753">
            <v>0</v>
          </cell>
          <cell r="I753">
            <v>0</v>
          </cell>
          <cell r="J753">
            <v>0</v>
          </cell>
          <cell r="K753">
            <v>0</v>
          </cell>
          <cell r="L753">
            <v>85</v>
          </cell>
        </row>
        <row r="754">
          <cell r="A754">
            <v>705</v>
          </cell>
          <cell r="B754" t="str">
            <v>060302.4612.04469.02 PAMSIMAS (SKPA) ATK, Supplies Komputer, Rekrutmen Fasilitator Keberlanjutan &amp; VIG, Pelatihan Fasilitator, Sewa Komputer, Mobilisasi dan Demobilisasi Fasilitator</v>
          </cell>
          <cell r="C754" t="str">
            <v>Adm. Umum</v>
          </cell>
          <cell r="D754" t="str">
            <v>Adm. Umum</v>
          </cell>
          <cell r="E754">
            <v>0</v>
          </cell>
          <cell r="F754">
            <v>2831465</v>
          </cell>
          <cell r="G754">
            <v>2831465</v>
          </cell>
          <cell r="H754">
            <v>0</v>
          </cell>
          <cell r="I754">
            <v>0</v>
          </cell>
          <cell r="J754">
            <v>0</v>
          </cell>
          <cell r="K754">
            <v>0</v>
          </cell>
          <cell r="L754">
            <v>0</v>
          </cell>
        </row>
        <row r="755">
          <cell r="A755">
            <v>706</v>
          </cell>
          <cell r="B755" t="str">
            <v>060302.4612.04941.02 ADMINISTRASI PAMSIMAS - Belanja Bahan di Tk. Provinsi dan Kabupaten, Belanja bahan pelatihan pengelola SPAM, Gaji Fasilitator, Konsultan Perorangan, Sewa Komputer &amp; Printer untuk Fasilitator, Rapat Koordinasi, Pelatihan Pengelola SPAM</v>
          </cell>
          <cell r="C755" t="str">
            <v>Adm. Umum</v>
          </cell>
          <cell r="D755" t="str">
            <v>Adm. Umum</v>
          </cell>
          <cell r="E755">
            <v>16912000</v>
          </cell>
          <cell r="F755">
            <v>2160000</v>
          </cell>
          <cell r="G755">
            <v>19072000</v>
          </cell>
          <cell r="H755">
            <v>9613982</v>
          </cell>
          <cell r="I755">
            <v>1456600</v>
          </cell>
          <cell r="J755">
            <v>11070582</v>
          </cell>
          <cell r="K755">
            <v>58.05</v>
          </cell>
          <cell r="L755">
            <v>70</v>
          </cell>
        </row>
        <row r="756">
          <cell r="A756">
            <v>707</v>
          </cell>
          <cell r="B756" t="str">
            <v>060302.4612.04941.02 A. PAKET C10 Konsultan PAMSIMAS</v>
          </cell>
          <cell r="C756" t="str">
            <v>Kontrak</v>
          </cell>
          <cell r="D756" t="str">
            <v>Non Fisik</v>
          </cell>
          <cell r="E756">
            <v>0</v>
          </cell>
          <cell r="F756">
            <v>6315500</v>
          </cell>
          <cell r="G756">
            <v>6315500</v>
          </cell>
          <cell r="H756">
            <v>0</v>
          </cell>
          <cell r="I756">
            <v>1534746</v>
          </cell>
          <cell r="J756">
            <v>1534746</v>
          </cell>
          <cell r="K756">
            <v>24.3</v>
          </cell>
          <cell r="L756">
            <v>68</v>
          </cell>
        </row>
        <row r="757">
          <cell r="A757">
            <v>708</v>
          </cell>
          <cell r="B757" t="str">
            <v>060302.4612.04941.02 B. PAKET C11 Konsultan PAMSIMAS</v>
          </cell>
          <cell r="C757" t="str">
            <v>Kontrak</v>
          </cell>
          <cell r="D757" t="str">
            <v>Non Fisik</v>
          </cell>
          <cell r="E757">
            <v>0</v>
          </cell>
          <cell r="F757">
            <v>6907000</v>
          </cell>
          <cell r="G757">
            <v>6907000</v>
          </cell>
          <cell r="H757">
            <v>0</v>
          </cell>
          <cell r="I757">
            <v>1237395</v>
          </cell>
          <cell r="J757">
            <v>1237395</v>
          </cell>
          <cell r="K757">
            <v>17.920000000000002</v>
          </cell>
          <cell r="L757">
            <v>71</v>
          </cell>
        </row>
        <row r="758">
          <cell r="A758">
            <v>709</v>
          </cell>
          <cell r="B758" t="str">
            <v>060302.4612.04941.02 C. PAKET C12 Konsultan PAMSIMAS</v>
          </cell>
          <cell r="C758" t="str">
            <v>Kontrak</v>
          </cell>
          <cell r="D758" t="str">
            <v>Non Fisik</v>
          </cell>
          <cell r="E758">
            <v>0</v>
          </cell>
          <cell r="F758">
            <v>7519000</v>
          </cell>
          <cell r="G758">
            <v>7519000</v>
          </cell>
          <cell r="H758">
            <v>0</v>
          </cell>
          <cell r="I758">
            <v>1613406</v>
          </cell>
          <cell r="J758">
            <v>1613406</v>
          </cell>
          <cell r="K758">
            <v>21.46</v>
          </cell>
          <cell r="L758">
            <v>67</v>
          </cell>
        </row>
        <row r="759">
          <cell r="A759">
            <v>710</v>
          </cell>
          <cell r="B759" t="str">
            <v>060302.4615.04940.02 01. MBR-BJR.01-PS DS. MERDEN KEC. PURWONEGORO KAB. BANJARNEGARA Pembangunan Jaringan Air bersih</v>
          </cell>
          <cell r="C759" t="str">
            <v>Kontrak</v>
          </cell>
          <cell r="D759" t="str">
            <v>Fisik</v>
          </cell>
          <cell r="E759">
            <v>100000</v>
          </cell>
          <cell r="F759">
            <v>0</v>
          </cell>
          <cell r="G759">
            <v>100000</v>
          </cell>
          <cell r="H759">
            <v>66561</v>
          </cell>
          <cell r="I759">
            <v>0</v>
          </cell>
          <cell r="J759">
            <v>66561</v>
          </cell>
          <cell r="K759">
            <v>66.56</v>
          </cell>
          <cell r="L759">
            <v>100</v>
          </cell>
        </row>
        <row r="760">
          <cell r="A760">
            <v>711</v>
          </cell>
          <cell r="B760" t="str">
            <v>060302.4615.04940.02 01. MBR-BJR.02-PP DS MERDEN KEC. PURWONEGORO KAB BANJARNEGARA Pembangunan Reservoir dan Bangunan Pengambilan</v>
          </cell>
          <cell r="C760" t="str">
            <v>Kontrak</v>
          </cell>
          <cell r="D760" t="str">
            <v>Fisik</v>
          </cell>
          <cell r="E760">
            <v>100000</v>
          </cell>
          <cell r="F760">
            <v>0</v>
          </cell>
          <cell r="G760">
            <v>100000</v>
          </cell>
          <cell r="H760">
            <v>78231</v>
          </cell>
          <cell r="I760">
            <v>0</v>
          </cell>
          <cell r="J760">
            <v>78231</v>
          </cell>
          <cell r="K760">
            <v>78.23</v>
          </cell>
          <cell r="L760">
            <v>100</v>
          </cell>
        </row>
        <row r="761">
          <cell r="A761">
            <v>712</v>
          </cell>
          <cell r="B761" t="str">
            <v>060302.4615.04940.02 01. MBR-BJR.03-ME DS MERDEN KEC. PURWONEGORO KAB BANJARNEGARA Pengad pompa AB = 1 unit</v>
          </cell>
          <cell r="C761" t="str">
            <v>Kontrak</v>
          </cell>
          <cell r="D761" t="str">
            <v>Fisik</v>
          </cell>
          <cell r="E761">
            <v>70256</v>
          </cell>
          <cell r="F761">
            <v>0</v>
          </cell>
          <cell r="G761">
            <v>70256</v>
          </cell>
          <cell r="H761">
            <v>67012</v>
          </cell>
          <cell r="I761">
            <v>0</v>
          </cell>
          <cell r="J761">
            <v>67012</v>
          </cell>
          <cell r="K761">
            <v>95.38</v>
          </cell>
          <cell r="L761">
            <v>100</v>
          </cell>
        </row>
        <row r="762">
          <cell r="A762">
            <v>713</v>
          </cell>
          <cell r="B762" t="str">
            <v>060302.4629.04942.02 01. MBR-JPR.01-PP KEC. JEPARA KAB. JEPARA (JOBOKUTO) Pengad - Pemas Pipa PVC DN 150 - 100</v>
          </cell>
          <cell r="C762" t="str">
            <v>Kontrak</v>
          </cell>
          <cell r="D762" t="str">
            <v>Fisik</v>
          </cell>
          <cell r="E762">
            <v>551357</v>
          </cell>
          <cell r="F762">
            <v>0</v>
          </cell>
          <cell r="G762">
            <v>551357</v>
          </cell>
          <cell r="H762">
            <v>530717</v>
          </cell>
          <cell r="I762">
            <v>0</v>
          </cell>
          <cell r="J762">
            <v>530717</v>
          </cell>
          <cell r="K762">
            <v>96.26</v>
          </cell>
          <cell r="L762">
            <v>100</v>
          </cell>
        </row>
        <row r="763">
          <cell r="A763">
            <v>714</v>
          </cell>
          <cell r="B763" t="str">
            <v>060302.4629.04942.02 02. MBR-BLR.01-PP KEC. CEPU KAB. BLORA Pengad - Pemas Pipa PVC DN 150 - 100</v>
          </cell>
          <cell r="C763" t="str">
            <v>Kontrak</v>
          </cell>
          <cell r="D763" t="str">
            <v>Fisik</v>
          </cell>
          <cell r="E763">
            <v>606243</v>
          </cell>
          <cell r="F763">
            <v>0</v>
          </cell>
          <cell r="G763">
            <v>606243</v>
          </cell>
          <cell r="H763">
            <v>606133</v>
          </cell>
          <cell r="I763">
            <v>0</v>
          </cell>
          <cell r="J763">
            <v>606133</v>
          </cell>
          <cell r="K763">
            <v>99.98</v>
          </cell>
          <cell r="L763">
            <v>100</v>
          </cell>
        </row>
        <row r="764">
          <cell r="A764">
            <v>715</v>
          </cell>
          <cell r="B764" t="str">
            <v>060302.4629.04942.02 02. MBR-BLR.02-PS KAB. BLORA Pembuatan Pagar IPA</v>
          </cell>
          <cell r="C764" t="str">
            <v>Kontrak</v>
          </cell>
          <cell r="D764" t="str">
            <v>Fisik</v>
          </cell>
          <cell r="E764">
            <v>100000</v>
          </cell>
          <cell r="F764">
            <v>0</v>
          </cell>
          <cell r="G764">
            <v>100000</v>
          </cell>
          <cell r="H764">
            <v>0</v>
          </cell>
          <cell r="I764">
            <v>0</v>
          </cell>
          <cell r="J764">
            <v>0</v>
          </cell>
          <cell r="K764">
            <v>0</v>
          </cell>
          <cell r="L764">
            <v>30</v>
          </cell>
        </row>
        <row r="765">
          <cell r="A765">
            <v>716</v>
          </cell>
          <cell r="B765" t="str">
            <v>060302.4629.04943.02 01. MBR-KDS.01-PP KEC. UNDAAN KAB. KUDUS Pengad - Pemas PVC DN 200</v>
          </cell>
          <cell r="C765" t="str">
            <v>Kontrak</v>
          </cell>
          <cell r="D765" t="str">
            <v>Fisik</v>
          </cell>
          <cell r="E765">
            <v>710000</v>
          </cell>
          <cell r="F765">
            <v>0</v>
          </cell>
          <cell r="G765">
            <v>710000</v>
          </cell>
          <cell r="H765">
            <v>704352</v>
          </cell>
          <cell r="I765">
            <v>0</v>
          </cell>
          <cell r="J765">
            <v>704352</v>
          </cell>
          <cell r="K765">
            <v>99.2</v>
          </cell>
          <cell r="L765">
            <v>100</v>
          </cell>
        </row>
        <row r="766">
          <cell r="A766">
            <v>717</v>
          </cell>
          <cell r="B766" t="str">
            <v>060302.4629.04943.02 02. MBR-SRG.01-PS KEC. SAMBIREJO, KAB. SRAGEN Pembuatan IPA / IRP</v>
          </cell>
          <cell r="C766" t="str">
            <v>Kontrak</v>
          </cell>
          <cell r="D766" t="str">
            <v>Fisik</v>
          </cell>
          <cell r="E766">
            <v>800000</v>
          </cell>
          <cell r="F766">
            <v>0</v>
          </cell>
          <cell r="G766">
            <v>800000</v>
          </cell>
          <cell r="H766">
            <v>789767</v>
          </cell>
          <cell r="I766">
            <v>0</v>
          </cell>
          <cell r="J766">
            <v>789767</v>
          </cell>
          <cell r="K766">
            <v>98.72</v>
          </cell>
          <cell r="L766">
            <v>100</v>
          </cell>
        </row>
        <row r="767">
          <cell r="A767">
            <v>718</v>
          </cell>
          <cell r="B767" t="str">
            <v>060302.4629.04943.02 03. MBR-SKH.01-PS KEC. BENDOSARI KAB. SUKOHARJO Pembuatan IPA Kap. 30 lt / det</v>
          </cell>
          <cell r="C767" t="str">
            <v>Kontrak</v>
          </cell>
          <cell r="D767" t="str">
            <v>Fisik</v>
          </cell>
          <cell r="E767">
            <v>900000</v>
          </cell>
          <cell r="F767">
            <v>0</v>
          </cell>
          <cell r="G767">
            <v>900000</v>
          </cell>
          <cell r="H767">
            <v>879383</v>
          </cell>
          <cell r="I767">
            <v>0</v>
          </cell>
          <cell r="J767">
            <v>879383</v>
          </cell>
          <cell r="K767">
            <v>97.71</v>
          </cell>
          <cell r="L767">
            <v>100</v>
          </cell>
        </row>
        <row r="768">
          <cell r="A768">
            <v>719</v>
          </cell>
          <cell r="B768" t="str">
            <v>060302.4629.04943.02 01. MBR-KDS.02-PP KEC. UNDAAN KAB. KUDUS Pengad - Pemas PVC DN 200</v>
          </cell>
          <cell r="C768" t="str">
            <v>Kontrak</v>
          </cell>
          <cell r="D768" t="str">
            <v>Fisik</v>
          </cell>
          <cell r="E768">
            <v>500000</v>
          </cell>
          <cell r="F768">
            <v>0</v>
          </cell>
          <cell r="G768">
            <v>500000</v>
          </cell>
          <cell r="H768">
            <v>483439</v>
          </cell>
          <cell r="I768">
            <v>0</v>
          </cell>
          <cell r="J768">
            <v>483439</v>
          </cell>
          <cell r="K768">
            <v>96.69</v>
          </cell>
          <cell r="L768">
            <v>100</v>
          </cell>
        </row>
        <row r="769">
          <cell r="A769">
            <v>720</v>
          </cell>
          <cell r="B769" t="str">
            <v>060302.4629.04943.02 01. MBR-KDS.03-PP KEC. UNDAAN KAB. KUDUS Pengad - Pemas PVC DN 200</v>
          </cell>
          <cell r="C769" t="str">
            <v>Kontrak</v>
          </cell>
          <cell r="D769" t="str">
            <v>Fisik</v>
          </cell>
          <cell r="E769">
            <v>700000</v>
          </cell>
          <cell r="F769">
            <v>0</v>
          </cell>
          <cell r="G769">
            <v>700000</v>
          </cell>
          <cell r="H769">
            <v>625218</v>
          </cell>
          <cell r="I769">
            <v>0</v>
          </cell>
          <cell r="J769">
            <v>625218</v>
          </cell>
          <cell r="K769">
            <v>89.32</v>
          </cell>
          <cell r="L769">
            <v>100</v>
          </cell>
        </row>
        <row r="770">
          <cell r="A770">
            <v>721</v>
          </cell>
          <cell r="B770" t="str">
            <v>060302.4629.04943.02 01. MBR-KDS.04-PP KEC. UNDAAN KAB. KUDUS Pengad - Pemas PVC DN 200</v>
          </cell>
          <cell r="C770" t="str">
            <v>Kontrak</v>
          </cell>
          <cell r="D770" t="str">
            <v>Fisik</v>
          </cell>
          <cell r="E770">
            <v>739488</v>
          </cell>
          <cell r="F770">
            <v>0</v>
          </cell>
          <cell r="G770">
            <v>739488</v>
          </cell>
          <cell r="H770">
            <v>686972</v>
          </cell>
          <cell r="I770">
            <v>0</v>
          </cell>
          <cell r="J770">
            <v>686972</v>
          </cell>
          <cell r="K770">
            <v>92.9</v>
          </cell>
          <cell r="L770">
            <v>100</v>
          </cell>
        </row>
        <row r="771">
          <cell r="A771">
            <v>722</v>
          </cell>
          <cell r="B771" t="str">
            <v>060302.4629.04943.02 01. MBR-KDS.05-PP KEC. UNDAAN KAB. KUDUS Pengad - Pemas PVC DN 200</v>
          </cell>
          <cell r="C771" t="str">
            <v>Kontrak</v>
          </cell>
          <cell r="D771" t="str">
            <v>Fisik</v>
          </cell>
          <cell r="E771">
            <v>511281</v>
          </cell>
          <cell r="F771">
            <v>0</v>
          </cell>
          <cell r="G771">
            <v>511281</v>
          </cell>
          <cell r="H771">
            <v>504823</v>
          </cell>
          <cell r="I771">
            <v>0</v>
          </cell>
          <cell r="J771">
            <v>504823</v>
          </cell>
          <cell r="K771">
            <v>98.74</v>
          </cell>
          <cell r="L771">
            <v>100</v>
          </cell>
        </row>
        <row r="772">
          <cell r="A772">
            <v>723</v>
          </cell>
          <cell r="B772" t="str">
            <v>060302.4629.04943.02 01. MBR-KDS.06-ME KEC. UNDAAN KAB. KUDUS Pengadaan Pompa</v>
          </cell>
          <cell r="C772" t="str">
            <v>Kontrak</v>
          </cell>
          <cell r="D772" t="str">
            <v>Fisik</v>
          </cell>
          <cell r="E772">
            <v>168811</v>
          </cell>
          <cell r="F772">
            <v>0</v>
          </cell>
          <cell r="G772">
            <v>168811</v>
          </cell>
          <cell r="H772">
            <v>37531</v>
          </cell>
          <cell r="I772">
            <v>0</v>
          </cell>
          <cell r="J772">
            <v>37531</v>
          </cell>
          <cell r="K772">
            <v>22.23</v>
          </cell>
          <cell r="L772">
            <v>40</v>
          </cell>
        </row>
        <row r="773">
          <cell r="A773">
            <v>724</v>
          </cell>
          <cell r="B773" t="str">
            <v>060302.4629.04943.02 02. MBR-SRG.02-PS KEC. SAMBIREJO, KAB. SRAGEN Pembuatan Reservoir</v>
          </cell>
          <cell r="C773" t="str">
            <v>Kontrak</v>
          </cell>
          <cell r="D773" t="str">
            <v>Fisik</v>
          </cell>
          <cell r="E773">
            <v>500000</v>
          </cell>
          <cell r="F773">
            <v>0</v>
          </cell>
          <cell r="G773">
            <v>500000</v>
          </cell>
          <cell r="H773">
            <v>479612</v>
          </cell>
          <cell r="I773">
            <v>0</v>
          </cell>
          <cell r="J773">
            <v>479612</v>
          </cell>
          <cell r="K773">
            <v>95.92</v>
          </cell>
          <cell r="L773">
            <v>100</v>
          </cell>
        </row>
        <row r="774">
          <cell r="A774">
            <v>725</v>
          </cell>
          <cell r="B774" t="str">
            <v>060302.4629.04943.02 03. MBR-SKH.04-ME KEC BENDOSARI KAB SUKOHARJO Pengadaan Genset 125 KVA dan 85 KVA</v>
          </cell>
          <cell r="C774" t="str">
            <v>Kontrak</v>
          </cell>
          <cell r="D774" t="str">
            <v>Fisik</v>
          </cell>
          <cell r="E774">
            <v>432432</v>
          </cell>
          <cell r="F774">
            <v>0</v>
          </cell>
          <cell r="G774">
            <v>432432</v>
          </cell>
          <cell r="H774">
            <v>428549</v>
          </cell>
          <cell r="I774">
            <v>0</v>
          </cell>
          <cell r="J774">
            <v>428549</v>
          </cell>
          <cell r="K774">
            <v>99.1</v>
          </cell>
          <cell r="L774">
            <v>100</v>
          </cell>
        </row>
        <row r="775">
          <cell r="A775">
            <v>726</v>
          </cell>
          <cell r="B775" t="str">
            <v>060302.4629.04943.02 03. MBR-SKH.03-ME KEC BENDOSARI KAB SUKOHARJO Pengadaan Pompa kimia, Pompa intake dan Pompa distribusi</v>
          </cell>
          <cell r="C775" t="str">
            <v>Kontrak</v>
          </cell>
          <cell r="D775" t="str">
            <v>Fisik</v>
          </cell>
          <cell r="E775">
            <v>543708</v>
          </cell>
          <cell r="F775">
            <v>0</v>
          </cell>
          <cell r="G775">
            <v>543708</v>
          </cell>
          <cell r="H775">
            <v>159875</v>
          </cell>
          <cell r="I775">
            <v>0</v>
          </cell>
          <cell r="J775">
            <v>159875</v>
          </cell>
          <cell r="K775">
            <v>29.4</v>
          </cell>
          <cell r="L775">
            <v>75</v>
          </cell>
        </row>
        <row r="776">
          <cell r="A776">
            <v>727</v>
          </cell>
          <cell r="B776" t="str">
            <v>060302.4629.04943.02 03. MBR-SKH.02-PS KEC. BENDOSARI KAB. SUKOHARJO Pembuatan Reservoir</v>
          </cell>
          <cell r="C776" t="str">
            <v>Kontrak</v>
          </cell>
          <cell r="D776" t="str">
            <v>Fisik</v>
          </cell>
          <cell r="E776">
            <v>900000</v>
          </cell>
          <cell r="F776">
            <v>0</v>
          </cell>
          <cell r="G776">
            <v>900000</v>
          </cell>
          <cell r="H776">
            <v>753847</v>
          </cell>
          <cell r="I776">
            <v>0</v>
          </cell>
          <cell r="J776">
            <v>753847</v>
          </cell>
          <cell r="K776">
            <v>83.76</v>
          </cell>
          <cell r="L776">
            <v>100</v>
          </cell>
        </row>
        <row r="777">
          <cell r="A777">
            <v>728</v>
          </cell>
          <cell r="B777" t="str">
            <v>060302.4629.04943.02 01. MBR-KDS.07-PS KAB. KUDUS Bangunan Pelengkap (Pagar)</v>
          </cell>
          <cell r="C777" t="str">
            <v>Kontrak</v>
          </cell>
          <cell r="D777" t="str">
            <v>Fisik</v>
          </cell>
          <cell r="E777">
            <v>100000</v>
          </cell>
          <cell r="F777">
            <v>0</v>
          </cell>
          <cell r="G777">
            <v>100000</v>
          </cell>
          <cell r="H777">
            <v>29416</v>
          </cell>
          <cell r="I777">
            <v>0</v>
          </cell>
          <cell r="J777">
            <v>29416</v>
          </cell>
          <cell r="K777">
            <v>29.42</v>
          </cell>
          <cell r="L777">
            <v>90</v>
          </cell>
        </row>
        <row r="778">
          <cell r="A778">
            <v>729</v>
          </cell>
          <cell r="B778" t="str">
            <v>060302.4629.04943.02 01. MBR-KDS.08-PS KAB. KUDUS Pengadaan dan Pemasangan Pipa PVC DN 200 mm</v>
          </cell>
          <cell r="C778" t="str">
            <v>Kontrak</v>
          </cell>
          <cell r="D778" t="str">
            <v>Fisik</v>
          </cell>
          <cell r="E778">
            <v>100000</v>
          </cell>
          <cell r="F778">
            <v>0</v>
          </cell>
          <cell r="G778">
            <v>100000</v>
          </cell>
          <cell r="H778">
            <v>0</v>
          </cell>
          <cell r="I778">
            <v>0</v>
          </cell>
          <cell r="J778">
            <v>0</v>
          </cell>
          <cell r="K778">
            <v>0</v>
          </cell>
          <cell r="L778">
            <v>100</v>
          </cell>
        </row>
        <row r="779">
          <cell r="A779">
            <v>730</v>
          </cell>
          <cell r="B779" t="str">
            <v>060302.4629.04943.02 03. MBR-SKH.05-PS KAB. SUKOHARJO Pemb. Pagar Keliling IPA Baru</v>
          </cell>
          <cell r="C779" t="str">
            <v>Kontrak</v>
          </cell>
          <cell r="D779" t="str">
            <v>Fisik</v>
          </cell>
          <cell r="E779">
            <v>100000</v>
          </cell>
          <cell r="F779">
            <v>0</v>
          </cell>
          <cell r="G779">
            <v>100000</v>
          </cell>
          <cell r="H779">
            <v>0</v>
          </cell>
          <cell r="I779">
            <v>0</v>
          </cell>
          <cell r="J779">
            <v>0</v>
          </cell>
          <cell r="K779">
            <v>0</v>
          </cell>
          <cell r="L779">
            <v>65</v>
          </cell>
        </row>
        <row r="780">
          <cell r="A780">
            <v>731</v>
          </cell>
          <cell r="B780" t="str">
            <v>060302.4629.04943.02 03. MBR-SKH.06-PS KAB. SUKOHARJO Pemb. Sludge Bry Bed</v>
          </cell>
          <cell r="C780" t="str">
            <v>Kontrak</v>
          </cell>
          <cell r="D780" t="str">
            <v>Fisik</v>
          </cell>
          <cell r="E780">
            <v>100000</v>
          </cell>
          <cell r="F780">
            <v>0</v>
          </cell>
          <cell r="G780">
            <v>100000</v>
          </cell>
          <cell r="H780">
            <v>0</v>
          </cell>
          <cell r="I780">
            <v>0</v>
          </cell>
          <cell r="J780">
            <v>0</v>
          </cell>
          <cell r="K780">
            <v>0</v>
          </cell>
          <cell r="L780">
            <v>60</v>
          </cell>
        </row>
        <row r="781">
          <cell r="A781">
            <v>732</v>
          </cell>
          <cell r="B781" t="str">
            <v>060302.4629.04943.02 03. MBR-SKH.07-PS KAB. SUKOHARJO Pemb. Bangunan Pelengkap</v>
          </cell>
          <cell r="C781" t="str">
            <v>Kontrak</v>
          </cell>
          <cell r="D781" t="str">
            <v>Fisik</v>
          </cell>
          <cell r="E781">
            <v>100000</v>
          </cell>
          <cell r="F781">
            <v>0</v>
          </cell>
          <cell r="G781">
            <v>100000</v>
          </cell>
          <cell r="H781">
            <v>0</v>
          </cell>
          <cell r="I781">
            <v>0</v>
          </cell>
          <cell r="J781">
            <v>0</v>
          </cell>
          <cell r="K781">
            <v>0</v>
          </cell>
          <cell r="L781">
            <v>63</v>
          </cell>
        </row>
        <row r="782">
          <cell r="A782">
            <v>733</v>
          </cell>
          <cell r="B782" t="str">
            <v>060302.4629.04943.02 03. MBR-SKH.08-PS KAB. SUKOHARJO Pemb. Atap IPA</v>
          </cell>
          <cell r="C782" t="str">
            <v>Kontrak</v>
          </cell>
          <cell r="D782" t="str">
            <v>Fisik</v>
          </cell>
          <cell r="E782">
            <v>100000</v>
          </cell>
          <cell r="F782">
            <v>0</v>
          </cell>
          <cell r="G782">
            <v>100000</v>
          </cell>
          <cell r="H782">
            <v>0</v>
          </cell>
          <cell r="I782">
            <v>0</v>
          </cell>
          <cell r="J782">
            <v>0</v>
          </cell>
          <cell r="K782">
            <v>0</v>
          </cell>
          <cell r="L782">
            <v>75</v>
          </cell>
        </row>
        <row r="783">
          <cell r="A783">
            <v>734</v>
          </cell>
          <cell r="B783" t="str">
            <v>060302.4629.04943.02 03. MBR-SKH.09-PS KAB. SUKOHARJO Pemb. Bangunan PIPA</v>
          </cell>
          <cell r="C783" t="str">
            <v>Kontrak</v>
          </cell>
          <cell r="D783" t="str">
            <v>Fisik</v>
          </cell>
          <cell r="E783">
            <v>100000</v>
          </cell>
          <cell r="F783">
            <v>0</v>
          </cell>
          <cell r="G783">
            <v>100000</v>
          </cell>
          <cell r="H783">
            <v>0</v>
          </cell>
          <cell r="I783">
            <v>0</v>
          </cell>
          <cell r="J783">
            <v>0</v>
          </cell>
          <cell r="K783">
            <v>0</v>
          </cell>
          <cell r="L783">
            <v>81</v>
          </cell>
        </row>
        <row r="784">
          <cell r="A784">
            <v>735</v>
          </cell>
          <cell r="B784" t="str">
            <v>060302.4629.04943.02 03. MBR-SKH.10-PS KAB. SUKOHARJO Pemb. Bangunan IPA</v>
          </cell>
          <cell r="C784" t="str">
            <v>Kontrak</v>
          </cell>
          <cell r="D784" t="str">
            <v>Fisik</v>
          </cell>
          <cell r="E784">
            <v>100000</v>
          </cell>
          <cell r="F784">
            <v>0</v>
          </cell>
          <cell r="G784">
            <v>100000</v>
          </cell>
          <cell r="H784">
            <v>0</v>
          </cell>
          <cell r="I784">
            <v>0</v>
          </cell>
          <cell r="J784">
            <v>0</v>
          </cell>
          <cell r="K784">
            <v>0</v>
          </cell>
          <cell r="L784">
            <v>85</v>
          </cell>
        </row>
        <row r="785">
          <cell r="A785">
            <v>736</v>
          </cell>
          <cell r="B785" t="str">
            <v>060302.4629.04943.02 03. MBR-SKH.11-PS KAB.SUKOHARJO Pemb. Talud, Pavingisasi</v>
          </cell>
          <cell r="C785" t="str">
            <v>Kontrak</v>
          </cell>
          <cell r="D785" t="str">
            <v>Fisik</v>
          </cell>
          <cell r="E785">
            <v>100000</v>
          </cell>
          <cell r="F785">
            <v>0</v>
          </cell>
          <cell r="G785">
            <v>100000</v>
          </cell>
          <cell r="H785">
            <v>0</v>
          </cell>
          <cell r="I785">
            <v>0</v>
          </cell>
          <cell r="J785">
            <v>0</v>
          </cell>
          <cell r="K785">
            <v>0</v>
          </cell>
          <cell r="L785">
            <v>84</v>
          </cell>
        </row>
        <row r="786">
          <cell r="A786">
            <v>737</v>
          </cell>
          <cell r="B786" t="str">
            <v>060302.4629.04943.02 03. MBR-SKH-13-PS KAB.SUKOHARJO Pemb. Bangunan Operasional</v>
          </cell>
          <cell r="C786" t="str">
            <v>Kontrak</v>
          </cell>
          <cell r="D786" t="str">
            <v>Fisik</v>
          </cell>
          <cell r="E786">
            <v>100000</v>
          </cell>
          <cell r="F786">
            <v>0</v>
          </cell>
          <cell r="G786">
            <v>100000</v>
          </cell>
          <cell r="H786">
            <v>0</v>
          </cell>
          <cell r="I786">
            <v>0</v>
          </cell>
          <cell r="J786">
            <v>0</v>
          </cell>
          <cell r="K786">
            <v>0</v>
          </cell>
          <cell r="L786">
            <v>76</v>
          </cell>
        </row>
        <row r="787">
          <cell r="A787">
            <v>738</v>
          </cell>
          <cell r="B787" t="str">
            <v>060302.4629.04943.02 03. MBR-SKH-14-PS KAB. SUKOHARJO Pembuatan Pagar Keliling</v>
          </cell>
          <cell r="C787" t="str">
            <v>Kontrak</v>
          </cell>
          <cell r="D787" t="str">
            <v>Fisik</v>
          </cell>
          <cell r="E787">
            <v>100000</v>
          </cell>
          <cell r="F787">
            <v>0</v>
          </cell>
          <cell r="G787">
            <v>100000</v>
          </cell>
          <cell r="H787">
            <v>0</v>
          </cell>
          <cell r="I787">
            <v>0</v>
          </cell>
          <cell r="J787">
            <v>0</v>
          </cell>
          <cell r="K787">
            <v>0</v>
          </cell>
          <cell r="L787">
            <v>80</v>
          </cell>
        </row>
        <row r="788">
          <cell r="A788">
            <v>739</v>
          </cell>
          <cell r="B788" t="str">
            <v>060302.4629.04943.02 01. MBR-KDS.09 KAB. KUDUS Pengad. Reservoir</v>
          </cell>
          <cell r="C788" t="str">
            <v>Kontrak</v>
          </cell>
          <cell r="D788" t="str">
            <v>Fisik</v>
          </cell>
          <cell r="E788">
            <v>100000</v>
          </cell>
          <cell r="F788">
            <v>0</v>
          </cell>
          <cell r="G788">
            <v>100000</v>
          </cell>
          <cell r="H788">
            <v>0</v>
          </cell>
          <cell r="I788">
            <v>0</v>
          </cell>
          <cell r="J788">
            <v>0</v>
          </cell>
          <cell r="K788">
            <v>0</v>
          </cell>
          <cell r="L788">
            <v>0</v>
          </cell>
        </row>
        <row r="789">
          <cell r="A789">
            <v>740</v>
          </cell>
          <cell r="B789" t="str">
            <v>060302.4629.04943.02 02. MBR-SRG.03-PS KAB&gt; SRAGEN Pembuatan Pagar</v>
          </cell>
          <cell r="C789" t="str">
            <v>Kontrak</v>
          </cell>
          <cell r="D789" t="str">
            <v>Fisik</v>
          </cell>
          <cell r="E789">
            <v>100000</v>
          </cell>
          <cell r="F789">
            <v>0</v>
          </cell>
          <cell r="G789">
            <v>100000</v>
          </cell>
          <cell r="H789">
            <v>0</v>
          </cell>
          <cell r="I789">
            <v>0</v>
          </cell>
          <cell r="J789">
            <v>0</v>
          </cell>
          <cell r="K789">
            <v>0</v>
          </cell>
          <cell r="L789">
            <v>0</v>
          </cell>
        </row>
        <row r="790">
          <cell r="A790">
            <v>741</v>
          </cell>
          <cell r="B790" t="str">
            <v>060302.4629.04943.02 02. MBR-SRG.04-PS KAB. SRAGEN Pengad.Pipa dan Reservoir</v>
          </cell>
          <cell r="C790" t="str">
            <v>Kontrak</v>
          </cell>
          <cell r="D790" t="str">
            <v>Fisik</v>
          </cell>
          <cell r="E790">
            <v>100000</v>
          </cell>
          <cell r="F790">
            <v>0</v>
          </cell>
          <cell r="G790">
            <v>100000</v>
          </cell>
          <cell r="H790">
            <v>0</v>
          </cell>
          <cell r="I790">
            <v>0</v>
          </cell>
          <cell r="J790">
            <v>0</v>
          </cell>
          <cell r="K790">
            <v>0</v>
          </cell>
          <cell r="L790">
            <v>0</v>
          </cell>
        </row>
        <row r="791">
          <cell r="A791">
            <v>742</v>
          </cell>
          <cell r="B791" t="str">
            <v>060302.4630.04944.01 01 PKPAM-BYL.01-PP KEC. KLEGO Kab. Boyolali Pengad/Pemas Pipa PVC</v>
          </cell>
          <cell r="C791" t="str">
            <v>Kontrak</v>
          </cell>
          <cell r="D791" t="str">
            <v>Fisik</v>
          </cell>
          <cell r="E791">
            <v>697610</v>
          </cell>
          <cell r="F791">
            <v>0</v>
          </cell>
          <cell r="G791">
            <v>697610</v>
          </cell>
          <cell r="H791">
            <v>594924</v>
          </cell>
          <cell r="I791">
            <v>0</v>
          </cell>
          <cell r="J791">
            <v>594924</v>
          </cell>
          <cell r="K791">
            <v>85.28</v>
          </cell>
          <cell r="L791">
            <v>100</v>
          </cell>
        </row>
        <row r="792">
          <cell r="A792">
            <v>743</v>
          </cell>
          <cell r="B792" t="str">
            <v>060302.4630.04944.01 02 PKPAM-MGL.01-PS KEC. MERTOYUDAN &amp; TEMPURAN KAB. MAGELANG Pemb. Reservoir = 1 unit</v>
          </cell>
          <cell r="C792" t="str">
            <v>Kontrak</v>
          </cell>
          <cell r="D792" t="str">
            <v>Fisik</v>
          </cell>
          <cell r="E792">
            <v>999526</v>
          </cell>
          <cell r="F792">
            <v>0</v>
          </cell>
          <cell r="G792">
            <v>999526</v>
          </cell>
          <cell r="H792">
            <v>409812</v>
          </cell>
          <cell r="I792">
            <v>0</v>
          </cell>
          <cell r="J792">
            <v>409812</v>
          </cell>
          <cell r="K792">
            <v>41</v>
          </cell>
          <cell r="L792">
            <v>70</v>
          </cell>
        </row>
        <row r="793">
          <cell r="A793">
            <v>744</v>
          </cell>
          <cell r="B793" t="str">
            <v>060302.4630.04944.01 03 PKPAM-CLP.01-PS KEC. ADIPALA, KAB. CILACAP Pemb. Reservoir dan Bangunan Ops.</v>
          </cell>
          <cell r="C793" t="str">
            <v>Kontrak</v>
          </cell>
          <cell r="D793" t="str">
            <v>Fisik</v>
          </cell>
          <cell r="E793">
            <v>998987</v>
          </cell>
          <cell r="F793">
            <v>0</v>
          </cell>
          <cell r="G793">
            <v>998987</v>
          </cell>
          <cell r="H793">
            <v>840499</v>
          </cell>
          <cell r="I793">
            <v>0</v>
          </cell>
          <cell r="J793">
            <v>840499</v>
          </cell>
          <cell r="K793">
            <v>84.14</v>
          </cell>
          <cell r="L793">
            <v>100</v>
          </cell>
        </row>
        <row r="794">
          <cell r="A794">
            <v>745</v>
          </cell>
          <cell r="B794" t="str">
            <v>060302.4630.04944.01 04 PKPAM-SLG.01-PS KEC. TINGKIR, KOTA SALATIGA (SUMUR TEGALSARI) Pembuatan Reservoir dan Pipa</v>
          </cell>
          <cell r="C794" t="str">
            <v>Kontrak</v>
          </cell>
          <cell r="D794" t="str">
            <v>Fisik</v>
          </cell>
          <cell r="E794">
            <v>1000000</v>
          </cell>
          <cell r="F794">
            <v>0</v>
          </cell>
          <cell r="G794">
            <v>1000000</v>
          </cell>
          <cell r="H794">
            <v>975359</v>
          </cell>
          <cell r="I794">
            <v>0</v>
          </cell>
          <cell r="J794">
            <v>975359</v>
          </cell>
          <cell r="K794">
            <v>97.54</v>
          </cell>
          <cell r="L794">
            <v>100</v>
          </cell>
        </row>
        <row r="795">
          <cell r="A795">
            <v>746</v>
          </cell>
          <cell r="B795" t="str">
            <v>060302.4630.04944.01 05 PKPAM-UNG.01-PS KEC. TENGARAN, KAB. SEMARANG Pembuatan Reservoir</v>
          </cell>
          <cell r="C795" t="str">
            <v>Kontrak</v>
          </cell>
          <cell r="D795" t="str">
            <v>Fisik</v>
          </cell>
          <cell r="E795">
            <v>827616</v>
          </cell>
          <cell r="F795">
            <v>0</v>
          </cell>
          <cell r="G795">
            <v>827616</v>
          </cell>
          <cell r="H795">
            <v>527659</v>
          </cell>
          <cell r="I795">
            <v>0</v>
          </cell>
          <cell r="J795">
            <v>527659</v>
          </cell>
          <cell r="K795">
            <v>63.76</v>
          </cell>
          <cell r="L795">
            <v>100</v>
          </cell>
        </row>
        <row r="796">
          <cell r="A796">
            <v>747</v>
          </cell>
          <cell r="B796" t="str">
            <v>060302.4630.04944.01 06 PKPAM-JPR.01-PP KEC. NALUMSARI, KAB. JEPARA Pengad &amp; pemas Pipa PVC DN. 150</v>
          </cell>
          <cell r="C796" t="str">
            <v>Kontrak</v>
          </cell>
          <cell r="D796" t="str">
            <v>Fisik</v>
          </cell>
          <cell r="E796">
            <v>825043</v>
          </cell>
          <cell r="F796">
            <v>0</v>
          </cell>
          <cell r="G796">
            <v>825043</v>
          </cell>
          <cell r="H796">
            <v>696146</v>
          </cell>
          <cell r="I796">
            <v>0</v>
          </cell>
          <cell r="J796">
            <v>696146</v>
          </cell>
          <cell r="K796">
            <v>84.38</v>
          </cell>
          <cell r="L796">
            <v>100</v>
          </cell>
        </row>
        <row r="797">
          <cell r="A797">
            <v>748</v>
          </cell>
          <cell r="B797" t="str">
            <v>060302.4630.04944.01 00 PKPAM-SPV.01 Supervisi Konstruksi di Kab. Magelang</v>
          </cell>
          <cell r="C797" t="str">
            <v>Kontrak</v>
          </cell>
          <cell r="D797" t="str">
            <v>Non Fisik</v>
          </cell>
          <cell r="E797">
            <v>100000</v>
          </cell>
          <cell r="F797">
            <v>0</v>
          </cell>
          <cell r="G797">
            <v>100000</v>
          </cell>
          <cell r="H797">
            <v>95161</v>
          </cell>
          <cell r="I797">
            <v>0</v>
          </cell>
          <cell r="J797">
            <v>95161</v>
          </cell>
          <cell r="K797">
            <v>95.16</v>
          </cell>
          <cell r="L797">
            <v>100</v>
          </cell>
        </row>
        <row r="798">
          <cell r="A798">
            <v>749</v>
          </cell>
          <cell r="B798" t="str">
            <v>060302.4630.04944.01 01 PKPAM-BYL.02-PP KEC. KLEGO KAB. BOYOLALI Pengad/Pemas Pipa PVC</v>
          </cell>
          <cell r="C798" t="str">
            <v>Kontrak</v>
          </cell>
          <cell r="D798" t="str">
            <v>Fisik</v>
          </cell>
          <cell r="E798">
            <v>1102981</v>
          </cell>
          <cell r="F798">
            <v>0</v>
          </cell>
          <cell r="G798">
            <v>1102981</v>
          </cell>
          <cell r="H798">
            <v>802681</v>
          </cell>
          <cell r="I798">
            <v>0</v>
          </cell>
          <cell r="J798">
            <v>802681</v>
          </cell>
          <cell r="K798">
            <v>72.77</v>
          </cell>
          <cell r="L798">
            <v>100</v>
          </cell>
        </row>
        <row r="799">
          <cell r="A799">
            <v>750</v>
          </cell>
          <cell r="B799" t="str">
            <v>060302.4630.04944.01 02 PKPAM-MGL.02-PS KEC. MERTOYUDAN &amp; TEMPURAN KAB. MAGELANG Pembuatan Bak Pengumpul &amp; R. Pompa</v>
          </cell>
          <cell r="C799" t="str">
            <v>Kontrak</v>
          </cell>
          <cell r="D799" t="str">
            <v>Fisik</v>
          </cell>
          <cell r="E799">
            <v>895058</v>
          </cell>
          <cell r="F799">
            <v>0</v>
          </cell>
          <cell r="G799">
            <v>895058</v>
          </cell>
          <cell r="H799">
            <v>865821</v>
          </cell>
          <cell r="I799">
            <v>0</v>
          </cell>
          <cell r="J799">
            <v>865821</v>
          </cell>
          <cell r="K799">
            <v>96.73</v>
          </cell>
          <cell r="L799">
            <v>100</v>
          </cell>
        </row>
        <row r="800">
          <cell r="A800">
            <v>751</v>
          </cell>
          <cell r="B800" t="str">
            <v>060302.4630.04944.01 02 PKPAM-MGL.03-PP KEC. MERTOYUDAN &amp; TEMPURAN KAB. MAGELANG Pengad/Pemas Pipa PVC DN 300</v>
          </cell>
          <cell r="C800" t="str">
            <v>Kontrak</v>
          </cell>
          <cell r="D800" t="str">
            <v>Fisik</v>
          </cell>
          <cell r="E800">
            <v>699886</v>
          </cell>
          <cell r="F800">
            <v>0</v>
          </cell>
          <cell r="G800">
            <v>699886</v>
          </cell>
          <cell r="H800">
            <v>549098</v>
          </cell>
          <cell r="I800">
            <v>0</v>
          </cell>
          <cell r="J800">
            <v>549098</v>
          </cell>
          <cell r="K800">
            <v>78.459999999999994</v>
          </cell>
          <cell r="L800">
            <v>100</v>
          </cell>
        </row>
        <row r="801">
          <cell r="A801">
            <v>752</v>
          </cell>
          <cell r="B801" t="str">
            <v>060302.4630.04944.01 02 PKPAM-MGL.04-PP KEC. MERTOYUDAN &amp; TEMPURAN KAB. MAGELANG Pengad/Pemas Pipa PVC DN 300 &amp; Jemb.</v>
          </cell>
          <cell r="C801" t="str">
            <v>Kontrak</v>
          </cell>
          <cell r="D801" t="str">
            <v>Fisik</v>
          </cell>
          <cell r="E801">
            <v>710600</v>
          </cell>
          <cell r="F801">
            <v>0</v>
          </cell>
          <cell r="G801">
            <v>710600</v>
          </cell>
          <cell r="H801">
            <v>578699</v>
          </cell>
          <cell r="I801">
            <v>0</v>
          </cell>
          <cell r="J801">
            <v>578699</v>
          </cell>
          <cell r="K801">
            <v>81.44</v>
          </cell>
          <cell r="L801">
            <v>100</v>
          </cell>
        </row>
        <row r="802">
          <cell r="A802">
            <v>753</v>
          </cell>
          <cell r="B802" t="str">
            <v>060302.4630.04944.01 02 PKPAM-MGL.05-PP KEC. MERTOYUDAN &amp; TEMPURAN KAB. MAGELANG Pengad/Pemas pipa pvc dn 300</v>
          </cell>
          <cell r="C802" t="str">
            <v>Kontrak</v>
          </cell>
          <cell r="D802" t="str">
            <v>Fisik</v>
          </cell>
          <cell r="E802">
            <v>670901</v>
          </cell>
          <cell r="F802">
            <v>0</v>
          </cell>
          <cell r="G802">
            <v>670901</v>
          </cell>
          <cell r="H802">
            <v>499202</v>
          </cell>
          <cell r="I802">
            <v>0</v>
          </cell>
          <cell r="J802">
            <v>499202</v>
          </cell>
          <cell r="K802">
            <v>74.41</v>
          </cell>
          <cell r="L802">
            <v>100</v>
          </cell>
        </row>
        <row r="803">
          <cell r="A803">
            <v>754</v>
          </cell>
          <cell r="B803" t="str">
            <v>060302.4630.04944.01 02 PKPAM-MGL.06-PP KEC. MERTOYUDAN &amp; TEMPURAN KAB. MAGELANG Pengad/Pemas pipa pvc dn 300</v>
          </cell>
          <cell r="C803" t="str">
            <v>Kontrak</v>
          </cell>
          <cell r="D803" t="str">
            <v>Fisik</v>
          </cell>
          <cell r="E803">
            <v>720005</v>
          </cell>
          <cell r="F803">
            <v>0</v>
          </cell>
          <cell r="G803">
            <v>720005</v>
          </cell>
          <cell r="H803">
            <v>603174</v>
          </cell>
          <cell r="I803">
            <v>0</v>
          </cell>
          <cell r="J803">
            <v>603174</v>
          </cell>
          <cell r="K803">
            <v>83.77</v>
          </cell>
          <cell r="L803">
            <v>100</v>
          </cell>
        </row>
        <row r="804">
          <cell r="A804">
            <v>755</v>
          </cell>
          <cell r="B804" t="str">
            <v>060302.4630.04944.01 02 PKPAM-MGL.07-PP KEC. MERTOYUDAN &amp; TEMPURAN KAB. MAGELANG Pengad/Pemas pipa pvc dn 300</v>
          </cell>
          <cell r="C804" t="str">
            <v>Kontrak</v>
          </cell>
          <cell r="D804" t="str">
            <v>Fisik</v>
          </cell>
          <cell r="E804">
            <v>856261</v>
          </cell>
          <cell r="F804">
            <v>0</v>
          </cell>
          <cell r="G804">
            <v>856261</v>
          </cell>
          <cell r="H804">
            <v>582021</v>
          </cell>
          <cell r="I804">
            <v>0</v>
          </cell>
          <cell r="J804">
            <v>582021</v>
          </cell>
          <cell r="K804">
            <v>67.97</v>
          </cell>
          <cell r="L804">
            <v>100</v>
          </cell>
        </row>
        <row r="805">
          <cell r="A805">
            <v>756</v>
          </cell>
          <cell r="B805" t="str">
            <v>060302.4630.04944.01 02 PKPAM-MGL.08-PP KEC. MERTOYUDAN &amp; TEMPURAN KAB. MAGELANG Pengad/Pemas Pipa PVC DN 150</v>
          </cell>
          <cell r="C805" t="str">
            <v>Kontrak</v>
          </cell>
          <cell r="D805" t="str">
            <v>Fisik</v>
          </cell>
          <cell r="E805">
            <v>397430</v>
          </cell>
          <cell r="F805">
            <v>0</v>
          </cell>
          <cell r="G805">
            <v>397430</v>
          </cell>
          <cell r="H805">
            <v>298210</v>
          </cell>
          <cell r="I805">
            <v>0</v>
          </cell>
          <cell r="J805">
            <v>298210</v>
          </cell>
          <cell r="K805">
            <v>75.03</v>
          </cell>
          <cell r="L805">
            <v>100</v>
          </cell>
        </row>
        <row r="806">
          <cell r="A806">
            <v>757</v>
          </cell>
          <cell r="B806" t="str">
            <v>060302.4630.04944.01 02 PKPAM-MGL.09-PP KEC. MERTOYUDAN &amp; TEMPURAN KAB. MAGELANG Pengad/Pemas Pipa PVC DN 150</v>
          </cell>
          <cell r="C806" t="str">
            <v>Kontrak</v>
          </cell>
          <cell r="D806" t="str">
            <v>Fisik</v>
          </cell>
          <cell r="E806">
            <v>427624</v>
          </cell>
          <cell r="F806">
            <v>0</v>
          </cell>
          <cell r="G806">
            <v>427624</v>
          </cell>
          <cell r="H806">
            <v>244585</v>
          </cell>
          <cell r="I806">
            <v>0</v>
          </cell>
          <cell r="J806">
            <v>244585</v>
          </cell>
          <cell r="K806">
            <v>57.2</v>
          </cell>
          <cell r="L806">
            <v>100</v>
          </cell>
        </row>
        <row r="807">
          <cell r="A807">
            <v>758</v>
          </cell>
          <cell r="B807" t="str">
            <v>060302.4630.04944.01 02 PKPAM-MGL.10-PP KEC. MERTOYUDAN &amp; TEMPURAN KAB. MAGELANG Pengad/Pemas Pipa PVC DN 200 &amp; Jemb.</v>
          </cell>
          <cell r="C807" t="str">
            <v>Kontrak</v>
          </cell>
          <cell r="D807" t="str">
            <v>Fisik</v>
          </cell>
          <cell r="E807">
            <v>461273</v>
          </cell>
          <cell r="F807">
            <v>0</v>
          </cell>
          <cell r="G807">
            <v>461273</v>
          </cell>
          <cell r="H807">
            <v>263054</v>
          </cell>
          <cell r="I807">
            <v>0</v>
          </cell>
          <cell r="J807">
            <v>263054</v>
          </cell>
          <cell r="K807">
            <v>57.03</v>
          </cell>
          <cell r="L807">
            <v>100</v>
          </cell>
        </row>
        <row r="808">
          <cell r="A808">
            <v>759</v>
          </cell>
          <cell r="B808" t="str">
            <v>060302.4630.04944.01 04 PKPAM-SLG.02-ME KEC. TINGKIR, KOTA SALATIGA (SUMUR TEGALSARI) Pengadaan Pompa</v>
          </cell>
          <cell r="C808" t="str">
            <v>Kontrak</v>
          </cell>
          <cell r="D808" t="str">
            <v>Fisik</v>
          </cell>
          <cell r="E808">
            <v>262295</v>
          </cell>
          <cell r="F808">
            <v>0</v>
          </cell>
          <cell r="G808">
            <v>262295</v>
          </cell>
          <cell r="H808">
            <v>76230</v>
          </cell>
          <cell r="I808">
            <v>0</v>
          </cell>
          <cell r="J808">
            <v>76230</v>
          </cell>
          <cell r="K808">
            <v>29.06</v>
          </cell>
          <cell r="L808">
            <v>50</v>
          </cell>
        </row>
        <row r="809">
          <cell r="A809">
            <v>760</v>
          </cell>
          <cell r="B809" t="str">
            <v>060302.4630.04944.01 04 PKPAM-SLG.03-ME KEC. TINGKIR, KOTA SALATIGA (SUMUR TEGALSARI) Pengadaan Genset</v>
          </cell>
          <cell r="C809" t="str">
            <v>Kontrak</v>
          </cell>
          <cell r="D809" t="str">
            <v>Fisik</v>
          </cell>
          <cell r="E809">
            <v>462106</v>
          </cell>
          <cell r="F809">
            <v>0</v>
          </cell>
          <cell r="G809">
            <v>462106</v>
          </cell>
          <cell r="H809">
            <v>107762</v>
          </cell>
          <cell r="I809">
            <v>0</v>
          </cell>
          <cell r="J809">
            <v>107762</v>
          </cell>
          <cell r="K809">
            <v>23.32</v>
          </cell>
          <cell r="L809">
            <v>50</v>
          </cell>
        </row>
        <row r="810">
          <cell r="A810">
            <v>761</v>
          </cell>
          <cell r="B810" t="str">
            <v>060302.4630.04944.01 04 PKPAM-SLG.04-PS KEC. TINGKIR, KOTA SALATIGA (SUMUR KRADENAN) Pembuatan Reservoir</v>
          </cell>
          <cell r="C810" t="str">
            <v>Kontrak</v>
          </cell>
          <cell r="D810" t="str">
            <v>Fisik</v>
          </cell>
          <cell r="E810">
            <v>919687</v>
          </cell>
          <cell r="F810">
            <v>0</v>
          </cell>
          <cell r="G810">
            <v>919687</v>
          </cell>
          <cell r="H810">
            <v>678029</v>
          </cell>
          <cell r="I810">
            <v>0</v>
          </cell>
          <cell r="J810">
            <v>678029</v>
          </cell>
          <cell r="K810">
            <v>73.72</v>
          </cell>
          <cell r="L810">
            <v>100</v>
          </cell>
        </row>
        <row r="811">
          <cell r="A811">
            <v>762</v>
          </cell>
          <cell r="B811" t="str">
            <v>060302.4630.04944.01 04 PKPAM-SLG.05-PP KEC. TINGKIR, KOTA SALATIGA (SUMUR KRADENAN) Pengad/Pemas Pipa PVC DN 150-100</v>
          </cell>
          <cell r="C811" t="str">
            <v>Kontrak</v>
          </cell>
          <cell r="D811" t="str">
            <v>Fisik</v>
          </cell>
          <cell r="E811">
            <v>564212</v>
          </cell>
          <cell r="F811">
            <v>0</v>
          </cell>
          <cell r="G811">
            <v>564212</v>
          </cell>
          <cell r="H811">
            <v>481140</v>
          </cell>
          <cell r="I811">
            <v>0</v>
          </cell>
          <cell r="J811">
            <v>481140</v>
          </cell>
          <cell r="K811">
            <v>85.28</v>
          </cell>
          <cell r="L811">
            <v>100</v>
          </cell>
        </row>
        <row r="812">
          <cell r="A812">
            <v>763</v>
          </cell>
          <cell r="B812" t="str">
            <v>060302.4630.04944.01 02 PKPAM-MGL.11-ME KEC.MERTOYUDAN &amp; TEMPURAN KAB. MAGELANG Pengadaan Pompa AB</v>
          </cell>
          <cell r="C812" t="str">
            <v>Kontrak</v>
          </cell>
          <cell r="D812" t="str">
            <v>Fisik</v>
          </cell>
          <cell r="E812">
            <v>918983</v>
          </cell>
          <cell r="F812">
            <v>0</v>
          </cell>
          <cell r="G812">
            <v>918983</v>
          </cell>
          <cell r="H812">
            <v>228499</v>
          </cell>
          <cell r="I812">
            <v>0</v>
          </cell>
          <cell r="J812">
            <v>228499</v>
          </cell>
          <cell r="K812">
            <v>24.86</v>
          </cell>
          <cell r="L812">
            <v>50</v>
          </cell>
        </row>
        <row r="813">
          <cell r="A813">
            <v>764</v>
          </cell>
          <cell r="B813" t="str">
            <v>060302.4630.04944.01 03 PKPAM-CLP.04-ME KEC ADIPALA KAB CILACAP Pengad Pompa Intake dan Distribusi</v>
          </cell>
          <cell r="C813" t="str">
            <v>Kontrak</v>
          </cell>
          <cell r="D813" t="str">
            <v>Fisik</v>
          </cell>
          <cell r="E813">
            <v>925573</v>
          </cell>
          <cell r="F813">
            <v>0</v>
          </cell>
          <cell r="G813">
            <v>925573</v>
          </cell>
          <cell r="H813">
            <v>264449</v>
          </cell>
          <cell r="I813">
            <v>0</v>
          </cell>
          <cell r="J813">
            <v>264449</v>
          </cell>
          <cell r="K813">
            <v>28.57</v>
          </cell>
          <cell r="L813">
            <v>50</v>
          </cell>
        </row>
        <row r="814">
          <cell r="A814">
            <v>765</v>
          </cell>
          <cell r="B814" t="str">
            <v>060302.4630.04944.01 05 PKPAM-UNG.02-PP KEC. TENGARAN, KAB. SEMARANG Pengad/Pemas Pipa PVC</v>
          </cell>
          <cell r="C814" t="str">
            <v>Kontrak</v>
          </cell>
          <cell r="D814" t="str">
            <v>Fisik</v>
          </cell>
          <cell r="E814">
            <v>904881</v>
          </cell>
          <cell r="F814">
            <v>0</v>
          </cell>
          <cell r="G814">
            <v>904881</v>
          </cell>
          <cell r="H814">
            <v>697763</v>
          </cell>
          <cell r="I814">
            <v>0</v>
          </cell>
          <cell r="J814">
            <v>697763</v>
          </cell>
          <cell r="K814">
            <v>77.11</v>
          </cell>
          <cell r="L814">
            <v>100</v>
          </cell>
        </row>
        <row r="815">
          <cell r="A815">
            <v>766</v>
          </cell>
          <cell r="B815" t="str">
            <v>060302.4630.04944.01 05 PKPAM-UNG.03-PS KEC. TENGARAN, KAB. SEMARANG Broncap, Bak Pengumpul &amp; Rumah Genset</v>
          </cell>
          <cell r="C815" t="str">
            <v>Kontrak</v>
          </cell>
          <cell r="D815" t="str">
            <v>Fisik</v>
          </cell>
          <cell r="E815">
            <v>420348</v>
          </cell>
          <cell r="F815">
            <v>0</v>
          </cell>
          <cell r="G815">
            <v>420348</v>
          </cell>
          <cell r="H815">
            <v>324940</v>
          </cell>
          <cell r="I815">
            <v>0</v>
          </cell>
          <cell r="J815">
            <v>324940</v>
          </cell>
          <cell r="K815">
            <v>77.3</v>
          </cell>
          <cell r="L815">
            <v>100</v>
          </cell>
        </row>
        <row r="816">
          <cell r="A816">
            <v>767</v>
          </cell>
          <cell r="B816" t="str">
            <v>060302.4630.04944.01 05 PKPAM-UNG.04-ME KEC. TENGARAN, KAB. SEMARANG Pengadaan Pompa</v>
          </cell>
          <cell r="C816" t="str">
            <v>Kontrak</v>
          </cell>
          <cell r="D816" t="str">
            <v>Fisik</v>
          </cell>
          <cell r="E816">
            <v>228623</v>
          </cell>
          <cell r="F816">
            <v>0</v>
          </cell>
          <cell r="G816">
            <v>228623</v>
          </cell>
          <cell r="H816">
            <v>39897</v>
          </cell>
          <cell r="I816">
            <v>0</v>
          </cell>
          <cell r="J816">
            <v>39897</v>
          </cell>
          <cell r="K816">
            <v>17.45</v>
          </cell>
          <cell r="L816">
            <v>50</v>
          </cell>
        </row>
        <row r="817">
          <cell r="A817">
            <v>768</v>
          </cell>
          <cell r="B817" t="str">
            <v>060302.4630.04944.01 05 PKPAM-UNG.05-ME KEC. TENGARAN, KAB. SEMARANG Pengadaan Genset</v>
          </cell>
          <cell r="C817" t="str">
            <v>Kontrak</v>
          </cell>
          <cell r="D817" t="str">
            <v>Fisik</v>
          </cell>
          <cell r="E817">
            <v>371996</v>
          </cell>
          <cell r="F817">
            <v>0</v>
          </cell>
          <cell r="G817">
            <v>371996</v>
          </cell>
          <cell r="H817">
            <v>182149</v>
          </cell>
          <cell r="I817">
            <v>0</v>
          </cell>
          <cell r="J817">
            <v>182149</v>
          </cell>
          <cell r="K817">
            <v>48.97</v>
          </cell>
          <cell r="L817">
            <v>100</v>
          </cell>
        </row>
        <row r="818">
          <cell r="A818">
            <v>769</v>
          </cell>
          <cell r="B818" t="str">
            <v>060302.4630.04944.01 06 PKPAM-JPR.02-PP KEC. NALUMSARI, KAB. JEPARA Pengad &amp; pemas Pipa PVC DN. 200-150</v>
          </cell>
          <cell r="C818" t="str">
            <v>Kontrak</v>
          </cell>
          <cell r="D818" t="str">
            <v>Fisik</v>
          </cell>
          <cell r="E818">
            <v>785853</v>
          </cell>
          <cell r="F818">
            <v>0</v>
          </cell>
          <cell r="G818">
            <v>785853</v>
          </cell>
          <cell r="H818">
            <v>714054</v>
          </cell>
          <cell r="I818">
            <v>0</v>
          </cell>
          <cell r="J818">
            <v>714054</v>
          </cell>
          <cell r="K818">
            <v>90.86</v>
          </cell>
          <cell r="L818">
            <v>100</v>
          </cell>
        </row>
        <row r="819">
          <cell r="A819">
            <v>770</v>
          </cell>
          <cell r="B819" t="str">
            <v>060302.4630.04944.01 06 PKPAM-JPR.03-PP KEC. NALUMSARI, KAB. JEPARA Pengad &amp; pemas Pipa PVC DN 100</v>
          </cell>
          <cell r="C819" t="str">
            <v>Kontrak</v>
          </cell>
          <cell r="D819" t="str">
            <v>Fisik</v>
          </cell>
          <cell r="E819">
            <v>858350</v>
          </cell>
          <cell r="F819">
            <v>0</v>
          </cell>
          <cell r="G819">
            <v>858350</v>
          </cell>
          <cell r="H819">
            <v>635294</v>
          </cell>
          <cell r="I819">
            <v>0</v>
          </cell>
          <cell r="J819">
            <v>635294</v>
          </cell>
          <cell r="K819">
            <v>74.010000000000005</v>
          </cell>
          <cell r="L819">
            <v>100</v>
          </cell>
        </row>
        <row r="820">
          <cell r="A820">
            <v>771</v>
          </cell>
          <cell r="B820" t="str">
            <v>060302.4630.04944.01 06 PKPAM-JPR.04-PP KEC. NALUMSARI, KAB. JEPARA Pengad &amp; pemas Pipa PVC DN 150-100</v>
          </cell>
          <cell r="C820" t="str">
            <v>Kontrak</v>
          </cell>
          <cell r="D820" t="str">
            <v>Fisik</v>
          </cell>
          <cell r="E820">
            <v>712391</v>
          </cell>
          <cell r="F820">
            <v>0</v>
          </cell>
          <cell r="G820">
            <v>712391</v>
          </cell>
          <cell r="H820">
            <v>506539</v>
          </cell>
          <cell r="I820">
            <v>0</v>
          </cell>
          <cell r="J820">
            <v>506539</v>
          </cell>
          <cell r="K820">
            <v>71.099999999999994</v>
          </cell>
          <cell r="L820">
            <v>100</v>
          </cell>
        </row>
        <row r="821">
          <cell r="A821">
            <v>772</v>
          </cell>
          <cell r="B821" t="str">
            <v>060302.4630.04944.01 06 PKPAM-JPR.05-ME KEC. NALUMSARI, KAB. JEPARA Pengadaan Pompa</v>
          </cell>
          <cell r="C821" t="str">
            <v>Kontrak</v>
          </cell>
          <cell r="D821" t="str">
            <v>Fisik</v>
          </cell>
          <cell r="E821">
            <v>231560</v>
          </cell>
          <cell r="F821">
            <v>0</v>
          </cell>
          <cell r="G821">
            <v>231560</v>
          </cell>
          <cell r="H821">
            <v>36996</v>
          </cell>
          <cell r="I821">
            <v>0</v>
          </cell>
          <cell r="J821">
            <v>36996</v>
          </cell>
          <cell r="K821">
            <v>15.98</v>
          </cell>
          <cell r="L821">
            <v>40</v>
          </cell>
        </row>
        <row r="822">
          <cell r="A822">
            <v>773</v>
          </cell>
          <cell r="B822" t="str">
            <v>060302.4630.04944.01 07 PKPAM-KDL.01-PP KEC. RINGINARUM, KAB. KENDAL Pengad/pemas Pipa PVC DN 150 &amp; Bangunan OpS.</v>
          </cell>
          <cell r="C822" t="str">
            <v>Kontrak</v>
          </cell>
          <cell r="D822" t="str">
            <v>Fisik</v>
          </cell>
          <cell r="E822">
            <v>621137</v>
          </cell>
          <cell r="F822">
            <v>0</v>
          </cell>
          <cell r="G822">
            <v>621137</v>
          </cell>
          <cell r="H822">
            <v>546535</v>
          </cell>
          <cell r="I822">
            <v>0</v>
          </cell>
          <cell r="J822">
            <v>546535</v>
          </cell>
          <cell r="K822">
            <v>87.99</v>
          </cell>
          <cell r="L822">
            <v>100</v>
          </cell>
        </row>
        <row r="823">
          <cell r="A823">
            <v>774</v>
          </cell>
          <cell r="B823" t="str">
            <v>060302.4630.04944.01 07 PKPAM-KDL.02-PP KEC. RINGINARUM, KAB. KENDAL Pengad/Pemas Pipa PVC DN 100</v>
          </cell>
          <cell r="C823" t="str">
            <v>Kontrak</v>
          </cell>
          <cell r="D823" t="str">
            <v>Fisik</v>
          </cell>
          <cell r="E823">
            <v>380787</v>
          </cell>
          <cell r="F823">
            <v>0</v>
          </cell>
          <cell r="G823">
            <v>380787</v>
          </cell>
          <cell r="H823">
            <v>281941</v>
          </cell>
          <cell r="I823">
            <v>0</v>
          </cell>
          <cell r="J823">
            <v>281941</v>
          </cell>
          <cell r="K823">
            <v>74.040000000000006</v>
          </cell>
          <cell r="L823">
            <v>100</v>
          </cell>
        </row>
        <row r="824">
          <cell r="A824">
            <v>775</v>
          </cell>
          <cell r="B824" t="str">
            <v>060302.4630.04944.01 07 PKPAM-KDL.03-ME KEC. RINGINARUM, KAB. KENDAL Pengadaan Pompa</v>
          </cell>
          <cell r="C824" t="str">
            <v>Kontrak</v>
          </cell>
          <cell r="D824" t="str">
            <v>Fisik</v>
          </cell>
          <cell r="E824">
            <v>160611</v>
          </cell>
          <cell r="F824">
            <v>0</v>
          </cell>
          <cell r="G824">
            <v>160611</v>
          </cell>
          <cell r="H824">
            <v>46035</v>
          </cell>
          <cell r="I824">
            <v>0</v>
          </cell>
          <cell r="J824">
            <v>46035</v>
          </cell>
          <cell r="K824">
            <v>28.66</v>
          </cell>
          <cell r="L824">
            <v>40</v>
          </cell>
        </row>
        <row r="825">
          <cell r="A825">
            <v>776</v>
          </cell>
          <cell r="B825" t="str">
            <v>060302.4630.04944.01 07 PKPAM-KDL.04-ME KEC. RINGINARUM, KAB. KENDAL Pengadaan Genset</v>
          </cell>
          <cell r="C825" t="str">
            <v>Kontrak</v>
          </cell>
          <cell r="D825" t="str">
            <v>Fisik</v>
          </cell>
          <cell r="E825">
            <v>372520</v>
          </cell>
          <cell r="F825">
            <v>0</v>
          </cell>
          <cell r="G825">
            <v>372520</v>
          </cell>
          <cell r="H825">
            <v>186230</v>
          </cell>
          <cell r="I825">
            <v>0</v>
          </cell>
          <cell r="J825">
            <v>186230</v>
          </cell>
          <cell r="K825">
            <v>49.99</v>
          </cell>
          <cell r="L825">
            <v>100</v>
          </cell>
        </row>
        <row r="826">
          <cell r="A826">
            <v>777</v>
          </cell>
          <cell r="B826" t="str">
            <v>060302.4630.04944.01 00 PKPAM-SPV.02 Supervisi Konstruksi Kota Salatiga dan Kab. Semarang</v>
          </cell>
          <cell r="C826" t="str">
            <v>Kontrak</v>
          </cell>
          <cell r="D826" t="str">
            <v>Non Fisik</v>
          </cell>
          <cell r="E826">
            <v>100000</v>
          </cell>
          <cell r="F826">
            <v>0</v>
          </cell>
          <cell r="G826">
            <v>100000</v>
          </cell>
          <cell r="H826">
            <v>95733</v>
          </cell>
          <cell r="I826">
            <v>0</v>
          </cell>
          <cell r="J826">
            <v>95733</v>
          </cell>
          <cell r="K826">
            <v>95.73</v>
          </cell>
          <cell r="L826">
            <v>100</v>
          </cell>
        </row>
        <row r="827">
          <cell r="A827">
            <v>778</v>
          </cell>
          <cell r="B827" t="str">
            <v>060302.4630.04944.01 00 PKPAM-SPV.03 Supervisi Konstruksi Kab. Sukoharjo dan Kab. Sragen</v>
          </cell>
          <cell r="C827" t="str">
            <v>Kontrak</v>
          </cell>
          <cell r="D827" t="str">
            <v>Non Fisik</v>
          </cell>
          <cell r="E827">
            <v>100000</v>
          </cell>
          <cell r="F827">
            <v>0</v>
          </cell>
          <cell r="G827">
            <v>100000</v>
          </cell>
          <cell r="H827">
            <v>95403</v>
          </cell>
          <cell r="I827">
            <v>0</v>
          </cell>
          <cell r="J827">
            <v>95403</v>
          </cell>
          <cell r="K827">
            <v>95.4</v>
          </cell>
          <cell r="L827">
            <v>100</v>
          </cell>
        </row>
        <row r="828">
          <cell r="A828">
            <v>779</v>
          </cell>
          <cell r="B828" t="str">
            <v>060302.4630.04944.01 00 PKPAM-SPV.04 Supervisi Konstruksi Kab. Cilacap dan Kab. Purworejo</v>
          </cell>
          <cell r="C828" t="str">
            <v>Kontrak</v>
          </cell>
          <cell r="D828" t="str">
            <v>Non Fisik</v>
          </cell>
          <cell r="E828">
            <v>100000</v>
          </cell>
          <cell r="F828">
            <v>0</v>
          </cell>
          <cell r="G828">
            <v>100000</v>
          </cell>
          <cell r="H828">
            <v>95183</v>
          </cell>
          <cell r="I828">
            <v>0</v>
          </cell>
          <cell r="J828">
            <v>95183</v>
          </cell>
          <cell r="K828">
            <v>95.18</v>
          </cell>
          <cell r="L828">
            <v>100</v>
          </cell>
        </row>
        <row r="829">
          <cell r="A829">
            <v>780</v>
          </cell>
          <cell r="B829" t="str">
            <v>060302.4630.04944.01 08 PKPAM-RBG.01-PS/2010 KEC. SARANG KAB.REMBANG Pembangunan IPA Kap.20 lt/dt</v>
          </cell>
          <cell r="C829" t="str">
            <v>Kontrak</v>
          </cell>
          <cell r="D829" t="str">
            <v>Fisik</v>
          </cell>
          <cell r="E829">
            <v>1000000</v>
          </cell>
          <cell r="F829">
            <v>0</v>
          </cell>
          <cell r="G829">
            <v>1000000</v>
          </cell>
          <cell r="H829">
            <v>788159</v>
          </cell>
          <cell r="I829">
            <v>0</v>
          </cell>
          <cell r="J829">
            <v>788159</v>
          </cell>
          <cell r="K829">
            <v>78.819999999999993</v>
          </cell>
          <cell r="L829">
            <v>95</v>
          </cell>
        </row>
        <row r="830">
          <cell r="A830">
            <v>781</v>
          </cell>
          <cell r="B830" t="str">
            <v>060302.4630.04944.01 09 PKPAM-KRA.01-PS/2010 KEC. KEBAK KRAMAT KAB. KARANGANYAR Pemb. Reservoir kap. 500 m3</v>
          </cell>
          <cell r="C830" t="str">
            <v>Kontrak</v>
          </cell>
          <cell r="D830" t="str">
            <v>Fisik</v>
          </cell>
          <cell r="E830">
            <v>803856</v>
          </cell>
          <cell r="F830">
            <v>0</v>
          </cell>
          <cell r="G830">
            <v>803856</v>
          </cell>
          <cell r="H830">
            <v>330652</v>
          </cell>
          <cell r="I830">
            <v>0</v>
          </cell>
          <cell r="J830">
            <v>330652</v>
          </cell>
          <cell r="K830">
            <v>41.13</v>
          </cell>
          <cell r="L830">
            <v>92</v>
          </cell>
        </row>
        <row r="831">
          <cell r="A831">
            <v>782</v>
          </cell>
          <cell r="B831" t="str">
            <v>060302.4630.04944.01 10 PKPAM-SKA.01-PS/2010 KOTA SURAKARTA IPA KAP. 50 lt/dt</v>
          </cell>
          <cell r="C831" t="str">
            <v>Kontrak</v>
          </cell>
          <cell r="D831" t="str">
            <v>Fisik</v>
          </cell>
          <cell r="E831">
            <v>2555053</v>
          </cell>
          <cell r="F831">
            <v>0</v>
          </cell>
          <cell r="G831">
            <v>2555053</v>
          </cell>
          <cell r="H831">
            <v>1800915</v>
          </cell>
          <cell r="I831">
            <v>0</v>
          </cell>
          <cell r="J831">
            <v>1800915</v>
          </cell>
          <cell r="K831">
            <v>70.48</v>
          </cell>
          <cell r="L831">
            <v>90</v>
          </cell>
        </row>
        <row r="832">
          <cell r="A832">
            <v>783</v>
          </cell>
          <cell r="B832" t="str">
            <v>060302.4630.04944.01 11 PKPAM-KLT.01-PP/2010 KEC KEBONARUM KAB KLATEN Pengad/pemas PIpa PE DN 250 mm</v>
          </cell>
          <cell r="C832" t="str">
            <v>Kontrak</v>
          </cell>
          <cell r="D832" t="str">
            <v>Fisik</v>
          </cell>
          <cell r="E832">
            <v>509486</v>
          </cell>
          <cell r="F832">
            <v>0</v>
          </cell>
          <cell r="G832">
            <v>509486</v>
          </cell>
          <cell r="H832">
            <v>479996</v>
          </cell>
          <cell r="I832">
            <v>0</v>
          </cell>
          <cell r="J832">
            <v>479996</v>
          </cell>
          <cell r="K832">
            <v>94.21</v>
          </cell>
          <cell r="L832">
            <v>100</v>
          </cell>
        </row>
        <row r="833">
          <cell r="A833">
            <v>784</v>
          </cell>
          <cell r="B833" t="str">
            <v>060302.4630.04944.01 10 PKPAM-SKA.02-PS/2010 KOTA SURAKARTA Pemb. Prasedimentasi</v>
          </cell>
          <cell r="C833" t="str">
            <v>Kontrak</v>
          </cell>
          <cell r="D833" t="str">
            <v>Fisik</v>
          </cell>
          <cell r="E833">
            <v>999619</v>
          </cell>
          <cell r="F833">
            <v>0</v>
          </cell>
          <cell r="G833">
            <v>999619</v>
          </cell>
          <cell r="H833">
            <v>495359</v>
          </cell>
          <cell r="I833">
            <v>0</v>
          </cell>
          <cell r="J833">
            <v>495359</v>
          </cell>
          <cell r="K833">
            <v>49.55</v>
          </cell>
          <cell r="L833">
            <v>97</v>
          </cell>
        </row>
        <row r="834">
          <cell r="A834">
            <v>785</v>
          </cell>
          <cell r="B834" t="str">
            <v>060302.4630.04944.01 10 PKPAM-SKA.03-PS/2010 KOTA SURAKARTA Pemb. Reservoir Kap.500 m3</v>
          </cell>
          <cell r="C834" t="str">
            <v>Kontrak</v>
          </cell>
          <cell r="D834" t="str">
            <v>Fisik</v>
          </cell>
          <cell r="E834">
            <v>988185</v>
          </cell>
          <cell r="F834">
            <v>0</v>
          </cell>
          <cell r="G834">
            <v>988185</v>
          </cell>
          <cell r="H834">
            <v>738890</v>
          </cell>
          <cell r="I834">
            <v>0</v>
          </cell>
          <cell r="J834">
            <v>738890</v>
          </cell>
          <cell r="K834">
            <v>74.77</v>
          </cell>
          <cell r="L834">
            <v>98</v>
          </cell>
        </row>
        <row r="835">
          <cell r="A835">
            <v>786</v>
          </cell>
          <cell r="B835" t="str">
            <v>060302.4630.04944.01 08 PKPAM-RBG.02-PS/2010 KEC. SARANG KAB.REMBANG Pemb. Reservoir Kap.500 m3</v>
          </cell>
          <cell r="C835" t="str">
            <v>Kontrak</v>
          </cell>
          <cell r="D835" t="str">
            <v>Fisik</v>
          </cell>
          <cell r="E835">
            <v>900000</v>
          </cell>
          <cell r="F835">
            <v>0</v>
          </cell>
          <cell r="G835">
            <v>900000</v>
          </cell>
          <cell r="H835">
            <v>661604</v>
          </cell>
          <cell r="I835">
            <v>0</v>
          </cell>
          <cell r="J835">
            <v>661604</v>
          </cell>
          <cell r="K835">
            <v>73.510000000000005</v>
          </cell>
          <cell r="L835">
            <v>95</v>
          </cell>
        </row>
        <row r="836">
          <cell r="A836">
            <v>787</v>
          </cell>
          <cell r="B836" t="str">
            <v>060302.4630.04944.01 08 PKPAM-RBG.03-PS/2010 KEC. SARANG KAB.REMBANG Pembangunan Bangunan Pelengkap Kantor dan Operasional</v>
          </cell>
          <cell r="C836" t="str">
            <v>Kontrak</v>
          </cell>
          <cell r="D836" t="str">
            <v>Fisik</v>
          </cell>
          <cell r="E836">
            <v>906971</v>
          </cell>
          <cell r="F836">
            <v>0</v>
          </cell>
          <cell r="G836">
            <v>906971</v>
          </cell>
          <cell r="H836">
            <v>602533</v>
          </cell>
          <cell r="I836">
            <v>0</v>
          </cell>
          <cell r="J836">
            <v>602533</v>
          </cell>
          <cell r="K836">
            <v>66.430000000000007</v>
          </cell>
          <cell r="L836">
            <v>95</v>
          </cell>
        </row>
        <row r="837">
          <cell r="A837">
            <v>788</v>
          </cell>
          <cell r="B837" t="str">
            <v>060302.4630.04944.01 11 PKPAM-KLT.02-PP/2010 KEC KEBONARUM KAB KLATEN Pengad/Pemas Pipa PVC DN 250 mm</v>
          </cell>
          <cell r="C837" t="str">
            <v>Kontrak</v>
          </cell>
          <cell r="D837" t="str">
            <v>Fisik</v>
          </cell>
          <cell r="E837">
            <v>634415</v>
          </cell>
          <cell r="F837">
            <v>0</v>
          </cell>
          <cell r="G837">
            <v>634415</v>
          </cell>
          <cell r="H837">
            <v>555533</v>
          </cell>
          <cell r="I837">
            <v>0</v>
          </cell>
          <cell r="J837">
            <v>555533</v>
          </cell>
          <cell r="K837">
            <v>87.57</v>
          </cell>
          <cell r="L837">
            <v>100</v>
          </cell>
        </row>
        <row r="838">
          <cell r="A838">
            <v>789</v>
          </cell>
          <cell r="B838" t="str">
            <v>060302.4630.04944.01 11 PKPAM-KLT.03-PP/2010 KEC KEBONARUM KAB KLATEN Pengad/Pemas Pipa PVC DN 250 mm</v>
          </cell>
          <cell r="C838" t="str">
            <v>Kontrak</v>
          </cell>
          <cell r="D838" t="str">
            <v>Fisik</v>
          </cell>
          <cell r="E838">
            <v>652135</v>
          </cell>
          <cell r="F838">
            <v>0</v>
          </cell>
          <cell r="G838">
            <v>652135</v>
          </cell>
          <cell r="H838">
            <v>502502</v>
          </cell>
          <cell r="I838">
            <v>0</v>
          </cell>
          <cell r="J838">
            <v>502502</v>
          </cell>
          <cell r="K838">
            <v>77.05</v>
          </cell>
          <cell r="L838">
            <v>100</v>
          </cell>
        </row>
        <row r="839">
          <cell r="A839">
            <v>790</v>
          </cell>
          <cell r="B839" t="str">
            <v>060302.4630.04944.01 09 PKPAM-KRA.02-PP/2010 KEC. KEBAK KRAMAT KAB. KARANGANYAR Pengad/Pemas Pipa PVC DN 150 mm</v>
          </cell>
          <cell r="C839" t="str">
            <v>Kontrak</v>
          </cell>
          <cell r="D839" t="str">
            <v>Fisik</v>
          </cell>
          <cell r="E839">
            <v>858361</v>
          </cell>
          <cell r="F839">
            <v>0</v>
          </cell>
          <cell r="G839">
            <v>858361</v>
          </cell>
          <cell r="H839">
            <v>482064</v>
          </cell>
          <cell r="I839">
            <v>0</v>
          </cell>
          <cell r="J839">
            <v>482064</v>
          </cell>
          <cell r="K839">
            <v>56.16</v>
          </cell>
          <cell r="L839">
            <v>100</v>
          </cell>
        </row>
        <row r="840">
          <cell r="A840">
            <v>791</v>
          </cell>
          <cell r="B840" t="str">
            <v>060302.4630.04944.01 09 PKPAM-KRA.06-PP/2010 KEC. KEBAK KRAMAT KAB. KARANGANYAR Pengad/Pemas Pipa PVC DN 150 mm</v>
          </cell>
          <cell r="C840" t="str">
            <v>Kontrak</v>
          </cell>
          <cell r="D840" t="str">
            <v>Fisik</v>
          </cell>
          <cell r="E840">
            <v>652015</v>
          </cell>
          <cell r="F840">
            <v>0</v>
          </cell>
          <cell r="G840">
            <v>652015</v>
          </cell>
          <cell r="H840">
            <v>502535</v>
          </cell>
          <cell r="I840">
            <v>0</v>
          </cell>
          <cell r="J840">
            <v>502535</v>
          </cell>
          <cell r="K840">
            <v>77.069999999999993</v>
          </cell>
          <cell r="L840">
            <v>100</v>
          </cell>
        </row>
        <row r="841">
          <cell r="A841">
            <v>792</v>
          </cell>
          <cell r="B841" t="str">
            <v>060302.4630.04944.01 09 PKPAM-KRA.05-PP/2010 KEC. KEBAK KRAMAT KAB. KARANGANYAR Pengad/Pemas Pipa PVC DN 150 mm</v>
          </cell>
          <cell r="C841" t="str">
            <v>Kontrak</v>
          </cell>
          <cell r="D841" t="str">
            <v>Fisik</v>
          </cell>
          <cell r="E841">
            <v>816486</v>
          </cell>
          <cell r="F841">
            <v>0</v>
          </cell>
          <cell r="G841">
            <v>816486</v>
          </cell>
          <cell r="H841">
            <v>611908</v>
          </cell>
          <cell r="I841">
            <v>0</v>
          </cell>
          <cell r="J841">
            <v>611908</v>
          </cell>
          <cell r="K841">
            <v>74.94</v>
          </cell>
          <cell r="L841">
            <v>100</v>
          </cell>
        </row>
        <row r="842">
          <cell r="A842">
            <v>793</v>
          </cell>
          <cell r="B842" t="str">
            <v>060302.4630.04944.01 09 PKPAM-KRA.03-PP/2010 KEC. KEBAK KRAMAT KAB. KARANGANYAR Pengad/Pemas Pipa PVC DN 150 mm</v>
          </cell>
          <cell r="C842" t="str">
            <v>Kontrak</v>
          </cell>
          <cell r="D842" t="str">
            <v>Fisik</v>
          </cell>
          <cell r="E842">
            <v>653818</v>
          </cell>
          <cell r="F842">
            <v>0</v>
          </cell>
          <cell r="G842">
            <v>653818</v>
          </cell>
          <cell r="H842">
            <v>510961</v>
          </cell>
          <cell r="I842">
            <v>0</v>
          </cell>
          <cell r="J842">
            <v>510961</v>
          </cell>
          <cell r="K842">
            <v>78.150000000000006</v>
          </cell>
          <cell r="L842">
            <v>100</v>
          </cell>
        </row>
        <row r="843">
          <cell r="A843">
            <v>794</v>
          </cell>
          <cell r="B843" t="str">
            <v>060302.4630.04944.01 09 PKPAM-KRA.04-PP/2010 KEC. KEBAK KRAMAT KAB. KARANGANYAR Pengad/Pemas Pipa PVC DN 150 mm</v>
          </cell>
          <cell r="C843" t="str">
            <v>Kontrak</v>
          </cell>
          <cell r="D843" t="str">
            <v>Fisik</v>
          </cell>
          <cell r="E843">
            <v>554643</v>
          </cell>
          <cell r="F843">
            <v>0</v>
          </cell>
          <cell r="G843">
            <v>554643</v>
          </cell>
          <cell r="H843">
            <v>459360</v>
          </cell>
          <cell r="I843">
            <v>0</v>
          </cell>
          <cell r="J843">
            <v>459360</v>
          </cell>
          <cell r="K843">
            <v>82.82</v>
          </cell>
          <cell r="L843">
            <v>100</v>
          </cell>
        </row>
        <row r="844">
          <cell r="A844">
            <v>795</v>
          </cell>
          <cell r="B844" t="str">
            <v>060302.4630.04944.01 09 PKPAM-KRA.07-PP/2010 KEC. KEBAK KRAMAT KAB. KARANGANYAR Pengad/Pemas Pipa PVC DN 150 mm</v>
          </cell>
          <cell r="C844" t="str">
            <v>Kontrak</v>
          </cell>
          <cell r="D844" t="str">
            <v>Fisik</v>
          </cell>
          <cell r="E844">
            <v>517310</v>
          </cell>
          <cell r="F844">
            <v>0</v>
          </cell>
          <cell r="G844">
            <v>517310</v>
          </cell>
          <cell r="H844">
            <v>470206</v>
          </cell>
          <cell r="I844">
            <v>0</v>
          </cell>
          <cell r="J844">
            <v>470206</v>
          </cell>
          <cell r="K844">
            <v>90.89</v>
          </cell>
          <cell r="L844">
            <v>100</v>
          </cell>
        </row>
        <row r="845">
          <cell r="A845">
            <v>796</v>
          </cell>
          <cell r="B845" t="str">
            <v>060302.4630.04944.01 03 PKPAM-CLP.02-PS KEC. ADIPALA, KAB. CILACAP Pembangunan IPA Kap. 50 l / det.</v>
          </cell>
          <cell r="C845" t="str">
            <v>Kontrak</v>
          </cell>
          <cell r="D845" t="str">
            <v>Fisik</v>
          </cell>
          <cell r="E845">
            <v>2946921</v>
          </cell>
          <cell r="F845">
            <v>0</v>
          </cell>
          <cell r="G845">
            <v>2946921</v>
          </cell>
          <cell r="H845">
            <v>1190962</v>
          </cell>
          <cell r="I845">
            <v>0</v>
          </cell>
          <cell r="J845">
            <v>1190962</v>
          </cell>
          <cell r="K845">
            <v>40.409999999999997</v>
          </cell>
          <cell r="L845">
            <v>75</v>
          </cell>
        </row>
        <row r="846">
          <cell r="A846">
            <v>797</v>
          </cell>
          <cell r="B846" t="str">
            <v>060302.4630.04944.01 11 PKPAM-KLT.04-PP/2010 KEC KEBONARUM KAB KLATEN Pengad/Pemas Pipa PVC DN 250 mm</v>
          </cell>
          <cell r="C846" t="str">
            <v>Kontrak</v>
          </cell>
          <cell r="D846" t="str">
            <v>Fisik</v>
          </cell>
          <cell r="E846">
            <v>602072</v>
          </cell>
          <cell r="F846">
            <v>0</v>
          </cell>
          <cell r="G846">
            <v>602072</v>
          </cell>
          <cell r="H846">
            <v>368702</v>
          </cell>
          <cell r="I846">
            <v>0</v>
          </cell>
          <cell r="J846">
            <v>368702</v>
          </cell>
          <cell r="K846">
            <v>61.24</v>
          </cell>
          <cell r="L846">
            <v>100</v>
          </cell>
        </row>
        <row r="847">
          <cell r="A847">
            <v>798</v>
          </cell>
          <cell r="B847" t="str">
            <v>060302.4630.04944.01 11 PKPAM-KLT.05-PP/2010 KEC. KEBONARUM KAB KLATEN Pengad/Pemas Pipa PVC DN 250 mm</v>
          </cell>
          <cell r="C847" t="str">
            <v>Kontrak</v>
          </cell>
          <cell r="D847" t="str">
            <v>Fisik</v>
          </cell>
          <cell r="E847">
            <v>646217</v>
          </cell>
          <cell r="F847">
            <v>0</v>
          </cell>
          <cell r="G847">
            <v>646217</v>
          </cell>
          <cell r="H847">
            <v>410031</v>
          </cell>
          <cell r="I847">
            <v>0</v>
          </cell>
          <cell r="J847">
            <v>410031</v>
          </cell>
          <cell r="K847">
            <v>63.45</v>
          </cell>
          <cell r="L847">
            <v>100</v>
          </cell>
        </row>
        <row r="848">
          <cell r="A848">
            <v>799</v>
          </cell>
          <cell r="B848" t="str">
            <v>060302.4630.04944.01 11 PKPAM-KLT.06-PP/2010 KEC KEBONARUM KAB KLATEN Pengad/Pemas Pipa PVC DN 200 mm</v>
          </cell>
          <cell r="C848" t="str">
            <v>Kontrak</v>
          </cell>
          <cell r="D848" t="str">
            <v>Fisik</v>
          </cell>
          <cell r="E848">
            <v>349869</v>
          </cell>
          <cell r="F848">
            <v>0</v>
          </cell>
          <cell r="G848">
            <v>349869</v>
          </cell>
          <cell r="H848">
            <v>216205</v>
          </cell>
          <cell r="I848">
            <v>0</v>
          </cell>
          <cell r="J848">
            <v>216205</v>
          </cell>
          <cell r="K848">
            <v>61.8</v>
          </cell>
          <cell r="L848">
            <v>100</v>
          </cell>
        </row>
        <row r="849">
          <cell r="A849">
            <v>800</v>
          </cell>
          <cell r="B849" t="str">
            <v>060302.4630.04944.01 11 PKPAM-KLT.07-PP/2010 KEC JOGONALAN KAB KLATEN Pengad/Pemas Pipa PVC DN 250 mm</v>
          </cell>
          <cell r="C849" t="str">
            <v>Kontrak</v>
          </cell>
          <cell r="D849" t="str">
            <v>Fisik</v>
          </cell>
          <cell r="E849">
            <v>472000</v>
          </cell>
          <cell r="F849">
            <v>0</v>
          </cell>
          <cell r="G849">
            <v>472000</v>
          </cell>
          <cell r="H849">
            <v>381601</v>
          </cell>
          <cell r="I849">
            <v>0</v>
          </cell>
          <cell r="J849">
            <v>381601</v>
          </cell>
          <cell r="K849">
            <v>80.849999999999994</v>
          </cell>
          <cell r="L849">
            <v>100</v>
          </cell>
        </row>
        <row r="850">
          <cell r="A850">
            <v>801</v>
          </cell>
          <cell r="B850" t="str">
            <v>060302.4630.04944.01 11 PKPAM-KLT.08-PP/2010 KEC JOGONALAN KAB KLATEN Pengad/Pemas Pipa PVC DN 200 mm</v>
          </cell>
          <cell r="C850" t="str">
            <v>Kontrak</v>
          </cell>
          <cell r="D850" t="str">
            <v>Fisik</v>
          </cell>
          <cell r="E850">
            <v>643808</v>
          </cell>
          <cell r="F850">
            <v>0</v>
          </cell>
          <cell r="G850">
            <v>643808</v>
          </cell>
          <cell r="H850">
            <v>466948</v>
          </cell>
          <cell r="I850">
            <v>0</v>
          </cell>
          <cell r="J850">
            <v>466948</v>
          </cell>
          <cell r="K850">
            <v>72.53</v>
          </cell>
          <cell r="L850">
            <v>100</v>
          </cell>
        </row>
        <row r="851">
          <cell r="A851">
            <v>802</v>
          </cell>
          <cell r="B851" t="str">
            <v>060302.4630.04944.01 11 PKPAM-KLT.09-PP/2010 KEC JOGONALAN KAB KLATEN Pengad/Pemas Pipa PVC DN 150 mm</v>
          </cell>
          <cell r="C851" t="str">
            <v>Kontrak</v>
          </cell>
          <cell r="D851" t="str">
            <v>Fisik</v>
          </cell>
          <cell r="E851">
            <v>794211</v>
          </cell>
          <cell r="F851">
            <v>0</v>
          </cell>
          <cell r="G851">
            <v>794211</v>
          </cell>
          <cell r="H851">
            <v>447806</v>
          </cell>
          <cell r="I851">
            <v>0</v>
          </cell>
          <cell r="J851">
            <v>447806</v>
          </cell>
          <cell r="K851">
            <v>56.38</v>
          </cell>
          <cell r="L851">
            <v>100</v>
          </cell>
        </row>
        <row r="852">
          <cell r="A852">
            <v>803</v>
          </cell>
          <cell r="B852" t="str">
            <v>060302.4630.04944.01 11 PKPAM-KLT.10-PP/2010 KEC CAWAS KAB KLATEN Pengad/Pemas Pipa PVC DN 200 mm</v>
          </cell>
          <cell r="C852" t="str">
            <v>Kontrak</v>
          </cell>
          <cell r="D852" t="str">
            <v>Fisik</v>
          </cell>
          <cell r="E852">
            <v>713450</v>
          </cell>
          <cell r="F852">
            <v>0</v>
          </cell>
          <cell r="G852">
            <v>713450</v>
          </cell>
          <cell r="H852">
            <v>625130</v>
          </cell>
          <cell r="I852">
            <v>0</v>
          </cell>
          <cell r="J852">
            <v>625130</v>
          </cell>
          <cell r="K852">
            <v>87.62</v>
          </cell>
          <cell r="L852">
            <v>100</v>
          </cell>
        </row>
        <row r="853">
          <cell r="A853">
            <v>804</v>
          </cell>
          <cell r="B853" t="str">
            <v>060302.4630.04944.01 00 PKPAM-SPV.05 Supervisi Konstruksi Kota Surakarta</v>
          </cell>
          <cell r="C853" t="str">
            <v>Kontrak</v>
          </cell>
          <cell r="D853" t="str">
            <v>Non Fisik</v>
          </cell>
          <cell r="E853">
            <v>100000</v>
          </cell>
          <cell r="F853">
            <v>0</v>
          </cell>
          <cell r="G853">
            <v>100000</v>
          </cell>
          <cell r="H853">
            <v>19136</v>
          </cell>
          <cell r="I853">
            <v>0</v>
          </cell>
          <cell r="J853">
            <v>19136</v>
          </cell>
          <cell r="K853">
            <v>19.14</v>
          </cell>
          <cell r="L853">
            <v>80</v>
          </cell>
        </row>
        <row r="854">
          <cell r="A854">
            <v>805</v>
          </cell>
          <cell r="B854" t="str">
            <v>060302.4630.04944.01 00 PKPAM-SPV.06 Supervisi Konstruksi Kab. Rembang, Karanganyar, Klaten</v>
          </cell>
          <cell r="C854" t="str">
            <v>Kontrak</v>
          </cell>
          <cell r="D854" t="str">
            <v>Non Fisik</v>
          </cell>
          <cell r="E854">
            <v>100000</v>
          </cell>
          <cell r="F854">
            <v>0</v>
          </cell>
          <cell r="G854">
            <v>100000</v>
          </cell>
          <cell r="H854">
            <v>95458</v>
          </cell>
          <cell r="I854">
            <v>0</v>
          </cell>
          <cell r="J854">
            <v>95458</v>
          </cell>
          <cell r="K854">
            <v>95.46</v>
          </cell>
          <cell r="L854">
            <v>100</v>
          </cell>
        </row>
        <row r="855">
          <cell r="A855">
            <v>806</v>
          </cell>
          <cell r="B855" t="str">
            <v>060302.4630.04944.01 10 PKPAM-SKA.05-ME KOTA SURAKARTA Pengad Pompa Distribusi</v>
          </cell>
          <cell r="C855" t="str">
            <v>Kontrak</v>
          </cell>
          <cell r="D855" t="str">
            <v>Fisik</v>
          </cell>
          <cell r="E855">
            <v>772483</v>
          </cell>
          <cell r="F855">
            <v>0</v>
          </cell>
          <cell r="G855">
            <v>772483</v>
          </cell>
          <cell r="H855">
            <v>0</v>
          </cell>
          <cell r="I855">
            <v>0</v>
          </cell>
          <cell r="J855">
            <v>0</v>
          </cell>
          <cell r="K855">
            <v>0</v>
          </cell>
          <cell r="L855">
            <v>12</v>
          </cell>
        </row>
        <row r="856">
          <cell r="A856">
            <v>807</v>
          </cell>
          <cell r="B856" t="str">
            <v>060302.4630.04944.01 08 PKPAM-RBG.04-ME KEC SARANG KAB REMBANG Pengad Pompa Distribusi</v>
          </cell>
          <cell r="C856" t="str">
            <v>Kontrak</v>
          </cell>
          <cell r="D856" t="str">
            <v>Fisik</v>
          </cell>
          <cell r="E856">
            <v>514810</v>
          </cell>
          <cell r="F856">
            <v>0</v>
          </cell>
          <cell r="G856">
            <v>514810</v>
          </cell>
          <cell r="H856">
            <v>117596</v>
          </cell>
          <cell r="I856">
            <v>0</v>
          </cell>
          <cell r="J856">
            <v>117596</v>
          </cell>
          <cell r="K856">
            <v>22.84</v>
          </cell>
          <cell r="L856">
            <v>40</v>
          </cell>
        </row>
        <row r="857">
          <cell r="A857">
            <v>808</v>
          </cell>
          <cell r="B857" t="str">
            <v>060302.4630.04944.01 09 PKPAM-KRA.08-ME KEC KEBAK KRAMAT KAB. KARANGANYAR Pengad Pompa Air Bersih</v>
          </cell>
          <cell r="C857" t="str">
            <v>Kontrak</v>
          </cell>
          <cell r="D857" t="str">
            <v>Fisik</v>
          </cell>
          <cell r="E857">
            <v>200860</v>
          </cell>
          <cell r="F857">
            <v>0</v>
          </cell>
          <cell r="G857">
            <v>200860</v>
          </cell>
          <cell r="H857">
            <v>42778</v>
          </cell>
          <cell r="I857">
            <v>0</v>
          </cell>
          <cell r="J857">
            <v>42778</v>
          </cell>
          <cell r="K857">
            <v>21.3</v>
          </cell>
          <cell r="L857">
            <v>40</v>
          </cell>
        </row>
        <row r="858">
          <cell r="A858">
            <v>809</v>
          </cell>
          <cell r="B858" t="str">
            <v>060302.4630.04944.01 03 PKPAM-CLP.03-ME KEC ADIPALA KAB. CILACAP Pengad Genset 250 KVA</v>
          </cell>
          <cell r="C858" t="str">
            <v>Kontrak</v>
          </cell>
          <cell r="D858" t="str">
            <v>Fisik</v>
          </cell>
          <cell r="E858">
            <v>573375</v>
          </cell>
          <cell r="F858">
            <v>0</v>
          </cell>
          <cell r="G858">
            <v>573375</v>
          </cell>
          <cell r="H858">
            <v>398530</v>
          </cell>
          <cell r="I858">
            <v>0</v>
          </cell>
          <cell r="J858">
            <v>398530</v>
          </cell>
          <cell r="K858">
            <v>69.510000000000005</v>
          </cell>
          <cell r="L858">
            <v>100</v>
          </cell>
        </row>
        <row r="859">
          <cell r="A859">
            <v>810</v>
          </cell>
          <cell r="B859" t="str">
            <v>060302.4630.04944.01 10 PKPAM-SKA.04-ME KOTA SURAKARTA Pengad Genset 250 KVA</v>
          </cell>
          <cell r="C859" t="str">
            <v>Kontrak</v>
          </cell>
          <cell r="D859" t="str">
            <v>Fisik</v>
          </cell>
          <cell r="E859">
            <v>674000</v>
          </cell>
          <cell r="F859">
            <v>0</v>
          </cell>
          <cell r="G859">
            <v>674000</v>
          </cell>
          <cell r="H859">
            <v>397430</v>
          </cell>
          <cell r="I859">
            <v>0</v>
          </cell>
          <cell r="J859">
            <v>397430</v>
          </cell>
          <cell r="K859">
            <v>58.97</v>
          </cell>
          <cell r="L859">
            <v>100</v>
          </cell>
        </row>
        <row r="860">
          <cell r="A860">
            <v>811</v>
          </cell>
          <cell r="B860" t="str">
            <v>060302.4630.04944.01 08 PKPAM-RBG.05-ME KEC SARANG KAB REMBANG Pengad Genset 85 KVA</v>
          </cell>
          <cell r="C860" t="str">
            <v>Kontrak</v>
          </cell>
          <cell r="D860" t="str">
            <v>Fisik</v>
          </cell>
          <cell r="E860">
            <v>347600</v>
          </cell>
          <cell r="F860">
            <v>0</v>
          </cell>
          <cell r="G860">
            <v>347600</v>
          </cell>
          <cell r="H860">
            <v>193633</v>
          </cell>
          <cell r="I860">
            <v>0</v>
          </cell>
          <cell r="J860">
            <v>193633</v>
          </cell>
          <cell r="K860">
            <v>55.71</v>
          </cell>
          <cell r="L860">
            <v>100</v>
          </cell>
        </row>
        <row r="861">
          <cell r="A861">
            <v>812</v>
          </cell>
          <cell r="B861" t="str">
            <v>060302.4630.04944.01 09 PKPAM-KRA.09-ME KEC KEBAK KRAMAT KAB KARANGANYAR Pengad Genset 50 KVA</v>
          </cell>
          <cell r="C861" t="str">
            <v>Kontrak</v>
          </cell>
          <cell r="D861" t="str">
            <v>Fisik</v>
          </cell>
          <cell r="E861">
            <v>283183</v>
          </cell>
          <cell r="F861">
            <v>0</v>
          </cell>
          <cell r="G861">
            <v>283183</v>
          </cell>
          <cell r="H861">
            <v>182149</v>
          </cell>
          <cell r="I861">
            <v>0</v>
          </cell>
          <cell r="J861">
            <v>182149</v>
          </cell>
          <cell r="K861">
            <v>64.319999999999993</v>
          </cell>
          <cell r="L861">
            <v>100</v>
          </cell>
        </row>
        <row r="862">
          <cell r="A862">
            <v>813</v>
          </cell>
          <cell r="B862" t="str">
            <v>060302.4630.04944.01 03 PKPAM-CLP.05-PS KEC. ADIPALA KAB. CILACAP Pembangunan Rumah Pompa</v>
          </cell>
          <cell r="C862" t="str">
            <v>Kontrak</v>
          </cell>
          <cell r="D862" t="str">
            <v>Fisik</v>
          </cell>
          <cell r="E862">
            <v>100000</v>
          </cell>
          <cell r="F862">
            <v>0</v>
          </cell>
          <cell r="G862">
            <v>100000</v>
          </cell>
          <cell r="H862">
            <v>0</v>
          </cell>
          <cell r="I862">
            <v>0</v>
          </cell>
          <cell r="J862">
            <v>0</v>
          </cell>
          <cell r="K862">
            <v>0</v>
          </cell>
          <cell r="L862">
            <v>100</v>
          </cell>
        </row>
        <row r="863">
          <cell r="A863">
            <v>814</v>
          </cell>
          <cell r="B863" t="str">
            <v>060302.4630.04944.01 03 PKPAM-CLP.06-PS KEC. ADIPALA KAB. CILACAP Pengadaan Pipa DN 100 mm</v>
          </cell>
          <cell r="C863" t="str">
            <v>Kontrak</v>
          </cell>
          <cell r="D863" t="str">
            <v>Fisik</v>
          </cell>
          <cell r="E863">
            <v>100000</v>
          </cell>
          <cell r="F863">
            <v>0</v>
          </cell>
          <cell r="G863">
            <v>100000</v>
          </cell>
          <cell r="H863">
            <v>0</v>
          </cell>
          <cell r="I863">
            <v>0</v>
          </cell>
          <cell r="J863">
            <v>0</v>
          </cell>
          <cell r="K863">
            <v>0</v>
          </cell>
          <cell r="L863">
            <v>0</v>
          </cell>
        </row>
        <row r="864">
          <cell r="A864">
            <v>815</v>
          </cell>
          <cell r="B864" t="str">
            <v>060302.4630.04944.01 07 PKPAM-KDL.05-PP Kab. Kendal Pengadaan dan Pemasangan Pipa PVC DN 150 mm = 1.800 M</v>
          </cell>
          <cell r="C864" t="str">
            <v>Kontrak</v>
          </cell>
          <cell r="D864" t="str">
            <v>Fisik</v>
          </cell>
          <cell r="E864">
            <v>350000</v>
          </cell>
          <cell r="F864">
            <v>0</v>
          </cell>
          <cell r="G864">
            <v>350000</v>
          </cell>
          <cell r="H864">
            <v>89796</v>
          </cell>
          <cell r="I864">
            <v>0</v>
          </cell>
          <cell r="J864">
            <v>89796</v>
          </cell>
          <cell r="K864">
            <v>25.66</v>
          </cell>
          <cell r="L864">
            <v>85</v>
          </cell>
        </row>
        <row r="865">
          <cell r="A865">
            <v>816</v>
          </cell>
          <cell r="B865" t="str">
            <v>060302.4630.04944.01 11 PKPAM-KLT.13-ME/2010 Kab. Klaten Pengadaan Pompa Air Bersih</v>
          </cell>
          <cell r="C865" t="str">
            <v>Kontrak</v>
          </cell>
          <cell r="D865" t="str">
            <v>Fisik</v>
          </cell>
          <cell r="E865">
            <v>150000</v>
          </cell>
          <cell r="F865">
            <v>0</v>
          </cell>
          <cell r="G865">
            <v>150000</v>
          </cell>
          <cell r="H865">
            <v>30568</v>
          </cell>
          <cell r="I865">
            <v>0</v>
          </cell>
          <cell r="J865">
            <v>30568</v>
          </cell>
          <cell r="K865">
            <v>20.38</v>
          </cell>
          <cell r="L865">
            <v>35</v>
          </cell>
        </row>
        <row r="866">
          <cell r="A866">
            <v>817</v>
          </cell>
          <cell r="B866" t="str">
            <v>060302.4630.04944.01 11 PKPAM-KLT.14-PP/2010 Kab. Klaten Pengadaan dan Pemasangan Pipa PVC DN 150 mm = 5.700 M</v>
          </cell>
          <cell r="C866" t="str">
            <v>Kontrak</v>
          </cell>
          <cell r="D866" t="str">
            <v>Fisik</v>
          </cell>
          <cell r="E866">
            <v>750000</v>
          </cell>
          <cell r="F866">
            <v>0</v>
          </cell>
          <cell r="G866">
            <v>750000</v>
          </cell>
          <cell r="H866">
            <v>198677</v>
          </cell>
          <cell r="I866">
            <v>0</v>
          </cell>
          <cell r="J866">
            <v>198677</v>
          </cell>
          <cell r="K866">
            <v>26.49</v>
          </cell>
          <cell r="L866">
            <v>31</v>
          </cell>
        </row>
        <row r="867">
          <cell r="A867">
            <v>818</v>
          </cell>
          <cell r="B867" t="str">
            <v>060302.4630.04944.01 11 PKPAM-KLT.11-PS/2010 Kab. Klaten Pembangunan Bangunan IRP</v>
          </cell>
          <cell r="C867" t="str">
            <v>Kontrak</v>
          </cell>
          <cell r="D867" t="str">
            <v>Fisik</v>
          </cell>
          <cell r="E867">
            <v>704946</v>
          </cell>
          <cell r="F867">
            <v>0</v>
          </cell>
          <cell r="G867">
            <v>704946</v>
          </cell>
          <cell r="H867">
            <v>144144</v>
          </cell>
          <cell r="I867">
            <v>0</v>
          </cell>
          <cell r="J867">
            <v>144144</v>
          </cell>
          <cell r="K867">
            <v>20.45</v>
          </cell>
          <cell r="L867">
            <v>30</v>
          </cell>
        </row>
        <row r="868">
          <cell r="A868">
            <v>819</v>
          </cell>
          <cell r="B868" t="str">
            <v>060302.4630.04944.01 11 PKPAM-KLT.12-ME/2010 Kab. Klaten Pengadaan dan Pemasangan Genset 30 KVA</v>
          </cell>
          <cell r="C868" t="str">
            <v>Kontrak</v>
          </cell>
          <cell r="D868" t="str">
            <v>Fisik</v>
          </cell>
          <cell r="E868">
            <v>149996</v>
          </cell>
          <cell r="F868">
            <v>0</v>
          </cell>
          <cell r="G868">
            <v>149996</v>
          </cell>
          <cell r="H868">
            <v>0</v>
          </cell>
          <cell r="I868">
            <v>0</v>
          </cell>
          <cell r="J868">
            <v>0</v>
          </cell>
          <cell r="K868">
            <v>0</v>
          </cell>
          <cell r="L868">
            <v>100</v>
          </cell>
        </row>
        <row r="869">
          <cell r="A869">
            <v>820</v>
          </cell>
          <cell r="B869" t="str">
            <v>060302.4630.04944.01 02 PKPAM-MGL.12-ME/2010 Kab. Magelang Pengadaan dan Pemasangan Genset 250 KVA</v>
          </cell>
          <cell r="C869" t="str">
            <v>Kontrak</v>
          </cell>
          <cell r="D869" t="str">
            <v>Fisik</v>
          </cell>
          <cell r="E869">
            <v>486143</v>
          </cell>
          <cell r="F869">
            <v>0</v>
          </cell>
          <cell r="G869">
            <v>486143</v>
          </cell>
          <cell r="H869">
            <v>123453</v>
          </cell>
          <cell r="I869">
            <v>0</v>
          </cell>
          <cell r="J869">
            <v>123453</v>
          </cell>
          <cell r="K869">
            <v>25.39</v>
          </cell>
          <cell r="L869">
            <v>100</v>
          </cell>
        </row>
        <row r="870">
          <cell r="A870">
            <v>821</v>
          </cell>
          <cell r="B870" t="str">
            <v>060302.4630.04944.01 08 PKPAM-RBG.06-PP/2010 Kab. Rembang Pengadaan dan Pemasangan Pipa PVC DN 100 mm</v>
          </cell>
          <cell r="C870" t="str">
            <v>Kontrak</v>
          </cell>
          <cell r="D870" t="str">
            <v>Fisik</v>
          </cell>
          <cell r="E870">
            <v>619399</v>
          </cell>
          <cell r="F870">
            <v>0</v>
          </cell>
          <cell r="G870">
            <v>619399</v>
          </cell>
          <cell r="H870">
            <v>315576</v>
          </cell>
          <cell r="I870">
            <v>0</v>
          </cell>
          <cell r="J870">
            <v>315576</v>
          </cell>
          <cell r="K870">
            <v>50.95</v>
          </cell>
          <cell r="L870">
            <v>95</v>
          </cell>
        </row>
        <row r="871">
          <cell r="A871">
            <v>822</v>
          </cell>
          <cell r="B871" t="str">
            <v>060302.4630.04944.01 08 PKPAM-RBG.07-PS/2010 Kab. Rembang Pembangunan Bangunan Prasedimentasi</v>
          </cell>
          <cell r="C871" t="str">
            <v>Kontrak</v>
          </cell>
          <cell r="D871" t="str">
            <v>Fisik</v>
          </cell>
          <cell r="E871">
            <v>754721</v>
          </cell>
          <cell r="F871">
            <v>0</v>
          </cell>
          <cell r="G871">
            <v>754721</v>
          </cell>
          <cell r="H871">
            <v>165106</v>
          </cell>
          <cell r="I871">
            <v>0</v>
          </cell>
          <cell r="J871">
            <v>165106</v>
          </cell>
          <cell r="K871">
            <v>21.88</v>
          </cell>
          <cell r="L871">
            <v>30</v>
          </cell>
        </row>
        <row r="872">
          <cell r="A872">
            <v>823</v>
          </cell>
          <cell r="B872" t="str">
            <v>060302.4630.04944.01 06 PKPAM-JPR.06-PS KEC. NALUMSARI, KAB. JEPARA Pembangunan Rumah Genset dan Kantor</v>
          </cell>
          <cell r="C872" t="str">
            <v>Kontrak</v>
          </cell>
          <cell r="D872" t="str">
            <v>Fisik</v>
          </cell>
          <cell r="E872">
            <v>100000</v>
          </cell>
          <cell r="F872">
            <v>0</v>
          </cell>
          <cell r="G872">
            <v>100000</v>
          </cell>
          <cell r="H872">
            <v>29700</v>
          </cell>
          <cell r="I872">
            <v>0</v>
          </cell>
          <cell r="J872">
            <v>29700</v>
          </cell>
          <cell r="K872">
            <v>29.7</v>
          </cell>
          <cell r="L872">
            <v>90</v>
          </cell>
        </row>
        <row r="873">
          <cell r="A873">
            <v>824</v>
          </cell>
          <cell r="B873" t="str">
            <v>060302.4630.04944.01 04 PKPAM-SLG.07-PP KEC. TINGKIR KOTA SALATIGA Pembangunan Jaringan Air Bersih</v>
          </cell>
          <cell r="C873" t="str">
            <v>Kontrak</v>
          </cell>
          <cell r="D873" t="str">
            <v>Fisik</v>
          </cell>
          <cell r="E873">
            <v>100000</v>
          </cell>
          <cell r="F873">
            <v>0</v>
          </cell>
          <cell r="G873">
            <v>100000</v>
          </cell>
          <cell r="H873">
            <v>27951</v>
          </cell>
          <cell r="I873">
            <v>0</v>
          </cell>
          <cell r="J873">
            <v>27951</v>
          </cell>
          <cell r="K873">
            <v>27.95</v>
          </cell>
          <cell r="L873">
            <v>100</v>
          </cell>
        </row>
        <row r="874">
          <cell r="A874">
            <v>825</v>
          </cell>
          <cell r="B874" t="str">
            <v>060302.4630.04944.01 04 PKPAM-SLG.08-PS KEC. TINGKIR KOTA SALATIGA Pembangunan jalan masuk Reservoir</v>
          </cell>
          <cell r="C874" t="str">
            <v>Kontrak</v>
          </cell>
          <cell r="D874" t="str">
            <v>Fisik</v>
          </cell>
          <cell r="E874">
            <v>100000</v>
          </cell>
          <cell r="F874">
            <v>0</v>
          </cell>
          <cell r="G874">
            <v>100000</v>
          </cell>
          <cell r="H874">
            <v>24179</v>
          </cell>
          <cell r="I874">
            <v>0</v>
          </cell>
          <cell r="J874">
            <v>24179</v>
          </cell>
          <cell r="K874">
            <v>24.18</v>
          </cell>
          <cell r="L874">
            <v>50</v>
          </cell>
        </row>
        <row r="875">
          <cell r="A875">
            <v>826</v>
          </cell>
          <cell r="B875" t="str">
            <v>060302.4630.04944.01 07 PKPAM-KDL.06 KAB. KENDAL Pengad. Pipa PVC DN 100 mm</v>
          </cell>
          <cell r="C875" t="str">
            <v>Kontrak</v>
          </cell>
          <cell r="D875" t="str">
            <v>Fisik</v>
          </cell>
          <cell r="E875">
            <v>100000</v>
          </cell>
          <cell r="F875">
            <v>0</v>
          </cell>
          <cell r="G875">
            <v>100000</v>
          </cell>
          <cell r="H875">
            <v>0</v>
          </cell>
          <cell r="I875">
            <v>0</v>
          </cell>
          <cell r="J875">
            <v>0</v>
          </cell>
          <cell r="K875">
            <v>0</v>
          </cell>
          <cell r="L875">
            <v>100</v>
          </cell>
        </row>
        <row r="876">
          <cell r="A876">
            <v>827</v>
          </cell>
          <cell r="B876" t="str">
            <v>060302.4630.04944.01 09 PKPAM-KRA.10-PP KEC. KEBAK KRAMAT KAB. KARANGANYAR Pengad. Pipa PVC DN 150</v>
          </cell>
          <cell r="C876" t="str">
            <v>Kontrak</v>
          </cell>
          <cell r="D876" t="str">
            <v>Fisik</v>
          </cell>
          <cell r="E876">
            <v>100000</v>
          </cell>
          <cell r="F876">
            <v>0</v>
          </cell>
          <cell r="G876">
            <v>100000</v>
          </cell>
          <cell r="H876">
            <v>0</v>
          </cell>
          <cell r="I876">
            <v>0</v>
          </cell>
          <cell r="J876">
            <v>0</v>
          </cell>
          <cell r="K876">
            <v>0</v>
          </cell>
          <cell r="L876">
            <v>0</v>
          </cell>
        </row>
        <row r="877">
          <cell r="A877">
            <v>828</v>
          </cell>
          <cell r="B877" t="str">
            <v>060302.4630.04944.01 09 PKPAM-KRA.11-PP KEC.KEBAK KRAMAT KAB. KARANGANYAR Pengad. Pipa PVC DN 100</v>
          </cell>
          <cell r="C877" t="str">
            <v>Kontrak</v>
          </cell>
          <cell r="D877" t="str">
            <v>Fisik</v>
          </cell>
          <cell r="E877">
            <v>100000</v>
          </cell>
          <cell r="F877">
            <v>0</v>
          </cell>
          <cell r="G877">
            <v>100000</v>
          </cell>
          <cell r="H877">
            <v>0</v>
          </cell>
          <cell r="I877">
            <v>0</v>
          </cell>
          <cell r="J877">
            <v>0</v>
          </cell>
          <cell r="K877">
            <v>0</v>
          </cell>
          <cell r="L877">
            <v>0</v>
          </cell>
        </row>
        <row r="878">
          <cell r="A878">
            <v>829</v>
          </cell>
          <cell r="B878" t="str">
            <v>060302.4630.04944.01 05 PKPAM-UNG.06-PS KAB. SEMARANG Pembangunan Talud Pengaman</v>
          </cell>
          <cell r="C878" t="str">
            <v>Kontrak</v>
          </cell>
          <cell r="D878" t="str">
            <v>Fisik</v>
          </cell>
          <cell r="E878">
            <v>100000</v>
          </cell>
          <cell r="F878">
            <v>0</v>
          </cell>
          <cell r="G878">
            <v>100000</v>
          </cell>
          <cell r="H878">
            <v>0</v>
          </cell>
          <cell r="I878">
            <v>0</v>
          </cell>
          <cell r="J878">
            <v>0</v>
          </cell>
          <cell r="K878">
            <v>0</v>
          </cell>
          <cell r="L878">
            <v>100</v>
          </cell>
        </row>
        <row r="879">
          <cell r="A879">
            <v>830</v>
          </cell>
          <cell r="B879" t="str">
            <v>060302.4630.04944.01 05 PKPAM-UNG.07-PS KAB. SEMARANG Pemb. jalan masuk ke reservoir</v>
          </cell>
          <cell r="C879" t="str">
            <v>Kontrak</v>
          </cell>
          <cell r="D879" t="str">
            <v>Fisik</v>
          </cell>
          <cell r="E879">
            <v>100000</v>
          </cell>
          <cell r="F879">
            <v>0</v>
          </cell>
          <cell r="G879">
            <v>100000</v>
          </cell>
          <cell r="H879">
            <v>0</v>
          </cell>
          <cell r="I879">
            <v>0</v>
          </cell>
          <cell r="J879">
            <v>0</v>
          </cell>
          <cell r="K879">
            <v>0</v>
          </cell>
          <cell r="L879">
            <v>100</v>
          </cell>
        </row>
        <row r="880">
          <cell r="A880">
            <v>831</v>
          </cell>
          <cell r="B880" t="str">
            <v>060302.4630.04944.01 03 PKPAM-CLP.07-PP KEC. ADIPALA KAB. CILACAP Pengadaan Pipa DN 100 MM</v>
          </cell>
          <cell r="C880" t="str">
            <v>Kontrak</v>
          </cell>
          <cell r="D880" t="str">
            <v>Fisik</v>
          </cell>
          <cell r="E880">
            <v>100000</v>
          </cell>
          <cell r="F880">
            <v>0</v>
          </cell>
          <cell r="G880">
            <v>100000</v>
          </cell>
          <cell r="H880">
            <v>0</v>
          </cell>
          <cell r="I880">
            <v>0</v>
          </cell>
          <cell r="J880">
            <v>0</v>
          </cell>
          <cell r="K880">
            <v>0</v>
          </cell>
          <cell r="L880">
            <v>0</v>
          </cell>
        </row>
        <row r="881">
          <cell r="A881">
            <v>832</v>
          </cell>
          <cell r="B881" t="str">
            <v>060302.4630.04944.01 01 PKPAM-BYL.03-PP KAB. BOYOLALI Pembuatan Pagar</v>
          </cell>
          <cell r="C881" t="str">
            <v>Kontrak</v>
          </cell>
          <cell r="D881" t="str">
            <v>Fisik</v>
          </cell>
          <cell r="E881">
            <v>100000</v>
          </cell>
          <cell r="F881">
            <v>0</v>
          </cell>
          <cell r="G881">
            <v>100000</v>
          </cell>
          <cell r="H881">
            <v>0</v>
          </cell>
          <cell r="I881">
            <v>0</v>
          </cell>
          <cell r="J881">
            <v>0</v>
          </cell>
          <cell r="K881">
            <v>0</v>
          </cell>
          <cell r="L881">
            <v>0</v>
          </cell>
        </row>
        <row r="882">
          <cell r="A882">
            <v>833</v>
          </cell>
          <cell r="B882" t="str">
            <v>060302.4630.04944.01 05 PKPAM-UNG.08-PS KAB.SEMARANG</v>
          </cell>
          <cell r="C882" t="str">
            <v>Kontrak</v>
          </cell>
          <cell r="D882" t="str">
            <v>Fisik</v>
          </cell>
          <cell r="E882">
            <v>100000</v>
          </cell>
          <cell r="F882">
            <v>0</v>
          </cell>
          <cell r="G882">
            <v>100000</v>
          </cell>
          <cell r="H882">
            <v>0</v>
          </cell>
          <cell r="I882">
            <v>0</v>
          </cell>
          <cell r="J882">
            <v>0</v>
          </cell>
          <cell r="K882">
            <v>0</v>
          </cell>
          <cell r="L882">
            <v>0</v>
          </cell>
        </row>
        <row r="883">
          <cell r="A883">
            <v>834</v>
          </cell>
          <cell r="B883" t="str">
            <v>060302.4630.04944.01 05 PKPAM-UNG.09-PS KAB.SEMARANG</v>
          </cell>
          <cell r="C883" t="str">
            <v>Kontrak</v>
          </cell>
          <cell r="D883" t="str">
            <v>Fisik</v>
          </cell>
          <cell r="E883">
            <v>100000</v>
          </cell>
          <cell r="F883">
            <v>0</v>
          </cell>
          <cell r="G883">
            <v>100000</v>
          </cell>
          <cell r="H883">
            <v>0</v>
          </cell>
          <cell r="I883">
            <v>0</v>
          </cell>
          <cell r="J883">
            <v>0</v>
          </cell>
          <cell r="K883">
            <v>0</v>
          </cell>
          <cell r="L883">
            <v>0</v>
          </cell>
        </row>
        <row r="884">
          <cell r="A884">
            <v>835</v>
          </cell>
          <cell r="B884" t="str">
            <v>060302.4630.04944.01 05 PKPAM-UNG.10-PS KAB. SEMARANG</v>
          </cell>
          <cell r="C884" t="str">
            <v>Kontrak</v>
          </cell>
          <cell r="D884" t="str">
            <v>Fisik</v>
          </cell>
          <cell r="E884">
            <v>100000</v>
          </cell>
          <cell r="F884">
            <v>0</v>
          </cell>
          <cell r="G884">
            <v>100000</v>
          </cell>
          <cell r="H884">
            <v>0</v>
          </cell>
          <cell r="I884">
            <v>0</v>
          </cell>
          <cell r="J884">
            <v>0</v>
          </cell>
          <cell r="K884">
            <v>0</v>
          </cell>
          <cell r="L884">
            <v>0</v>
          </cell>
        </row>
        <row r="885">
          <cell r="A885">
            <v>5495704</v>
          </cell>
          <cell r="B885" t="str">
            <v xml:space="preserve">PENGEMBANGAN PENYEHATAN LINGKUNGAN PERMUKIMAN JAWA TENGAH </v>
          </cell>
          <cell r="C885" t="str">
            <v xml:space="preserve">- </v>
          </cell>
          <cell r="D885" t="str">
            <v>-</v>
          </cell>
          <cell r="E885">
            <v>18470000</v>
          </cell>
          <cell r="F885">
            <v>0</v>
          </cell>
          <cell r="G885">
            <v>18470000</v>
          </cell>
          <cell r="H885">
            <v>11992054</v>
          </cell>
          <cell r="I885">
            <v>0</v>
          </cell>
          <cell r="J885">
            <v>11992054</v>
          </cell>
          <cell r="K885">
            <v>64.930000000000007</v>
          </cell>
          <cell r="L885">
            <v>82.1</v>
          </cell>
        </row>
        <row r="886">
          <cell r="A886">
            <v>836</v>
          </cell>
          <cell r="B886" t="str">
            <v>060302.4230.00200.02 Pengembangan Jaringan Air Limbah Kota Surakarta</v>
          </cell>
          <cell r="C886" t="str">
            <v>Kontrak</v>
          </cell>
          <cell r="D886" t="str">
            <v>Fisik</v>
          </cell>
          <cell r="E886">
            <v>4883575</v>
          </cell>
          <cell r="F886">
            <v>0</v>
          </cell>
          <cell r="G886">
            <v>4883575</v>
          </cell>
          <cell r="H886">
            <v>4235834</v>
          </cell>
          <cell r="I886">
            <v>0</v>
          </cell>
          <cell r="J886">
            <v>4235834</v>
          </cell>
          <cell r="K886">
            <v>86.74</v>
          </cell>
          <cell r="L886">
            <v>100</v>
          </cell>
        </row>
        <row r="887">
          <cell r="A887">
            <v>837</v>
          </cell>
          <cell r="B887" t="str">
            <v>060302.4230.00200.02 DED Pengembangan Jaringan Air Limbah Kota Surakarta</v>
          </cell>
          <cell r="C887" t="str">
            <v>Kontrak</v>
          </cell>
          <cell r="D887" t="str">
            <v>Non Fisik</v>
          </cell>
          <cell r="E887">
            <v>300000</v>
          </cell>
          <cell r="F887">
            <v>0</v>
          </cell>
          <cell r="G887">
            <v>300000</v>
          </cell>
          <cell r="H887">
            <v>156354</v>
          </cell>
          <cell r="I887">
            <v>0</v>
          </cell>
          <cell r="J887">
            <v>156354</v>
          </cell>
          <cell r="K887">
            <v>52.12</v>
          </cell>
          <cell r="L887">
            <v>100</v>
          </cell>
        </row>
        <row r="888">
          <cell r="A888">
            <v>838</v>
          </cell>
          <cell r="B888" t="str">
            <v>060302.4230.00200.02 Pengembangan PS Air Limbah di Kawasan (RSH) Kabupaten Sragen</v>
          </cell>
          <cell r="C888" t="str">
            <v>Kontrak</v>
          </cell>
          <cell r="D888" t="str">
            <v>Fisik</v>
          </cell>
          <cell r="E888">
            <v>1600000</v>
          </cell>
          <cell r="F888">
            <v>0</v>
          </cell>
          <cell r="G888">
            <v>1600000</v>
          </cell>
          <cell r="H888">
            <v>1436453</v>
          </cell>
          <cell r="I888">
            <v>0</v>
          </cell>
          <cell r="J888">
            <v>1436453</v>
          </cell>
          <cell r="K888">
            <v>89.78</v>
          </cell>
          <cell r="L888">
            <v>100</v>
          </cell>
        </row>
        <row r="889">
          <cell r="A889">
            <v>839</v>
          </cell>
          <cell r="B889" t="str">
            <v>060302.4230.00200.02 Pengembangan PS Air Limbah di Kawasan (RSH) Kota Semarang</v>
          </cell>
          <cell r="C889" t="str">
            <v>Kontrak</v>
          </cell>
          <cell r="D889" t="str">
            <v>Fisik</v>
          </cell>
          <cell r="E889">
            <v>1650000</v>
          </cell>
          <cell r="F889">
            <v>0</v>
          </cell>
          <cell r="G889">
            <v>1650000</v>
          </cell>
          <cell r="H889">
            <v>1235778</v>
          </cell>
          <cell r="I889">
            <v>0</v>
          </cell>
          <cell r="J889">
            <v>1235778</v>
          </cell>
          <cell r="K889">
            <v>74.900000000000006</v>
          </cell>
          <cell r="L889">
            <v>100</v>
          </cell>
        </row>
        <row r="890">
          <cell r="A890">
            <v>840</v>
          </cell>
          <cell r="B890" t="str">
            <v>060302.4230.00200.02 Supervisi/Pengawasan Kegiatan Konstruksi PS Air Limbah RSH</v>
          </cell>
          <cell r="C890" t="str">
            <v>Kontrak</v>
          </cell>
          <cell r="D890" t="str">
            <v>Non Fisik</v>
          </cell>
          <cell r="E890">
            <v>100000</v>
          </cell>
          <cell r="F890">
            <v>0</v>
          </cell>
          <cell r="G890">
            <v>100000</v>
          </cell>
          <cell r="H890">
            <v>0</v>
          </cell>
          <cell r="I890">
            <v>0</v>
          </cell>
          <cell r="J890">
            <v>0</v>
          </cell>
          <cell r="K890">
            <v>0</v>
          </cell>
          <cell r="L890">
            <v>100</v>
          </cell>
        </row>
        <row r="891">
          <cell r="A891">
            <v>841</v>
          </cell>
          <cell r="B891" t="str">
            <v>060302.4230.00200.02 Honor Pengawas Lapangan (Pengembangan PS Air Limbah di Kawasan RSH)</v>
          </cell>
          <cell r="C891" t="str">
            <v>Adm. Umum</v>
          </cell>
          <cell r="D891" t="str">
            <v>Adm. Umum</v>
          </cell>
          <cell r="E891">
            <v>1200</v>
          </cell>
          <cell r="F891">
            <v>0</v>
          </cell>
          <cell r="G891">
            <v>1200</v>
          </cell>
          <cell r="H891">
            <v>0</v>
          </cell>
          <cell r="I891">
            <v>0</v>
          </cell>
          <cell r="J891">
            <v>0</v>
          </cell>
          <cell r="K891">
            <v>0</v>
          </cell>
          <cell r="L891">
            <v>100</v>
          </cell>
        </row>
        <row r="892">
          <cell r="A892">
            <v>842</v>
          </cell>
          <cell r="B892" t="str">
            <v>060302.4230.00200.02 Peningkatan Bangunan Pengolah Lumpur Tinja (IPLT) Kab. Kudus</v>
          </cell>
          <cell r="C892" t="str">
            <v>Kontrak</v>
          </cell>
          <cell r="D892" t="str">
            <v>Fisik</v>
          </cell>
          <cell r="E892">
            <v>600000</v>
          </cell>
          <cell r="F892">
            <v>0</v>
          </cell>
          <cell r="G892">
            <v>600000</v>
          </cell>
          <cell r="H892">
            <v>517589</v>
          </cell>
          <cell r="I892">
            <v>0</v>
          </cell>
          <cell r="J892">
            <v>517589</v>
          </cell>
          <cell r="K892">
            <v>86.26</v>
          </cell>
          <cell r="L892">
            <v>100</v>
          </cell>
        </row>
        <row r="893">
          <cell r="A893">
            <v>843</v>
          </cell>
          <cell r="B893" t="str">
            <v>060302.4230.00200.02 Honor Pengawas Lapangan (Pengembangan Jaringan Air Limbah)</v>
          </cell>
          <cell r="C893" t="str">
            <v>Adm. Umum</v>
          </cell>
          <cell r="D893" t="str">
            <v>Adm. Umum</v>
          </cell>
          <cell r="E893">
            <v>600</v>
          </cell>
          <cell r="F893">
            <v>0</v>
          </cell>
          <cell r="G893">
            <v>600</v>
          </cell>
          <cell r="H893">
            <v>0</v>
          </cell>
          <cell r="I893">
            <v>0</v>
          </cell>
          <cell r="J893">
            <v>0</v>
          </cell>
          <cell r="K893">
            <v>0</v>
          </cell>
          <cell r="L893">
            <v>100</v>
          </cell>
        </row>
        <row r="894">
          <cell r="A894">
            <v>844</v>
          </cell>
          <cell r="B894" t="str">
            <v>060302.4230.00200.02 Supervisi/Pengawasan Kegiatan Jaringan Air Limbah</v>
          </cell>
          <cell r="C894" t="str">
            <v>Kontrak</v>
          </cell>
          <cell r="D894" t="str">
            <v>Non Fisik</v>
          </cell>
          <cell r="E894">
            <v>100000</v>
          </cell>
          <cell r="F894">
            <v>0</v>
          </cell>
          <cell r="G894">
            <v>100000</v>
          </cell>
          <cell r="H894">
            <v>18854</v>
          </cell>
          <cell r="I894">
            <v>0</v>
          </cell>
          <cell r="J894">
            <v>18854</v>
          </cell>
          <cell r="K894">
            <v>18.850000000000001</v>
          </cell>
          <cell r="L894">
            <v>100</v>
          </cell>
        </row>
        <row r="895">
          <cell r="A895">
            <v>845</v>
          </cell>
          <cell r="B895" t="str">
            <v>060302.4230.00200.02 Peningkatan Bangunan Pengolah Lumpur Tinja (IPLT) Kab. Klaten</v>
          </cell>
          <cell r="C895" t="str">
            <v>Kontrak</v>
          </cell>
          <cell r="D895" t="str">
            <v>Fisik</v>
          </cell>
          <cell r="E895">
            <v>800000</v>
          </cell>
          <cell r="F895">
            <v>0</v>
          </cell>
          <cell r="G895">
            <v>800000</v>
          </cell>
          <cell r="H895">
            <v>753456</v>
          </cell>
          <cell r="I895">
            <v>0</v>
          </cell>
          <cell r="J895">
            <v>753456</v>
          </cell>
          <cell r="K895">
            <v>94.18</v>
          </cell>
          <cell r="L895">
            <v>100</v>
          </cell>
        </row>
        <row r="896">
          <cell r="A896">
            <v>846</v>
          </cell>
          <cell r="B896" t="str">
            <v>060302.4230.00200.02 Supervisi/Pengawasan Kegiatan Konstruksi Peningkatan IPLT</v>
          </cell>
          <cell r="C896" t="str">
            <v>Kontrak</v>
          </cell>
          <cell r="D896" t="str">
            <v>Non Fisik</v>
          </cell>
          <cell r="E896">
            <v>100000</v>
          </cell>
          <cell r="F896">
            <v>0</v>
          </cell>
          <cell r="G896">
            <v>100000</v>
          </cell>
          <cell r="H896">
            <v>19265</v>
          </cell>
          <cell r="I896">
            <v>0</v>
          </cell>
          <cell r="J896">
            <v>19265</v>
          </cell>
          <cell r="K896">
            <v>19.27</v>
          </cell>
          <cell r="L896">
            <v>100</v>
          </cell>
        </row>
        <row r="897">
          <cell r="A897">
            <v>847</v>
          </cell>
          <cell r="B897" t="str">
            <v>060302.4230.00200.02 Perencanaan Teknis Optimalisasi IPLT Kab. Pati</v>
          </cell>
          <cell r="C897" t="str">
            <v>Kontrak</v>
          </cell>
          <cell r="D897" t="str">
            <v>Non Fisik</v>
          </cell>
          <cell r="E897">
            <v>100000</v>
          </cell>
          <cell r="F897">
            <v>0</v>
          </cell>
          <cell r="G897">
            <v>100000</v>
          </cell>
          <cell r="H897">
            <v>96690</v>
          </cell>
          <cell r="I897">
            <v>0</v>
          </cell>
          <cell r="J897">
            <v>96690</v>
          </cell>
          <cell r="K897">
            <v>96.69</v>
          </cell>
          <cell r="L897">
            <v>100</v>
          </cell>
        </row>
        <row r="898">
          <cell r="A898">
            <v>848</v>
          </cell>
          <cell r="B898" t="str">
            <v>060302.4230.00200.02 Perencanaan Teknis Optimalisasi IPLT Kab. Jepara</v>
          </cell>
          <cell r="C898" t="str">
            <v>Kontrak</v>
          </cell>
          <cell r="D898" t="str">
            <v>Non Fisik</v>
          </cell>
          <cell r="E898">
            <v>100000</v>
          </cell>
          <cell r="F898">
            <v>0</v>
          </cell>
          <cell r="G898">
            <v>100000</v>
          </cell>
          <cell r="H898">
            <v>96547</v>
          </cell>
          <cell r="I898">
            <v>0</v>
          </cell>
          <cell r="J898">
            <v>96547</v>
          </cell>
          <cell r="K898">
            <v>96.55</v>
          </cell>
          <cell r="L898">
            <v>100</v>
          </cell>
        </row>
        <row r="899">
          <cell r="A899">
            <v>849</v>
          </cell>
          <cell r="B899" t="str">
            <v>060302.4230.00200.02 Perencanaan Teknis Pengembangan PS Air Limbah (RSH) 1</v>
          </cell>
          <cell r="C899" t="str">
            <v>Kontrak</v>
          </cell>
          <cell r="D899" t="str">
            <v>Non Fisik</v>
          </cell>
          <cell r="E899">
            <v>100000</v>
          </cell>
          <cell r="F899">
            <v>0</v>
          </cell>
          <cell r="G899">
            <v>100000</v>
          </cell>
          <cell r="H899">
            <v>96525</v>
          </cell>
          <cell r="I899">
            <v>0</v>
          </cell>
          <cell r="J899">
            <v>96525</v>
          </cell>
          <cell r="K899">
            <v>96.53</v>
          </cell>
          <cell r="L899">
            <v>100</v>
          </cell>
        </row>
        <row r="900">
          <cell r="A900">
            <v>850</v>
          </cell>
          <cell r="B900" t="str">
            <v>060302.4230.00200.02 Perencanaan Teknis Pengembangan PS Air Limbah (RSH) 2</v>
          </cell>
          <cell r="C900" t="str">
            <v>Kontrak</v>
          </cell>
          <cell r="D900" t="str">
            <v>Non Fisik</v>
          </cell>
          <cell r="E900">
            <v>100000</v>
          </cell>
          <cell r="F900">
            <v>0</v>
          </cell>
          <cell r="G900">
            <v>100000</v>
          </cell>
          <cell r="H900">
            <v>97680</v>
          </cell>
          <cell r="I900">
            <v>0</v>
          </cell>
          <cell r="J900">
            <v>97680</v>
          </cell>
          <cell r="K900">
            <v>97.68</v>
          </cell>
          <cell r="L900">
            <v>100</v>
          </cell>
        </row>
        <row r="901">
          <cell r="A901">
            <v>851</v>
          </cell>
          <cell r="B901" t="str">
            <v>060302.4230.00200.02 Perencanaan Teknis Pengembangan PS Air Limbah (RSH) 3</v>
          </cell>
          <cell r="C901" t="str">
            <v>Kontrak</v>
          </cell>
          <cell r="D901" t="str">
            <v>Non Fisik</v>
          </cell>
          <cell r="E901">
            <v>100000</v>
          </cell>
          <cell r="F901">
            <v>0</v>
          </cell>
          <cell r="G901">
            <v>100000</v>
          </cell>
          <cell r="H901">
            <v>95007</v>
          </cell>
          <cell r="I901">
            <v>0</v>
          </cell>
          <cell r="J901">
            <v>95007</v>
          </cell>
          <cell r="K901">
            <v>95.01</v>
          </cell>
          <cell r="L901">
            <v>100</v>
          </cell>
        </row>
        <row r="902">
          <cell r="A902">
            <v>852</v>
          </cell>
          <cell r="B902" t="str">
            <v>060302.4230.00200.02 Honor Pengawas Lapangan Peningkatan IPLT</v>
          </cell>
          <cell r="C902" t="str">
            <v>Adm. Umum</v>
          </cell>
          <cell r="D902" t="str">
            <v>Adm. Umum</v>
          </cell>
          <cell r="E902">
            <v>1200</v>
          </cell>
          <cell r="F902">
            <v>0</v>
          </cell>
          <cell r="G902">
            <v>1200</v>
          </cell>
          <cell r="H902">
            <v>0</v>
          </cell>
          <cell r="I902">
            <v>0</v>
          </cell>
          <cell r="J902">
            <v>0</v>
          </cell>
          <cell r="K902">
            <v>0</v>
          </cell>
          <cell r="L902">
            <v>100</v>
          </cell>
        </row>
        <row r="903">
          <cell r="A903">
            <v>853</v>
          </cell>
          <cell r="B903" t="str">
            <v>060302.4230.00200.02 Optimalisasi Pengembangan IPAL Semanggi</v>
          </cell>
          <cell r="C903" t="str">
            <v>Kontrak</v>
          </cell>
          <cell r="D903" t="str">
            <v>Fisik</v>
          </cell>
          <cell r="E903">
            <v>2900000</v>
          </cell>
          <cell r="F903">
            <v>0</v>
          </cell>
          <cell r="G903">
            <v>2900000</v>
          </cell>
          <cell r="H903">
            <v>575524</v>
          </cell>
          <cell r="I903">
            <v>0</v>
          </cell>
          <cell r="J903">
            <v>575524</v>
          </cell>
          <cell r="K903">
            <v>19.850000000000001</v>
          </cell>
          <cell r="L903">
            <v>10.78</v>
          </cell>
        </row>
        <row r="904">
          <cell r="A904">
            <v>854</v>
          </cell>
          <cell r="B904" t="str">
            <v>060302.4230.00200.02 Perencanaan Teknis Sistem Air Limbah Surakarta Wilayah Tengah</v>
          </cell>
          <cell r="C904" t="str">
            <v>Kontrak</v>
          </cell>
          <cell r="D904" t="str">
            <v>Non Fisik</v>
          </cell>
          <cell r="E904">
            <v>250000</v>
          </cell>
          <cell r="F904">
            <v>0</v>
          </cell>
          <cell r="G904">
            <v>250000</v>
          </cell>
          <cell r="H904">
            <v>73118</v>
          </cell>
          <cell r="I904">
            <v>0</v>
          </cell>
          <cell r="J904">
            <v>73118</v>
          </cell>
          <cell r="K904">
            <v>29.25</v>
          </cell>
          <cell r="L904">
            <v>60</v>
          </cell>
        </row>
        <row r="905">
          <cell r="A905">
            <v>855</v>
          </cell>
          <cell r="B905" t="str">
            <v>060302.4230.00200.02 Honor Panitia Pengadaan</v>
          </cell>
          <cell r="C905" t="str">
            <v>Adm. Umum</v>
          </cell>
          <cell r="D905" t="str">
            <v>Adm. Umum</v>
          </cell>
          <cell r="E905">
            <v>40225</v>
          </cell>
          <cell r="F905">
            <v>0</v>
          </cell>
          <cell r="G905">
            <v>40225</v>
          </cell>
          <cell r="H905">
            <v>27145</v>
          </cell>
          <cell r="I905">
            <v>0</v>
          </cell>
          <cell r="J905">
            <v>27145</v>
          </cell>
          <cell r="K905">
            <v>67.48</v>
          </cell>
          <cell r="L905">
            <v>100</v>
          </cell>
        </row>
        <row r="906">
          <cell r="A906">
            <v>856</v>
          </cell>
          <cell r="B906" t="str">
            <v>060302.4230.00200.02 Honor Panitia Pemeriksa</v>
          </cell>
          <cell r="C906" t="str">
            <v>Adm. Umum</v>
          </cell>
          <cell r="D906" t="str">
            <v>Adm. Umum</v>
          </cell>
          <cell r="E906">
            <v>23200</v>
          </cell>
          <cell r="F906">
            <v>0</v>
          </cell>
          <cell r="G906">
            <v>23200</v>
          </cell>
          <cell r="H906">
            <v>0</v>
          </cell>
          <cell r="I906">
            <v>0</v>
          </cell>
          <cell r="J906">
            <v>0</v>
          </cell>
          <cell r="K906">
            <v>0</v>
          </cell>
          <cell r="L906">
            <v>50</v>
          </cell>
        </row>
        <row r="907">
          <cell r="A907">
            <v>857</v>
          </cell>
          <cell r="B907" t="str">
            <v>060302.4230.00200.02 Perencanaan Teknis Optimalisasi IPLT Kabupaten Rembang</v>
          </cell>
          <cell r="C907" t="str">
            <v>Kontrak</v>
          </cell>
          <cell r="D907" t="str">
            <v>Non Fisik</v>
          </cell>
          <cell r="E907">
            <v>100000</v>
          </cell>
          <cell r="F907">
            <v>0</v>
          </cell>
          <cell r="G907">
            <v>100000</v>
          </cell>
          <cell r="H907">
            <v>0</v>
          </cell>
          <cell r="I907">
            <v>0</v>
          </cell>
          <cell r="J907">
            <v>0</v>
          </cell>
          <cell r="K907">
            <v>0</v>
          </cell>
          <cell r="L907">
            <v>60</v>
          </cell>
        </row>
        <row r="908">
          <cell r="A908">
            <v>858</v>
          </cell>
          <cell r="B908" t="str">
            <v>060302.4230.00200.02 Perencanaan Teknis Optimalisasi IPLT Kab. Batang</v>
          </cell>
          <cell r="C908" t="str">
            <v>Kontrak</v>
          </cell>
          <cell r="D908" t="str">
            <v>Non Fisik</v>
          </cell>
          <cell r="E908">
            <v>100000</v>
          </cell>
          <cell r="F908">
            <v>0</v>
          </cell>
          <cell r="G908">
            <v>100000</v>
          </cell>
          <cell r="H908">
            <v>0</v>
          </cell>
          <cell r="I908">
            <v>0</v>
          </cell>
          <cell r="J908">
            <v>0</v>
          </cell>
          <cell r="K908">
            <v>0</v>
          </cell>
          <cell r="L908">
            <v>60</v>
          </cell>
        </row>
        <row r="909">
          <cell r="A909">
            <v>859</v>
          </cell>
          <cell r="B909" t="str">
            <v>060302.4230.00200.02 Optimalisasi IPLT Kab. Klaten</v>
          </cell>
          <cell r="C909" t="str">
            <v>Kontrak</v>
          </cell>
          <cell r="D909" t="str">
            <v>Fisik</v>
          </cell>
          <cell r="E909">
            <v>50000</v>
          </cell>
          <cell r="F909">
            <v>0</v>
          </cell>
          <cell r="G909">
            <v>50000</v>
          </cell>
          <cell r="H909">
            <v>0</v>
          </cell>
          <cell r="I909">
            <v>0</v>
          </cell>
          <cell r="J909">
            <v>0</v>
          </cell>
          <cell r="K909">
            <v>0</v>
          </cell>
          <cell r="L909">
            <v>0</v>
          </cell>
        </row>
        <row r="910">
          <cell r="A910">
            <v>860</v>
          </cell>
          <cell r="B910" t="str">
            <v>060302.4230.00657.02 Pemantauan dan Evaluasi (Monev Kegiatan)</v>
          </cell>
          <cell r="C910" t="str">
            <v>Swakelola</v>
          </cell>
          <cell r="D910" t="str">
            <v>Non Fisik</v>
          </cell>
          <cell r="E910">
            <v>232760</v>
          </cell>
          <cell r="F910">
            <v>0</v>
          </cell>
          <cell r="G910">
            <v>232760</v>
          </cell>
          <cell r="H910">
            <v>194543</v>
          </cell>
          <cell r="I910">
            <v>0</v>
          </cell>
          <cell r="J910">
            <v>194543</v>
          </cell>
          <cell r="K910">
            <v>83.58</v>
          </cell>
          <cell r="L910">
            <v>83.58</v>
          </cell>
        </row>
        <row r="911">
          <cell r="A911">
            <v>861</v>
          </cell>
          <cell r="B911" t="str">
            <v>060302.4230.04679.01 Pelatihan TFL SANIMAS</v>
          </cell>
          <cell r="C911" t="str">
            <v>Swakelola</v>
          </cell>
          <cell r="D911" t="str">
            <v>Non Fisik</v>
          </cell>
          <cell r="E911">
            <v>2118400</v>
          </cell>
          <cell r="F911">
            <v>0</v>
          </cell>
          <cell r="G911">
            <v>2118400</v>
          </cell>
          <cell r="H911">
            <v>1281136</v>
          </cell>
          <cell r="I911">
            <v>0</v>
          </cell>
          <cell r="J911">
            <v>1281136</v>
          </cell>
          <cell r="K911">
            <v>60.48</v>
          </cell>
          <cell r="L911">
            <v>100</v>
          </cell>
        </row>
        <row r="912">
          <cell r="A912">
            <v>862</v>
          </cell>
          <cell r="B912" t="str">
            <v>060302.4230.04679.01 Pelatihan KSM SANIMAS</v>
          </cell>
          <cell r="C912" t="str">
            <v>Swakelola</v>
          </cell>
          <cell r="D912" t="str">
            <v>Non Fisik</v>
          </cell>
          <cell r="E912">
            <v>433390</v>
          </cell>
          <cell r="F912">
            <v>0</v>
          </cell>
          <cell r="G912">
            <v>433390</v>
          </cell>
          <cell r="H912">
            <v>404143</v>
          </cell>
          <cell r="I912">
            <v>0</v>
          </cell>
          <cell r="J912">
            <v>404143</v>
          </cell>
          <cell r="K912">
            <v>93.25</v>
          </cell>
          <cell r="L912">
            <v>100</v>
          </cell>
        </row>
        <row r="913">
          <cell r="A913">
            <v>863</v>
          </cell>
          <cell r="B913" t="str">
            <v>060302.4230.04679.01 Pelatihan Supervisor Mandor SANIMAS</v>
          </cell>
          <cell r="C913" t="str">
            <v>Swakelola</v>
          </cell>
          <cell r="D913" t="str">
            <v>Non Fisik</v>
          </cell>
          <cell r="E913">
            <v>237035</v>
          </cell>
          <cell r="F913">
            <v>0</v>
          </cell>
          <cell r="G913">
            <v>237035</v>
          </cell>
          <cell r="H913">
            <v>177750</v>
          </cell>
          <cell r="I913">
            <v>0</v>
          </cell>
          <cell r="J913">
            <v>177750</v>
          </cell>
          <cell r="K913">
            <v>74.989999999999995</v>
          </cell>
          <cell r="L913">
            <v>100</v>
          </cell>
        </row>
        <row r="914">
          <cell r="A914">
            <v>864</v>
          </cell>
          <cell r="B914" t="str">
            <v>060302.4230.04679.01 Pemeliharaan dan Updating Data PS PLP</v>
          </cell>
          <cell r="C914" t="str">
            <v>Swakelola</v>
          </cell>
          <cell r="D914" t="str">
            <v>Non Fisik</v>
          </cell>
          <cell r="E914">
            <v>98590</v>
          </cell>
          <cell r="F914">
            <v>0</v>
          </cell>
          <cell r="G914">
            <v>98590</v>
          </cell>
          <cell r="H914">
            <v>19646</v>
          </cell>
          <cell r="I914">
            <v>0</v>
          </cell>
          <cell r="J914">
            <v>19646</v>
          </cell>
          <cell r="K914">
            <v>19.93</v>
          </cell>
          <cell r="L914">
            <v>75</v>
          </cell>
        </row>
        <row r="915">
          <cell r="A915">
            <v>865</v>
          </cell>
          <cell r="B915" t="str">
            <v>060302.4230.04679.01 Diseminasi NSPM Bidang PLP</v>
          </cell>
          <cell r="C915" t="str">
            <v>Swakelola</v>
          </cell>
          <cell r="D915" t="str">
            <v>Non Fisik</v>
          </cell>
          <cell r="E915">
            <v>165815</v>
          </cell>
          <cell r="F915">
            <v>0</v>
          </cell>
          <cell r="G915">
            <v>165815</v>
          </cell>
          <cell r="H915">
            <v>3186</v>
          </cell>
          <cell r="I915">
            <v>0</v>
          </cell>
          <cell r="J915">
            <v>3186</v>
          </cell>
          <cell r="K915">
            <v>1.92</v>
          </cell>
          <cell r="L915">
            <v>30</v>
          </cell>
        </row>
        <row r="916">
          <cell r="A916">
            <v>866</v>
          </cell>
          <cell r="B916" t="str">
            <v>060302.4230.04679.01 Fasilitasi ISSDP Jawa Tengah</v>
          </cell>
          <cell r="C916" t="str">
            <v>Swakelola</v>
          </cell>
          <cell r="D916" t="str">
            <v>Non Fisik</v>
          </cell>
          <cell r="E916">
            <v>45120</v>
          </cell>
          <cell r="F916">
            <v>0</v>
          </cell>
          <cell r="G916">
            <v>45120</v>
          </cell>
          <cell r="H916">
            <v>0</v>
          </cell>
          <cell r="I916">
            <v>0</v>
          </cell>
          <cell r="J916">
            <v>0</v>
          </cell>
          <cell r="K916">
            <v>0</v>
          </cell>
          <cell r="L916">
            <v>60</v>
          </cell>
        </row>
        <row r="917">
          <cell r="A917">
            <v>867</v>
          </cell>
          <cell r="B917" t="str">
            <v>060302.4230.04679.01 Monitoring dan Evaluasi DAK 2010</v>
          </cell>
          <cell r="C917" t="str">
            <v>Swakelola</v>
          </cell>
          <cell r="D917" t="str">
            <v>Non Fisik</v>
          </cell>
          <cell r="E917">
            <v>105220</v>
          </cell>
          <cell r="F917">
            <v>0</v>
          </cell>
          <cell r="G917">
            <v>105220</v>
          </cell>
          <cell r="H917">
            <v>18220</v>
          </cell>
          <cell r="I917">
            <v>0</v>
          </cell>
          <cell r="J917">
            <v>18220</v>
          </cell>
          <cell r="K917">
            <v>17.32</v>
          </cell>
          <cell r="L917">
            <v>75</v>
          </cell>
        </row>
        <row r="918">
          <cell r="A918">
            <v>868</v>
          </cell>
          <cell r="B918" t="str">
            <v>060302.4230.04679.01 Kampanye dan Edukasi</v>
          </cell>
          <cell r="C918" t="str">
            <v>Swakelola</v>
          </cell>
          <cell r="D918" t="str">
            <v>Non Fisik</v>
          </cell>
          <cell r="E918">
            <v>566120</v>
          </cell>
          <cell r="F918">
            <v>0</v>
          </cell>
          <cell r="G918">
            <v>566120</v>
          </cell>
          <cell r="H918">
            <v>122306</v>
          </cell>
          <cell r="I918">
            <v>0</v>
          </cell>
          <cell r="J918">
            <v>122306</v>
          </cell>
          <cell r="K918">
            <v>21.6</v>
          </cell>
          <cell r="L918">
            <v>75</v>
          </cell>
        </row>
        <row r="919">
          <cell r="A919">
            <v>869</v>
          </cell>
          <cell r="B919" t="str">
            <v>060302.4230.04679.01 Evaluasi Kinerja SANIMAS 2009</v>
          </cell>
          <cell r="C919" t="str">
            <v>Kontrak</v>
          </cell>
          <cell r="D919" t="str">
            <v>Non Fisik</v>
          </cell>
          <cell r="E919">
            <v>60000</v>
          </cell>
          <cell r="F919">
            <v>0</v>
          </cell>
          <cell r="G919">
            <v>60000</v>
          </cell>
          <cell r="H919">
            <v>55539</v>
          </cell>
          <cell r="I919">
            <v>0</v>
          </cell>
          <cell r="J919">
            <v>55539</v>
          </cell>
          <cell r="K919">
            <v>92.57</v>
          </cell>
          <cell r="L919">
            <v>100</v>
          </cell>
        </row>
        <row r="920">
          <cell r="A920">
            <v>870</v>
          </cell>
          <cell r="B920" t="str">
            <v>060302.4230.04679.01 Monitoring Kinerja IPAL Semanggi</v>
          </cell>
          <cell r="C920" t="str">
            <v>Kontrak</v>
          </cell>
          <cell r="D920" t="str">
            <v>Non Fisik</v>
          </cell>
          <cell r="E920">
            <v>205000</v>
          </cell>
          <cell r="F920">
            <v>0</v>
          </cell>
          <cell r="G920">
            <v>205000</v>
          </cell>
          <cell r="H920">
            <v>136577</v>
          </cell>
          <cell r="I920">
            <v>0</v>
          </cell>
          <cell r="J920">
            <v>136577</v>
          </cell>
          <cell r="K920">
            <v>66.62</v>
          </cell>
          <cell r="L920">
            <v>100</v>
          </cell>
        </row>
        <row r="921">
          <cell r="A921">
            <v>871</v>
          </cell>
          <cell r="B921" t="str">
            <v>060302.4230.04679.01 Penyusunan Teknologi Informasi PLP Jawa Tengah</v>
          </cell>
          <cell r="C921" t="str">
            <v>Kontrak</v>
          </cell>
          <cell r="D921" t="str">
            <v>Non Fisik</v>
          </cell>
          <cell r="E921">
            <v>50000</v>
          </cell>
          <cell r="F921">
            <v>0</v>
          </cell>
          <cell r="G921">
            <v>50000</v>
          </cell>
          <cell r="H921">
            <v>47190</v>
          </cell>
          <cell r="I921">
            <v>0</v>
          </cell>
          <cell r="J921">
            <v>47190</v>
          </cell>
          <cell r="K921">
            <v>94.38</v>
          </cell>
          <cell r="L921">
            <v>100</v>
          </cell>
        </row>
        <row r="922">
          <cell r="A922">
            <v>872</v>
          </cell>
          <cell r="B922" t="str">
            <v>060302.4230.04679.01 Honor Panitia Pengadaan</v>
          </cell>
          <cell r="C922" t="str">
            <v>Adm. Umum</v>
          </cell>
          <cell r="D922" t="str">
            <v>Adm. Umum</v>
          </cell>
          <cell r="E922">
            <v>4100</v>
          </cell>
          <cell r="F922">
            <v>0</v>
          </cell>
          <cell r="G922">
            <v>4100</v>
          </cell>
          <cell r="H922">
            <v>0</v>
          </cell>
          <cell r="I922">
            <v>0</v>
          </cell>
          <cell r="J922">
            <v>0</v>
          </cell>
          <cell r="K922">
            <v>0</v>
          </cell>
          <cell r="L922">
            <v>100</v>
          </cell>
        </row>
        <row r="923">
          <cell r="A923">
            <v>873</v>
          </cell>
          <cell r="B923" t="str">
            <v>060302.4230.04679.01 Honor Panitia Pemeriksa</v>
          </cell>
          <cell r="C923" t="str">
            <v>Adm. Umum</v>
          </cell>
          <cell r="D923" t="str">
            <v>Adm. Umum</v>
          </cell>
          <cell r="E923">
            <v>3450</v>
          </cell>
          <cell r="F923">
            <v>0</v>
          </cell>
          <cell r="G923">
            <v>3450</v>
          </cell>
          <cell r="H923">
            <v>0</v>
          </cell>
          <cell r="I923">
            <v>0</v>
          </cell>
          <cell r="J923">
            <v>0</v>
          </cell>
          <cell r="K923">
            <v>0</v>
          </cell>
          <cell r="L923">
            <v>100</v>
          </cell>
        </row>
        <row r="924">
          <cell r="A924">
            <v>874</v>
          </cell>
          <cell r="B924" t="str">
            <v>060302.4230.04679.01 Identifikasi Pemanfaatan SANIMAS</v>
          </cell>
          <cell r="C924" t="str">
            <v>Kontrak</v>
          </cell>
          <cell r="D924" t="str">
            <v>Non Fisik</v>
          </cell>
          <cell r="E924">
            <v>45000</v>
          </cell>
          <cell r="F924">
            <v>0</v>
          </cell>
          <cell r="G924">
            <v>45000</v>
          </cell>
          <cell r="H924">
            <v>0</v>
          </cell>
          <cell r="I924">
            <v>0</v>
          </cell>
          <cell r="J924">
            <v>0</v>
          </cell>
          <cell r="K924">
            <v>0</v>
          </cell>
          <cell r="L924">
            <v>0</v>
          </cell>
        </row>
        <row r="925">
          <cell r="A925">
            <v>5495741</v>
          </cell>
          <cell r="B925" t="str">
            <v xml:space="preserve">PENGEMBANGAN KINERJA PENGELOLAAN AIR MINUM D.I. YOGYAKARTA </v>
          </cell>
          <cell r="C925" t="str">
            <v xml:space="preserve">- </v>
          </cell>
          <cell r="D925" t="str">
            <v>-</v>
          </cell>
          <cell r="E925">
            <v>31897000</v>
          </cell>
          <cell r="F925">
            <v>0</v>
          </cell>
          <cell r="G925">
            <v>31897000</v>
          </cell>
          <cell r="H925">
            <v>18285038</v>
          </cell>
          <cell r="I925">
            <v>0</v>
          </cell>
          <cell r="J925">
            <v>18285038</v>
          </cell>
          <cell r="K925">
            <v>57.33</v>
          </cell>
          <cell r="L925">
            <v>86.71</v>
          </cell>
        </row>
        <row r="926">
          <cell r="A926">
            <v>875</v>
          </cell>
          <cell r="B926" t="str">
            <v>060302.4282.00002.01 Administrasi Kegiatan</v>
          </cell>
          <cell r="C926" t="str">
            <v>Adm. Umum</v>
          </cell>
          <cell r="D926" t="str">
            <v>Adm. Umum</v>
          </cell>
          <cell r="E926">
            <v>449655</v>
          </cell>
          <cell r="F926">
            <v>0</v>
          </cell>
          <cell r="G926">
            <v>449655</v>
          </cell>
          <cell r="H926">
            <v>301708</v>
          </cell>
          <cell r="I926">
            <v>0</v>
          </cell>
          <cell r="J926">
            <v>301708</v>
          </cell>
          <cell r="K926">
            <v>67.099999999999994</v>
          </cell>
          <cell r="L926">
            <v>67.099999999999994</v>
          </cell>
        </row>
        <row r="927">
          <cell r="A927">
            <v>876</v>
          </cell>
          <cell r="B927" t="str">
            <v>060302.4282.00051.01 Fasilitasi Perencanaan Teknis Pengembangan SPAM</v>
          </cell>
          <cell r="C927" t="str">
            <v>Swakelola</v>
          </cell>
          <cell r="D927" t="str">
            <v>Non Fisik</v>
          </cell>
          <cell r="E927">
            <v>300000</v>
          </cell>
          <cell r="F927">
            <v>0</v>
          </cell>
          <cell r="G927">
            <v>300000</v>
          </cell>
          <cell r="H927">
            <v>102601</v>
          </cell>
          <cell r="I927">
            <v>0</v>
          </cell>
          <cell r="J927">
            <v>102601</v>
          </cell>
          <cell r="K927">
            <v>34.200000000000003</v>
          </cell>
          <cell r="L927">
            <v>34.200000000000003</v>
          </cell>
        </row>
        <row r="928">
          <cell r="A928">
            <v>877</v>
          </cell>
          <cell r="B928" t="str">
            <v>060302.4282.00051.01 Fasilitasi Pembentukan Kelembagaan Penyelenggaraan SPAM IKK dan SPAM Perdesaan</v>
          </cell>
          <cell r="C928" t="str">
            <v>Swakelola</v>
          </cell>
          <cell r="D928" t="str">
            <v>Non Fisik</v>
          </cell>
          <cell r="E928">
            <v>300000</v>
          </cell>
          <cell r="F928">
            <v>0</v>
          </cell>
          <cell r="G928">
            <v>300000</v>
          </cell>
          <cell r="H928">
            <v>156402</v>
          </cell>
          <cell r="I928">
            <v>0</v>
          </cell>
          <cell r="J928">
            <v>156402</v>
          </cell>
          <cell r="K928">
            <v>52.13</v>
          </cell>
          <cell r="L928">
            <v>52.13</v>
          </cell>
        </row>
        <row r="929">
          <cell r="A929">
            <v>878</v>
          </cell>
          <cell r="B929" t="str">
            <v>060302.4282.00051.01 Pendampingan Penyusunan Rencana Induk Pengembangan SPAM</v>
          </cell>
          <cell r="C929" t="str">
            <v>Kontrak</v>
          </cell>
          <cell r="D929" t="str">
            <v>Non Fisik</v>
          </cell>
          <cell r="E929">
            <v>300000</v>
          </cell>
          <cell r="F929">
            <v>0</v>
          </cell>
          <cell r="G929">
            <v>300000</v>
          </cell>
          <cell r="H929">
            <v>71918</v>
          </cell>
          <cell r="I929">
            <v>0</v>
          </cell>
          <cell r="J929">
            <v>71918</v>
          </cell>
          <cell r="K929">
            <v>23.97</v>
          </cell>
          <cell r="L929">
            <v>30</v>
          </cell>
        </row>
        <row r="930">
          <cell r="A930">
            <v>879</v>
          </cell>
          <cell r="B930" t="str">
            <v>060302.4282.00051.01 Studi Identifikasi Kebutuhan dan Potensi Air Baku untuk Air Minum</v>
          </cell>
          <cell r="C930" t="str">
            <v>Kontrak</v>
          </cell>
          <cell r="D930" t="str">
            <v>Non Fisik</v>
          </cell>
          <cell r="E930">
            <v>300000</v>
          </cell>
          <cell r="F930">
            <v>0</v>
          </cell>
          <cell r="G930">
            <v>300000</v>
          </cell>
          <cell r="H930">
            <v>139738</v>
          </cell>
          <cell r="I930">
            <v>0</v>
          </cell>
          <cell r="J930">
            <v>139738</v>
          </cell>
          <cell r="K930">
            <v>46.58</v>
          </cell>
          <cell r="L930">
            <v>58</v>
          </cell>
        </row>
        <row r="931">
          <cell r="A931">
            <v>880</v>
          </cell>
          <cell r="B931" t="str">
            <v>060302.4282.00967.01 Monitoring dan Evaluasi DAK</v>
          </cell>
          <cell r="C931" t="str">
            <v>Swakelola</v>
          </cell>
          <cell r="D931" t="str">
            <v>Non Fisik</v>
          </cell>
          <cell r="E931">
            <v>252000</v>
          </cell>
          <cell r="F931">
            <v>0</v>
          </cell>
          <cell r="G931">
            <v>252000</v>
          </cell>
          <cell r="H931">
            <v>70825</v>
          </cell>
          <cell r="I931">
            <v>0</v>
          </cell>
          <cell r="J931">
            <v>70825</v>
          </cell>
          <cell r="K931">
            <v>28.11</v>
          </cell>
          <cell r="L931">
            <v>28.11</v>
          </cell>
        </row>
        <row r="932">
          <cell r="A932">
            <v>881</v>
          </cell>
          <cell r="B932" t="str">
            <v>060302.4282.00967.01 Monitoring dan Evaluasi SPAM / Dana PHLN</v>
          </cell>
          <cell r="C932" t="str">
            <v>Swakelola</v>
          </cell>
          <cell r="D932" t="str">
            <v>Non Fisik</v>
          </cell>
          <cell r="E932">
            <v>315820</v>
          </cell>
          <cell r="F932">
            <v>0</v>
          </cell>
          <cell r="G932">
            <v>315820</v>
          </cell>
          <cell r="H932">
            <v>96279</v>
          </cell>
          <cell r="I932">
            <v>0</v>
          </cell>
          <cell r="J932">
            <v>96279</v>
          </cell>
          <cell r="K932">
            <v>30.49</v>
          </cell>
          <cell r="L932">
            <v>30.49</v>
          </cell>
        </row>
        <row r="933">
          <cell r="A933">
            <v>882</v>
          </cell>
          <cell r="B933" t="str">
            <v>060302.4615.04940.01 Pengembangan SPAM SLM AM 10 - 1 (Dn. Balan Mlesen, Ds. Sumberrejo, Kec. Tempel, Kab. Sleman)</v>
          </cell>
          <cell r="C933" t="str">
            <v>Kontrak</v>
          </cell>
          <cell r="D933" t="str">
            <v>Fisik</v>
          </cell>
          <cell r="E933">
            <v>515408</v>
          </cell>
          <cell r="F933">
            <v>0</v>
          </cell>
          <cell r="G933">
            <v>515408</v>
          </cell>
          <cell r="H933">
            <v>348293</v>
          </cell>
          <cell r="I933">
            <v>0</v>
          </cell>
          <cell r="J933">
            <v>348293</v>
          </cell>
          <cell r="K933">
            <v>67.58</v>
          </cell>
          <cell r="L933">
            <v>100</v>
          </cell>
        </row>
        <row r="934">
          <cell r="A934">
            <v>883</v>
          </cell>
          <cell r="B934" t="str">
            <v>060302.4615.04940.01 Pengembangan SPAM SLM AM 10 - 2 (Dn. Yapah, Ds. Sukoharjo, Kec. Ngaglik, Kab. Sleman)</v>
          </cell>
          <cell r="C934" t="str">
            <v>Kontrak</v>
          </cell>
          <cell r="D934" t="str">
            <v>Fisik</v>
          </cell>
          <cell r="E934">
            <v>426022</v>
          </cell>
          <cell r="F934">
            <v>0</v>
          </cell>
          <cell r="G934">
            <v>426022</v>
          </cell>
          <cell r="H934">
            <v>271491</v>
          </cell>
          <cell r="I934">
            <v>0</v>
          </cell>
          <cell r="J934">
            <v>271491</v>
          </cell>
          <cell r="K934">
            <v>63.73</v>
          </cell>
          <cell r="L934">
            <v>100</v>
          </cell>
        </row>
        <row r="935">
          <cell r="A935">
            <v>884</v>
          </cell>
          <cell r="B935" t="str">
            <v>060302.4615.04940.01 Pengembangan SPAM SLM AM 10 - 3 (Dn. Gedongan Lor, Ds. Wedomartani, Kec. Ngemplak, Kab. Sleman)</v>
          </cell>
          <cell r="C935" t="str">
            <v>Kontrak</v>
          </cell>
          <cell r="D935" t="str">
            <v>Fisik</v>
          </cell>
          <cell r="E935">
            <v>430378</v>
          </cell>
          <cell r="F935">
            <v>0</v>
          </cell>
          <cell r="G935">
            <v>430378</v>
          </cell>
          <cell r="H935">
            <v>289542</v>
          </cell>
          <cell r="I935">
            <v>0</v>
          </cell>
          <cell r="J935">
            <v>289542</v>
          </cell>
          <cell r="K935">
            <v>67.28</v>
          </cell>
          <cell r="L935">
            <v>100</v>
          </cell>
        </row>
        <row r="936">
          <cell r="A936">
            <v>885</v>
          </cell>
          <cell r="B936" t="str">
            <v>060302.4615.04940.01 Pengembangan SPAM SLM AM 10 - 4 (Dn. Jonggrangan/Konteng, Ds. Sumberadi, Kec. Mlati, Kab. Sleman)</v>
          </cell>
          <cell r="C936" t="str">
            <v>Kontrak</v>
          </cell>
          <cell r="D936" t="str">
            <v>Fisik</v>
          </cell>
          <cell r="E936">
            <v>398688</v>
          </cell>
          <cell r="F936">
            <v>0</v>
          </cell>
          <cell r="G936">
            <v>398688</v>
          </cell>
          <cell r="H936">
            <v>266799</v>
          </cell>
          <cell r="I936">
            <v>0</v>
          </cell>
          <cell r="J936">
            <v>266799</v>
          </cell>
          <cell r="K936">
            <v>66.92</v>
          </cell>
          <cell r="L936">
            <v>100</v>
          </cell>
        </row>
        <row r="937">
          <cell r="A937">
            <v>886</v>
          </cell>
          <cell r="B937" t="str">
            <v>060302.4615.04940.01 Pengembangan SPAM BTL AM 10 - 1 (Dn. Bojong, Ds. Wonolelo, Kec. Pleret, Kab. Bantul)</v>
          </cell>
          <cell r="C937" t="str">
            <v>Kontrak</v>
          </cell>
          <cell r="D937" t="str">
            <v>Fisik</v>
          </cell>
          <cell r="E937">
            <v>681132</v>
          </cell>
          <cell r="F937">
            <v>0</v>
          </cell>
          <cell r="G937">
            <v>681132</v>
          </cell>
          <cell r="H937">
            <v>478874</v>
          </cell>
          <cell r="I937">
            <v>0</v>
          </cell>
          <cell r="J937">
            <v>478874</v>
          </cell>
          <cell r="K937">
            <v>70.31</v>
          </cell>
          <cell r="L937">
            <v>100</v>
          </cell>
        </row>
        <row r="938">
          <cell r="A938">
            <v>887</v>
          </cell>
          <cell r="B938" t="str">
            <v>060302.4615.04940.01 Pengembangan SPAM BTL AM 10 - 2 (Dn. Karangasem, Ds. Muntuk, Kec. Dlingo, Kab. Bantul)</v>
          </cell>
          <cell r="C938" t="str">
            <v>Kontrak</v>
          </cell>
          <cell r="D938" t="str">
            <v>Fisik</v>
          </cell>
          <cell r="E938">
            <v>556963</v>
          </cell>
          <cell r="F938">
            <v>0</v>
          </cell>
          <cell r="G938">
            <v>556963</v>
          </cell>
          <cell r="H938">
            <v>168295</v>
          </cell>
          <cell r="I938">
            <v>0</v>
          </cell>
          <cell r="J938">
            <v>168295</v>
          </cell>
          <cell r="K938">
            <v>30.22</v>
          </cell>
          <cell r="L938">
            <v>75</v>
          </cell>
        </row>
        <row r="939">
          <cell r="A939">
            <v>888</v>
          </cell>
          <cell r="B939" t="str">
            <v>060302.4615.04940.01 Pengembangan SPAM BTL AM 10 - 3 (Ds. Koripan 2, Kec. Dlingo, Kab. Bantul)</v>
          </cell>
          <cell r="C939" t="str">
            <v>Kontrak</v>
          </cell>
          <cell r="D939" t="str">
            <v>Fisik</v>
          </cell>
          <cell r="E939">
            <v>473444</v>
          </cell>
          <cell r="F939">
            <v>0</v>
          </cell>
          <cell r="G939">
            <v>473444</v>
          </cell>
          <cell r="H939">
            <v>313009</v>
          </cell>
          <cell r="I939">
            <v>0</v>
          </cell>
          <cell r="J939">
            <v>313009</v>
          </cell>
          <cell r="K939">
            <v>66.11</v>
          </cell>
          <cell r="L939">
            <v>100</v>
          </cell>
        </row>
        <row r="940">
          <cell r="A940">
            <v>889</v>
          </cell>
          <cell r="B940" t="str">
            <v>060302.4615.04940.01 Pengembangan SPAM BTL AM 10 - 4 (Dn. Pagergunung, Ds. Sitimulyo, Kec. Piyungan, Kab. Bantul)</v>
          </cell>
          <cell r="C940" t="str">
            <v>Kontrak</v>
          </cell>
          <cell r="D940" t="str">
            <v>Fisik</v>
          </cell>
          <cell r="E940">
            <v>563575</v>
          </cell>
          <cell r="F940">
            <v>0</v>
          </cell>
          <cell r="G940">
            <v>563575</v>
          </cell>
          <cell r="H940">
            <v>347995</v>
          </cell>
          <cell r="I940">
            <v>0</v>
          </cell>
          <cell r="J940">
            <v>347995</v>
          </cell>
          <cell r="K940">
            <v>61.75</v>
          </cell>
          <cell r="L940">
            <v>100</v>
          </cell>
        </row>
        <row r="941">
          <cell r="A941">
            <v>890</v>
          </cell>
          <cell r="B941" t="str">
            <v>060302.4615.04940.01 Pengembangan SPAM KP AM 10 - 1 (Dn. Prangkokan, Ds. Purwosari, Kec. Girimulyo, Kab. Kulonprogo)</v>
          </cell>
          <cell r="C941" t="str">
            <v>Kontrak</v>
          </cell>
          <cell r="D941" t="str">
            <v>Fisik</v>
          </cell>
          <cell r="E941">
            <v>324273</v>
          </cell>
          <cell r="F941">
            <v>0</v>
          </cell>
          <cell r="G941">
            <v>324273</v>
          </cell>
          <cell r="H941">
            <v>237435</v>
          </cell>
          <cell r="I941">
            <v>0</v>
          </cell>
          <cell r="J941">
            <v>237435</v>
          </cell>
          <cell r="K941">
            <v>73.22</v>
          </cell>
          <cell r="L941">
            <v>100</v>
          </cell>
        </row>
        <row r="942">
          <cell r="A942">
            <v>891</v>
          </cell>
          <cell r="B942" t="str">
            <v>060302.4615.04940.01 Pengembangan SPAM KP AM 10 - 2 (Dn. Tegalsari, Ds. Purwosari, Kec. Girimulyo, Kab. Kulonprogo)</v>
          </cell>
          <cell r="C942" t="str">
            <v>Kontrak</v>
          </cell>
          <cell r="D942" t="str">
            <v>Fisik</v>
          </cell>
          <cell r="E942">
            <v>437830</v>
          </cell>
          <cell r="F942">
            <v>0</v>
          </cell>
          <cell r="G942">
            <v>437830</v>
          </cell>
          <cell r="H942">
            <v>285745</v>
          </cell>
          <cell r="I942">
            <v>0</v>
          </cell>
          <cell r="J942">
            <v>285745</v>
          </cell>
          <cell r="K942">
            <v>65.260000000000005</v>
          </cell>
          <cell r="L942">
            <v>100</v>
          </cell>
        </row>
        <row r="943">
          <cell r="A943">
            <v>892</v>
          </cell>
          <cell r="B943" t="str">
            <v>060302.4615.04940.01 Pengembangan SPAM KP AM 10 - 3 (Dn. Tempel Kumbang, Ds. Pendoworejo, Kec. Girimulyo, Kab. Kulonprogo)</v>
          </cell>
          <cell r="C943" t="str">
            <v>Kontrak</v>
          </cell>
          <cell r="D943" t="str">
            <v>Fisik</v>
          </cell>
          <cell r="E943">
            <v>338289</v>
          </cell>
          <cell r="F943">
            <v>0</v>
          </cell>
          <cell r="G943">
            <v>338289</v>
          </cell>
          <cell r="H943">
            <v>215813</v>
          </cell>
          <cell r="I943">
            <v>0</v>
          </cell>
          <cell r="J943">
            <v>215813</v>
          </cell>
          <cell r="K943">
            <v>63.8</v>
          </cell>
          <cell r="L943">
            <v>100</v>
          </cell>
        </row>
        <row r="944">
          <cell r="A944">
            <v>893</v>
          </cell>
          <cell r="B944" t="str">
            <v>060302.4615.04940.01 Pengembangan SPAM KP AM 10 - 4 (Dn. Ngroto, Ds. Garbosari, Kec. Samigaluh, Kab. Kulonprogo)</v>
          </cell>
          <cell r="C944" t="str">
            <v>Kontrak</v>
          </cell>
          <cell r="D944" t="str">
            <v>Fisik</v>
          </cell>
          <cell r="E944">
            <v>441001</v>
          </cell>
          <cell r="F944">
            <v>0</v>
          </cell>
          <cell r="G944">
            <v>441001</v>
          </cell>
          <cell r="H944">
            <v>312434</v>
          </cell>
          <cell r="I944">
            <v>0</v>
          </cell>
          <cell r="J944">
            <v>312434</v>
          </cell>
          <cell r="K944">
            <v>70.849999999999994</v>
          </cell>
          <cell r="L944">
            <v>100</v>
          </cell>
        </row>
        <row r="945">
          <cell r="A945">
            <v>894</v>
          </cell>
          <cell r="B945" t="str">
            <v>060302.4615.04940.01 Pengembangan SPAM KP AM 10 - 5 (Ds. Wijimulyo, Kec. Nanggulan, Kab. Kulonprogo)</v>
          </cell>
          <cell r="C945" t="str">
            <v>Kontrak</v>
          </cell>
          <cell r="D945" t="str">
            <v>Fisik</v>
          </cell>
          <cell r="E945">
            <v>517251</v>
          </cell>
          <cell r="F945">
            <v>0</v>
          </cell>
          <cell r="G945">
            <v>517251</v>
          </cell>
          <cell r="H945">
            <v>344756</v>
          </cell>
          <cell r="I945">
            <v>0</v>
          </cell>
          <cell r="J945">
            <v>344756</v>
          </cell>
          <cell r="K945">
            <v>66.650000000000006</v>
          </cell>
          <cell r="L945">
            <v>100</v>
          </cell>
        </row>
        <row r="946">
          <cell r="A946">
            <v>895</v>
          </cell>
          <cell r="B946" t="str">
            <v>060302.4615.04940.01 Pengembangan SPAM KP AM 10 - 6 (Dn. Nogosari, Ds. Purwosari, Kec. Girimulyo, Kab. Kulonprogo)</v>
          </cell>
          <cell r="C946" t="str">
            <v>Kontrak</v>
          </cell>
          <cell r="D946" t="str">
            <v>Fisik</v>
          </cell>
          <cell r="E946">
            <v>378839</v>
          </cell>
          <cell r="F946">
            <v>0</v>
          </cell>
          <cell r="G946">
            <v>378839</v>
          </cell>
          <cell r="H946">
            <v>149005</v>
          </cell>
          <cell r="I946">
            <v>0</v>
          </cell>
          <cell r="J946">
            <v>149005</v>
          </cell>
          <cell r="K946">
            <v>39.33</v>
          </cell>
          <cell r="L946">
            <v>85</v>
          </cell>
        </row>
        <row r="947">
          <cell r="A947">
            <v>896</v>
          </cell>
          <cell r="B947" t="str">
            <v>060302.4615.04940.01 Pengembangan SPAM GK AM 10 - 1 (Dn. Randusari/Sumbersari, Ds. Watusigar, Kec. Ngawen, Kab. Gunungkidul)</v>
          </cell>
          <cell r="C947" t="str">
            <v>Kontrak</v>
          </cell>
          <cell r="D947" t="str">
            <v>Fisik</v>
          </cell>
          <cell r="E947">
            <v>523630</v>
          </cell>
          <cell r="F947">
            <v>0</v>
          </cell>
          <cell r="G947">
            <v>523630</v>
          </cell>
          <cell r="H947">
            <v>204822</v>
          </cell>
          <cell r="I947">
            <v>0</v>
          </cell>
          <cell r="J947">
            <v>204822</v>
          </cell>
          <cell r="K947">
            <v>39.119999999999997</v>
          </cell>
          <cell r="L947">
            <v>95</v>
          </cell>
        </row>
        <row r="948">
          <cell r="A948">
            <v>897</v>
          </cell>
          <cell r="B948" t="str">
            <v>060302.4615.04940.01 Pengembangan SPAM GK AM 10 - 2 (Dn. Sukorejo, Ds. Sambirejo, Kec. Ngawen, Kab. Gunungkidul)</v>
          </cell>
          <cell r="C948" t="str">
            <v>Kontrak</v>
          </cell>
          <cell r="D948" t="str">
            <v>Fisik</v>
          </cell>
          <cell r="E948">
            <v>341993</v>
          </cell>
          <cell r="F948">
            <v>0</v>
          </cell>
          <cell r="G948">
            <v>341993</v>
          </cell>
          <cell r="H948">
            <v>273163</v>
          </cell>
          <cell r="I948">
            <v>0</v>
          </cell>
          <cell r="J948">
            <v>273163</v>
          </cell>
          <cell r="K948">
            <v>79.87</v>
          </cell>
          <cell r="L948">
            <v>100</v>
          </cell>
        </row>
        <row r="949">
          <cell r="A949">
            <v>898</v>
          </cell>
          <cell r="B949" t="str">
            <v>060302.4615.04940.01 Pengembangan SPAM GK AM 10 - 3 (Dn. Tegalrejo, Ds. Beji, Kec. Ngawen, Kab. Gunungkidul)</v>
          </cell>
          <cell r="C949" t="str">
            <v>Kontrak</v>
          </cell>
          <cell r="D949" t="str">
            <v>Fisik</v>
          </cell>
          <cell r="E949">
            <v>437493</v>
          </cell>
          <cell r="F949">
            <v>0</v>
          </cell>
          <cell r="G949">
            <v>437493</v>
          </cell>
          <cell r="H949">
            <v>286706</v>
          </cell>
          <cell r="I949">
            <v>0</v>
          </cell>
          <cell r="J949">
            <v>286706</v>
          </cell>
          <cell r="K949">
            <v>65.53</v>
          </cell>
          <cell r="L949">
            <v>100</v>
          </cell>
        </row>
        <row r="950">
          <cell r="A950">
            <v>899</v>
          </cell>
          <cell r="B950" t="str">
            <v>060302.4615.04940.01 Pengembangan SPAM GK AM 10 - 4 (Dn. Kepek, Ds. Semin, Kec. Semin, Kab. Gunungkidul)</v>
          </cell>
          <cell r="C950" t="str">
            <v>Kontrak</v>
          </cell>
          <cell r="D950" t="str">
            <v>Fisik</v>
          </cell>
          <cell r="E950">
            <v>637892</v>
          </cell>
          <cell r="F950">
            <v>0</v>
          </cell>
          <cell r="G950">
            <v>637892</v>
          </cell>
          <cell r="H950">
            <v>416495</v>
          </cell>
          <cell r="I950">
            <v>0</v>
          </cell>
          <cell r="J950">
            <v>416495</v>
          </cell>
          <cell r="K950">
            <v>65.290000000000006</v>
          </cell>
          <cell r="L950">
            <v>100</v>
          </cell>
        </row>
        <row r="951">
          <cell r="A951">
            <v>900</v>
          </cell>
          <cell r="B951" t="str">
            <v>060302.4615.04940.01 Pengembangan SPAM GK AM 10 - 5 (Dn. Tlingsing dan Bonpon, Ds.Pundungsari, Kec. Semin, Kab. Gunungkidul)</v>
          </cell>
          <cell r="C951" t="str">
            <v>Kontrak</v>
          </cell>
          <cell r="D951" t="str">
            <v>Fisik</v>
          </cell>
          <cell r="E951">
            <v>699503</v>
          </cell>
          <cell r="F951">
            <v>0</v>
          </cell>
          <cell r="G951">
            <v>699503</v>
          </cell>
          <cell r="H951">
            <v>437113</v>
          </cell>
          <cell r="I951">
            <v>0</v>
          </cell>
          <cell r="J951">
            <v>437113</v>
          </cell>
          <cell r="K951">
            <v>62.49</v>
          </cell>
          <cell r="L951">
            <v>100</v>
          </cell>
        </row>
        <row r="952">
          <cell r="A952">
            <v>901</v>
          </cell>
          <cell r="B952" t="str">
            <v>060302.4615.04940.01 Pengembangan SPAM GK AM 10 - 6 (Dn. Tugu, Ds. Sumberrejo, Kec. Semin, Kab. Gunungkidul)</v>
          </cell>
          <cell r="C952" t="str">
            <v>Kontrak</v>
          </cell>
          <cell r="D952" t="str">
            <v>Fisik</v>
          </cell>
          <cell r="E952">
            <v>614500</v>
          </cell>
          <cell r="F952">
            <v>0</v>
          </cell>
          <cell r="G952">
            <v>614500</v>
          </cell>
          <cell r="H952">
            <v>374747</v>
          </cell>
          <cell r="I952">
            <v>0</v>
          </cell>
          <cell r="J952">
            <v>374747</v>
          </cell>
          <cell r="K952">
            <v>60.98</v>
          </cell>
          <cell r="L952">
            <v>100</v>
          </cell>
        </row>
        <row r="953">
          <cell r="A953">
            <v>902</v>
          </cell>
          <cell r="B953" t="str">
            <v>060302.4615.04940.01 Pengembangan SPAM GK AM 10 - 7 (Dn. Klepu, Ds. Rejosari, Kec. Semin, Kab. Gunungkidul)</v>
          </cell>
          <cell r="C953" t="str">
            <v>Kontrak</v>
          </cell>
          <cell r="D953" t="str">
            <v>Fisik</v>
          </cell>
          <cell r="E953">
            <v>448739</v>
          </cell>
          <cell r="F953">
            <v>0</v>
          </cell>
          <cell r="G953">
            <v>448739</v>
          </cell>
          <cell r="H953">
            <v>281189</v>
          </cell>
          <cell r="I953">
            <v>0</v>
          </cell>
          <cell r="J953">
            <v>281189</v>
          </cell>
          <cell r="K953">
            <v>62.66</v>
          </cell>
          <cell r="L953">
            <v>100</v>
          </cell>
        </row>
        <row r="954">
          <cell r="A954">
            <v>903</v>
          </cell>
          <cell r="B954" t="str">
            <v>060302.4615.04940.01 Pengembangan SPAM GK AM 10 - 8 (Dn. Sambeng 5, Ds. Sambirejo, Kec. Ngawen, Kab. Gunungkidul)</v>
          </cell>
          <cell r="C954" t="str">
            <v>Kontrak</v>
          </cell>
          <cell r="D954" t="str">
            <v>Fisik</v>
          </cell>
          <cell r="E954">
            <v>451883</v>
          </cell>
          <cell r="F954">
            <v>0</v>
          </cell>
          <cell r="G954">
            <v>451883</v>
          </cell>
          <cell r="H954">
            <v>270247</v>
          </cell>
          <cell r="I954">
            <v>0</v>
          </cell>
          <cell r="J954">
            <v>270247</v>
          </cell>
          <cell r="K954">
            <v>59.8</v>
          </cell>
          <cell r="L954">
            <v>100</v>
          </cell>
        </row>
        <row r="955">
          <cell r="A955">
            <v>904</v>
          </cell>
          <cell r="B955" t="str">
            <v>060302.4615.04940.01 Pengembangan SPAM GK AM 10 - 9 (Dn. Kluwih, Ds. Kalitekuk, Kec. Semin, Kab. Gunungkidul)</v>
          </cell>
          <cell r="C955" t="str">
            <v>Kontrak</v>
          </cell>
          <cell r="D955" t="str">
            <v>Fisik</v>
          </cell>
          <cell r="E955">
            <v>423676</v>
          </cell>
          <cell r="F955">
            <v>0</v>
          </cell>
          <cell r="G955">
            <v>423676</v>
          </cell>
          <cell r="H955">
            <v>256286</v>
          </cell>
          <cell r="I955">
            <v>0</v>
          </cell>
          <cell r="J955">
            <v>256286</v>
          </cell>
          <cell r="K955">
            <v>60.49</v>
          </cell>
          <cell r="L955">
            <v>100</v>
          </cell>
        </row>
        <row r="956">
          <cell r="A956">
            <v>905</v>
          </cell>
          <cell r="B956" t="str">
            <v>060302.4615.04940.01 Pengembangan SPAM GK AM 10 - 10 (Dn. Pencil, Ds. Bendung, Kec. Semin, Kab. Gunungkidul)</v>
          </cell>
          <cell r="C956" t="str">
            <v>Kontrak</v>
          </cell>
          <cell r="D956" t="str">
            <v>Fisik</v>
          </cell>
          <cell r="E956">
            <v>454630</v>
          </cell>
          <cell r="F956">
            <v>0</v>
          </cell>
          <cell r="G956">
            <v>454630</v>
          </cell>
          <cell r="H956">
            <v>271763</v>
          </cell>
          <cell r="I956">
            <v>0</v>
          </cell>
          <cell r="J956">
            <v>271763</v>
          </cell>
          <cell r="K956">
            <v>59.78</v>
          </cell>
          <cell r="L956">
            <v>100</v>
          </cell>
        </row>
        <row r="957">
          <cell r="A957">
            <v>906</v>
          </cell>
          <cell r="B957" t="str">
            <v>060302.4615.04940.01 Pengembangan SPAM GK AM 10 - 11 (Ds. Sumbergiri, Kec. Ponjong, Kab. Gunungkidul)</v>
          </cell>
          <cell r="C957" t="str">
            <v>Kontrak</v>
          </cell>
          <cell r="D957" t="str">
            <v>Fisik</v>
          </cell>
          <cell r="E957">
            <v>494418</v>
          </cell>
          <cell r="F957">
            <v>0</v>
          </cell>
          <cell r="G957">
            <v>494418</v>
          </cell>
          <cell r="H957">
            <v>290489</v>
          </cell>
          <cell r="I957">
            <v>0</v>
          </cell>
          <cell r="J957">
            <v>290489</v>
          </cell>
          <cell r="K957">
            <v>58.75</v>
          </cell>
          <cell r="L957">
            <v>100</v>
          </cell>
        </row>
        <row r="958">
          <cell r="A958">
            <v>907</v>
          </cell>
          <cell r="B958" t="str">
            <v>060302.4629.04942.01 Pengembangan SPAM YK AM 10 - 1 (RSH Tegalpanggung, Kota Yogyakarta)</v>
          </cell>
          <cell r="C958" t="str">
            <v>Kontrak</v>
          </cell>
          <cell r="D958" t="str">
            <v>Fisik</v>
          </cell>
          <cell r="E958">
            <v>333750</v>
          </cell>
          <cell r="F958">
            <v>0</v>
          </cell>
          <cell r="G958">
            <v>333750</v>
          </cell>
          <cell r="H958">
            <v>265100</v>
          </cell>
          <cell r="I958">
            <v>0</v>
          </cell>
          <cell r="J958">
            <v>265100</v>
          </cell>
          <cell r="K958">
            <v>79.430000000000007</v>
          </cell>
          <cell r="L958">
            <v>100</v>
          </cell>
        </row>
        <row r="959">
          <cell r="A959">
            <v>908</v>
          </cell>
          <cell r="B959" t="str">
            <v>060302.4630.04944.01 Pengembangan SPAM BTL IKK 10 - 5 Pundong (Kec. Pundong, Kab. Bantul)</v>
          </cell>
          <cell r="C959" t="str">
            <v>Kontrak</v>
          </cell>
          <cell r="D959" t="str">
            <v>Fisik</v>
          </cell>
          <cell r="E959">
            <v>1877340</v>
          </cell>
          <cell r="F959">
            <v>0</v>
          </cell>
          <cell r="G959">
            <v>1877340</v>
          </cell>
          <cell r="H959">
            <v>814541</v>
          </cell>
          <cell r="I959">
            <v>0</v>
          </cell>
          <cell r="J959">
            <v>814541</v>
          </cell>
          <cell r="K959">
            <v>43.39</v>
          </cell>
          <cell r="L959">
            <v>95</v>
          </cell>
        </row>
        <row r="960">
          <cell r="A960">
            <v>909</v>
          </cell>
          <cell r="B960" t="str">
            <v>060302.4630.04944.01 Pengembangan SPAM BTL IKK 10 - 6 Pajangan (Kec. Pajangan, Kab. Bantul)</v>
          </cell>
          <cell r="C960" t="str">
            <v>Kontrak</v>
          </cell>
          <cell r="D960" t="str">
            <v>Fisik</v>
          </cell>
          <cell r="E960">
            <v>1784056</v>
          </cell>
          <cell r="F960">
            <v>0</v>
          </cell>
          <cell r="G960">
            <v>1784056</v>
          </cell>
          <cell r="H960">
            <v>1350811</v>
          </cell>
          <cell r="I960">
            <v>0</v>
          </cell>
          <cell r="J960">
            <v>1350811</v>
          </cell>
          <cell r="K960">
            <v>75.72</v>
          </cell>
          <cell r="L960">
            <v>100</v>
          </cell>
        </row>
        <row r="961">
          <cell r="A961">
            <v>910</v>
          </cell>
          <cell r="B961" t="str">
            <v>060302.4630.04944.01 Pengembangan SPAM SLM IKK 10 - 5 Tambakbayan (Kec. Depok, Kab. Sleman) IPA</v>
          </cell>
          <cell r="C961" t="str">
            <v>Kontrak</v>
          </cell>
          <cell r="D961" t="str">
            <v>Fisik</v>
          </cell>
          <cell r="E961">
            <v>6945739</v>
          </cell>
          <cell r="F961">
            <v>0</v>
          </cell>
          <cell r="G961">
            <v>6945739</v>
          </cell>
          <cell r="H961">
            <v>3448592</v>
          </cell>
          <cell r="I961">
            <v>0</v>
          </cell>
          <cell r="J961">
            <v>3448592</v>
          </cell>
          <cell r="K961">
            <v>49.65</v>
          </cell>
          <cell r="L961">
            <v>67.37</v>
          </cell>
        </row>
        <row r="962">
          <cell r="A962">
            <v>911</v>
          </cell>
          <cell r="B962" t="str">
            <v>060302.4630.04944.01 Pengembangan SPAM KP IKK 10 - 7 Clereng (Kec. Pengasih, Kab. Kulonprogo) IPA</v>
          </cell>
          <cell r="C962" t="str">
            <v>Kontrak</v>
          </cell>
          <cell r="D962" t="str">
            <v>Fisik</v>
          </cell>
          <cell r="E962">
            <v>6227190</v>
          </cell>
          <cell r="F962">
            <v>0</v>
          </cell>
          <cell r="G962">
            <v>6227190</v>
          </cell>
          <cell r="H962">
            <v>3904975</v>
          </cell>
          <cell r="I962">
            <v>0</v>
          </cell>
          <cell r="J962">
            <v>3904975</v>
          </cell>
          <cell r="K962">
            <v>62.71</v>
          </cell>
          <cell r="L962">
            <v>100</v>
          </cell>
        </row>
        <row r="963">
          <cell r="A963">
            <v>912</v>
          </cell>
          <cell r="B963" t="str">
            <v>060302.4630.04944.01 Konsultan Supervisi IKK Pundong dan Pajangan, Kab. Bantul</v>
          </cell>
          <cell r="C963" t="str">
            <v>Kontrak</v>
          </cell>
          <cell r="D963" t="str">
            <v>Non Fisik</v>
          </cell>
          <cell r="E963">
            <v>110000</v>
          </cell>
          <cell r="F963">
            <v>0</v>
          </cell>
          <cell r="G963">
            <v>110000</v>
          </cell>
          <cell r="H963">
            <v>0</v>
          </cell>
          <cell r="I963">
            <v>0</v>
          </cell>
          <cell r="J963">
            <v>0</v>
          </cell>
          <cell r="K963">
            <v>0</v>
          </cell>
          <cell r="L963">
            <v>97.5</v>
          </cell>
        </row>
        <row r="964">
          <cell r="A964">
            <v>913</v>
          </cell>
          <cell r="B964" t="str">
            <v>060302.4630.04944.01 Konsultan Supervisi IKK Clereng, Kab. Kulonprogo</v>
          </cell>
          <cell r="C964" t="str">
            <v>Kontrak</v>
          </cell>
          <cell r="D964" t="str">
            <v>Non Fisik</v>
          </cell>
          <cell r="E964">
            <v>215000</v>
          </cell>
          <cell r="F964">
            <v>0</v>
          </cell>
          <cell r="G964">
            <v>215000</v>
          </cell>
          <cell r="H964">
            <v>109423</v>
          </cell>
          <cell r="I964">
            <v>0</v>
          </cell>
          <cell r="J964">
            <v>109423</v>
          </cell>
          <cell r="K964">
            <v>50.89</v>
          </cell>
          <cell r="L964">
            <v>100</v>
          </cell>
        </row>
        <row r="965">
          <cell r="A965">
            <v>914</v>
          </cell>
          <cell r="B965" t="str">
            <v>060302.4630.04944.01 Konsultan Supervisi IKK Tambakbayan, Kab. Sleman</v>
          </cell>
          <cell r="C965" t="str">
            <v>Kontrak</v>
          </cell>
          <cell r="D965" t="str">
            <v>Non Fisik</v>
          </cell>
          <cell r="E965">
            <v>175000</v>
          </cell>
          <cell r="F965">
            <v>0</v>
          </cell>
          <cell r="G965">
            <v>175000</v>
          </cell>
          <cell r="H965">
            <v>59620</v>
          </cell>
          <cell r="I965">
            <v>0</v>
          </cell>
          <cell r="J965">
            <v>59620</v>
          </cell>
          <cell r="K965">
            <v>34.07</v>
          </cell>
          <cell r="L965">
            <v>67.37</v>
          </cell>
        </row>
        <row r="966">
          <cell r="A966">
            <v>5495750</v>
          </cell>
          <cell r="B966" t="str">
            <v xml:space="preserve">PENGEMBANGAN PENYEHATAN LINGKUNGAN PERMUKIMAN D.I. YOGYAKARTA </v>
          </cell>
          <cell r="C966" t="str">
            <v xml:space="preserve">- </v>
          </cell>
          <cell r="D966" t="str">
            <v>-</v>
          </cell>
          <cell r="E966">
            <v>250000</v>
          </cell>
          <cell r="F966">
            <v>2000000</v>
          </cell>
          <cell r="G966">
            <v>2250000</v>
          </cell>
          <cell r="H966">
            <v>192909</v>
          </cell>
          <cell r="I966">
            <v>0</v>
          </cell>
          <cell r="J966">
            <v>192909</v>
          </cell>
          <cell r="K966">
            <v>8.57</v>
          </cell>
          <cell r="L966">
            <v>8.9600000000000009</v>
          </cell>
        </row>
        <row r="967">
          <cell r="A967">
            <v>915</v>
          </cell>
          <cell r="B967" t="str">
            <v>060302.4283.00200.01 Pembangunan PS Air Limbah Terpusat Paket AL - 1</v>
          </cell>
          <cell r="C967" t="str">
            <v>Kontrak</v>
          </cell>
          <cell r="D967" t="str">
            <v>Fisik</v>
          </cell>
          <cell r="E967">
            <v>0</v>
          </cell>
          <cell r="F967">
            <v>2000000</v>
          </cell>
          <cell r="G967">
            <v>2000000</v>
          </cell>
          <cell r="H967">
            <v>0</v>
          </cell>
          <cell r="I967">
            <v>0</v>
          </cell>
          <cell r="J967">
            <v>0</v>
          </cell>
          <cell r="K967">
            <v>0</v>
          </cell>
          <cell r="L967">
            <v>0</v>
          </cell>
        </row>
        <row r="968">
          <cell r="A968">
            <v>916</v>
          </cell>
          <cell r="B968" t="str">
            <v>060302.4283.04679.01 Perencanaan Teknis IPLT KP Paket NF - 2</v>
          </cell>
          <cell r="C968" t="str">
            <v>Kontrak</v>
          </cell>
          <cell r="D968" t="str">
            <v>Non Fisik</v>
          </cell>
          <cell r="E968">
            <v>202850</v>
          </cell>
          <cell r="F968">
            <v>0</v>
          </cell>
          <cell r="G968">
            <v>202850</v>
          </cell>
          <cell r="H968">
            <v>149627</v>
          </cell>
          <cell r="I968">
            <v>0</v>
          </cell>
          <cell r="J968">
            <v>149627</v>
          </cell>
          <cell r="K968">
            <v>73.760000000000005</v>
          </cell>
          <cell r="L968">
            <v>100</v>
          </cell>
        </row>
        <row r="969">
          <cell r="A969">
            <v>917</v>
          </cell>
          <cell r="B969" t="str">
            <v>060302.4283.04679.01 Pelatihan SANIMAS</v>
          </cell>
          <cell r="C969" t="str">
            <v>Swakelola</v>
          </cell>
          <cell r="D969" t="str">
            <v>Non Fisik</v>
          </cell>
          <cell r="E969">
            <v>47150</v>
          </cell>
          <cell r="F969">
            <v>0</v>
          </cell>
          <cell r="G969">
            <v>47150</v>
          </cell>
          <cell r="H969">
            <v>43282</v>
          </cell>
          <cell r="I969">
            <v>0</v>
          </cell>
          <cell r="J969">
            <v>43282</v>
          </cell>
          <cell r="K969">
            <v>91.8</v>
          </cell>
          <cell r="L969">
            <v>100</v>
          </cell>
        </row>
        <row r="970">
          <cell r="A970">
            <v>5495817</v>
          </cell>
          <cell r="B970" t="str">
            <v xml:space="preserve">PENGEMBANGAN KINERJA PENGELOLAAN AIR MINUM JAWA TIMUR </v>
          </cell>
          <cell r="C970" t="str">
            <v xml:space="preserve">- </v>
          </cell>
          <cell r="D970" t="str">
            <v>-</v>
          </cell>
          <cell r="E970">
            <v>65563000</v>
          </cell>
          <cell r="F970">
            <v>376000</v>
          </cell>
          <cell r="G970">
            <v>65939000</v>
          </cell>
          <cell r="H970">
            <v>43113804</v>
          </cell>
          <cell r="I970">
            <v>0</v>
          </cell>
          <cell r="J970">
            <v>43113804</v>
          </cell>
          <cell r="K970">
            <v>65.38</v>
          </cell>
          <cell r="L970">
            <v>76.05</v>
          </cell>
        </row>
        <row r="971">
          <cell r="A971">
            <v>918</v>
          </cell>
          <cell r="B971" t="str">
            <v>060302.4282.00002.01 ADMINISTRASI KEGIATAN</v>
          </cell>
          <cell r="C971" t="str">
            <v>Adm. Umum</v>
          </cell>
          <cell r="D971" t="str">
            <v>Adm. Umum</v>
          </cell>
          <cell r="E971">
            <v>307490</v>
          </cell>
          <cell r="F971">
            <v>0</v>
          </cell>
          <cell r="G971">
            <v>307490</v>
          </cell>
          <cell r="H971">
            <v>120776</v>
          </cell>
          <cell r="I971">
            <v>0</v>
          </cell>
          <cell r="J971">
            <v>120776</v>
          </cell>
          <cell r="K971">
            <v>39.28</v>
          </cell>
          <cell r="L971">
            <v>39.28</v>
          </cell>
        </row>
        <row r="972">
          <cell r="A972">
            <v>919</v>
          </cell>
          <cell r="B972" t="str">
            <v>060302.4282.00051.01 FASILITASI PEMBENTUKAN KELEMBAGAAN PENYELENGGARAAN SPAM PERDESAAN DAN IKK</v>
          </cell>
          <cell r="C972" t="str">
            <v>Swakelola</v>
          </cell>
          <cell r="D972" t="str">
            <v>Non Fisik</v>
          </cell>
          <cell r="E972">
            <v>190865</v>
          </cell>
          <cell r="F972">
            <v>0</v>
          </cell>
          <cell r="G972">
            <v>190865</v>
          </cell>
          <cell r="H972">
            <v>55863</v>
          </cell>
          <cell r="I972">
            <v>0</v>
          </cell>
          <cell r="J972">
            <v>55863</v>
          </cell>
          <cell r="K972">
            <v>29.27</v>
          </cell>
          <cell r="L972">
            <v>29.27</v>
          </cell>
        </row>
        <row r="973">
          <cell r="A973">
            <v>920</v>
          </cell>
          <cell r="B973" t="str">
            <v>060302.4282.00051.01 SOSIALISASI NSPK BIDANG AIR MINUM</v>
          </cell>
          <cell r="C973" t="str">
            <v>Swakelola</v>
          </cell>
          <cell r="D973" t="str">
            <v>Non Fisik</v>
          </cell>
          <cell r="E973">
            <v>186665</v>
          </cell>
          <cell r="F973">
            <v>0</v>
          </cell>
          <cell r="G973">
            <v>186665</v>
          </cell>
          <cell r="H973">
            <v>160326</v>
          </cell>
          <cell r="I973">
            <v>0</v>
          </cell>
          <cell r="J973">
            <v>160326</v>
          </cell>
          <cell r="K973">
            <v>85.89</v>
          </cell>
          <cell r="L973">
            <v>85.89</v>
          </cell>
        </row>
        <row r="974">
          <cell r="A974">
            <v>921</v>
          </cell>
          <cell r="B974" t="str">
            <v>060302.4282.00051.01 STUDI IDENTIFIKASI KEBUTUHAN DAN POTENSI AIR BAKU AIR MINUM PROPINSI (PK-01)</v>
          </cell>
          <cell r="C974" t="str">
            <v>Kontrak</v>
          </cell>
          <cell r="D974" t="str">
            <v>Non Fisik</v>
          </cell>
          <cell r="E974">
            <v>200000</v>
          </cell>
          <cell r="F974">
            <v>0</v>
          </cell>
          <cell r="G974">
            <v>200000</v>
          </cell>
          <cell r="H974">
            <v>35629</v>
          </cell>
          <cell r="I974">
            <v>0</v>
          </cell>
          <cell r="J974">
            <v>35629</v>
          </cell>
          <cell r="K974">
            <v>17.809999999999999</v>
          </cell>
          <cell r="L974">
            <v>45</v>
          </cell>
        </row>
        <row r="975">
          <cell r="A975">
            <v>922</v>
          </cell>
          <cell r="B975" t="str">
            <v>060302.4282.00051.01 FASILITASI PERENCANAAN TEKNIS PENGEMBANGAN SPAM</v>
          </cell>
          <cell r="C975" t="str">
            <v>Swakelola</v>
          </cell>
          <cell r="D975" t="str">
            <v>Non Fisik</v>
          </cell>
          <cell r="E975">
            <v>204550</v>
          </cell>
          <cell r="F975">
            <v>0</v>
          </cell>
          <cell r="G975">
            <v>204550</v>
          </cell>
          <cell r="H975">
            <v>0</v>
          </cell>
          <cell r="I975">
            <v>0</v>
          </cell>
          <cell r="J975">
            <v>0</v>
          </cell>
          <cell r="K975">
            <v>0</v>
          </cell>
          <cell r="L975">
            <v>0</v>
          </cell>
        </row>
        <row r="976">
          <cell r="A976">
            <v>923</v>
          </cell>
          <cell r="B976" t="str">
            <v>060302.4282.00051.01 PENDAMPINGAN RENCANA INDUK PENGEMBANGAN SPAM (PK-03)</v>
          </cell>
          <cell r="C976" t="str">
            <v>Kontrak</v>
          </cell>
          <cell r="D976" t="str">
            <v>Non Fisik</v>
          </cell>
          <cell r="E976">
            <v>250000</v>
          </cell>
          <cell r="F976">
            <v>0</v>
          </cell>
          <cell r="G976">
            <v>250000</v>
          </cell>
          <cell r="H976">
            <v>47150</v>
          </cell>
          <cell r="I976">
            <v>0</v>
          </cell>
          <cell r="J976">
            <v>47150</v>
          </cell>
          <cell r="K976">
            <v>18.86</v>
          </cell>
          <cell r="L976">
            <v>50</v>
          </cell>
        </row>
        <row r="977">
          <cell r="A977">
            <v>924</v>
          </cell>
          <cell r="B977" t="str">
            <v>060302.4282.00051.01 PENDAMPINGAN RENCANA INDUK PENGEMBANGAN SPAM (PK-02)</v>
          </cell>
          <cell r="C977" t="str">
            <v>Kontrak</v>
          </cell>
          <cell r="D977" t="str">
            <v>Non Fisik</v>
          </cell>
          <cell r="E977">
            <v>250000</v>
          </cell>
          <cell r="F977">
            <v>0</v>
          </cell>
          <cell r="G977">
            <v>250000</v>
          </cell>
          <cell r="H977">
            <v>47069</v>
          </cell>
          <cell r="I977">
            <v>0</v>
          </cell>
          <cell r="J977">
            <v>47069</v>
          </cell>
          <cell r="K977">
            <v>18.829999999999998</v>
          </cell>
          <cell r="L977">
            <v>50</v>
          </cell>
        </row>
        <row r="978">
          <cell r="A978">
            <v>925</v>
          </cell>
          <cell r="B978" t="str">
            <v>060302.4282.00121.01 PENGAWASAN SUPERVISI SPAM BANTEK (PK-04)</v>
          </cell>
          <cell r="C978" t="str">
            <v>Kontrak</v>
          </cell>
          <cell r="D978" t="str">
            <v>Non Fisik</v>
          </cell>
          <cell r="E978">
            <v>296100</v>
          </cell>
          <cell r="F978">
            <v>0</v>
          </cell>
          <cell r="G978">
            <v>296100</v>
          </cell>
          <cell r="H978">
            <v>57860</v>
          </cell>
          <cell r="I978">
            <v>0</v>
          </cell>
          <cell r="J978">
            <v>57860</v>
          </cell>
          <cell r="K978">
            <v>19.54</v>
          </cell>
          <cell r="L978">
            <v>50</v>
          </cell>
        </row>
        <row r="979">
          <cell r="A979">
            <v>926</v>
          </cell>
          <cell r="B979" t="str">
            <v>060302.4282.00967.01 MONEV SPAM DAN MONEV DAK</v>
          </cell>
          <cell r="C979" t="str">
            <v>Swakelola</v>
          </cell>
          <cell r="D979" t="str">
            <v>Non Fisik</v>
          </cell>
          <cell r="E979">
            <v>410430</v>
          </cell>
          <cell r="F979">
            <v>0</v>
          </cell>
          <cell r="G979">
            <v>410430</v>
          </cell>
          <cell r="H979">
            <v>61302</v>
          </cell>
          <cell r="I979">
            <v>0</v>
          </cell>
          <cell r="J979">
            <v>61302</v>
          </cell>
          <cell r="K979">
            <v>14.94</v>
          </cell>
          <cell r="L979">
            <v>14.94</v>
          </cell>
        </row>
        <row r="980">
          <cell r="A980">
            <v>927</v>
          </cell>
          <cell r="B980" t="str">
            <v>060302.4607.00168.01 PENGADAAN PIPA PVC KABUPATEN NGAWI (TB-BT03/NGW)</v>
          </cell>
          <cell r="C980" t="str">
            <v>Kontrak</v>
          </cell>
          <cell r="D980" t="str">
            <v>Fisik</v>
          </cell>
          <cell r="E980">
            <v>658752</v>
          </cell>
          <cell r="F980">
            <v>0</v>
          </cell>
          <cell r="G980">
            <v>658752</v>
          </cell>
          <cell r="H980">
            <v>658752</v>
          </cell>
          <cell r="I980">
            <v>0</v>
          </cell>
          <cell r="J980">
            <v>658752</v>
          </cell>
          <cell r="K980">
            <v>100</v>
          </cell>
          <cell r="L980">
            <v>100</v>
          </cell>
        </row>
        <row r="981">
          <cell r="A981">
            <v>928</v>
          </cell>
          <cell r="B981" t="str">
            <v>060302.4607.00168.01 PENGADAAN PIPA GI, PVC KABUPATEN LUMAJANG (TB-BT04/LMJ)</v>
          </cell>
          <cell r="C981" t="str">
            <v>Kontrak</v>
          </cell>
          <cell r="D981" t="str">
            <v>Fisik</v>
          </cell>
          <cell r="E981">
            <v>1197389</v>
          </cell>
          <cell r="F981">
            <v>0</v>
          </cell>
          <cell r="G981">
            <v>1197389</v>
          </cell>
          <cell r="H981">
            <v>1197389</v>
          </cell>
          <cell r="I981">
            <v>0</v>
          </cell>
          <cell r="J981">
            <v>1197389</v>
          </cell>
          <cell r="K981">
            <v>100</v>
          </cell>
          <cell r="L981">
            <v>100</v>
          </cell>
        </row>
        <row r="982">
          <cell r="A982">
            <v>929</v>
          </cell>
          <cell r="B982" t="str">
            <v>060302.4607.00168.01 PEMAS. PIPA PVC, PEMAS. &amp; PENGAD. ACC, WATER METER, PEMB. PERLINT. SUNGAI &amp; JALAN KAB. BLITAR, KEC. WLINGI (BT-01/BLT)</v>
          </cell>
          <cell r="C982" t="str">
            <v>Kontrak</v>
          </cell>
          <cell r="D982" t="str">
            <v>Fisik</v>
          </cell>
          <cell r="E982">
            <v>517427</v>
          </cell>
          <cell r="F982">
            <v>0</v>
          </cell>
          <cell r="G982">
            <v>517427</v>
          </cell>
          <cell r="H982">
            <v>512766</v>
          </cell>
          <cell r="I982">
            <v>0</v>
          </cell>
          <cell r="J982">
            <v>512766</v>
          </cell>
          <cell r="K982">
            <v>99.1</v>
          </cell>
          <cell r="L982">
            <v>100</v>
          </cell>
        </row>
        <row r="983">
          <cell r="A983">
            <v>930</v>
          </cell>
          <cell r="B983" t="str">
            <v>060302.4607.00168.01 PEMAS. PIPA PVC, PENGAD. &amp; PEMAS. ACC, PEMB. SUMUR BOR, PENGAD. &amp; PEMAS. POMPA SUBMERSIBLE, PENGAD. &amp; PEMAS. WATER METER, PEMB. R. PANEL KAB. SUMENEP, KEC. SARONGGI (BT-02/SMP)</v>
          </cell>
          <cell r="C983" t="str">
            <v>Kontrak</v>
          </cell>
          <cell r="D983" t="str">
            <v>Fisik</v>
          </cell>
          <cell r="E983">
            <v>532493</v>
          </cell>
          <cell r="F983">
            <v>0</v>
          </cell>
          <cell r="G983">
            <v>532493</v>
          </cell>
          <cell r="H983">
            <v>145275</v>
          </cell>
          <cell r="I983">
            <v>0</v>
          </cell>
          <cell r="J983">
            <v>145275</v>
          </cell>
          <cell r="K983">
            <v>27.28</v>
          </cell>
          <cell r="L983">
            <v>70</v>
          </cell>
        </row>
        <row r="984">
          <cell r="A984">
            <v>931</v>
          </cell>
          <cell r="B984" t="str">
            <v>060302.4607.00168.01 PEMAS. PIPA PVC, PENGAD. &amp; PEMAS. ACC, PEMB. SUMUR BOR, PENGAD. &amp; PEMAS. POMPA R. PANEL KEC. KARANGASRI, KEDUNGGALAR KAB. NGAWI (BT-03/NGW)</v>
          </cell>
          <cell r="C984" t="str">
            <v>Kontrak</v>
          </cell>
          <cell r="D984" t="str">
            <v>Fisik</v>
          </cell>
          <cell r="E984">
            <v>992300</v>
          </cell>
          <cell r="F984">
            <v>0</v>
          </cell>
          <cell r="G984">
            <v>992300</v>
          </cell>
          <cell r="H984">
            <v>270632</v>
          </cell>
          <cell r="I984">
            <v>0</v>
          </cell>
          <cell r="J984">
            <v>270632</v>
          </cell>
          <cell r="K984">
            <v>27.27</v>
          </cell>
          <cell r="L984">
            <v>77.13</v>
          </cell>
        </row>
        <row r="985">
          <cell r="A985">
            <v>932</v>
          </cell>
          <cell r="B985" t="str">
            <v>060302.4607.00168.01 PEMAS. PIPA GI &amp; PVC, PENGAD. &amp; PEMAS. ACC. PEMB. BRONCAPTERING, BAK PENAMPUNG, PENGAD. &amp; PEMAS. POMPA SUMBERSIBLE, R. PANEL, GROUND RESERVOIR, PERLINT. SUNGAI KEC. KLAKAH, KAB. LUMAJANG (BT-04/LMJ)</v>
          </cell>
          <cell r="C985" t="str">
            <v>Kontrak</v>
          </cell>
          <cell r="D985" t="str">
            <v>Fisik</v>
          </cell>
          <cell r="E985">
            <v>691090</v>
          </cell>
          <cell r="F985">
            <v>0</v>
          </cell>
          <cell r="G985">
            <v>691090</v>
          </cell>
          <cell r="H985">
            <v>364393</v>
          </cell>
          <cell r="I985">
            <v>0</v>
          </cell>
          <cell r="J985">
            <v>364393</v>
          </cell>
          <cell r="K985">
            <v>52.73</v>
          </cell>
          <cell r="L985">
            <v>43.46</v>
          </cell>
        </row>
        <row r="986">
          <cell r="A986">
            <v>933</v>
          </cell>
          <cell r="B986" t="str">
            <v>060302.4607.00168.01 PENGADAAN PIPA PVC KABUPATEN BLITAR (TB-BT01/BLT)</v>
          </cell>
          <cell r="C986" t="str">
            <v>Kontrak</v>
          </cell>
          <cell r="D986" t="str">
            <v>Fisik</v>
          </cell>
          <cell r="E986">
            <v>1444109</v>
          </cell>
          <cell r="F986">
            <v>0</v>
          </cell>
          <cell r="G986">
            <v>1444109</v>
          </cell>
          <cell r="H986">
            <v>1367603</v>
          </cell>
          <cell r="I986">
            <v>0</v>
          </cell>
          <cell r="J986">
            <v>1367603</v>
          </cell>
          <cell r="K986">
            <v>94.7</v>
          </cell>
          <cell r="L986">
            <v>100</v>
          </cell>
        </row>
        <row r="987">
          <cell r="A987">
            <v>934</v>
          </cell>
          <cell r="B987" t="str">
            <v>060302.4607.00168.01 PENGADAAN PIPA PVC KABUPATEN SUMENEP (TB-BT02/SMP)</v>
          </cell>
          <cell r="C987" t="str">
            <v>Kontrak</v>
          </cell>
          <cell r="D987" t="str">
            <v>Fisik</v>
          </cell>
          <cell r="E987">
            <v>455835</v>
          </cell>
          <cell r="F987">
            <v>0</v>
          </cell>
          <cell r="G987">
            <v>455835</v>
          </cell>
          <cell r="H987">
            <v>455835</v>
          </cell>
          <cell r="I987">
            <v>0</v>
          </cell>
          <cell r="J987">
            <v>455835</v>
          </cell>
          <cell r="K987">
            <v>100</v>
          </cell>
          <cell r="L987">
            <v>100</v>
          </cell>
        </row>
        <row r="988">
          <cell r="A988">
            <v>935</v>
          </cell>
          <cell r="B988" t="str">
            <v>060302.4607.00168.01 PENGADAAN PIPA PVC KAB. NGAWI (TB-BT05/NGW)</v>
          </cell>
          <cell r="C988" t="str">
            <v>Kontrak</v>
          </cell>
          <cell r="D988" t="str">
            <v>Fisik</v>
          </cell>
          <cell r="E988">
            <v>448140</v>
          </cell>
          <cell r="F988">
            <v>0</v>
          </cell>
          <cell r="G988">
            <v>448140</v>
          </cell>
          <cell r="H988">
            <v>448140</v>
          </cell>
          <cell r="I988">
            <v>0</v>
          </cell>
          <cell r="J988">
            <v>448140</v>
          </cell>
          <cell r="K988">
            <v>100</v>
          </cell>
          <cell r="L988">
            <v>100</v>
          </cell>
        </row>
        <row r="989">
          <cell r="A989">
            <v>936</v>
          </cell>
          <cell r="B989" t="str">
            <v>060302.4607.00168.01 PENGADAAN PIPA PVC KAB. SUMENEP (TB-BT06/SMP)</v>
          </cell>
          <cell r="C989" t="str">
            <v>Kontrak</v>
          </cell>
          <cell r="D989" t="str">
            <v>Fisik</v>
          </cell>
          <cell r="E989">
            <v>105723</v>
          </cell>
          <cell r="F989">
            <v>0</v>
          </cell>
          <cell r="G989">
            <v>105723</v>
          </cell>
          <cell r="H989">
            <v>105723</v>
          </cell>
          <cell r="I989">
            <v>0</v>
          </cell>
          <cell r="J989">
            <v>105723</v>
          </cell>
          <cell r="K989">
            <v>100</v>
          </cell>
          <cell r="L989">
            <v>100</v>
          </cell>
        </row>
        <row r="990">
          <cell r="A990">
            <v>937</v>
          </cell>
          <cell r="B990" t="str">
            <v>060302.4607.00168.01 PEMAS. PIPA, PENGAD. &amp; PEMAS. ACC, &amp; PERLINT. KAB. NGAWI (BT-05/NGW)</v>
          </cell>
          <cell r="C990" t="str">
            <v>Kontrak</v>
          </cell>
          <cell r="D990" t="str">
            <v>Fisik</v>
          </cell>
          <cell r="E990">
            <v>109989</v>
          </cell>
          <cell r="F990">
            <v>0</v>
          </cell>
          <cell r="G990">
            <v>109989</v>
          </cell>
          <cell r="H990">
            <v>29997</v>
          </cell>
          <cell r="I990">
            <v>0</v>
          </cell>
          <cell r="J990">
            <v>29997</v>
          </cell>
          <cell r="K990">
            <v>27.27</v>
          </cell>
          <cell r="L990">
            <v>42</v>
          </cell>
        </row>
        <row r="991">
          <cell r="A991">
            <v>938</v>
          </cell>
          <cell r="B991" t="str">
            <v>060302.4607.00168.01 PEMAS. PIPA, PENGAD. &amp; PEMAS. ACC, POMPA, PEMB. SUMUR BOR, R. PANEL, PAGAR &amp; PERLINT. KAB. SUMENEP (BT-06/SMP)</v>
          </cell>
          <cell r="C991" t="str">
            <v>Kontrak</v>
          </cell>
          <cell r="D991" t="str">
            <v>Fisik</v>
          </cell>
          <cell r="E991">
            <v>452150</v>
          </cell>
          <cell r="F991">
            <v>0</v>
          </cell>
          <cell r="G991">
            <v>452150</v>
          </cell>
          <cell r="H991">
            <v>123328</v>
          </cell>
          <cell r="I991">
            <v>0</v>
          </cell>
          <cell r="J991">
            <v>123328</v>
          </cell>
          <cell r="K991">
            <v>27.28</v>
          </cell>
          <cell r="L991">
            <v>80</v>
          </cell>
        </row>
        <row r="992">
          <cell r="A992">
            <v>939</v>
          </cell>
          <cell r="B992" t="str">
            <v>060302.4607.00168.01 EVALUASI DAN PENGEMBANGAN SPAM PDAM KAB. TRENGGALEK (PK-09)</v>
          </cell>
          <cell r="C992" t="str">
            <v>Kontrak</v>
          </cell>
          <cell r="D992" t="str">
            <v>Non Fisik</v>
          </cell>
          <cell r="E992">
            <v>227976</v>
          </cell>
          <cell r="F992">
            <v>0</v>
          </cell>
          <cell r="G992">
            <v>227976</v>
          </cell>
          <cell r="H992">
            <v>41450</v>
          </cell>
          <cell r="I992">
            <v>0</v>
          </cell>
          <cell r="J992">
            <v>41450</v>
          </cell>
          <cell r="K992">
            <v>18.18</v>
          </cell>
          <cell r="L992">
            <v>60</v>
          </cell>
        </row>
        <row r="993">
          <cell r="A993">
            <v>940</v>
          </cell>
          <cell r="B993" t="str">
            <v>060302.4607.00168.01 EVALUASI DAN PENGEMBANGAN SPAM PDAM KAB. TULUNGAGUNG (PK-10)</v>
          </cell>
          <cell r="C993" t="str">
            <v>Kontrak</v>
          </cell>
          <cell r="D993" t="str">
            <v>Non Fisik</v>
          </cell>
          <cell r="E993">
            <v>232352</v>
          </cell>
          <cell r="F993">
            <v>0</v>
          </cell>
          <cell r="G993">
            <v>232352</v>
          </cell>
          <cell r="H993">
            <v>42246</v>
          </cell>
          <cell r="I993">
            <v>0</v>
          </cell>
          <cell r="J993">
            <v>42246</v>
          </cell>
          <cell r="K993">
            <v>18.18</v>
          </cell>
          <cell r="L993">
            <v>60</v>
          </cell>
        </row>
        <row r="994">
          <cell r="A994">
            <v>941</v>
          </cell>
          <cell r="B994" t="str">
            <v>060302.4607.00168.01 EVALUASI DAN PENGEMBANGAN SPAM PDAM KOTA KEDIRI DAN KAB. SAMPANG (PK-11)</v>
          </cell>
          <cell r="C994" t="str">
            <v>Kontrak</v>
          </cell>
          <cell r="D994" t="str">
            <v>Non Fisik</v>
          </cell>
          <cell r="E994">
            <v>232873</v>
          </cell>
          <cell r="F994">
            <v>0</v>
          </cell>
          <cell r="G994">
            <v>232873</v>
          </cell>
          <cell r="H994">
            <v>42359</v>
          </cell>
          <cell r="I994">
            <v>0</v>
          </cell>
          <cell r="J994">
            <v>42359</v>
          </cell>
          <cell r="K994">
            <v>18.190000000000001</v>
          </cell>
          <cell r="L994">
            <v>60</v>
          </cell>
        </row>
        <row r="995">
          <cell r="A995">
            <v>942</v>
          </cell>
          <cell r="B995" t="str">
            <v>060302.4607.00168.01 ADMINISTRASI KEGIATAN PENUNJANG</v>
          </cell>
          <cell r="C995" t="str">
            <v>Adm. Umum</v>
          </cell>
          <cell r="D995" t="str">
            <v>Adm. Umum</v>
          </cell>
          <cell r="E995">
            <v>688995</v>
          </cell>
          <cell r="F995">
            <v>0</v>
          </cell>
          <cell r="G995">
            <v>688995</v>
          </cell>
          <cell r="H995">
            <v>0</v>
          </cell>
          <cell r="I995">
            <v>0</v>
          </cell>
          <cell r="J995">
            <v>0</v>
          </cell>
          <cell r="K995">
            <v>0</v>
          </cell>
          <cell r="L995">
            <v>0</v>
          </cell>
        </row>
        <row r="996">
          <cell r="A996">
            <v>943</v>
          </cell>
          <cell r="B996" t="str">
            <v>060302.4607.00168.01 PENGADAAN PIPA PVC KABUPATEN NGAWI (TB-BT 07/NGW)</v>
          </cell>
          <cell r="C996" t="str">
            <v>Kontrak</v>
          </cell>
          <cell r="D996" t="str">
            <v>Fisik</v>
          </cell>
          <cell r="E996">
            <v>505000</v>
          </cell>
          <cell r="F996">
            <v>0</v>
          </cell>
          <cell r="G996">
            <v>505000</v>
          </cell>
          <cell r="H996">
            <v>354816</v>
          </cell>
          <cell r="I996">
            <v>0</v>
          </cell>
          <cell r="J996">
            <v>354816</v>
          </cell>
          <cell r="K996">
            <v>70.260000000000005</v>
          </cell>
          <cell r="L996">
            <v>100</v>
          </cell>
        </row>
        <row r="997">
          <cell r="A997">
            <v>944</v>
          </cell>
          <cell r="B997" t="str">
            <v>060302.4615.04940.02 PENGAD. PIPA PVC KABUPATEN PASURUAN (TB-RA-01/PSN)</v>
          </cell>
          <cell r="C997" t="str">
            <v>Kontrak</v>
          </cell>
          <cell r="D997" t="str">
            <v>Fisik</v>
          </cell>
          <cell r="E997">
            <v>1216021</v>
          </cell>
          <cell r="F997">
            <v>0</v>
          </cell>
          <cell r="G997">
            <v>1216021</v>
          </cell>
          <cell r="H997">
            <v>890255</v>
          </cell>
          <cell r="I997">
            <v>0</v>
          </cell>
          <cell r="J997">
            <v>890255</v>
          </cell>
          <cell r="K997">
            <v>73.209999999999994</v>
          </cell>
          <cell r="L997">
            <v>100</v>
          </cell>
        </row>
        <row r="998">
          <cell r="A998">
            <v>945</v>
          </cell>
          <cell r="B998" t="str">
            <v>060302.4615.04940.02 PENGAD. PIPA GI, PVC KABUPATEN BONDOWOSO (TB-RA06/BDW)</v>
          </cell>
          <cell r="C998" t="str">
            <v>Kontrak</v>
          </cell>
          <cell r="D998" t="str">
            <v>Fisik</v>
          </cell>
          <cell r="E998">
            <v>211516</v>
          </cell>
          <cell r="F998">
            <v>0</v>
          </cell>
          <cell r="G998">
            <v>211516</v>
          </cell>
          <cell r="H998">
            <v>211516</v>
          </cell>
          <cell r="I998">
            <v>0</v>
          </cell>
          <cell r="J998">
            <v>211516</v>
          </cell>
          <cell r="K998">
            <v>100</v>
          </cell>
          <cell r="L998">
            <v>100</v>
          </cell>
        </row>
        <row r="999">
          <cell r="A999">
            <v>946</v>
          </cell>
          <cell r="B999" t="str">
            <v>060302.4615.04940.02 SUPERVISI KONSTRUKSI SPAM RAWAN AIR (PK-05)</v>
          </cell>
          <cell r="C999" t="str">
            <v>Kontrak</v>
          </cell>
          <cell r="D999" t="str">
            <v>Non Fisik</v>
          </cell>
          <cell r="E999">
            <v>285742</v>
          </cell>
          <cell r="F999">
            <v>0</v>
          </cell>
          <cell r="G999">
            <v>285742</v>
          </cell>
          <cell r="H999">
            <v>0</v>
          </cell>
          <cell r="I999">
            <v>0</v>
          </cell>
          <cell r="J999">
            <v>0</v>
          </cell>
          <cell r="K999">
            <v>0</v>
          </cell>
          <cell r="L999">
            <v>50</v>
          </cell>
        </row>
        <row r="1000">
          <cell r="A1000">
            <v>947</v>
          </cell>
          <cell r="B1000" t="str">
            <v>060302.4615.04940.02 PENGAD. PIPA PVC KABUPATEN PROBOLINGGO (TB-RA02/PBG)</v>
          </cell>
          <cell r="C1000" t="str">
            <v>Kontrak</v>
          </cell>
          <cell r="D1000" t="str">
            <v>Fisik</v>
          </cell>
          <cell r="E1000">
            <v>847770</v>
          </cell>
          <cell r="F1000">
            <v>0</v>
          </cell>
          <cell r="G1000">
            <v>847770</v>
          </cell>
          <cell r="H1000">
            <v>847770</v>
          </cell>
          <cell r="I1000">
            <v>0</v>
          </cell>
          <cell r="J1000">
            <v>847770</v>
          </cell>
          <cell r="K1000">
            <v>100</v>
          </cell>
          <cell r="L1000">
            <v>100</v>
          </cell>
        </row>
        <row r="1001">
          <cell r="A1001">
            <v>948</v>
          </cell>
          <cell r="B1001" t="str">
            <v>060302.4615.04940.02 PENGAD. PIPA PVC, GI KABUPATEN JEMBER (TB-RA-03/JBR)</v>
          </cell>
          <cell r="C1001" t="str">
            <v>Kontrak</v>
          </cell>
          <cell r="D1001" t="str">
            <v>Fisik</v>
          </cell>
          <cell r="E1001">
            <v>459207</v>
          </cell>
          <cell r="F1001">
            <v>0</v>
          </cell>
          <cell r="G1001">
            <v>459207</v>
          </cell>
          <cell r="H1001">
            <v>459207</v>
          </cell>
          <cell r="I1001">
            <v>0</v>
          </cell>
          <cell r="J1001">
            <v>459207</v>
          </cell>
          <cell r="K1001">
            <v>100</v>
          </cell>
          <cell r="L1001">
            <v>100</v>
          </cell>
        </row>
        <row r="1002">
          <cell r="A1002">
            <v>949</v>
          </cell>
          <cell r="B1002" t="str">
            <v>060302.4615.04940.02 PENGAD. PIPA PVC, GI KABUPATEN BLITAR (TB-RA04/BLT)</v>
          </cell>
          <cell r="C1002" t="str">
            <v>Kontrak</v>
          </cell>
          <cell r="D1002" t="str">
            <v>Fisik</v>
          </cell>
          <cell r="E1002">
            <v>763301</v>
          </cell>
          <cell r="F1002">
            <v>0</v>
          </cell>
          <cell r="G1002">
            <v>763301</v>
          </cell>
          <cell r="H1002">
            <v>763301</v>
          </cell>
          <cell r="I1002">
            <v>0</v>
          </cell>
          <cell r="J1002">
            <v>763301</v>
          </cell>
          <cell r="K1002">
            <v>100</v>
          </cell>
          <cell r="L1002">
            <v>100</v>
          </cell>
        </row>
        <row r="1003">
          <cell r="A1003">
            <v>950</v>
          </cell>
          <cell r="B1003" t="str">
            <v>060302.4615.04940.02 PENGAD. PIPA GI, PVC KABUPATEN PONOROGO (TB-RA-05/PNG)</v>
          </cell>
          <cell r="C1003" t="str">
            <v>Kontrak</v>
          </cell>
          <cell r="D1003" t="str">
            <v>Fisik</v>
          </cell>
          <cell r="E1003">
            <v>654731</v>
          </cell>
          <cell r="F1003">
            <v>0</v>
          </cell>
          <cell r="G1003">
            <v>654731</v>
          </cell>
          <cell r="H1003">
            <v>654731</v>
          </cell>
          <cell r="I1003">
            <v>0</v>
          </cell>
          <cell r="J1003">
            <v>654731</v>
          </cell>
          <cell r="K1003">
            <v>100</v>
          </cell>
          <cell r="L1003">
            <v>100</v>
          </cell>
        </row>
        <row r="1004">
          <cell r="A1004">
            <v>951</v>
          </cell>
          <cell r="B1004" t="str">
            <v>060302.4615.04940.02 PEMAS. PIPA GI &amp; PVC, PENGAD. &amp; PEMAS. ACC, PEMB. BRONCAPTERING, BPT, HU, PERLINT. SUNGAI KABUPATEN PONOROGO I (RA-06/PNG)</v>
          </cell>
          <cell r="C1004" t="str">
            <v>Kontrak</v>
          </cell>
          <cell r="D1004" t="str">
            <v>Fisik</v>
          </cell>
          <cell r="E1004">
            <v>330782</v>
          </cell>
          <cell r="F1004">
            <v>0</v>
          </cell>
          <cell r="G1004">
            <v>330782</v>
          </cell>
          <cell r="H1004">
            <v>326649</v>
          </cell>
          <cell r="I1004">
            <v>0</v>
          </cell>
          <cell r="J1004">
            <v>326649</v>
          </cell>
          <cell r="K1004">
            <v>98.75</v>
          </cell>
          <cell r="L1004">
            <v>100</v>
          </cell>
        </row>
        <row r="1005">
          <cell r="A1005">
            <v>952</v>
          </cell>
          <cell r="B1005" t="str">
            <v>060302.4615.04940.02 PEMAS. PIPA GI &amp; PVC, PENGAD. &amp; PEMAS. ACC, PEMB. BROUNCAPTERING, PERLINT SUNGAI &amp; JALAN KABUPATEN JEMBER II (RA-04/JBR)</v>
          </cell>
          <cell r="C1005" t="str">
            <v>Kontrak</v>
          </cell>
          <cell r="D1005" t="str">
            <v>Fisik</v>
          </cell>
          <cell r="E1005">
            <v>149374</v>
          </cell>
          <cell r="F1005">
            <v>0</v>
          </cell>
          <cell r="G1005">
            <v>149374</v>
          </cell>
          <cell r="H1005">
            <v>149369</v>
          </cell>
          <cell r="I1005">
            <v>0</v>
          </cell>
          <cell r="J1005">
            <v>149369</v>
          </cell>
          <cell r="K1005">
            <v>100</v>
          </cell>
          <cell r="L1005">
            <v>100</v>
          </cell>
        </row>
        <row r="1006">
          <cell r="A1006">
            <v>953</v>
          </cell>
          <cell r="B1006" t="str">
            <v>060302.4615.04940.02 PEMAS. PIPA GI &amp; PVC, PENGAD. &amp; PEMAS. ACC, PEMB. BRONCAPTERING, HU, PERLINT. SUNGAI &amp; JALAN KABUPATEN JEMBER (RA-03/JBR)</v>
          </cell>
          <cell r="C1006" t="str">
            <v>Kontrak</v>
          </cell>
          <cell r="D1006" t="str">
            <v>Fisik</v>
          </cell>
          <cell r="E1006">
            <v>256205</v>
          </cell>
          <cell r="F1006">
            <v>0</v>
          </cell>
          <cell r="G1006">
            <v>256205</v>
          </cell>
          <cell r="H1006">
            <v>167698</v>
          </cell>
          <cell r="I1006">
            <v>0</v>
          </cell>
          <cell r="J1006">
            <v>167698</v>
          </cell>
          <cell r="K1006">
            <v>65.45</v>
          </cell>
          <cell r="L1006">
            <v>71.400000000000006</v>
          </cell>
        </row>
        <row r="1007">
          <cell r="A1007">
            <v>954</v>
          </cell>
          <cell r="B1007" t="str">
            <v>060302.4615.04940.02 PEMAS. PIPA PVC, PENGAD. &amp; PEMAS. ACC, PEMB. GROUND RESERVOIR, PENGAD. &amp; PEMAS. P. CENTRIFUGAL, PEMB. PERLINT. KERETA API, SUNGAI &amp; JALAN KABUPATEN PROBOLINGGO (RA-02/PBG)</v>
          </cell>
          <cell r="C1007" t="str">
            <v>Kontrak</v>
          </cell>
          <cell r="D1007" t="str">
            <v>Fisik</v>
          </cell>
          <cell r="E1007">
            <v>948252</v>
          </cell>
          <cell r="F1007">
            <v>0</v>
          </cell>
          <cell r="G1007">
            <v>948252</v>
          </cell>
          <cell r="H1007">
            <v>671270</v>
          </cell>
          <cell r="I1007">
            <v>0</v>
          </cell>
          <cell r="J1007">
            <v>671270</v>
          </cell>
          <cell r="K1007">
            <v>70.790000000000006</v>
          </cell>
          <cell r="L1007">
            <v>68.739999999999995</v>
          </cell>
        </row>
        <row r="1008">
          <cell r="A1008">
            <v>955</v>
          </cell>
          <cell r="B1008" t="str">
            <v>060302.4615.04940.02 PEMAS. PIPA PVC, PENGAD. &amp; PEMAS. ACC, WATER METER INDUK, P. CENTRIFUGAL, PEMB. MENARA AIR, PERLINT SUNGAI &amp; JALAN KABUPATEN PASURUAN (RA-01/PSN)</v>
          </cell>
          <cell r="C1008" t="str">
            <v>Kontrak</v>
          </cell>
          <cell r="D1008" t="str">
            <v>Fisik</v>
          </cell>
          <cell r="E1008">
            <v>1675826</v>
          </cell>
          <cell r="F1008">
            <v>0</v>
          </cell>
          <cell r="G1008">
            <v>1675826</v>
          </cell>
          <cell r="H1008">
            <v>457043</v>
          </cell>
          <cell r="I1008">
            <v>0</v>
          </cell>
          <cell r="J1008">
            <v>457043</v>
          </cell>
          <cell r="K1008">
            <v>27.27</v>
          </cell>
          <cell r="L1008">
            <v>40</v>
          </cell>
        </row>
        <row r="1009">
          <cell r="A1009">
            <v>956</v>
          </cell>
          <cell r="B1009" t="str">
            <v>060302.4615.04940.02 PEMAS. PIPA GI &amp; PVC, PENGAD. &amp; PEMAS. ACC, PEMB. BRONCAPTERING, BAK PENAMPUNG, HU KABUPATEN BLITAR (RA-05/BLT)</v>
          </cell>
          <cell r="C1009" t="str">
            <v>Kontrak</v>
          </cell>
          <cell r="D1009" t="str">
            <v>Fisik</v>
          </cell>
          <cell r="E1009">
            <v>388966</v>
          </cell>
          <cell r="F1009">
            <v>0</v>
          </cell>
          <cell r="G1009">
            <v>388966</v>
          </cell>
          <cell r="H1009">
            <v>106082</v>
          </cell>
          <cell r="I1009">
            <v>0</v>
          </cell>
          <cell r="J1009">
            <v>106082</v>
          </cell>
          <cell r="K1009">
            <v>27.27</v>
          </cell>
          <cell r="L1009">
            <v>100</v>
          </cell>
        </row>
        <row r="1010">
          <cell r="A1010">
            <v>957</v>
          </cell>
          <cell r="B1010" t="str">
            <v>060302.4615.04940.02 PEMAS. PIPA PVC, PENGAD. &amp; PEMAS. ACC, PEMB. SUMUR BOR, PENGAD. &amp; PEMAS. P. SUBMERSIBLE, PEMB. R. PANEL, PAGAR BRC, PEMB. PERLINT SUNGAI KABUPATEN PONOROGO II (RA-07/PNG)</v>
          </cell>
          <cell r="C1010" t="str">
            <v>Kontrak</v>
          </cell>
          <cell r="D1010" t="str">
            <v>Fisik</v>
          </cell>
          <cell r="E1010">
            <v>468454</v>
          </cell>
          <cell r="F1010">
            <v>0</v>
          </cell>
          <cell r="G1010">
            <v>468454</v>
          </cell>
          <cell r="H1010">
            <v>127760</v>
          </cell>
          <cell r="I1010">
            <v>0</v>
          </cell>
          <cell r="J1010">
            <v>127760</v>
          </cell>
          <cell r="K1010">
            <v>27.27</v>
          </cell>
          <cell r="L1010">
            <v>37</v>
          </cell>
        </row>
        <row r="1011">
          <cell r="A1011">
            <v>958</v>
          </cell>
          <cell r="B1011" t="str">
            <v>060302.4615.04940.02 PEMAS. PIPA PVC, PENGAD &amp; PEMAS. ACC, PEMB. SUMUR BOR, PENGAD. &amp; PEMAS. P. SUBMERSIBLE, PEMB. GROUND RESERVOIR, R. PANEL, PAGAR BRC KABUPATEN PONOROGO III (RA-08/PNG)</v>
          </cell>
          <cell r="C1011" t="str">
            <v>Kontrak</v>
          </cell>
          <cell r="D1011" t="str">
            <v>Fisik</v>
          </cell>
          <cell r="E1011">
            <v>646863</v>
          </cell>
          <cell r="F1011">
            <v>0</v>
          </cell>
          <cell r="G1011">
            <v>646863</v>
          </cell>
          <cell r="H1011">
            <v>176417</v>
          </cell>
          <cell r="I1011">
            <v>0</v>
          </cell>
          <cell r="J1011">
            <v>176417</v>
          </cell>
          <cell r="K1011">
            <v>27.27</v>
          </cell>
          <cell r="L1011">
            <v>80</v>
          </cell>
        </row>
        <row r="1012">
          <cell r="A1012">
            <v>959</v>
          </cell>
          <cell r="B1012" t="str">
            <v>060302.4615.04940.02 PEMAS. PIPA GI &amp; PVC, PENGAD. &amp; PEMAS. ACC, PEMB BRONCAPTERING, BAK PENAMPUNG, GROUND RESERVOIR, PENGAD &amp; PEMAS. POMPA HIDRAND, PEMB. HU, PERLINT. SUNGAI &amp; JALAN KABUPATEN BONDOWOSO (RA-09/BDW)</v>
          </cell>
          <cell r="C1012" t="str">
            <v>Kontrak</v>
          </cell>
          <cell r="D1012" t="str">
            <v>Fisik</v>
          </cell>
          <cell r="E1012">
            <v>462674</v>
          </cell>
          <cell r="F1012">
            <v>0</v>
          </cell>
          <cell r="G1012">
            <v>462674</v>
          </cell>
          <cell r="H1012">
            <v>126184</v>
          </cell>
          <cell r="I1012">
            <v>0</v>
          </cell>
          <cell r="J1012">
            <v>126184</v>
          </cell>
          <cell r="K1012">
            <v>27.27</v>
          </cell>
          <cell r="L1012">
            <v>45.75</v>
          </cell>
        </row>
        <row r="1013">
          <cell r="A1013">
            <v>960</v>
          </cell>
          <cell r="B1013" t="str">
            <v>060302.4615.04940.02 PEMB. PAKET IPA 20 L/DT LENGKAP, BANGUNAN PELENGKAP DAN SISTEM PERPIPAANNYA KAB. TULUNGAGUNG (RA-16/TLG)</v>
          </cell>
          <cell r="C1013" t="str">
            <v>Kontrak</v>
          </cell>
          <cell r="D1013" t="str">
            <v>Fisik</v>
          </cell>
          <cell r="E1013">
            <v>2118882</v>
          </cell>
          <cell r="F1013">
            <v>0</v>
          </cell>
          <cell r="G1013">
            <v>2118882</v>
          </cell>
          <cell r="H1013">
            <v>385256</v>
          </cell>
          <cell r="I1013">
            <v>0</v>
          </cell>
          <cell r="J1013">
            <v>385256</v>
          </cell>
          <cell r="K1013">
            <v>18.18</v>
          </cell>
          <cell r="L1013">
            <v>50</v>
          </cell>
        </row>
        <row r="1014">
          <cell r="A1014">
            <v>961</v>
          </cell>
          <cell r="B1014" t="str">
            <v>060302.4615.04940.02 PENGAD. PIPA PVC KABUPATEN BONDOWOSO (TB-RA07/BDW)</v>
          </cell>
          <cell r="C1014" t="str">
            <v>Kontrak</v>
          </cell>
          <cell r="D1014" t="str">
            <v>Fisik</v>
          </cell>
          <cell r="E1014">
            <v>213932</v>
          </cell>
          <cell r="F1014">
            <v>0</v>
          </cell>
          <cell r="G1014">
            <v>213932</v>
          </cell>
          <cell r="H1014">
            <v>213932</v>
          </cell>
          <cell r="I1014">
            <v>0</v>
          </cell>
          <cell r="J1014">
            <v>213932</v>
          </cell>
          <cell r="K1014">
            <v>100</v>
          </cell>
          <cell r="L1014">
            <v>100</v>
          </cell>
        </row>
        <row r="1015">
          <cell r="A1015">
            <v>962</v>
          </cell>
          <cell r="B1015" t="str">
            <v>060302.4615.04940.02 PENGAD. PIPA PVC KABUPATEN NGANJUK (TB-RA08/NGJ)</v>
          </cell>
          <cell r="C1015" t="str">
            <v>Kontrak</v>
          </cell>
          <cell r="D1015" t="str">
            <v>Fisik</v>
          </cell>
          <cell r="E1015">
            <v>466633</v>
          </cell>
          <cell r="F1015">
            <v>0</v>
          </cell>
          <cell r="G1015">
            <v>466633</v>
          </cell>
          <cell r="H1015">
            <v>466633</v>
          </cell>
          <cell r="I1015">
            <v>0</v>
          </cell>
          <cell r="J1015">
            <v>466633</v>
          </cell>
          <cell r="K1015">
            <v>100</v>
          </cell>
          <cell r="L1015">
            <v>100</v>
          </cell>
        </row>
        <row r="1016">
          <cell r="A1016">
            <v>963</v>
          </cell>
          <cell r="B1016" t="str">
            <v>060302.4615.04940.02 PENGAD. PIPA PVC KABUPATEN BANGKALAN (TB-RA09/BKL)</v>
          </cell>
          <cell r="C1016" t="str">
            <v>Kontrak</v>
          </cell>
          <cell r="D1016" t="str">
            <v>Fisik</v>
          </cell>
          <cell r="E1016">
            <v>97944</v>
          </cell>
          <cell r="F1016">
            <v>0</v>
          </cell>
          <cell r="G1016">
            <v>97944</v>
          </cell>
          <cell r="H1016">
            <v>97944</v>
          </cell>
          <cell r="I1016">
            <v>0</v>
          </cell>
          <cell r="J1016">
            <v>97944</v>
          </cell>
          <cell r="K1016">
            <v>100</v>
          </cell>
          <cell r="L1016">
            <v>100</v>
          </cell>
        </row>
        <row r="1017">
          <cell r="A1017">
            <v>964</v>
          </cell>
          <cell r="B1017" t="str">
            <v>060302.4615.04940.02 PENGAD. PIPA PVC KABUPATEN PASURUAN (TB-RA10/PSN)</v>
          </cell>
          <cell r="C1017" t="str">
            <v>Kontrak</v>
          </cell>
          <cell r="D1017" t="str">
            <v>Fisik</v>
          </cell>
          <cell r="E1017">
            <v>195751</v>
          </cell>
          <cell r="F1017">
            <v>0</v>
          </cell>
          <cell r="G1017">
            <v>195751</v>
          </cell>
          <cell r="H1017">
            <v>195751</v>
          </cell>
          <cell r="I1017">
            <v>0</v>
          </cell>
          <cell r="J1017">
            <v>195751</v>
          </cell>
          <cell r="K1017">
            <v>100</v>
          </cell>
          <cell r="L1017">
            <v>100</v>
          </cell>
        </row>
        <row r="1018">
          <cell r="A1018">
            <v>965</v>
          </cell>
          <cell r="B1018" t="str">
            <v>060302.4615.04940.02 PENGAD. PIPA GI, PVC KABUPATEN TULUNGAGUNG (TB-RA11/TLG)</v>
          </cell>
          <cell r="C1018" t="str">
            <v>Kontrak</v>
          </cell>
          <cell r="D1018" t="str">
            <v>Fisik</v>
          </cell>
          <cell r="E1018">
            <v>2148663</v>
          </cell>
          <cell r="F1018">
            <v>0</v>
          </cell>
          <cell r="G1018">
            <v>2148663</v>
          </cell>
          <cell r="H1018">
            <v>2148663</v>
          </cell>
          <cell r="I1018">
            <v>0</v>
          </cell>
          <cell r="J1018">
            <v>2148663</v>
          </cell>
          <cell r="K1018">
            <v>100</v>
          </cell>
          <cell r="L1018">
            <v>100</v>
          </cell>
        </row>
        <row r="1019">
          <cell r="A1019">
            <v>966</v>
          </cell>
          <cell r="B1019" t="str">
            <v>060302.4615.04940.02 PEMB. PAKET IPA 20 L/DT LENGKAP, BANGUNAN PELENGKAP DAN SISTEM PERPIPAANNYA KAB. TULUNGAGUNG (RA-17/TLG)</v>
          </cell>
          <cell r="C1019" t="str">
            <v>Kontrak</v>
          </cell>
          <cell r="D1019" t="str">
            <v>Fisik</v>
          </cell>
          <cell r="E1019">
            <v>2359081</v>
          </cell>
          <cell r="F1019">
            <v>0</v>
          </cell>
          <cell r="G1019">
            <v>2359081</v>
          </cell>
          <cell r="H1019">
            <v>428936</v>
          </cell>
          <cell r="I1019">
            <v>0</v>
          </cell>
          <cell r="J1019">
            <v>428936</v>
          </cell>
          <cell r="K1019">
            <v>18.18</v>
          </cell>
          <cell r="L1019">
            <v>50</v>
          </cell>
        </row>
        <row r="1020">
          <cell r="A1020">
            <v>967</v>
          </cell>
          <cell r="B1020" t="str">
            <v>060302.4615.04940.02 PEMAS. PIPA, PENGAD. &amp; PEMAS. POMPA, PENYAMBUNGAN DAYA PLN, PEMB. GROUND RESERVOIR (RA-10/PSN)</v>
          </cell>
          <cell r="C1020" t="str">
            <v>Kontrak</v>
          </cell>
          <cell r="D1020" t="str">
            <v>Fisik</v>
          </cell>
          <cell r="E1020">
            <v>495781</v>
          </cell>
          <cell r="F1020">
            <v>0</v>
          </cell>
          <cell r="G1020">
            <v>495781</v>
          </cell>
          <cell r="H1020">
            <v>356061</v>
          </cell>
          <cell r="I1020">
            <v>0</v>
          </cell>
          <cell r="J1020">
            <v>356061</v>
          </cell>
          <cell r="K1020">
            <v>71.819999999999993</v>
          </cell>
          <cell r="L1020">
            <v>47.3</v>
          </cell>
        </row>
        <row r="1021">
          <cell r="A1021">
            <v>968</v>
          </cell>
          <cell r="B1021" t="str">
            <v>060302.4615.04940.02 PEMAS. PIPA, PENGAD. &amp; PEMAS. ACC, POMPA, PEMB. SUMUR BOR SEDERHANA, MENARA AIR (RA-11/BDW)</v>
          </cell>
          <cell r="C1021" t="str">
            <v>Kontrak</v>
          </cell>
          <cell r="D1021" t="str">
            <v>Fisik</v>
          </cell>
          <cell r="E1021">
            <v>233153</v>
          </cell>
          <cell r="F1021">
            <v>0</v>
          </cell>
          <cell r="G1021">
            <v>233153</v>
          </cell>
          <cell r="H1021">
            <v>63587</v>
          </cell>
          <cell r="I1021">
            <v>0</v>
          </cell>
          <cell r="J1021">
            <v>63587</v>
          </cell>
          <cell r="K1021">
            <v>27.27</v>
          </cell>
          <cell r="L1021">
            <v>68.75</v>
          </cell>
        </row>
        <row r="1022">
          <cell r="A1022">
            <v>969</v>
          </cell>
          <cell r="B1022" t="str">
            <v>060302.4615.04940.02 PEMAS. PIPA, PENGAD. &amp; PEMAS. ACC, PEMB. G. RESERVOIR DAN PERLINT. (RA-12/BDW)</v>
          </cell>
          <cell r="C1022" t="str">
            <v>Kontrak</v>
          </cell>
          <cell r="D1022" t="str">
            <v>Fisik</v>
          </cell>
          <cell r="E1022">
            <v>222787</v>
          </cell>
          <cell r="F1022">
            <v>0</v>
          </cell>
          <cell r="G1022">
            <v>222787</v>
          </cell>
          <cell r="H1022">
            <v>60776</v>
          </cell>
          <cell r="I1022">
            <v>0</v>
          </cell>
          <cell r="J1022">
            <v>60776</v>
          </cell>
          <cell r="K1022">
            <v>27.28</v>
          </cell>
          <cell r="L1022">
            <v>32.29</v>
          </cell>
        </row>
        <row r="1023">
          <cell r="A1023">
            <v>970</v>
          </cell>
          <cell r="B1023" t="str">
            <v>060302.4615.04940.02 PEMAS. PIPA, PENGAD. &amp; PEMAS. ACC, POMPA, PEMB. SUMUR BOR, R. PANEL, PAGAR &amp;N PERLINT. (RA-13/NGJ)</v>
          </cell>
          <cell r="C1023" t="str">
            <v>Kontrak</v>
          </cell>
          <cell r="D1023" t="str">
            <v>Fisik</v>
          </cell>
          <cell r="E1023">
            <v>527402</v>
          </cell>
          <cell r="F1023">
            <v>0</v>
          </cell>
          <cell r="G1023">
            <v>527402</v>
          </cell>
          <cell r="H1023">
            <v>0</v>
          </cell>
          <cell r="I1023">
            <v>0</v>
          </cell>
          <cell r="J1023">
            <v>0</v>
          </cell>
          <cell r="K1023">
            <v>0</v>
          </cell>
          <cell r="L1023">
            <v>59</v>
          </cell>
        </row>
        <row r="1024">
          <cell r="A1024">
            <v>971</v>
          </cell>
          <cell r="B1024" t="str">
            <v>060302.4615.04940.02 PEMAS. PIPA, PENGAD. &amp; PEMAS. ACC, PEMB. MENARA (RA-14/BKL)</v>
          </cell>
          <cell r="C1024" t="str">
            <v>Kontrak</v>
          </cell>
          <cell r="D1024" t="str">
            <v>Fisik</v>
          </cell>
          <cell r="E1024">
            <v>295781</v>
          </cell>
          <cell r="F1024">
            <v>0</v>
          </cell>
          <cell r="G1024">
            <v>295781</v>
          </cell>
          <cell r="H1024">
            <v>80668</v>
          </cell>
          <cell r="I1024">
            <v>0</v>
          </cell>
          <cell r="J1024">
            <v>80668</v>
          </cell>
          <cell r="K1024">
            <v>27.27</v>
          </cell>
          <cell r="L1024">
            <v>40</v>
          </cell>
        </row>
        <row r="1025">
          <cell r="A1025">
            <v>972</v>
          </cell>
          <cell r="B1025" t="str">
            <v>060302.4615.04940.02 PEMAS. PIPA, PENGAD. &amp; PEMAS. ACC, PEMB. PERLINT. (RA-18/MDN)</v>
          </cell>
          <cell r="C1025" t="str">
            <v>Kontrak</v>
          </cell>
          <cell r="D1025" t="str">
            <v>Fisik</v>
          </cell>
          <cell r="E1025">
            <v>244219</v>
          </cell>
          <cell r="F1025">
            <v>0</v>
          </cell>
          <cell r="G1025">
            <v>244219</v>
          </cell>
          <cell r="H1025">
            <v>66605</v>
          </cell>
          <cell r="I1025">
            <v>0</v>
          </cell>
          <cell r="J1025">
            <v>66605</v>
          </cell>
          <cell r="K1025">
            <v>27.27</v>
          </cell>
          <cell r="L1025">
            <v>80</v>
          </cell>
        </row>
        <row r="1026">
          <cell r="A1026">
            <v>973</v>
          </cell>
          <cell r="B1026" t="str">
            <v>060302.4615.04940.02 PENGAD. PIPA PVC KABUPATEN MADIUN (TB-RA12/MDN)</v>
          </cell>
          <cell r="C1026" t="str">
            <v>Kontrak</v>
          </cell>
          <cell r="D1026" t="str">
            <v>Fisik</v>
          </cell>
          <cell r="E1026">
            <v>789749</v>
          </cell>
          <cell r="F1026">
            <v>0</v>
          </cell>
          <cell r="G1026">
            <v>789749</v>
          </cell>
          <cell r="H1026">
            <v>789749</v>
          </cell>
          <cell r="I1026">
            <v>0</v>
          </cell>
          <cell r="J1026">
            <v>789749</v>
          </cell>
          <cell r="K1026">
            <v>100</v>
          </cell>
          <cell r="L1026">
            <v>100</v>
          </cell>
        </row>
        <row r="1027">
          <cell r="A1027">
            <v>974</v>
          </cell>
          <cell r="B1027" t="str">
            <v>060302.4615.04940.02 PENGADAAN PIPA PVC KABUPATEN MADIUN (TB-RA 13/MDN)</v>
          </cell>
          <cell r="C1027" t="str">
            <v>Kontrak</v>
          </cell>
          <cell r="D1027" t="str">
            <v>Fisik</v>
          </cell>
          <cell r="E1027">
            <v>600000</v>
          </cell>
          <cell r="F1027">
            <v>0</v>
          </cell>
          <cell r="G1027">
            <v>600000</v>
          </cell>
          <cell r="H1027">
            <v>420578</v>
          </cell>
          <cell r="I1027">
            <v>0</v>
          </cell>
          <cell r="J1027">
            <v>420578</v>
          </cell>
          <cell r="K1027">
            <v>70.099999999999994</v>
          </cell>
          <cell r="L1027">
            <v>100</v>
          </cell>
        </row>
        <row r="1028">
          <cell r="A1028">
            <v>975</v>
          </cell>
          <cell r="B1028" t="str">
            <v>060302.4629.04942.02 PENGAD. PIPA PVC KABUPATEN MALANG (TB-MBR01/MLG)</v>
          </cell>
          <cell r="C1028" t="str">
            <v>Kontrak</v>
          </cell>
          <cell r="D1028" t="str">
            <v>Fisik</v>
          </cell>
          <cell r="E1028">
            <v>614683</v>
          </cell>
          <cell r="F1028">
            <v>0</v>
          </cell>
          <cell r="G1028">
            <v>614683</v>
          </cell>
          <cell r="H1028">
            <v>614683</v>
          </cell>
          <cell r="I1028">
            <v>0</v>
          </cell>
          <cell r="J1028">
            <v>614683</v>
          </cell>
          <cell r="K1028">
            <v>100</v>
          </cell>
          <cell r="L1028">
            <v>100</v>
          </cell>
        </row>
        <row r="1029">
          <cell r="A1029">
            <v>976</v>
          </cell>
          <cell r="B1029" t="str">
            <v>060302.4629.04942.02 PENGAD. PIPA PVC KABUPATEN MALANG (TB-MBR02/MLG)</v>
          </cell>
          <cell r="C1029" t="str">
            <v>Kontrak</v>
          </cell>
          <cell r="D1029" t="str">
            <v>Fisik</v>
          </cell>
          <cell r="E1029">
            <v>552299</v>
          </cell>
          <cell r="F1029">
            <v>0</v>
          </cell>
          <cell r="G1029">
            <v>552299</v>
          </cell>
          <cell r="H1029">
            <v>552299</v>
          </cell>
          <cell r="I1029">
            <v>0</v>
          </cell>
          <cell r="J1029">
            <v>552299</v>
          </cell>
          <cell r="K1029">
            <v>100</v>
          </cell>
          <cell r="L1029">
            <v>100</v>
          </cell>
        </row>
        <row r="1030">
          <cell r="A1030">
            <v>977</v>
          </cell>
          <cell r="B1030" t="str">
            <v>060302.4629.04942.02 PENGAD. PIPA PVC KABUPATEN JEMBER (TB-MBR-03/JBR)</v>
          </cell>
          <cell r="C1030" t="str">
            <v>Kontrak</v>
          </cell>
          <cell r="D1030" t="str">
            <v>Fisik</v>
          </cell>
          <cell r="E1030">
            <v>430177</v>
          </cell>
          <cell r="F1030">
            <v>0</v>
          </cell>
          <cell r="G1030">
            <v>430177</v>
          </cell>
          <cell r="H1030">
            <v>430177</v>
          </cell>
          <cell r="I1030">
            <v>0</v>
          </cell>
          <cell r="J1030">
            <v>430177</v>
          </cell>
          <cell r="K1030">
            <v>100</v>
          </cell>
          <cell r="L1030">
            <v>100</v>
          </cell>
        </row>
        <row r="1031">
          <cell r="A1031">
            <v>978</v>
          </cell>
          <cell r="B1031" t="str">
            <v>060302.4629.04942.02 PEMAS. PIPA PVC, PENGAD. &amp; PEMAS. ACC, PEMB. PERLINT JALAN &amp; SUNGAI KAB MALANG I (MBR-01/MLG)</v>
          </cell>
          <cell r="C1031" t="str">
            <v>Kontrak</v>
          </cell>
          <cell r="D1031" t="str">
            <v>Fisik</v>
          </cell>
          <cell r="E1031">
            <v>224000</v>
          </cell>
          <cell r="F1031">
            <v>0</v>
          </cell>
          <cell r="G1031">
            <v>224000</v>
          </cell>
          <cell r="H1031">
            <v>186537</v>
          </cell>
          <cell r="I1031">
            <v>0</v>
          </cell>
          <cell r="J1031">
            <v>186537</v>
          </cell>
          <cell r="K1031">
            <v>83.28</v>
          </cell>
          <cell r="L1031">
            <v>100</v>
          </cell>
        </row>
        <row r="1032">
          <cell r="A1032">
            <v>979</v>
          </cell>
          <cell r="B1032" t="str">
            <v>060302.4629.04942.02 PEMAS. PIPA PVC PENGAD. &amp; PEMAS. ACC, P. SUBM, PEMB. PERLINT SUNGAI KAB. MALANG III (MBR-03/MLG)</v>
          </cell>
          <cell r="C1032" t="str">
            <v>Kontrak</v>
          </cell>
          <cell r="D1032" t="str">
            <v>Fisik</v>
          </cell>
          <cell r="E1032">
            <v>272000</v>
          </cell>
          <cell r="F1032">
            <v>0</v>
          </cell>
          <cell r="G1032">
            <v>272000</v>
          </cell>
          <cell r="H1032">
            <v>244440</v>
          </cell>
          <cell r="I1032">
            <v>0</v>
          </cell>
          <cell r="J1032">
            <v>244440</v>
          </cell>
          <cell r="K1032">
            <v>89.87</v>
          </cell>
          <cell r="L1032">
            <v>100</v>
          </cell>
        </row>
        <row r="1033">
          <cell r="A1033">
            <v>980</v>
          </cell>
          <cell r="B1033" t="str">
            <v>060302.4629.04942.02 PEMAS. PIPA PVC, PENGAD. &amp; PEMAS. ACC, KAB. JEMBER (MBR-04/JBR)</v>
          </cell>
          <cell r="C1033" t="str">
            <v>Kontrak</v>
          </cell>
          <cell r="D1033" t="str">
            <v>Fisik</v>
          </cell>
          <cell r="E1033">
            <v>162649</v>
          </cell>
          <cell r="F1033">
            <v>0</v>
          </cell>
          <cell r="G1033">
            <v>162649</v>
          </cell>
          <cell r="H1033">
            <v>162649</v>
          </cell>
          <cell r="I1033">
            <v>0</v>
          </cell>
          <cell r="J1033">
            <v>162649</v>
          </cell>
          <cell r="K1033">
            <v>100</v>
          </cell>
          <cell r="L1033">
            <v>100</v>
          </cell>
        </row>
        <row r="1034">
          <cell r="A1034">
            <v>981</v>
          </cell>
          <cell r="B1034" t="str">
            <v>060302.4629.04942.02 SUPERVISI KONSTRUKSI SPAM MBR (PK-06)</v>
          </cell>
          <cell r="C1034" t="str">
            <v>Kontrak</v>
          </cell>
          <cell r="D1034" t="str">
            <v>Non Fisik</v>
          </cell>
          <cell r="E1034">
            <v>200000</v>
          </cell>
          <cell r="F1034">
            <v>0</v>
          </cell>
          <cell r="G1034">
            <v>200000</v>
          </cell>
          <cell r="H1034">
            <v>33826</v>
          </cell>
          <cell r="I1034">
            <v>0</v>
          </cell>
          <cell r="J1034">
            <v>33826</v>
          </cell>
          <cell r="K1034">
            <v>16.91</v>
          </cell>
          <cell r="L1034">
            <v>50</v>
          </cell>
        </row>
        <row r="1035">
          <cell r="A1035">
            <v>982</v>
          </cell>
          <cell r="B1035" t="str">
            <v>060302.4629.04942.02 PEMAS. PIPA PVC, PENGAD. &amp; PEMAS. ACC, PEMB. PERLINT. SUNGAI &amp; JALAN KAB. MALANG II (MBR-02/MLG)</v>
          </cell>
          <cell r="C1035" t="str">
            <v>Kontrak</v>
          </cell>
          <cell r="D1035" t="str">
            <v>Fisik</v>
          </cell>
          <cell r="E1035">
            <v>382515</v>
          </cell>
          <cell r="F1035">
            <v>0</v>
          </cell>
          <cell r="G1035">
            <v>382515</v>
          </cell>
          <cell r="H1035">
            <v>342254</v>
          </cell>
          <cell r="I1035">
            <v>0</v>
          </cell>
          <cell r="J1035">
            <v>342254</v>
          </cell>
          <cell r="K1035">
            <v>89.47</v>
          </cell>
          <cell r="L1035">
            <v>100</v>
          </cell>
        </row>
        <row r="1036">
          <cell r="A1036">
            <v>983</v>
          </cell>
          <cell r="B1036" t="str">
            <v>060302.4629.04942.02 PENDAMPINGAN PERCEPATAN PROGRAM SAMBUNGAN RUMAH DANA INSENTIF KOTA SURABAYA DAN KAB. SIDOARJO (PK-08)</v>
          </cell>
          <cell r="C1036" t="str">
            <v>Kontrak</v>
          </cell>
          <cell r="D1036" t="str">
            <v>Non Fisik</v>
          </cell>
          <cell r="E1036">
            <v>292351</v>
          </cell>
          <cell r="F1036">
            <v>0</v>
          </cell>
          <cell r="G1036">
            <v>292351</v>
          </cell>
          <cell r="H1036">
            <v>54985</v>
          </cell>
          <cell r="I1036">
            <v>0</v>
          </cell>
          <cell r="J1036">
            <v>54985</v>
          </cell>
          <cell r="K1036">
            <v>18.809999999999999</v>
          </cell>
          <cell r="L1036">
            <v>40</v>
          </cell>
        </row>
        <row r="1037">
          <cell r="A1037">
            <v>984</v>
          </cell>
          <cell r="B1037" t="str">
            <v>060302.4629.04942.02 PENGAD. PIPA PVC KOTA BLITAR (TB-MBR-04/Ko.BLT)</v>
          </cell>
          <cell r="C1037" t="str">
            <v>Kontrak</v>
          </cell>
          <cell r="D1037" t="str">
            <v>Fisik</v>
          </cell>
          <cell r="E1037">
            <v>122266</v>
          </cell>
          <cell r="F1037">
            <v>0</v>
          </cell>
          <cell r="G1037">
            <v>122266</v>
          </cell>
          <cell r="H1037">
            <v>122266</v>
          </cell>
          <cell r="I1037">
            <v>0</v>
          </cell>
          <cell r="J1037">
            <v>122266</v>
          </cell>
          <cell r="K1037">
            <v>100</v>
          </cell>
          <cell r="L1037">
            <v>100</v>
          </cell>
        </row>
        <row r="1038">
          <cell r="A1038">
            <v>985</v>
          </cell>
          <cell r="B1038" t="str">
            <v>060302.4629.04942.02 PENGAD. PIPA PVC KABUPATEN TUBAN (TB-MBR-05/TBN)</v>
          </cell>
          <cell r="C1038" t="str">
            <v>Kontrak</v>
          </cell>
          <cell r="D1038" t="str">
            <v>Fisik</v>
          </cell>
          <cell r="E1038">
            <v>142560</v>
          </cell>
          <cell r="F1038">
            <v>0</v>
          </cell>
          <cell r="G1038">
            <v>142560</v>
          </cell>
          <cell r="H1038">
            <v>142560</v>
          </cell>
          <cell r="I1038">
            <v>0</v>
          </cell>
          <cell r="J1038">
            <v>142560</v>
          </cell>
          <cell r="K1038">
            <v>100</v>
          </cell>
          <cell r="L1038">
            <v>100</v>
          </cell>
        </row>
        <row r="1039">
          <cell r="A1039">
            <v>986</v>
          </cell>
          <cell r="B1039" t="str">
            <v>060302.4629.04942.02 PEMAS. PIPA, PENGAD. &amp; PEMAS. ACC, POMPA, PEMB. SUMUR BOR, R. PANEL, PAGAR &amp; PERLINT. (MBR-05/TBN)</v>
          </cell>
          <cell r="C1039" t="str">
            <v>Kontrak</v>
          </cell>
          <cell r="D1039" t="str">
            <v>Fisik</v>
          </cell>
          <cell r="E1039">
            <v>489500</v>
          </cell>
          <cell r="F1039">
            <v>0</v>
          </cell>
          <cell r="G1039">
            <v>489500</v>
          </cell>
          <cell r="H1039">
            <v>339249</v>
          </cell>
          <cell r="I1039">
            <v>0</v>
          </cell>
          <cell r="J1039">
            <v>339249</v>
          </cell>
          <cell r="K1039">
            <v>69.31</v>
          </cell>
          <cell r="L1039">
            <v>27.4</v>
          </cell>
        </row>
        <row r="1040">
          <cell r="A1040">
            <v>987</v>
          </cell>
          <cell r="B1040" t="str">
            <v>060302.4629.04942.02 PEMB. SUMUR BOR, R. PANEL, G. RESERVOIR, PENGAD. &amp; PEMAS. POMPA (MBR07/MLG)</v>
          </cell>
          <cell r="C1040" t="str">
            <v>Kontrak</v>
          </cell>
          <cell r="D1040" t="str">
            <v>Fisik</v>
          </cell>
          <cell r="E1040">
            <v>565000</v>
          </cell>
          <cell r="F1040">
            <v>0</v>
          </cell>
          <cell r="G1040">
            <v>565000</v>
          </cell>
          <cell r="H1040">
            <v>154475</v>
          </cell>
          <cell r="I1040">
            <v>0</v>
          </cell>
          <cell r="J1040">
            <v>154475</v>
          </cell>
          <cell r="K1040">
            <v>27.34</v>
          </cell>
          <cell r="L1040">
            <v>20</v>
          </cell>
        </row>
        <row r="1041">
          <cell r="A1041">
            <v>988</v>
          </cell>
          <cell r="B1041" t="str">
            <v>060302.4629.04942.02 PEMAS. PERPIPAAN KOTA BLITAR (MBR-06/Ko.BLT)</v>
          </cell>
          <cell r="C1041" t="str">
            <v>Kontrak</v>
          </cell>
          <cell r="D1041" t="str">
            <v>Fisik</v>
          </cell>
          <cell r="E1041">
            <v>50000</v>
          </cell>
          <cell r="F1041">
            <v>0</v>
          </cell>
          <cell r="G1041">
            <v>50000</v>
          </cell>
          <cell r="H1041">
            <v>45650</v>
          </cell>
          <cell r="I1041">
            <v>0</v>
          </cell>
          <cell r="J1041">
            <v>45650</v>
          </cell>
          <cell r="K1041">
            <v>91.3</v>
          </cell>
          <cell r="L1041">
            <v>100</v>
          </cell>
        </row>
        <row r="1042">
          <cell r="A1042">
            <v>989</v>
          </cell>
          <cell r="B1042" t="str">
            <v>060302.4629.04943.01 Konsultan Auditor</v>
          </cell>
          <cell r="C1042" t="str">
            <v>Kontrak</v>
          </cell>
          <cell r="D1042" t="str">
            <v>Non Fisik</v>
          </cell>
          <cell r="E1042">
            <v>0</v>
          </cell>
          <cell r="F1042">
            <v>282000</v>
          </cell>
          <cell r="G1042">
            <v>282000</v>
          </cell>
          <cell r="H1042">
            <v>0</v>
          </cell>
          <cell r="I1042">
            <v>0</v>
          </cell>
          <cell r="J1042">
            <v>0</v>
          </cell>
          <cell r="K1042">
            <v>0</v>
          </cell>
          <cell r="L1042">
            <v>20</v>
          </cell>
        </row>
        <row r="1043">
          <cell r="A1043">
            <v>990</v>
          </cell>
          <cell r="B1043" t="str">
            <v>060302.4629.04943.01 Bantek Kajian Khusus</v>
          </cell>
          <cell r="C1043" t="str">
            <v>Kontrak</v>
          </cell>
          <cell r="D1043" t="str">
            <v>Non Fisik</v>
          </cell>
          <cell r="E1043">
            <v>0</v>
          </cell>
          <cell r="F1043">
            <v>94000</v>
          </cell>
          <cell r="G1043">
            <v>94000</v>
          </cell>
          <cell r="H1043">
            <v>0</v>
          </cell>
          <cell r="I1043">
            <v>0</v>
          </cell>
          <cell r="J1043">
            <v>0</v>
          </cell>
          <cell r="K1043">
            <v>0</v>
          </cell>
          <cell r="L1043">
            <v>0</v>
          </cell>
        </row>
        <row r="1044">
          <cell r="A1044">
            <v>991</v>
          </cell>
          <cell r="B1044" t="str">
            <v>060302.4630.04944.01 PENGAD. PIPA, GI, PVC KAB. LUMAJANG (TB-IKK01/LMJ)</v>
          </cell>
          <cell r="C1044" t="str">
            <v>Kontrak</v>
          </cell>
          <cell r="D1044" t="str">
            <v>Fisik</v>
          </cell>
          <cell r="E1044">
            <v>1231522</v>
          </cell>
          <cell r="F1044">
            <v>0</v>
          </cell>
          <cell r="G1044">
            <v>1231522</v>
          </cell>
          <cell r="H1044">
            <v>1231522</v>
          </cell>
          <cell r="I1044">
            <v>0</v>
          </cell>
          <cell r="J1044">
            <v>1231522</v>
          </cell>
          <cell r="K1044">
            <v>100</v>
          </cell>
          <cell r="L1044">
            <v>100</v>
          </cell>
        </row>
        <row r="1045">
          <cell r="A1045">
            <v>992</v>
          </cell>
          <cell r="B1045" t="str">
            <v>060302.4630.04944.01 PENGAD. PIPA PVC KAB. PROBOLINGGO (TB-IKK02/PBG)</v>
          </cell>
          <cell r="C1045" t="str">
            <v>Kontrak</v>
          </cell>
          <cell r="D1045" t="str">
            <v>Fisik</v>
          </cell>
          <cell r="E1045">
            <v>236422</v>
          </cell>
          <cell r="F1045">
            <v>0</v>
          </cell>
          <cell r="G1045">
            <v>236422</v>
          </cell>
          <cell r="H1045">
            <v>236422</v>
          </cell>
          <cell r="I1045">
            <v>0</v>
          </cell>
          <cell r="J1045">
            <v>236422</v>
          </cell>
          <cell r="K1045">
            <v>100</v>
          </cell>
          <cell r="L1045">
            <v>100</v>
          </cell>
        </row>
        <row r="1046">
          <cell r="A1046">
            <v>993</v>
          </cell>
          <cell r="B1046" t="str">
            <v>060302.4630.04944.01 PENGAD. PIPA GI, PVC KAB. BONDOWOSO (TB-IKK08/BDW)</v>
          </cell>
          <cell r="C1046" t="str">
            <v>Kontrak</v>
          </cell>
          <cell r="D1046" t="str">
            <v>Fisik</v>
          </cell>
          <cell r="E1046">
            <v>1797792</v>
          </cell>
          <cell r="F1046">
            <v>0</v>
          </cell>
          <cell r="G1046">
            <v>1797792</v>
          </cell>
          <cell r="H1046">
            <v>1797792</v>
          </cell>
          <cell r="I1046">
            <v>0</v>
          </cell>
          <cell r="J1046">
            <v>1797792</v>
          </cell>
          <cell r="K1046">
            <v>100</v>
          </cell>
          <cell r="L1046">
            <v>100</v>
          </cell>
        </row>
        <row r="1047">
          <cell r="A1047">
            <v>994</v>
          </cell>
          <cell r="B1047" t="str">
            <v>060302.4630.04944.01 PENGAD. PIPA GI, PVC KAB. MALANG (TB-IKK09/MLG)</v>
          </cell>
          <cell r="C1047" t="str">
            <v>Kontrak</v>
          </cell>
          <cell r="D1047" t="str">
            <v>Fisik</v>
          </cell>
          <cell r="E1047">
            <v>272987</v>
          </cell>
          <cell r="F1047">
            <v>0</v>
          </cell>
          <cell r="G1047">
            <v>272987</v>
          </cell>
          <cell r="H1047">
            <v>272987</v>
          </cell>
          <cell r="I1047">
            <v>0</v>
          </cell>
          <cell r="J1047">
            <v>272987</v>
          </cell>
          <cell r="K1047">
            <v>100</v>
          </cell>
          <cell r="L1047">
            <v>100</v>
          </cell>
        </row>
        <row r="1048">
          <cell r="A1048">
            <v>995</v>
          </cell>
          <cell r="B1048" t="str">
            <v>060302.4630.04944.01 PENGAD. PIPA PVC KAB. LUMAJANG (TB-IKK10/LMJ)</v>
          </cell>
          <cell r="C1048" t="str">
            <v>Kontrak</v>
          </cell>
          <cell r="D1048" t="str">
            <v>Fisik</v>
          </cell>
          <cell r="E1048">
            <v>1900936</v>
          </cell>
          <cell r="F1048">
            <v>0</v>
          </cell>
          <cell r="G1048">
            <v>1900936</v>
          </cell>
          <cell r="H1048">
            <v>1900936</v>
          </cell>
          <cell r="I1048">
            <v>0</v>
          </cell>
          <cell r="J1048">
            <v>1900936</v>
          </cell>
          <cell r="K1048">
            <v>100</v>
          </cell>
          <cell r="L1048">
            <v>100</v>
          </cell>
        </row>
        <row r="1049">
          <cell r="A1049">
            <v>996</v>
          </cell>
          <cell r="B1049" t="str">
            <v>060302.4630.04944.01 PEMBUATAN PAKET IPA 20 LT/DT, LENGKAP DENGAN BANGUNAN PENUNJANG DAN SISTEM PERPIPAANNYA KAB. BONDOWOSO (IKK-01/BDW)</v>
          </cell>
          <cell r="C1049" t="str">
            <v>Kontrak</v>
          </cell>
          <cell r="D1049" t="str">
            <v>Fisik</v>
          </cell>
          <cell r="E1049">
            <v>2999557</v>
          </cell>
          <cell r="F1049">
            <v>0</v>
          </cell>
          <cell r="G1049">
            <v>2999557</v>
          </cell>
          <cell r="H1049">
            <v>545374</v>
          </cell>
          <cell r="I1049">
            <v>0</v>
          </cell>
          <cell r="J1049">
            <v>545374</v>
          </cell>
          <cell r="K1049">
            <v>18.18</v>
          </cell>
          <cell r="L1049">
            <v>14</v>
          </cell>
        </row>
        <row r="1050">
          <cell r="A1050">
            <v>997</v>
          </cell>
          <cell r="B1050" t="str">
            <v>060302.4630.04944.01 PEMBUATAN PAKET IPA 20 LT/DT, LENGKAP DENGAN BANGUNAN PENUNJANG DAN SISTEM PERPIPAANNYA KAB. BLITAR (IKK- 02 /BLT)</v>
          </cell>
          <cell r="C1050" t="str">
            <v>Kontrak</v>
          </cell>
          <cell r="D1050" t="str">
            <v>Fisik</v>
          </cell>
          <cell r="E1050">
            <v>2254862</v>
          </cell>
          <cell r="F1050">
            <v>0</v>
          </cell>
          <cell r="G1050">
            <v>2254862</v>
          </cell>
          <cell r="H1050">
            <v>1557904</v>
          </cell>
          <cell r="I1050">
            <v>0</v>
          </cell>
          <cell r="J1050">
            <v>1557904</v>
          </cell>
          <cell r="K1050">
            <v>69.09</v>
          </cell>
          <cell r="L1050">
            <v>77.900000000000006</v>
          </cell>
        </row>
        <row r="1051">
          <cell r="A1051">
            <v>998</v>
          </cell>
          <cell r="B1051" t="str">
            <v>060302.4630.04944.01 PEMAS. PIPA GI &amp; PVC, PENGAD. &amp; PEMAS. ACC, PEMB Ox METER, PERLINT SUNGAI &amp; JALAN KAB. LUMAJANG KEC. PASIRAN (IKK-04/LMJ)</v>
          </cell>
          <cell r="C1051" t="str">
            <v>Kontrak</v>
          </cell>
          <cell r="D1051" t="str">
            <v>Fisik</v>
          </cell>
          <cell r="E1051">
            <v>348205</v>
          </cell>
          <cell r="F1051">
            <v>0</v>
          </cell>
          <cell r="G1051">
            <v>348205</v>
          </cell>
          <cell r="H1051">
            <v>316550</v>
          </cell>
          <cell r="I1051">
            <v>0</v>
          </cell>
          <cell r="J1051">
            <v>316550</v>
          </cell>
          <cell r="K1051">
            <v>90.91</v>
          </cell>
          <cell r="L1051">
            <v>100</v>
          </cell>
        </row>
        <row r="1052">
          <cell r="A1052">
            <v>999</v>
          </cell>
          <cell r="B1052" t="str">
            <v>060302.4630.04944.01 PEMAS. PIPA PVC, PEMB. SUMUR BOR, PENGAD. &amp; PEMAS P. SUMBMERSIBLE, GENSET, PEMB. GROUND RESERVOIR, R. GENSET, PERLINT. SUNGAI KEC. TONGAS KAB. PROBOLINGGO (IKK-05/PBG)</v>
          </cell>
          <cell r="C1052" t="str">
            <v>Kontrak</v>
          </cell>
          <cell r="D1052" t="str">
            <v>Fisik</v>
          </cell>
          <cell r="E1052">
            <v>1045000</v>
          </cell>
          <cell r="F1052">
            <v>0</v>
          </cell>
          <cell r="G1052">
            <v>1045000</v>
          </cell>
          <cell r="H1052">
            <v>695535</v>
          </cell>
          <cell r="I1052">
            <v>0</v>
          </cell>
          <cell r="J1052">
            <v>695535</v>
          </cell>
          <cell r="K1052">
            <v>66.56</v>
          </cell>
          <cell r="L1052">
            <v>74.12</v>
          </cell>
        </row>
        <row r="1053">
          <cell r="A1053">
            <v>1000</v>
          </cell>
          <cell r="B1053" t="str">
            <v>060302.4630.04944.01 PEMAS. PIPA PVC, PENGAD. &amp; PEMAS. TANGKI RAPID SAND FILTER, POMPA SUBM, GENSET, PEMB. SUMUR BOR, R. GENSET, R. PANEL, PERLINT. SUNGAI, PERINT. JALAN PAGAR BRC &amp; PAVING, PENYAMBUNGAN DAYA PLN KAB. MADIUN (IKK-06/MDN)</v>
          </cell>
          <cell r="C1053" t="str">
            <v>Kontrak</v>
          </cell>
          <cell r="D1053" t="str">
            <v>Fisik</v>
          </cell>
          <cell r="E1053">
            <v>900000</v>
          </cell>
          <cell r="F1053">
            <v>0</v>
          </cell>
          <cell r="G1053">
            <v>900000</v>
          </cell>
          <cell r="H1053">
            <v>746336</v>
          </cell>
          <cell r="I1053">
            <v>0</v>
          </cell>
          <cell r="J1053">
            <v>746336</v>
          </cell>
          <cell r="K1053">
            <v>82.93</v>
          </cell>
          <cell r="L1053">
            <v>79</v>
          </cell>
        </row>
        <row r="1054">
          <cell r="A1054">
            <v>1001</v>
          </cell>
          <cell r="B1054" t="str">
            <v>060302.4630.04944.01 PEMAS. PIPA GI &amp; PVC, PENGAD. &amp; PEMAS. ACC, PEMB. GROUND RESERVOIR, BRONCAPTERING, BAK PENAMPUNG, PENGAD. &amp; PEMAS. P. SUBMERSIBLE, PEMB. R. PANEL, PERLINT. SUNGAI &amp; JALAN, KEC. SUMBER PUCUNG KAB. MALANG (IKK-07/MLG)</v>
          </cell>
          <cell r="C1054" t="str">
            <v>Kontrak</v>
          </cell>
          <cell r="D1054" t="str">
            <v>Fisik</v>
          </cell>
          <cell r="E1054">
            <v>600000</v>
          </cell>
          <cell r="F1054">
            <v>0</v>
          </cell>
          <cell r="G1054">
            <v>600000</v>
          </cell>
          <cell r="H1054">
            <v>178680</v>
          </cell>
          <cell r="I1054">
            <v>0</v>
          </cell>
          <cell r="J1054">
            <v>178680</v>
          </cell>
          <cell r="K1054">
            <v>29.78</v>
          </cell>
          <cell r="L1054">
            <v>42.07</v>
          </cell>
        </row>
        <row r="1055">
          <cell r="A1055">
            <v>1002</v>
          </cell>
          <cell r="B1055" t="str">
            <v>060302.4630.04944.01 PEMAS. PIPA PVC, PENGAD. &amp; PEMAS. ACC, PEMB. GROUND RESERVOIR, PEMB PERLINT JALAN, KEC. SEDANG KAB. TULUNGAGUNG (IKK-08/TLG)</v>
          </cell>
          <cell r="C1055" t="str">
            <v>Kontrak</v>
          </cell>
          <cell r="D1055" t="str">
            <v>Fisik</v>
          </cell>
          <cell r="E1055">
            <v>346522</v>
          </cell>
          <cell r="F1055">
            <v>0</v>
          </cell>
          <cell r="G1055">
            <v>346522</v>
          </cell>
          <cell r="H1055">
            <v>346522</v>
          </cell>
          <cell r="I1055">
            <v>0</v>
          </cell>
          <cell r="J1055">
            <v>346522</v>
          </cell>
          <cell r="K1055">
            <v>100</v>
          </cell>
          <cell r="L1055">
            <v>97.38</v>
          </cell>
        </row>
        <row r="1056">
          <cell r="A1056">
            <v>1003</v>
          </cell>
          <cell r="B1056" t="str">
            <v>060302.4630.04944.01 PEMAS. PIPA PVC, PENGAD. PEMAS. ACC, PEMB. PERLINT SUNGAI &amp; JALAN KEC. GONDANG KAB. TULUNGAGUNG II (IKK-09/TLG)</v>
          </cell>
          <cell r="C1056" t="str">
            <v>Kontrak</v>
          </cell>
          <cell r="D1056" t="str">
            <v>Fisik</v>
          </cell>
          <cell r="E1056">
            <v>424747</v>
          </cell>
          <cell r="F1056">
            <v>0</v>
          </cell>
          <cell r="G1056">
            <v>424747</v>
          </cell>
          <cell r="H1056">
            <v>424747</v>
          </cell>
          <cell r="I1056">
            <v>0</v>
          </cell>
          <cell r="J1056">
            <v>424747</v>
          </cell>
          <cell r="K1056">
            <v>100</v>
          </cell>
          <cell r="L1056">
            <v>100</v>
          </cell>
        </row>
        <row r="1057">
          <cell r="A1057">
            <v>1004</v>
          </cell>
          <cell r="B1057" t="str">
            <v>060302.4630.04944.01 SUPERVISI KONSTRUKSI SPAM IKK (PK-07)</v>
          </cell>
          <cell r="C1057" t="str">
            <v>Kontrak</v>
          </cell>
          <cell r="D1057" t="str">
            <v>Non Fisik</v>
          </cell>
          <cell r="E1057">
            <v>500000</v>
          </cell>
          <cell r="F1057">
            <v>0</v>
          </cell>
          <cell r="G1057">
            <v>500000</v>
          </cell>
          <cell r="H1057">
            <v>89366</v>
          </cell>
          <cell r="I1057">
            <v>0</v>
          </cell>
          <cell r="J1057">
            <v>89366</v>
          </cell>
          <cell r="K1057">
            <v>17.87</v>
          </cell>
          <cell r="L1057">
            <v>50</v>
          </cell>
        </row>
        <row r="1058">
          <cell r="A1058">
            <v>1005</v>
          </cell>
          <cell r="B1058" t="str">
            <v>060302.4630.04944.01 PENGAD. PIPA GI, PVC KAB. BLITAR (TB-IKK03/BLT)</v>
          </cell>
          <cell r="C1058" t="str">
            <v>Kontrak</v>
          </cell>
          <cell r="D1058" t="str">
            <v>Fisik</v>
          </cell>
          <cell r="E1058">
            <v>564201</v>
          </cell>
          <cell r="F1058">
            <v>0</v>
          </cell>
          <cell r="G1058">
            <v>564201</v>
          </cell>
          <cell r="H1058">
            <v>564201</v>
          </cell>
          <cell r="I1058">
            <v>0</v>
          </cell>
          <cell r="J1058">
            <v>564201</v>
          </cell>
          <cell r="K1058">
            <v>100</v>
          </cell>
          <cell r="L1058">
            <v>100</v>
          </cell>
        </row>
        <row r="1059">
          <cell r="A1059">
            <v>1006</v>
          </cell>
          <cell r="B1059" t="str">
            <v>060302.4630.04944.01 PENGAD. PIPA PVC KAB. MADIUN (TB-IKK04/MDN)</v>
          </cell>
          <cell r="C1059" t="str">
            <v>Kontrak</v>
          </cell>
          <cell r="D1059" t="str">
            <v>Fisik</v>
          </cell>
          <cell r="E1059">
            <v>1074480</v>
          </cell>
          <cell r="F1059">
            <v>0</v>
          </cell>
          <cell r="G1059">
            <v>1074480</v>
          </cell>
          <cell r="H1059">
            <v>1074480</v>
          </cell>
          <cell r="I1059">
            <v>0</v>
          </cell>
          <cell r="J1059">
            <v>1074480</v>
          </cell>
          <cell r="K1059">
            <v>100</v>
          </cell>
          <cell r="L1059">
            <v>100</v>
          </cell>
        </row>
        <row r="1060">
          <cell r="A1060">
            <v>1007</v>
          </cell>
          <cell r="B1060" t="str">
            <v>060302.4630.04944.01 PENGAD. PIPA PVC KAB. MALANG (TB-IKK05/MLG)</v>
          </cell>
          <cell r="C1060" t="str">
            <v>Kontrak</v>
          </cell>
          <cell r="D1060" t="str">
            <v>Fisik</v>
          </cell>
          <cell r="E1060">
            <v>159192</v>
          </cell>
          <cell r="F1060">
            <v>0</v>
          </cell>
          <cell r="G1060">
            <v>159192</v>
          </cell>
          <cell r="H1060">
            <v>159192</v>
          </cell>
          <cell r="I1060">
            <v>0</v>
          </cell>
          <cell r="J1060">
            <v>159192</v>
          </cell>
          <cell r="K1060">
            <v>100</v>
          </cell>
          <cell r="L1060">
            <v>100</v>
          </cell>
        </row>
        <row r="1061">
          <cell r="A1061">
            <v>1008</v>
          </cell>
          <cell r="B1061" t="str">
            <v>060302.4630.04944.01 PENGAD. PIPA PVC KAB. TULUNGAGUNG (TB--IKK06/TLG)</v>
          </cell>
          <cell r="C1061" t="str">
            <v>Kontrak</v>
          </cell>
          <cell r="D1061" t="str">
            <v>Fisik</v>
          </cell>
          <cell r="E1061">
            <v>2143766</v>
          </cell>
          <cell r="F1061">
            <v>0</v>
          </cell>
          <cell r="G1061">
            <v>2143766</v>
          </cell>
          <cell r="H1061">
            <v>2143766</v>
          </cell>
          <cell r="I1061">
            <v>0</v>
          </cell>
          <cell r="J1061">
            <v>2143766</v>
          </cell>
          <cell r="K1061">
            <v>100</v>
          </cell>
          <cell r="L1061">
            <v>100</v>
          </cell>
        </row>
        <row r="1062">
          <cell r="A1062">
            <v>1009</v>
          </cell>
          <cell r="B1062" t="str">
            <v>060302.4630.04944.01 PENGAD. PIPA, GI, PVC KAB. PACITAN (TB-IKK07/PCT)</v>
          </cell>
          <cell r="C1062" t="str">
            <v>Kontrak</v>
          </cell>
          <cell r="D1062" t="str">
            <v>Fisik</v>
          </cell>
          <cell r="E1062">
            <v>418622</v>
          </cell>
          <cell r="F1062">
            <v>0</v>
          </cell>
          <cell r="G1062">
            <v>418622</v>
          </cell>
          <cell r="H1062">
            <v>418622</v>
          </cell>
          <cell r="I1062">
            <v>0</v>
          </cell>
          <cell r="J1062">
            <v>418622</v>
          </cell>
          <cell r="K1062">
            <v>100</v>
          </cell>
          <cell r="L1062">
            <v>100</v>
          </cell>
        </row>
        <row r="1063">
          <cell r="A1063">
            <v>1010</v>
          </cell>
          <cell r="B1063" t="str">
            <v>060302.4630.04944.01 PEMBUATAN PAKET IPA 20 LT/DT, LENGKAP DENGAN BANGUNAN PENUNJANG DAN SISTEM PERPIPAANNYA KAB. PACITAN (IKK-03/PCT)</v>
          </cell>
          <cell r="C1063" t="str">
            <v>Kontrak</v>
          </cell>
          <cell r="D1063" t="str">
            <v>Fisik</v>
          </cell>
          <cell r="E1063">
            <v>2029551</v>
          </cell>
          <cell r="F1063">
            <v>0</v>
          </cell>
          <cell r="G1063">
            <v>2029551</v>
          </cell>
          <cell r="H1063">
            <v>1402235</v>
          </cell>
          <cell r="I1063">
            <v>0</v>
          </cell>
          <cell r="J1063">
            <v>1402235</v>
          </cell>
          <cell r="K1063">
            <v>69.09</v>
          </cell>
          <cell r="L1063">
            <v>85.6</v>
          </cell>
        </row>
        <row r="1064">
          <cell r="A1064">
            <v>1011</v>
          </cell>
          <cell r="B1064" t="str">
            <v>060302.4630.04944.01 PEMAS. PIPA, PENGAD. &amp; PEMAS. ACC, POMPA, GENSET, BRONCAP, G. RESERVOIR, R. GENSET, PAGAR &amp; PERLINT. (IKK-10/LMJ)</v>
          </cell>
          <cell r="C1064" t="str">
            <v>Kontrak</v>
          </cell>
          <cell r="D1064" t="str">
            <v>Fisik</v>
          </cell>
          <cell r="E1064">
            <v>1068501</v>
          </cell>
          <cell r="F1064">
            <v>0</v>
          </cell>
          <cell r="G1064">
            <v>1068501</v>
          </cell>
          <cell r="H1064">
            <v>289135</v>
          </cell>
          <cell r="I1064">
            <v>0</v>
          </cell>
          <cell r="J1064">
            <v>289135</v>
          </cell>
          <cell r="K1064">
            <v>27.06</v>
          </cell>
          <cell r="L1064">
            <v>38.36</v>
          </cell>
        </row>
        <row r="1065">
          <cell r="A1065">
            <v>1012</v>
          </cell>
          <cell r="B1065" t="str">
            <v>060302.4630.04944.01 PEMAS. PIPA, PENGAD. &amp; PEMAS. ACC, POMPA, PEMB. SUMUR BOR, R.PANEL, PAGAR &amp; PERLINT. (IKK-11/BKL)</v>
          </cell>
          <cell r="C1065" t="str">
            <v>Kontrak</v>
          </cell>
          <cell r="D1065" t="str">
            <v>Fisik</v>
          </cell>
          <cell r="E1065">
            <v>571500</v>
          </cell>
          <cell r="F1065">
            <v>0</v>
          </cell>
          <cell r="G1065">
            <v>571500</v>
          </cell>
          <cell r="H1065">
            <v>160545</v>
          </cell>
          <cell r="I1065">
            <v>0</v>
          </cell>
          <cell r="J1065">
            <v>160545</v>
          </cell>
          <cell r="K1065">
            <v>28.09</v>
          </cell>
          <cell r="L1065">
            <v>40.29</v>
          </cell>
        </row>
        <row r="1066">
          <cell r="A1066">
            <v>1013</v>
          </cell>
          <cell r="B1066" t="str">
            <v>060302.4630.04944.01 PEMAS. PIPA, PENGAD. &amp; PEMAS. ACC, POMPA, PEMB. SUMUR BOR, R. PANEL, KANTOR DAN PAGAR KAB. TUBAN (IKK-12/TBN)</v>
          </cell>
          <cell r="C1066" t="str">
            <v>Kontrak</v>
          </cell>
          <cell r="D1066" t="str">
            <v>Fisik</v>
          </cell>
          <cell r="E1066">
            <v>655750</v>
          </cell>
          <cell r="F1066">
            <v>0</v>
          </cell>
          <cell r="G1066">
            <v>655750</v>
          </cell>
          <cell r="H1066">
            <v>188331</v>
          </cell>
          <cell r="I1066">
            <v>0</v>
          </cell>
          <cell r="J1066">
            <v>188331</v>
          </cell>
          <cell r="K1066">
            <v>28.72</v>
          </cell>
          <cell r="L1066">
            <v>47.4</v>
          </cell>
        </row>
        <row r="1067">
          <cell r="A1067">
            <v>1014</v>
          </cell>
          <cell r="B1067" t="str">
            <v>060302.4630.04944.01 PENGAD. PIPA PVC KAB. BANGKALAN (TB-IKK11/BKL)</v>
          </cell>
          <cell r="C1067" t="str">
            <v>Kontrak</v>
          </cell>
          <cell r="D1067" t="str">
            <v>Fisik</v>
          </cell>
          <cell r="E1067">
            <v>186747</v>
          </cell>
          <cell r="F1067">
            <v>0</v>
          </cell>
          <cell r="G1067">
            <v>186747</v>
          </cell>
          <cell r="H1067">
            <v>186747</v>
          </cell>
          <cell r="I1067">
            <v>0</v>
          </cell>
          <cell r="J1067">
            <v>186747</v>
          </cell>
          <cell r="K1067">
            <v>100</v>
          </cell>
          <cell r="L1067">
            <v>100</v>
          </cell>
        </row>
        <row r="1068">
          <cell r="A1068">
            <v>1015</v>
          </cell>
          <cell r="B1068" t="str">
            <v>060302.4630.04944.01 PENGAD. PIPA PVC KAB. TUBAN (TB-IKK12/TBN)</v>
          </cell>
          <cell r="C1068" t="str">
            <v>Kontrak</v>
          </cell>
          <cell r="D1068" t="str">
            <v>Fisik</v>
          </cell>
          <cell r="E1068">
            <v>649275</v>
          </cell>
          <cell r="F1068">
            <v>0</v>
          </cell>
          <cell r="G1068">
            <v>649275</v>
          </cell>
          <cell r="H1068">
            <v>649275</v>
          </cell>
          <cell r="I1068">
            <v>0</v>
          </cell>
          <cell r="J1068">
            <v>649275</v>
          </cell>
          <cell r="K1068">
            <v>100</v>
          </cell>
          <cell r="L1068">
            <v>100</v>
          </cell>
        </row>
        <row r="1069">
          <cell r="A1069">
            <v>1016</v>
          </cell>
          <cell r="B1069" t="str">
            <v>060302.4630.04944.01 PENGAD. PIPA GI (TB-IKK13/TLG)</v>
          </cell>
          <cell r="C1069" t="str">
            <v>Kontrak</v>
          </cell>
          <cell r="D1069" t="str">
            <v>Fisik</v>
          </cell>
          <cell r="E1069">
            <v>750000</v>
          </cell>
          <cell r="F1069">
            <v>0</v>
          </cell>
          <cell r="G1069">
            <v>750000</v>
          </cell>
          <cell r="H1069">
            <v>686922</v>
          </cell>
          <cell r="I1069">
            <v>0</v>
          </cell>
          <cell r="J1069">
            <v>686922</v>
          </cell>
          <cell r="K1069">
            <v>91.59</v>
          </cell>
          <cell r="L1069">
            <v>100</v>
          </cell>
        </row>
        <row r="1070">
          <cell r="A1070">
            <v>1017</v>
          </cell>
          <cell r="B1070" t="str">
            <v>060302.4630.04944.01 PENGAD. PIPA GI (TB-IKK14/PBG)</v>
          </cell>
          <cell r="C1070" t="str">
            <v>Kontrak</v>
          </cell>
          <cell r="D1070" t="str">
            <v>Fisik</v>
          </cell>
          <cell r="E1070">
            <v>2968731</v>
          </cell>
          <cell r="F1070">
            <v>0</v>
          </cell>
          <cell r="G1070">
            <v>2968731</v>
          </cell>
          <cell r="H1070">
            <v>2766561</v>
          </cell>
          <cell r="I1070">
            <v>0</v>
          </cell>
          <cell r="J1070">
            <v>2766561</v>
          </cell>
          <cell r="K1070">
            <v>93.19</v>
          </cell>
          <cell r="L1070">
            <v>100</v>
          </cell>
        </row>
        <row r="1071">
          <cell r="A1071">
            <v>1018</v>
          </cell>
          <cell r="B1071" t="str">
            <v>060302.4630.04944.01 PERENCANAAN SPAM IKK INTEGRASI DAN KAWASAN BROMO KAB. PROBOLINGGO (PK-12)</v>
          </cell>
          <cell r="C1071" t="str">
            <v>Kontrak</v>
          </cell>
          <cell r="D1071" t="str">
            <v>Non Fisik</v>
          </cell>
          <cell r="E1071">
            <v>400000</v>
          </cell>
          <cell r="F1071">
            <v>0</v>
          </cell>
          <cell r="G1071">
            <v>400000</v>
          </cell>
          <cell r="H1071">
            <v>0</v>
          </cell>
          <cell r="I1071">
            <v>0</v>
          </cell>
          <cell r="J1071">
            <v>0</v>
          </cell>
          <cell r="K1071">
            <v>0</v>
          </cell>
          <cell r="L1071">
            <v>30</v>
          </cell>
        </row>
        <row r="1072">
          <cell r="A1072">
            <v>5495832</v>
          </cell>
          <cell r="B1072" t="str">
            <v xml:space="preserve">PENGEMBANGAN PENYEHATAN LINGKUNGAN PERMUKIMAN JAWA TIMUR </v>
          </cell>
          <cell r="C1072" t="str">
            <v xml:space="preserve">- </v>
          </cell>
          <cell r="D1072" t="str">
            <v>-</v>
          </cell>
          <cell r="E1072">
            <v>6600000</v>
          </cell>
          <cell r="F1072">
            <v>0</v>
          </cell>
          <cell r="G1072">
            <v>6600000</v>
          </cell>
          <cell r="H1072">
            <v>3828519</v>
          </cell>
          <cell r="I1072">
            <v>0</v>
          </cell>
          <cell r="J1072">
            <v>3828519</v>
          </cell>
          <cell r="K1072">
            <v>58.01</v>
          </cell>
          <cell r="L1072">
            <v>86.07</v>
          </cell>
        </row>
        <row r="1073">
          <cell r="A1073">
            <v>1019</v>
          </cell>
          <cell r="B1073" t="str">
            <v>060302.4230.00200.02 534131. Pembuatan DED pengelolaan air limbah RSH Malang Anggun sejahtera ( MLG.K-2 )</v>
          </cell>
          <cell r="C1073" t="str">
            <v>Kontrak</v>
          </cell>
          <cell r="D1073" t="str">
            <v>Non Fisik</v>
          </cell>
          <cell r="E1073">
            <v>100000</v>
          </cell>
          <cell r="F1073">
            <v>0</v>
          </cell>
          <cell r="G1073">
            <v>100000</v>
          </cell>
          <cell r="H1073">
            <v>92009</v>
          </cell>
          <cell r="I1073">
            <v>0</v>
          </cell>
          <cell r="J1073">
            <v>92009</v>
          </cell>
          <cell r="K1073">
            <v>92.01</v>
          </cell>
          <cell r="L1073">
            <v>100</v>
          </cell>
        </row>
        <row r="1074">
          <cell r="A1074">
            <v>1020</v>
          </cell>
          <cell r="B1074" t="str">
            <v>060302.4230.00200.02 534131. Pembuatan MCK plus Kab. Pacitan ( PCT.P - 1 )</v>
          </cell>
          <cell r="C1074" t="str">
            <v>Kontrak</v>
          </cell>
          <cell r="D1074" t="str">
            <v>Fisik</v>
          </cell>
          <cell r="E1074">
            <v>100000</v>
          </cell>
          <cell r="F1074">
            <v>0</v>
          </cell>
          <cell r="G1074">
            <v>100000</v>
          </cell>
          <cell r="H1074">
            <v>93359</v>
          </cell>
          <cell r="I1074">
            <v>0</v>
          </cell>
          <cell r="J1074">
            <v>93359</v>
          </cell>
          <cell r="K1074">
            <v>93.36</v>
          </cell>
          <cell r="L1074">
            <v>100</v>
          </cell>
        </row>
        <row r="1075">
          <cell r="A1075">
            <v>1021</v>
          </cell>
          <cell r="B1075" t="str">
            <v>060302.4230.00200.02 534131. Pembuatan MCK plus Kab. Pacitan ( PCT.P - 2 )</v>
          </cell>
          <cell r="C1075" t="str">
            <v>Kontrak</v>
          </cell>
          <cell r="D1075" t="str">
            <v>Fisik</v>
          </cell>
          <cell r="E1075">
            <v>100000</v>
          </cell>
          <cell r="F1075">
            <v>0</v>
          </cell>
          <cell r="G1075">
            <v>100000</v>
          </cell>
          <cell r="H1075">
            <v>93452</v>
          </cell>
          <cell r="I1075">
            <v>0</v>
          </cell>
          <cell r="J1075">
            <v>93452</v>
          </cell>
          <cell r="K1075">
            <v>93.45</v>
          </cell>
          <cell r="L1075">
            <v>100</v>
          </cell>
        </row>
        <row r="1076">
          <cell r="A1076">
            <v>1022</v>
          </cell>
          <cell r="B1076" t="str">
            <v>060302.4230.00200.02 534131. Pembangunan IPAL Rusunawa Penjaringan Surabaya ( SBY.P-3 )</v>
          </cell>
          <cell r="C1076" t="str">
            <v>Kontrak</v>
          </cell>
          <cell r="D1076" t="str">
            <v>Fisik</v>
          </cell>
          <cell r="E1076">
            <v>1350000</v>
          </cell>
          <cell r="F1076">
            <v>0</v>
          </cell>
          <cell r="G1076">
            <v>1350000</v>
          </cell>
          <cell r="H1076">
            <v>864801</v>
          </cell>
          <cell r="I1076">
            <v>0</v>
          </cell>
          <cell r="J1076">
            <v>864801</v>
          </cell>
          <cell r="K1076">
            <v>64.06</v>
          </cell>
          <cell r="L1076">
            <v>100</v>
          </cell>
        </row>
        <row r="1077">
          <cell r="A1077">
            <v>1023</v>
          </cell>
          <cell r="B1077" t="str">
            <v>060302.4230.00200.02 534131. Honor panitia pengadaan barang/jasa</v>
          </cell>
          <cell r="C1077" t="str">
            <v>Adm. Umum</v>
          </cell>
          <cell r="D1077" t="str">
            <v>Adm. Umum</v>
          </cell>
          <cell r="E1077">
            <v>18850</v>
          </cell>
          <cell r="F1077">
            <v>0</v>
          </cell>
          <cell r="G1077">
            <v>18850</v>
          </cell>
          <cell r="H1077">
            <v>18850</v>
          </cell>
          <cell r="I1077">
            <v>0</v>
          </cell>
          <cell r="J1077">
            <v>18850</v>
          </cell>
          <cell r="K1077">
            <v>100</v>
          </cell>
          <cell r="L1077">
            <v>100</v>
          </cell>
        </row>
        <row r="1078">
          <cell r="A1078">
            <v>1024</v>
          </cell>
          <cell r="B1078" t="str">
            <v>060302.4230.00200.02 534131. Honor panitia pemeriksa / penerima barang jasa</v>
          </cell>
          <cell r="C1078" t="str">
            <v>Adm. Umum</v>
          </cell>
          <cell r="D1078" t="str">
            <v>Adm. Umum</v>
          </cell>
          <cell r="E1078">
            <v>9850</v>
          </cell>
          <cell r="F1078">
            <v>0</v>
          </cell>
          <cell r="G1078">
            <v>9850</v>
          </cell>
          <cell r="H1078">
            <v>0</v>
          </cell>
          <cell r="I1078">
            <v>0</v>
          </cell>
          <cell r="J1078">
            <v>0</v>
          </cell>
          <cell r="K1078">
            <v>0</v>
          </cell>
          <cell r="L1078">
            <v>0</v>
          </cell>
        </row>
        <row r="1079">
          <cell r="A1079">
            <v>1025</v>
          </cell>
          <cell r="B1079" t="str">
            <v>060302.4230.00200.02 521211. Belanja bahan</v>
          </cell>
          <cell r="C1079" t="str">
            <v>Adm. Umum</v>
          </cell>
          <cell r="D1079" t="str">
            <v>Adm. Umum</v>
          </cell>
          <cell r="E1079">
            <v>28622</v>
          </cell>
          <cell r="F1079">
            <v>0</v>
          </cell>
          <cell r="G1079">
            <v>28622</v>
          </cell>
          <cell r="H1079">
            <v>11665</v>
          </cell>
          <cell r="I1079">
            <v>0</v>
          </cell>
          <cell r="J1079">
            <v>11665</v>
          </cell>
          <cell r="K1079">
            <v>40.75</v>
          </cell>
          <cell r="L1079">
            <v>40.75</v>
          </cell>
        </row>
        <row r="1080">
          <cell r="A1080">
            <v>1026</v>
          </cell>
          <cell r="B1080" t="str">
            <v>060302.4230.00200.02 534131. Pembangunan IPAL Komunal di kws. kali suarabaya ( SBY.P-4 )</v>
          </cell>
          <cell r="C1080" t="str">
            <v>Kontrak</v>
          </cell>
          <cell r="D1080" t="str">
            <v>Fisik</v>
          </cell>
          <cell r="E1080">
            <v>1350000</v>
          </cell>
          <cell r="F1080">
            <v>0</v>
          </cell>
          <cell r="G1080">
            <v>1350000</v>
          </cell>
          <cell r="H1080">
            <v>844087</v>
          </cell>
          <cell r="I1080">
            <v>0</v>
          </cell>
          <cell r="J1080">
            <v>844087</v>
          </cell>
          <cell r="K1080">
            <v>62.52</v>
          </cell>
          <cell r="L1080">
            <v>100</v>
          </cell>
        </row>
        <row r="1081">
          <cell r="A1081">
            <v>1027</v>
          </cell>
          <cell r="B1081" t="str">
            <v>060302.4230.00200.02 534131. Pembangunan IPAL Rusunawa Gulomantung Kab. Gresik ( GRS.P-1 )</v>
          </cell>
          <cell r="C1081" t="str">
            <v>Kontrak</v>
          </cell>
          <cell r="D1081" t="str">
            <v>Fisik</v>
          </cell>
          <cell r="E1081">
            <v>1871300</v>
          </cell>
          <cell r="F1081">
            <v>0</v>
          </cell>
          <cell r="G1081">
            <v>1871300</v>
          </cell>
          <cell r="H1081">
            <v>856654</v>
          </cell>
          <cell r="I1081">
            <v>0</v>
          </cell>
          <cell r="J1081">
            <v>856654</v>
          </cell>
          <cell r="K1081">
            <v>45.78</v>
          </cell>
          <cell r="L1081">
            <v>100</v>
          </cell>
        </row>
        <row r="1082">
          <cell r="A1082">
            <v>1028</v>
          </cell>
          <cell r="B1082" t="str">
            <v>060302.4230.00200.02 534131. Supervisi pekerjaan pembangunan IPAL di GKS ( GKS.K-1 )</v>
          </cell>
          <cell r="C1082" t="str">
            <v>Kontrak</v>
          </cell>
          <cell r="D1082" t="str">
            <v>Non Fisik</v>
          </cell>
          <cell r="E1082">
            <v>200000</v>
          </cell>
          <cell r="F1082">
            <v>0</v>
          </cell>
          <cell r="G1082">
            <v>200000</v>
          </cell>
          <cell r="H1082">
            <v>116409</v>
          </cell>
          <cell r="I1082">
            <v>0</v>
          </cell>
          <cell r="J1082">
            <v>116409</v>
          </cell>
          <cell r="K1082">
            <v>58.2</v>
          </cell>
          <cell r="L1082">
            <v>79</v>
          </cell>
        </row>
        <row r="1083">
          <cell r="A1083">
            <v>1029</v>
          </cell>
          <cell r="B1083" t="str">
            <v>060302.4230.00200.02 521213. Honor yg terkait dng kegiatan</v>
          </cell>
          <cell r="C1083" t="str">
            <v>Adm. Umum</v>
          </cell>
          <cell r="D1083" t="str">
            <v>Adm. Umum</v>
          </cell>
          <cell r="E1083">
            <v>6000</v>
          </cell>
          <cell r="F1083">
            <v>0</v>
          </cell>
          <cell r="G1083">
            <v>6000</v>
          </cell>
          <cell r="H1083">
            <v>4000</v>
          </cell>
          <cell r="I1083">
            <v>0</v>
          </cell>
          <cell r="J1083">
            <v>4000</v>
          </cell>
          <cell r="K1083">
            <v>66.67</v>
          </cell>
          <cell r="L1083">
            <v>66.67</v>
          </cell>
        </row>
        <row r="1084">
          <cell r="A1084">
            <v>1030</v>
          </cell>
          <cell r="B1084" t="str">
            <v>060302.4230.00200.02 524119. Belanja perjalanan ( Monev Sanimas )</v>
          </cell>
          <cell r="C1084" t="str">
            <v>Adm. Umum</v>
          </cell>
          <cell r="D1084" t="str">
            <v>Adm. Umum</v>
          </cell>
          <cell r="E1084">
            <v>743540</v>
          </cell>
          <cell r="F1084">
            <v>0</v>
          </cell>
          <cell r="G1084">
            <v>743540</v>
          </cell>
          <cell r="H1084">
            <v>373071</v>
          </cell>
          <cell r="I1084">
            <v>0</v>
          </cell>
          <cell r="J1084">
            <v>373071</v>
          </cell>
          <cell r="K1084">
            <v>50.18</v>
          </cell>
          <cell r="L1084">
            <v>50.18</v>
          </cell>
        </row>
        <row r="1085">
          <cell r="A1085">
            <v>1031</v>
          </cell>
          <cell r="B1085" t="str">
            <v>060302.4230.00200.02 524111. Perjalanan biasa ( Monev Reguler )</v>
          </cell>
          <cell r="C1085" t="str">
            <v>Adm. Umum</v>
          </cell>
          <cell r="D1085" t="str">
            <v>Adm. Umum</v>
          </cell>
          <cell r="E1085">
            <v>221838</v>
          </cell>
          <cell r="F1085">
            <v>0</v>
          </cell>
          <cell r="G1085">
            <v>221838</v>
          </cell>
          <cell r="H1085">
            <v>11200</v>
          </cell>
          <cell r="I1085">
            <v>0</v>
          </cell>
          <cell r="J1085">
            <v>11200</v>
          </cell>
          <cell r="K1085">
            <v>5.05</v>
          </cell>
          <cell r="L1085">
            <v>5.05</v>
          </cell>
        </row>
        <row r="1086">
          <cell r="A1086">
            <v>1032</v>
          </cell>
          <cell r="B1086" t="str">
            <v>060302.4230.04679.01 521119. PELATIHAN KSM (Pelaporan)</v>
          </cell>
          <cell r="C1086" t="str">
            <v>Adm. Umum</v>
          </cell>
          <cell r="D1086" t="str">
            <v>Adm. Umum</v>
          </cell>
          <cell r="E1086">
            <v>4000</v>
          </cell>
          <cell r="F1086">
            <v>0</v>
          </cell>
          <cell r="G1086">
            <v>4000</v>
          </cell>
          <cell r="H1086">
            <v>0</v>
          </cell>
          <cell r="I1086">
            <v>0</v>
          </cell>
          <cell r="J1086">
            <v>0</v>
          </cell>
          <cell r="K1086">
            <v>0</v>
          </cell>
          <cell r="L1086">
            <v>0</v>
          </cell>
        </row>
        <row r="1087">
          <cell r="A1087">
            <v>1033</v>
          </cell>
          <cell r="B1087" t="str">
            <v>060302.4230.04679.01 521211. BELANJA BAHAN ( penyelenggaraan desiminasi )</v>
          </cell>
          <cell r="C1087" t="str">
            <v>Adm. Umum</v>
          </cell>
          <cell r="D1087" t="str">
            <v>Adm. Umum</v>
          </cell>
          <cell r="E1087">
            <v>104410</v>
          </cell>
          <cell r="F1087">
            <v>0</v>
          </cell>
          <cell r="G1087">
            <v>104410</v>
          </cell>
          <cell r="H1087">
            <v>100322</v>
          </cell>
          <cell r="I1087">
            <v>0</v>
          </cell>
          <cell r="J1087">
            <v>100322</v>
          </cell>
          <cell r="K1087">
            <v>96.08</v>
          </cell>
          <cell r="L1087">
            <v>96.08</v>
          </cell>
        </row>
        <row r="1088">
          <cell r="A1088">
            <v>1034</v>
          </cell>
          <cell r="B1088" t="str">
            <v>060302.4230.04679.01 521213. Honor yang terkait dengan kegiatan</v>
          </cell>
          <cell r="C1088" t="str">
            <v>Adm. Umum</v>
          </cell>
          <cell r="D1088" t="str">
            <v>Adm. Umum</v>
          </cell>
          <cell r="E1088">
            <v>72000</v>
          </cell>
          <cell r="F1088">
            <v>0</v>
          </cell>
          <cell r="G1088">
            <v>72000</v>
          </cell>
          <cell r="H1088">
            <v>63000</v>
          </cell>
          <cell r="I1088">
            <v>0</v>
          </cell>
          <cell r="J1088">
            <v>63000</v>
          </cell>
          <cell r="K1088">
            <v>87.5</v>
          </cell>
          <cell r="L1088">
            <v>87.5</v>
          </cell>
        </row>
        <row r="1089">
          <cell r="A1089">
            <v>1035</v>
          </cell>
          <cell r="B1089" t="str">
            <v>060302.4230.04679.01 522114. Belanja sewa</v>
          </cell>
          <cell r="C1089" t="str">
            <v>Adm. Umum</v>
          </cell>
          <cell r="D1089" t="str">
            <v>Adm. Umum</v>
          </cell>
          <cell r="E1089">
            <v>9000</v>
          </cell>
          <cell r="F1089">
            <v>0</v>
          </cell>
          <cell r="G1089">
            <v>9000</v>
          </cell>
          <cell r="H1089">
            <v>7500</v>
          </cell>
          <cell r="I1089">
            <v>0</v>
          </cell>
          <cell r="J1089">
            <v>7500</v>
          </cell>
          <cell r="K1089">
            <v>83.33</v>
          </cell>
          <cell r="L1089">
            <v>83.33</v>
          </cell>
        </row>
        <row r="1090">
          <cell r="A1090">
            <v>1036</v>
          </cell>
          <cell r="B1090" t="str">
            <v>060302.4230.04679.01 522115. Honor nara sumber</v>
          </cell>
          <cell r="C1090" t="str">
            <v>Adm. Umum</v>
          </cell>
          <cell r="D1090" t="str">
            <v>Adm. Umum</v>
          </cell>
          <cell r="E1090">
            <v>19800</v>
          </cell>
          <cell r="F1090">
            <v>0</v>
          </cell>
          <cell r="G1090">
            <v>19800</v>
          </cell>
          <cell r="H1090">
            <v>0</v>
          </cell>
          <cell r="I1090">
            <v>0</v>
          </cell>
          <cell r="J1090">
            <v>0</v>
          </cell>
          <cell r="K1090">
            <v>0</v>
          </cell>
          <cell r="L1090">
            <v>0</v>
          </cell>
        </row>
        <row r="1091">
          <cell r="A1091">
            <v>1037</v>
          </cell>
          <cell r="B1091" t="str">
            <v>060302.4230.04679.01 524119. Belanja perjalanan</v>
          </cell>
          <cell r="C1091" t="str">
            <v>Adm. Umum</v>
          </cell>
          <cell r="D1091" t="str">
            <v>Adm. Umum</v>
          </cell>
          <cell r="E1091">
            <v>290790</v>
          </cell>
          <cell r="F1091">
            <v>0</v>
          </cell>
          <cell r="G1091">
            <v>290790</v>
          </cell>
          <cell r="H1091">
            <v>278140</v>
          </cell>
          <cell r="I1091">
            <v>0</v>
          </cell>
          <cell r="J1091">
            <v>278140</v>
          </cell>
          <cell r="K1091">
            <v>95.65</v>
          </cell>
          <cell r="L1091">
            <v>95.65</v>
          </cell>
        </row>
        <row r="1092">
          <cell r="A1092">
            <v>5495879</v>
          </cell>
          <cell r="B1092" t="str">
            <v xml:space="preserve">PENGEMBANGAN KINERJA PENGELOLAAN AIR MINUM KALIMANTAN BARAT </v>
          </cell>
          <cell r="C1092" t="str">
            <v xml:space="preserve">- </v>
          </cell>
          <cell r="D1092" t="str">
            <v>-</v>
          </cell>
          <cell r="E1092">
            <v>61504057</v>
          </cell>
          <cell r="F1092">
            <v>0</v>
          </cell>
          <cell r="G1092">
            <v>61504057</v>
          </cell>
          <cell r="H1092">
            <v>36062563</v>
          </cell>
          <cell r="I1092">
            <v>0</v>
          </cell>
          <cell r="J1092">
            <v>36062563</v>
          </cell>
          <cell r="K1092">
            <v>58.63</v>
          </cell>
          <cell r="L1092">
            <v>68.72</v>
          </cell>
        </row>
        <row r="1093">
          <cell r="A1093">
            <v>1038</v>
          </cell>
          <cell r="B1093" t="str">
            <v>060302.4282.00002.01 ADMINISTRASI KEGIATAN</v>
          </cell>
          <cell r="C1093" t="str">
            <v>Adm. Umum</v>
          </cell>
          <cell r="D1093" t="str">
            <v>Adm. Umum</v>
          </cell>
          <cell r="E1093">
            <v>254920</v>
          </cell>
          <cell r="F1093">
            <v>0</v>
          </cell>
          <cell r="G1093">
            <v>254920</v>
          </cell>
          <cell r="H1093">
            <v>97810</v>
          </cell>
          <cell r="I1093">
            <v>0</v>
          </cell>
          <cell r="J1093">
            <v>97810</v>
          </cell>
          <cell r="K1093">
            <v>38.369999999999997</v>
          </cell>
          <cell r="L1093">
            <v>83.33</v>
          </cell>
        </row>
        <row r="1094">
          <cell r="A1094">
            <v>1039</v>
          </cell>
          <cell r="B1094" t="str">
            <v>060302.4282.00051.01 Studi Identifikasi kebutuhan &amp; potensi air baku air minum kalbar</v>
          </cell>
          <cell r="C1094" t="str">
            <v>Kontrak</v>
          </cell>
          <cell r="D1094" t="str">
            <v>Non Fisik</v>
          </cell>
          <cell r="E1094">
            <v>500000</v>
          </cell>
          <cell r="F1094">
            <v>0</v>
          </cell>
          <cell r="G1094">
            <v>500000</v>
          </cell>
          <cell r="H1094">
            <v>99385</v>
          </cell>
          <cell r="I1094">
            <v>0</v>
          </cell>
          <cell r="J1094">
            <v>99385</v>
          </cell>
          <cell r="K1094">
            <v>19.88</v>
          </cell>
          <cell r="L1094">
            <v>85</v>
          </cell>
        </row>
        <row r="1095">
          <cell r="A1095">
            <v>1040</v>
          </cell>
          <cell r="B1095" t="str">
            <v>060302.4282.00121.01 Supervisi Konstuksi SPAM IKK</v>
          </cell>
          <cell r="C1095" t="str">
            <v>Kontrak</v>
          </cell>
          <cell r="D1095" t="str">
            <v>Non Fisik</v>
          </cell>
          <cell r="E1095">
            <v>200000</v>
          </cell>
          <cell r="F1095">
            <v>0</v>
          </cell>
          <cell r="G1095">
            <v>200000</v>
          </cell>
          <cell r="H1095">
            <v>0</v>
          </cell>
          <cell r="I1095">
            <v>0</v>
          </cell>
          <cell r="J1095">
            <v>0</v>
          </cell>
          <cell r="K1095">
            <v>0</v>
          </cell>
          <cell r="L1095">
            <v>67.19</v>
          </cell>
        </row>
        <row r="1096">
          <cell r="A1096">
            <v>1041</v>
          </cell>
          <cell r="B1096" t="str">
            <v>060302.4282.00121.01 Supervisi Konstruksi SPAM</v>
          </cell>
          <cell r="C1096" t="str">
            <v>Kontrak</v>
          </cell>
          <cell r="D1096" t="str">
            <v>Non Fisik</v>
          </cell>
          <cell r="E1096">
            <v>300000</v>
          </cell>
          <cell r="F1096">
            <v>0</v>
          </cell>
          <cell r="G1096">
            <v>300000</v>
          </cell>
          <cell r="H1096">
            <v>148418</v>
          </cell>
          <cell r="I1096">
            <v>0</v>
          </cell>
          <cell r="J1096">
            <v>148418</v>
          </cell>
          <cell r="K1096">
            <v>49.47</v>
          </cell>
          <cell r="L1096">
            <v>72.739999999999995</v>
          </cell>
        </row>
        <row r="1097">
          <cell r="A1097">
            <v>1042</v>
          </cell>
          <cell r="B1097" t="str">
            <v>060302.4282.00728.01 Fasilitasi Pendampingan Penyusunan Rencana Induk Pengembangan SPAM</v>
          </cell>
          <cell r="C1097" t="str">
            <v>Swakelola</v>
          </cell>
          <cell r="D1097" t="str">
            <v>Non Fisik</v>
          </cell>
          <cell r="E1097">
            <v>219180</v>
          </cell>
          <cell r="F1097">
            <v>0</v>
          </cell>
          <cell r="G1097">
            <v>219180</v>
          </cell>
          <cell r="H1097">
            <v>26930</v>
          </cell>
          <cell r="I1097">
            <v>0</v>
          </cell>
          <cell r="J1097">
            <v>26930</v>
          </cell>
          <cell r="K1097">
            <v>12.29</v>
          </cell>
          <cell r="L1097">
            <v>83.33</v>
          </cell>
        </row>
        <row r="1098">
          <cell r="A1098">
            <v>1043</v>
          </cell>
          <cell r="B1098" t="str">
            <v>060302.4282.00728.01 Fasilitasi Pembentukan Kelembagaan Penyelenggaraan SPAM Desa &amp; IKK</v>
          </cell>
          <cell r="C1098" t="str">
            <v>Swakelola</v>
          </cell>
          <cell r="D1098" t="str">
            <v>Non Fisik</v>
          </cell>
          <cell r="E1098">
            <v>354480</v>
          </cell>
          <cell r="F1098">
            <v>0</v>
          </cell>
          <cell r="G1098">
            <v>354480</v>
          </cell>
          <cell r="H1098">
            <v>129370</v>
          </cell>
          <cell r="I1098">
            <v>0</v>
          </cell>
          <cell r="J1098">
            <v>129370</v>
          </cell>
          <cell r="K1098">
            <v>36.5</v>
          </cell>
          <cell r="L1098">
            <v>83.33</v>
          </cell>
        </row>
        <row r="1099">
          <cell r="A1099">
            <v>1044</v>
          </cell>
          <cell r="B1099" t="str">
            <v>060302.4282.00728.01 Kampanye Publik Air minum</v>
          </cell>
          <cell r="C1099" t="str">
            <v>Swakelola</v>
          </cell>
          <cell r="D1099" t="str">
            <v>Non Fisik</v>
          </cell>
          <cell r="E1099">
            <v>51810</v>
          </cell>
          <cell r="F1099">
            <v>0</v>
          </cell>
          <cell r="G1099">
            <v>51810</v>
          </cell>
          <cell r="H1099">
            <v>0</v>
          </cell>
          <cell r="I1099">
            <v>0</v>
          </cell>
          <cell r="J1099">
            <v>0</v>
          </cell>
          <cell r="K1099">
            <v>0</v>
          </cell>
          <cell r="L1099">
            <v>83.33</v>
          </cell>
        </row>
        <row r="1100">
          <cell r="A1100">
            <v>1045</v>
          </cell>
          <cell r="B1100" t="str">
            <v>060302.4282.00728.01 Sosialisasi Pedoman Pelaksanaan Konstruksi</v>
          </cell>
          <cell r="C1100" t="str">
            <v>Swakelola</v>
          </cell>
          <cell r="D1100" t="str">
            <v>Non Fisik</v>
          </cell>
          <cell r="E1100">
            <v>161080</v>
          </cell>
          <cell r="F1100">
            <v>0</v>
          </cell>
          <cell r="G1100">
            <v>161080</v>
          </cell>
          <cell r="H1100">
            <v>115943</v>
          </cell>
          <cell r="I1100">
            <v>0</v>
          </cell>
          <cell r="J1100">
            <v>115943</v>
          </cell>
          <cell r="K1100">
            <v>71.98</v>
          </cell>
          <cell r="L1100">
            <v>83.33</v>
          </cell>
        </row>
        <row r="1101">
          <cell r="A1101">
            <v>1046</v>
          </cell>
          <cell r="B1101" t="str">
            <v>060302.4282.00967.01 MONITORING DAK</v>
          </cell>
          <cell r="C1101" t="str">
            <v>Swakelola</v>
          </cell>
          <cell r="D1101" t="str">
            <v>Non Fisik</v>
          </cell>
          <cell r="E1101">
            <v>184170</v>
          </cell>
          <cell r="F1101">
            <v>0</v>
          </cell>
          <cell r="G1101">
            <v>184170</v>
          </cell>
          <cell r="H1101">
            <v>151748</v>
          </cell>
          <cell r="I1101">
            <v>0</v>
          </cell>
          <cell r="J1101">
            <v>151748</v>
          </cell>
          <cell r="K1101">
            <v>82.4</v>
          </cell>
          <cell r="L1101">
            <v>83.33</v>
          </cell>
        </row>
        <row r="1102">
          <cell r="A1102">
            <v>1047</v>
          </cell>
          <cell r="B1102" t="str">
            <v>060302.4282.00967.01 PENYUSUNAN LAPORAN SAI &amp; SIMAK BMN</v>
          </cell>
          <cell r="C1102" t="str">
            <v>Swakelola</v>
          </cell>
          <cell r="D1102" t="str">
            <v>Non Fisik</v>
          </cell>
          <cell r="E1102">
            <v>56180</v>
          </cell>
          <cell r="F1102">
            <v>0</v>
          </cell>
          <cell r="G1102">
            <v>56180</v>
          </cell>
          <cell r="H1102">
            <v>35395</v>
          </cell>
          <cell r="I1102">
            <v>0</v>
          </cell>
          <cell r="J1102">
            <v>35395</v>
          </cell>
          <cell r="K1102">
            <v>63</v>
          </cell>
          <cell r="L1102">
            <v>83.33</v>
          </cell>
        </row>
        <row r="1103">
          <cell r="A1103">
            <v>1048</v>
          </cell>
          <cell r="B1103" t="str">
            <v>060302.4282.00967.01 MONITORING SPAM</v>
          </cell>
          <cell r="C1103" t="str">
            <v>Swakelola</v>
          </cell>
          <cell r="D1103" t="str">
            <v>Non Fisik</v>
          </cell>
          <cell r="E1103">
            <v>218180</v>
          </cell>
          <cell r="F1103">
            <v>0</v>
          </cell>
          <cell r="G1103">
            <v>218180</v>
          </cell>
          <cell r="H1103">
            <v>181526</v>
          </cell>
          <cell r="I1103">
            <v>0</v>
          </cell>
          <cell r="J1103">
            <v>181526</v>
          </cell>
          <cell r="K1103">
            <v>83.2</v>
          </cell>
          <cell r="L1103">
            <v>83.33</v>
          </cell>
        </row>
        <row r="1104">
          <cell r="A1104">
            <v>1049</v>
          </cell>
          <cell r="B1104" t="str">
            <v>060302.4607.00168.01 Bantek Penyehatan PDAM Kab Landak</v>
          </cell>
          <cell r="C1104" t="str">
            <v>Kontrak</v>
          </cell>
          <cell r="D1104" t="str">
            <v>Non Fisik</v>
          </cell>
          <cell r="E1104">
            <v>300000</v>
          </cell>
          <cell r="F1104">
            <v>0</v>
          </cell>
          <cell r="G1104">
            <v>300000</v>
          </cell>
          <cell r="H1104">
            <v>58338</v>
          </cell>
          <cell r="I1104">
            <v>0</v>
          </cell>
          <cell r="J1104">
            <v>58338</v>
          </cell>
          <cell r="K1104">
            <v>19.45</v>
          </cell>
          <cell r="L1104">
            <v>85</v>
          </cell>
        </row>
        <row r="1105">
          <cell r="A1105">
            <v>1050</v>
          </cell>
          <cell r="B1105" t="str">
            <v>060302.4607.00168.01 Bantek Penyehatan PDAM Kab Kapuas Hulu</v>
          </cell>
          <cell r="C1105" t="str">
            <v>Kontrak</v>
          </cell>
          <cell r="D1105" t="str">
            <v>Non Fisik</v>
          </cell>
          <cell r="E1105">
            <v>300000</v>
          </cell>
          <cell r="F1105">
            <v>0</v>
          </cell>
          <cell r="G1105">
            <v>300000</v>
          </cell>
          <cell r="H1105">
            <v>58311</v>
          </cell>
          <cell r="I1105">
            <v>0</v>
          </cell>
          <cell r="J1105">
            <v>58311</v>
          </cell>
          <cell r="K1105">
            <v>19.440000000000001</v>
          </cell>
          <cell r="L1105">
            <v>75</v>
          </cell>
        </row>
        <row r="1106">
          <cell r="A1106">
            <v>1051</v>
          </cell>
          <cell r="B1106" t="str">
            <v>060302.4607.00168.01 Uprating IPA Kap 5 L/D menjadi 10 L/D Lokasi Sosok PDAM Kab. Sangggau</v>
          </cell>
          <cell r="C1106" t="str">
            <v>Kontrak</v>
          </cell>
          <cell r="D1106" t="str">
            <v>Fisik</v>
          </cell>
          <cell r="E1106">
            <v>1060000</v>
          </cell>
          <cell r="F1106">
            <v>0</v>
          </cell>
          <cell r="G1106">
            <v>1060000</v>
          </cell>
          <cell r="H1106">
            <v>804004</v>
          </cell>
          <cell r="I1106">
            <v>0</v>
          </cell>
          <cell r="J1106">
            <v>804004</v>
          </cell>
          <cell r="K1106">
            <v>75.849999999999994</v>
          </cell>
          <cell r="L1106">
            <v>81</v>
          </cell>
        </row>
        <row r="1107">
          <cell r="A1107">
            <v>1052</v>
          </cell>
          <cell r="B1107" t="str">
            <v>060302.4607.00168.01 Pembuatan Bosterpump 200 M3 Lokasi Sintang</v>
          </cell>
          <cell r="C1107" t="str">
            <v>Kontrak</v>
          </cell>
          <cell r="D1107" t="str">
            <v>Fisik</v>
          </cell>
          <cell r="E1107">
            <v>1000000</v>
          </cell>
          <cell r="F1107">
            <v>0</v>
          </cell>
          <cell r="G1107">
            <v>1000000</v>
          </cell>
          <cell r="H1107">
            <v>288819</v>
          </cell>
          <cell r="I1107">
            <v>0</v>
          </cell>
          <cell r="J1107">
            <v>288819</v>
          </cell>
          <cell r="K1107">
            <v>28.88</v>
          </cell>
          <cell r="L1107">
            <v>98</v>
          </cell>
        </row>
        <row r="1108">
          <cell r="A1108">
            <v>1053</v>
          </cell>
          <cell r="B1108" t="str">
            <v>060302.4615.04940.01 Pengadaan Pipa SPAM Desa Lokasi :Tolok, Gonis Tekan, Bina Karya, Pelita Jaya, Jetak</v>
          </cell>
          <cell r="C1108" t="str">
            <v>Kontrak</v>
          </cell>
          <cell r="D1108" t="str">
            <v>Fisik</v>
          </cell>
          <cell r="E1108">
            <v>4964598</v>
          </cell>
          <cell r="F1108">
            <v>0</v>
          </cell>
          <cell r="G1108">
            <v>4964598</v>
          </cell>
          <cell r="H1108">
            <v>4903621</v>
          </cell>
          <cell r="I1108">
            <v>0</v>
          </cell>
          <cell r="J1108">
            <v>4903621</v>
          </cell>
          <cell r="K1108">
            <v>98.77</v>
          </cell>
          <cell r="L1108">
            <v>100</v>
          </cell>
        </row>
        <row r="1109">
          <cell r="A1109">
            <v>1054</v>
          </cell>
          <cell r="B1109" t="str">
            <v>060302.4615.04940.01 Pemasangan Jaringan Pipa Ds Tolok Kec. Menyuke Kab.Landak</v>
          </cell>
          <cell r="C1109" t="str">
            <v>Kontrak</v>
          </cell>
          <cell r="D1109" t="str">
            <v>Fisik</v>
          </cell>
          <cell r="E1109">
            <v>749316</v>
          </cell>
          <cell r="F1109">
            <v>0</v>
          </cell>
          <cell r="G1109">
            <v>749316</v>
          </cell>
          <cell r="H1109">
            <v>697166</v>
          </cell>
          <cell r="I1109">
            <v>0</v>
          </cell>
          <cell r="J1109">
            <v>697166</v>
          </cell>
          <cell r="K1109">
            <v>93.04</v>
          </cell>
          <cell r="L1109">
            <v>100</v>
          </cell>
        </row>
        <row r="1110">
          <cell r="A1110">
            <v>1055</v>
          </cell>
          <cell r="B1110" t="str">
            <v>060302.4615.04940.01 Pemasangan Jaringan Pipa Ds.Gonis Tekam Kec.Sekadau Kab.sekadau</v>
          </cell>
          <cell r="C1110" t="str">
            <v>Kontrak</v>
          </cell>
          <cell r="D1110" t="str">
            <v>Fisik</v>
          </cell>
          <cell r="E1110">
            <v>799575</v>
          </cell>
          <cell r="F1110">
            <v>0</v>
          </cell>
          <cell r="G1110">
            <v>799575</v>
          </cell>
          <cell r="H1110">
            <v>571231</v>
          </cell>
          <cell r="I1110">
            <v>0</v>
          </cell>
          <cell r="J1110">
            <v>571231</v>
          </cell>
          <cell r="K1110">
            <v>71.44</v>
          </cell>
          <cell r="L1110">
            <v>90</v>
          </cell>
        </row>
        <row r="1111">
          <cell r="A1111">
            <v>1056</v>
          </cell>
          <cell r="B1111" t="str">
            <v>060302.4615.04940.01 Pemasangan Pipa di Ds Pangkalan teluk Kec.Nanga Tayap Kab.Ketapang</v>
          </cell>
          <cell r="C1111" t="str">
            <v>Kontrak</v>
          </cell>
          <cell r="D1111" t="str">
            <v>Fisik</v>
          </cell>
          <cell r="E1111">
            <v>772245</v>
          </cell>
          <cell r="F1111">
            <v>0</v>
          </cell>
          <cell r="G1111">
            <v>772245</v>
          </cell>
          <cell r="H1111">
            <v>385752</v>
          </cell>
          <cell r="I1111">
            <v>0</v>
          </cell>
          <cell r="J1111">
            <v>385752</v>
          </cell>
          <cell r="K1111">
            <v>49.95</v>
          </cell>
          <cell r="L1111">
            <v>38.33</v>
          </cell>
        </row>
        <row r="1112">
          <cell r="A1112">
            <v>1057</v>
          </cell>
          <cell r="B1112" t="str">
            <v>060302.4615.04940.01 Pemasangan Pipa di Ds Bina karya Kec.tanah Pinoh Kab Melawi</v>
          </cell>
          <cell r="C1112" t="str">
            <v>Kontrak</v>
          </cell>
          <cell r="D1112" t="str">
            <v>Fisik</v>
          </cell>
          <cell r="E1112">
            <v>776010</v>
          </cell>
          <cell r="F1112">
            <v>0</v>
          </cell>
          <cell r="G1112">
            <v>776010</v>
          </cell>
          <cell r="H1112">
            <v>228585</v>
          </cell>
          <cell r="I1112">
            <v>0</v>
          </cell>
          <cell r="J1112">
            <v>228585</v>
          </cell>
          <cell r="K1112">
            <v>29.46</v>
          </cell>
          <cell r="L1112">
            <v>87</v>
          </cell>
        </row>
        <row r="1113">
          <cell r="A1113">
            <v>1058</v>
          </cell>
          <cell r="B1113" t="str">
            <v>060302.4615.04940.01 Pemasangan jaringan Pipa Ds.Pelita jaya Kec.tanah Pinoh Kab.Melawi</v>
          </cell>
          <cell r="C1113" t="str">
            <v>Kontrak</v>
          </cell>
          <cell r="D1113" t="str">
            <v>Fisik</v>
          </cell>
          <cell r="E1113">
            <v>692773</v>
          </cell>
          <cell r="F1113">
            <v>0</v>
          </cell>
          <cell r="G1113">
            <v>692773</v>
          </cell>
          <cell r="H1113">
            <v>203543</v>
          </cell>
          <cell r="I1113">
            <v>0</v>
          </cell>
          <cell r="J1113">
            <v>203543</v>
          </cell>
          <cell r="K1113">
            <v>29.38</v>
          </cell>
          <cell r="L1113">
            <v>90</v>
          </cell>
        </row>
        <row r="1114">
          <cell r="A1114">
            <v>1059</v>
          </cell>
          <cell r="B1114" t="str">
            <v>060302.4615.04940.01 Pemasangan Jaringan Pipa di Ds Jetak Kec.Menyuke Kab. Landak</v>
          </cell>
          <cell r="C1114" t="str">
            <v>Kontrak</v>
          </cell>
          <cell r="D1114" t="str">
            <v>Fisik</v>
          </cell>
          <cell r="E1114">
            <v>222242</v>
          </cell>
          <cell r="F1114">
            <v>0</v>
          </cell>
          <cell r="G1114">
            <v>222242</v>
          </cell>
          <cell r="H1114">
            <v>206798</v>
          </cell>
          <cell r="I1114">
            <v>0</v>
          </cell>
          <cell r="J1114">
            <v>206798</v>
          </cell>
          <cell r="K1114">
            <v>93.05</v>
          </cell>
          <cell r="L1114">
            <v>100</v>
          </cell>
        </row>
        <row r="1115">
          <cell r="A1115">
            <v>1060</v>
          </cell>
          <cell r="B1115" t="str">
            <v>060302.4629.04943.01 Pemasangan Jaringan Pipa di Sei.kakap kab. Kubu raya</v>
          </cell>
          <cell r="C1115" t="str">
            <v>Kontrak</v>
          </cell>
          <cell r="D1115" t="str">
            <v>Fisik</v>
          </cell>
          <cell r="E1115">
            <v>357871</v>
          </cell>
          <cell r="F1115">
            <v>0</v>
          </cell>
          <cell r="G1115">
            <v>357871</v>
          </cell>
          <cell r="H1115">
            <v>332782</v>
          </cell>
          <cell r="I1115">
            <v>0</v>
          </cell>
          <cell r="J1115">
            <v>332782</v>
          </cell>
          <cell r="K1115">
            <v>92.99</v>
          </cell>
          <cell r="L1115">
            <v>100</v>
          </cell>
        </row>
        <row r="1116">
          <cell r="A1116">
            <v>1061</v>
          </cell>
          <cell r="B1116" t="str">
            <v>060302.4629.04943.01 Pengadaan Pipa di desa Sei kakap Kab Kubu Raya</v>
          </cell>
          <cell r="C1116" t="str">
            <v>Kontrak</v>
          </cell>
          <cell r="D1116" t="str">
            <v>Fisik</v>
          </cell>
          <cell r="E1116">
            <v>642129</v>
          </cell>
          <cell r="F1116">
            <v>0</v>
          </cell>
          <cell r="G1116">
            <v>642129</v>
          </cell>
          <cell r="H1116">
            <v>625240</v>
          </cell>
          <cell r="I1116">
            <v>0</v>
          </cell>
          <cell r="J1116">
            <v>625240</v>
          </cell>
          <cell r="K1116">
            <v>97.37</v>
          </cell>
          <cell r="L1116">
            <v>100</v>
          </cell>
        </row>
        <row r="1117">
          <cell r="A1117">
            <v>1062</v>
          </cell>
          <cell r="B1117" t="str">
            <v>060302.4629.04943.01 Pembuatan IPA Kap. 10 L/D Desa Sei kakap Kab Kubu Raya</v>
          </cell>
          <cell r="C1117" t="str">
            <v>Kontrak</v>
          </cell>
          <cell r="D1117" t="str">
            <v>Fisik</v>
          </cell>
          <cell r="E1117">
            <v>4000000</v>
          </cell>
          <cell r="F1117">
            <v>0</v>
          </cell>
          <cell r="G1117">
            <v>4000000</v>
          </cell>
          <cell r="H1117">
            <v>2831980</v>
          </cell>
          <cell r="I1117">
            <v>0</v>
          </cell>
          <cell r="J1117">
            <v>2831980</v>
          </cell>
          <cell r="K1117">
            <v>70.8</v>
          </cell>
          <cell r="L1117">
            <v>96</v>
          </cell>
        </row>
        <row r="1118">
          <cell r="A1118">
            <v>1063</v>
          </cell>
          <cell r="B1118" t="str">
            <v>060302.4630.04930.01 Pengadaan Pipa Kws Perbatasan</v>
          </cell>
          <cell r="C1118" t="str">
            <v>Kontrak</v>
          </cell>
          <cell r="D1118" t="str">
            <v>Fisik</v>
          </cell>
          <cell r="E1118">
            <v>4419394</v>
          </cell>
          <cell r="F1118">
            <v>0</v>
          </cell>
          <cell r="G1118">
            <v>4419394</v>
          </cell>
          <cell r="H1118">
            <v>4367025</v>
          </cell>
          <cell r="I1118">
            <v>0</v>
          </cell>
          <cell r="J1118">
            <v>4367025</v>
          </cell>
          <cell r="K1118">
            <v>98.82</v>
          </cell>
          <cell r="L1118">
            <v>100</v>
          </cell>
        </row>
        <row r="1119">
          <cell r="A1119">
            <v>1064</v>
          </cell>
          <cell r="B1119" t="str">
            <v>060302.4630.04930.01 Pemasangan Jaringan Pipa di Suak Medang Kec. Ketungau Hulu kab. Sintang</v>
          </cell>
          <cell r="C1119" t="str">
            <v>Kontrak</v>
          </cell>
          <cell r="D1119" t="str">
            <v>Fisik</v>
          </cell>
          <cell r="E1119">
            <v>354850</v>
          </cell>
          <cell r="F1119">
            <v>0</v>
          </cell>
          <cell r="G1119">
            <v>354850</v>
          </cell>
          <cell r="H1119">
            <v>333921</v>
          </cell>
          <cell r="I1119">
            <v>0</v>
          </cell>
          <cell r="J1119">
            <v>333921</v>
          </cell>
          <cell r="K1119">
            <v>94.1</v>
          </cell>
          <cell r="L1119">
            <v>100</v>
          </cell>
        </row>
        <row r="1120">
          <cell r="A1120">
            <v>1065</v>
          </cell>
          <cell r="B1120" t="str">
            <v>060302.4630.04930.01 Pemasangan Jaringan Pipa di Wak Sepan Kec.Ketungau Hulu Kab. Sintang</v>
          </cell>
          <cell r="C1120" t="str">
            <v>Kontrak</v>
          </cell>
          <cell r="D1120" t="str">
            <v>Fisik</v>
          </cell>
          <cell r="E1120">
            <v>783457</v>
          </cell>
          <cell r="F1120">
            <v>0</v>
          </cell>
          <cell r="G1120">
            <v>783457</v>
          </cell>
          <cell r="H1120">
            <v>740259</v>
          </cell>
          <cell r="I1120">
            <v>0</v>
          </cell>
          <cell r="J1120">
            <v>740259</v>
          </cell>
          <cell r="K1120">
            <v>94.49</v>
          </cell>
          <cell r="L1120">
            <v>100</v>
          </cell>
        </row>
        <row r="1121">
          <cell r="A1121">
            <v>1066</v>
          </cell>
          <cell r="B1121" t="str">
            <v>060302.4630.04930.01 Pemasangan Jaringan Pipa di Kekura dan Berebang Kab.Kapuas Hulu</v>
          </cell>
          <cell r="C1121" t="str">
            <v>Kontrak</v>
          </cell>
          <cell r="D1121" t="str">
            <v>Fisik</v>
          </cell>
          <cell r="E1121">
            <v>851480</v>
          </cell>
          <cell r="F1121">
            <v>0</v>
          </cell>
          <cell r="G1121">
            <v>851480</v>
          </cell>
          <cell r="H1121">
            <v>251881</v>
          </cell>
          <cell r="I1121">
            <v>0</v>
          </cell>
          <cell r="J1121">
            <v>251881</v>
          </cell>
          <cell r="K1121">
            <v>29.58</v>
          </cell>
          <cell r="L1121">
            <v>87</v>
          </cell>
        </row>
        <row r="1122">
          <cell r="A1122">
            <v>1067</v>
          </cell>
          <cell r="B1122" t="str">
            <v>060302.4630.04930.01 Pemasangan Jaringan Pipa di Badau Hilir Kab. Kapuas Hulu</v>
          </cell>
          <cell r="C1122" t="str">
            <v>Kontrak</v>
          </cell>
          <cell r="D1122" t="str">
            <v>Fisik</v>
          </cell>
          <cell r="E1122">
            <v>749415</v>
          </cell>
          <cell r="F1122">
            <v>0</v>
          </cell>
          <cell r="G1122">
            <v>749415</v>
          </cell>
          <cell r="H1122">
            <v>223837</v>
          </cell>
          <cell r="I1122">
            <v>0</v>
          </cell>
          <cell r="J1122">
            <v>223837</v>
          </cell>
          <cell r="K1122">
            <v>29.87</v>
          </cell>
          <cell r="L1122">
            <v>68</v>
          </cell>
        </row>
        <row r="1123">
          <cell r="A1123">
            <v>1068</v>
          </cell>
          <cell r="B1123" t="str">
            <v>060302.4630.04930.01 Pemasangan Jaringan Pipa Ds Semubuk Kec. Ketungau Hulu kab. Sintang</v>
          </cell>
          <cell r="C1123" t="str">
            <v>Kontrak</v>
          </cell>
          <cell r="D1123" t="str">
            <v>Fisik</v>
          </cell>
          <cell r="E1123">
            <v>770743</v>
          </cell>
          <cell r="F1123">
            <v>0</v>
          </cell>
          <cell r="G1123">
            <v>770743</v>
          </cell>
          <cell r="H1123">
            <v>722509</v>
          </cell>
          <cell r="I1123">
            <v>0</v>
          </cell>
          <cell r="J1123">
            <v>722509</v>
          </cell>
          <cell r="K1123">
            <v>93.74</v>
          </cell>
          <cell r="L1123">
            <v>100</v>
          </cell>
        </row>
        <row r="1124">
          <cell r="A1124">
            <v>1069</v>
          </cell>
          <cell r="B1124" t="str">
            <v>060302.4630.04930.01 Pemasangan Jaringan Pipa Ds Senatap Kec. Sajingan Kab. Sambas</v>
          </cell>
          <cell r="C1124" t="str">
            <v>Kontrak</v>
          </cell>
          <cell r="D1124" t="str">
            <v>Fisik</v>
          </cell>
          <cell r="E1124">
            <v>648777</v>
          </cell>
          <cell r="F1124">
            <v>0</v>
          </cell>
          <cell r="G1124">
            <v>648777</v>
          </cell>
          <cell r="H1124">
            <v>192383</v>
          </cell>
          <cell r="I1124">
            <v>0</v>
          </cell>
          <cell r="J1124">
            <v>192383</v>
          </cell>
          <cell r="K1124">
            <v>29.65</v>
          </cell>
          <cell r="L1124">
            <v>90</v>
          </cell>
        </row>
        <row r="1125">
          <cell r="A1125">
            <v>1070</v>
          </cell>
          <cell r="B1125" t="str">
            <v>060302.4630.04930.01 Pemasangan Jaringan Pipa Ds Sebujit Kec. Siding Kab. bengkayang</v>
          </cell>
          <cell r="C1125" t="str">
            <v>Kontrak</v>
          </cell>
          <cell r="D1125" t="str">
            <v>Fisik</v>
          </cell>
          <cell r="E1125">
            <v>609452</v>
          </cell>
          <cell r="F1125">
            <v>0</v>
          </cell>
          <cell r="G1125">
            <v>609452</v>
          </cell>
          <cell r="H1125">
            <v>567947</v>
          </cell>
          <cell r="I1125">
            <v>0</v>
          </cell>
          <cell r="J1125">
            <v>567947</v>
          </cell>
          <cell r="K1125">
            <v>93.19</v>
          </cell>
          <cell r="L1125">
            <v>100</v>
          </cell>
        </row>
        <row r="1126">
          <cell r="A1126">
            <v>1071</v>
          </cell>
          <cell r="B1126" t="str">
            <v>060302.4630.04930.01 Pengadaan Pipa Kws Perbatasan</v>
          </cell>
          <cell r="C1126" t="str">
            <v>Kontrak</v>
          </cell>
          <cell r="D1126" t="str">
            <v>Fisik</v>
          </cell>
          <cell r="E1126">
            <v>1516200</v>
          </cell>
          <cell r="F1126">
            <v>0</v>
          </cell>
          <cell r="G1126">
            <v>1516200</v>
          </cell>
          <cell r="H1126">
            <v>1494185</v>
          </cell>
          <cell r="I1126">
            <v>0</v>
          </cell>
          <cell r="J1126">
            <v>1494185</v>
          </cell>
          <cell r="K1126">
            <v>98.55</v>
          </cell>
          <cell r="L1126">
            <v>100</v>
          </cell>
        </row>
        <row r="1127">
          <cell r="A1127">
            <v>1072</v>
          </cell>
          <cell r="B1127" t="str">
            <v>060302.4630.04944.01 PEMBUATAN IPA KAP. 10 L/D Lokasi IKK Segedong kab Pontianak</v>
          </cell>
          <cell r="C1127" t="str">
            <v>Kontrak</v>
          </cell>
          <cell r="D1127" t="str">
            <v>Fisik</v>
          </cell>
          <cell r="E1127">
            <v>4000000</v>
          </cell>
          <cell r="F1127">
            <v>0</v>
          </cell>
          <cell r="G1127">
            <v>4000000</v>
          </cell>
          <cell r="H1127">
            <v>1664221</v>
          </cell>
          <cell r="I1127">
            <v>0</v>
          </cell>
          <cell r="J1127">
            <v>1664221</v>
          </cell>
          <cell r="K1127">
            <v>41.61</v>
          </cell>
          <cell r="L1127">
            <v>37.630000000000003</v>
          </cell>
        </row>
        <row r="1128">
          <cell r="A1128">
            <v>1073</v>
          </cell>
          <cell r="B1128" t="str">
            <v>060302.4630.04944.01 PEMBUATAN IPA KAP. 10 L/D LENGKAP Lokasi IKK Nanga Suhaid Kab Kapuas Hulu</v>
          </cell>
          <cell r="C1128" t="str">
            <v>Kontrak</v>
          </cell>
          <cell r="D1128" t="str">
            <v>Fisik</v>
          </cell>
          <cell r="E1128">
            <v>4500000</v>
          </cell>
          <cell r="F1128">
            <v>0</v>
          </cell>
          <cell r="G1128">
            <v>4500000</v>
          </cell>
          <cell r="H1128">
            <v>2565060</v>
          </cell>
          <cell r="I1128">
            <v>0</v>
          </cell>
          <cell r="J1128">
            <v>2565060</v>
          </cell>
          <cell r="K1128">
            <v>57</v>
          </cell>
          <cell r="L1128">
            <v>67</v>
          </cell>
        </row>
        <row r="1129">
          <cell r="A1129">
            <v>1074</v>
          </cell>
          <cell r="B1129" t="str">
            <v>060302.4630.04944.01 PEMBUATAN IPA KAP. 10 L/D Lokasi IKK Kuala Dua Kab.Kubu Raya</v>
          </cell>
          <cell r="C1129" t="str">
            <v>Kontrak</v>
          </cell>
          <cell r="D1129" t="str">
            <v>Fisik</v>
          </cell>
          <cell r="E1129">
            <v>4000000</v>
          </cell>
          <cell r="F1129">
            <v>0</v>
          </cell>
          <cell r="G1129">
            <v>4000000</v>
          </cell>
          <cell r="H1129">
            <v>2142000</v>
          </cell>
          <cell r="I1129">
            <v>0</v>
          </cell>
          <cell r="J1129">
            <v>2142000</v>
          </cell>
          <cell r="K1129">
            <v>53.55</v>
          </cell>
          <cell r="L1129">
            <v>50.22</v>
          </cell>
        </row>
        <row r="1130">
          <cell r="A1130">
            <v>1075</v>
          </cell>
          <cell r="B1130" t="str">
            <v>060302.4630.04944.01 Biaya Lelang</v>
          </cell>
          <cell r="C1130" t="str">
            <v>Adm. Umum</v>
          </cell>
          <cell r="D1130" t="str">
            <v>Adm. Umum</v>
          </cell>
          <cell r="E1130">
            <v>14500</v>
          </cell>
          <cell r="F1130">
            <v>0</v>
          </cell>
          <cell r="G1130">
            <v>14500</v>
          </cell>
          <cell r="H1130">
            <v>0</v>
          </cell>
          <cell r="I1130">
            <v>0</v>
          </cell>
          <cell r="J1130">
            <v>0</v>
          </cell>
          <cell r="K1130">
            <v>0</v>
          </cell>
          <cell r="L1130">
            <v>50</v>
          </cell>
        </row>
        <row r="1131">
          <cell r="A1131">
            <v>1076</v>
          </cell>
          <cell r="B1131" t="str">
            <v>060302.4630.04944.01 Honor Panitia Pengadaan Barang/ Jasa</v>
          </cell>
          <cell r="C1131" t="str">
            <v>Adm. Umum</v>
          </cell>
          <cell r="D1131" t="str">
            <v>Adm. Umum</v>
          </cell>
          <cell r="E1131">
            <v>9000</v>
          </cell>
          <cell r="F1131">
            <v>0</v>
          </cell>
          <cell r="G1131">
            <v>9000</v>
          </cell>
          <cell r="H1131">
            <v>0</v>
          </cell>
          <cell r="I1131">
            <v>0</v>
          </cell>
          <cell r="J1131">
            <v>0</v>
          </cell>
          <cell r="K1131">
            <v>0</v>
          </cell>
          <cell r="L1131">
            <v>0</v>
          </cell>
        </row>
        <row r="1132">
          <cell r="A1132">
            <v>1077</v>
          </cell>
          <cell r="B1132" t="str">
            <v>060302.4630.04944.01 Honor Panitia Pemeriksa/Penerima Barang</v>
          </cell>
          <cell r="C1132" t="str">
            <v>Adm. Umum</v>
          </cell>
          <cell r="D1132" t="str">
            <v>Adm. Umum</v>
          </cell>
          <cell r="E1132">
            <v>14900</v>
          </cell>
          <cell r="F1132">
            <v>0</v>
          </cell>
          <cell r="G1132">
            <v>14900</v>
          </cell>
          <cell r="H1132">
            <v>0</v>
          </cell>
          <cell r="I1132">
            <v>0</v>
          </cell>
          <cell r="J1132">
            <v>0</v>
          </cell>
          <cell r="K1132">
            <v>0</v>
          </cell>
          <cell r="L1132">
            <v>0</v>
          </cell>
        </row>
        <row r="1133">
          <cell r="A1133">
            <v>1078</v>
          </cell>
          <cell r="B1133" t="str">
            <v>060302.4630.04944.01 Pemasangan dan Pengadaan Jaringan Pipa Lokasi IKK Sebawi Kab.Sambas</v>
          </cell>
          <cell r="C1133" t="str">
            <v>Kontrak</v>
          </cell>
          <cell r="D1133" t="str">
            <v>Fisik</v>
          </cell>
          <cell r="E1133">
            <v>2259170</v>
          </cell>
          <cell r="F1133">
            <v>0</v>
          </cell>
          <cell r="G1133">
            <v>2259170</v>
          </cell>
          <cell r="H1133">
            <v>432634</v>
          </cell>
          <cell r="I1133">
            <v>0</v>
          </cell>
          <cell r="J1133">
            <v>432634</v>
          </cell>
          <cell r="K1133">
            <v>19.149999999999999</v>
          </cell>
          <cell r="L1133">
            <v>15</v>
          </cell>
        </row>
        <row r="1134">
          <cell r="A1134">
            <v>1079</v>
          </cell>
          <cell r="B1134" t="str">
            <v>060302.4630.04944.01 Pemasangan dan Pengadaan Jaringan Pipa IKK Sei.Bulan Singkawang</v>
          </cell>
          <cell r="C1134" t="str">
            <v>Kontrak</v>
          </cell>
          <cell r="D1134" t="str">
            <v>Fisik</v>
          </cell>
          <cell r="E1134">
            <v>1571316</v>
          </cell>
          <cell r="F1134">
            <v>0</v>
          </cell>
          <cell r="G1134">
            <v>1571316</v>
          </cell>
          <cell r="H1134">
            <v>299971</v>
          </cell>
          <cell r="I1134">
            <v>0</v>
          </cell>
          <cell r="J1134">
            <v>299971</v>
          </cell>
          <cell r="K1134">
            <v>19.09</v>
          </cell>
          <cell r="L1134">
            <v>40</v>
          </cell>
        </row>
        <row r="1135">
          <cell r="A1135">
            <v>1080</v>
          </cell>
          <cell r="B1135" t="str">
            <v>060302.4630.04944.01 Pemasangan dan Pengadaan jaringan Pipa Kuala Dua - Kab.Kubu Raya</v>
          </cell>
          <cell r="C1135" t="str">
            <v>Kontrak</v>
          </cell>
          <cell r="D1135" t="str">
            <v>Fisik</v>
          </cell>
          <cell r="E1135">
            <v>4158743</v>
          </cell>
          <cell r="F1135">
            <v>0</v>
          </cell>
          <cell r="G1135">
            <v>4158743</v>
          </cell>
          <cell r="H1135">
            <v>794142</v>
          </cell>
          <cell r="I1135">
            <v>0</v>
          </cell>
          <cell r="J1135">
            <v>794142</v>
          </cell>
          <cell r="K1135">
            <v>19.100000000000001</v>
          </cell>
          <cell r="L1135">
            <v>10.86</v>
          </cell>
        </row>
        <row r="1136">
          <cell r="A1136">
            <v>1081</v>
          </cell>
          <cell r="B1136" t="str">
            <v>060302.4630.04944.01 Pemasangan dan Pengadaan Jaringan Pipa IKK Segedong Kab.Pontianak</v>
          </cell>
          <cell r="C1136" t="str">
            <v>Kontrak</v>
          </cell>
          <cell r="D1136" t="str">
            <v>Fisik</v>
          </cell>
          <cell r="E1136">
            <v>3972428</v>
          </cell>
          <cell r="F1136">
            <v>0</v>
          </cell>
          <cell r="G1136">
            <v>3972428</v>
          </cell>
          <cell r="H1136">
            <v>757558</v>
          </cell>
          <cell r="I1136">
            <v>0</v>
          </cell>
          <cell r="J1136">
            <v>757558</v>
          </cell>
          <cell r="K1136">
            <v>19.07</v>
          </cell>
          <cell r="L1136">
            <v>15</v>
          </cell>
        </row>
        <row r="1137">
          <cell r="A1137">
            <v>1082</v>
          </cell>
          <cell r="B1137" t="str">
            <v>060302.4630.04945.01 Pengadaan Pipa di IKK Seponti &amp; IKK Teluk Batang Kab. Kayong Utara</v>
          </cell>
          <cell r="C1137" t="str">
            <v>Kontrak</v>
          </cell>
          <cell r="D1137" t="str">
            <v>Fisik</v>
          </cell>
          <cell r="E1137">
            <v>4552632</v>
          </cell>
          <cell r="F1137">
            <v>0</v>
          </cell>
          <cell r="G1137">
            <v>4552632</v>
          </cell>
          <cell r="H1137">
            <v>4450060</v>
          </cell>
          <cell r="I1137">
            <v>0</v>
          </cell>
          <cell r="J1137">
            <v>4450060</v>
          </cell>
          <cell r="K1137">
            <v>97.75</v>
          </cell>
          <cell r="L1137">
            <v>100</v>
          </cell>
        </row>
        <row r="1138">
          <cell r="A1138">
            <v>1083</v>
          </cell>
          <cell r="B1138" t="str">
            <v>060302.4630.04945.01 Pemasangan Jaringan Pipa IKK Seponti Kab kayong Utara</v>
          </cell>
          <cell r="C1138" t="str">
            <v>Kontrak</v>
          </cell>
          <cell r="D1138" t="str">
            <v>Fisik</v>
          </cell>
          <cell r="E1138">
            <v>995475</v>
          </cell>
          <cell r="F1138">
            <v>0</v>
          </cell>
          <cell r="G1138">
            <v>995475</v>
          </cell>
          <cell r="H1138">
            <v>570208</v>
          </cell>
          <cell r="I1138">
            <v>0</v>
          </cell>
          <cell r="J1138">
            <v>570208</v>
          </cell>
          <cell r="K1138">
            <v>57.28</v>
          </cell>
          <cell r="L1138">
            <v>47.85</v>
          </cell>
        </row>
        <row r="1139">
          <cell r="A1139">
            <v>1084</v>
          </cell>
          <cell r="B1139" t="str">
            <v>060302.4630.04945.01 Pemasangan Jaringan pipa Tl. Batang Kab. Kayong Utara</v>
          </cell>
          <cell r="C1139" t="str">
            <v>Kontrak</v>
          </cell>
          <cell r="D1139" t="str">
            <v>Fisik</v>
          </cell>
          <cell r="E1139">
            <v>1615366</v>
          </cell>
          <cell r="F1139">
            <v>0</v>
          </cell>
          <cell r="G1139">
            <v>1615366</v>
          </cell>
          <cell r="H1139">
            <v>310068</v>
          </cell>
          <cell r="I1139">
            <v>0</v>
          </cell>
          <cell r="J1139">
            <v>310068</v>
          </cell>
          <cell r="K1139">
            <v>19.190000000000001</v>
          </cell>
          <cell r="L1139">
            <v>42.14</v>
          </cell>
        </row>
        <row r="1140">
          <cell r="A1140">
            <v>5495885</v>
          </cell>
          <cell r="B1140" t="str">
            <v xml:space="preserve">PENGEMBANGAN PENYEHATAN LINGKUNGAN PERMUKIMAN KALIMANTAN BARAT </v>
          </cell>
          <cell r="C1140" t="str">
            <v xml:space="preserve">- </v>
          </cell>
          <cell r="D1140" t="str">
            <v>-</v>
          </cell>
          <cell r="E1140">
            <v>250000</v>
          </cell>
          <cell r="F1140">
            <v>0</v>
          </cell>
          <cell r="G1140">
            <v>250000</v>
          </cell>
          <cell r="H1140">
            <v>107874</v>
          </cell>
          <cell r="I1140">
            <v>0</v>
          </cell>
          <cell r="J1140">
            <v>107874</v>
          </cell>
          <cell r="K1140">
            <v>43.15</v>
          </cell>
          <cell r="L1140">
            <v>100</v>
          </cell>
        </row>
        <row r="1141">
          <cell r="A1141">
            <v>1085</v>
          </cell>
          <cell r="B1141" t="str">
            <v>060302.4283.04679.01 Pelatihan KSM dan Mandor</v>
          </cell>
          <cell r="C1141" t="str">
            <v>Swakelola</v>
          </cell>
          <cell r="D1141" t="str">
            <v>Non Fisik</v>
          </cell>
          <cell r="E1141">
            <v>250000</v>
          </cell>
          <cell r="F1141">
            <v>0</v>
          </cell>
          <cell r="G1141">
            <v>250000</v>
          </cell>
          <cell r="H1141">
            <v>107874</v>
          </cell>
          <cell r="I1141">
            <v>0</v>
          </cell>
          <cell r="J1141">
            <v>107874</v>
          </cell>
          <cell r="K1141">
            <v>43.15</v>
          </cell>
          <cell r="L1141">
            <v>100</v>
          </cell>
        </row>
        <row r="1142">
          <cell r="A1142">
            <v>5495920</v>
          </cell>
          <cell r="B1142" t="str">
            <v xml:space="preserve">PENGEMBANGAN KINERJA PENGELOLAAN AIR MINUM KALIMANTAN TENGAH </v>
          </cell>
          <cell r="C1142" t="str">
            <v xml:space="preserve">- </v>
          </cell>
          <cell r="D1142" t="str">
            <v>-</v>
          </cell>
          <cell r="E1142">
            <v>27773000</v>
          </cell>
          <cell r="F1142">
            <v>0</v>
          </cell>
          <cell r="G1142">
            <v>27773000</v>
          </cell>
          <cell r="H1142">
            <v>22671716</v>
          </cell>
          <cell r="I1142">
            <v>0</v>
          </cell>
          <cell r="J1142">
            <v>22671716</v>
          </cell>
          <cell r="K1142">
            <v>81.63</v>
          </cell>
          <cell r="L1142">
            <v>85.41</v>
          </cell>
        </row>
        <row r="1143">
          <cell r="A1143">
            <v>1086</v>
          </cell>
          <cell r="B1143" t="str">
            <v>060302.4282.00002.01 Administrasi Kegiatan</v>
          </cell>
          <cell r="C1143" t="str">
            <v>Adm. Umum</v>
          </cell>
          <cell r="D1143" t="str">
            <v>Adm. Umum</v>
          </cell>
          <cell r="E1143">
            <v>167630</v>
          </cell>
          <cell r="F1143">
            <v>0</v>
          </cell>
          <cell r="G1143">
            <v>167630</v>
          </cell>
          <cell r="H1143">
            <v>134577</v>
          </cell>
          <cell r="I1143">
            <v>0</v>
          </cell>
          <cell r="J1143">
            <v>134577</v>
          </cell>
          <cell r="K1143">
            <v>80.28</v>
          </cell>
          <cell r="L1143">
            <v>75</v>
          </cell>
        </row>
        <row r="1144">
          <cell r="A1144">
            <v>1087</v>
          </cell>
          <cell r="B1144" t="str">
            <v>060302.4282.00051.01 Fasilitasi Pembentukan Kelembagaan Penyelenggaran SPAM Perdesaan dan IKK</v>
          </cell>
          <cell r="C1144" t="str">
            <v>Swakelola</v>
          </cell>
          <cell r="D1144" t="str">
            <v>Non Fisik</v>
          </cell>
          <cell r="E1144">
            <v>161460</v>
          </cell>
          <cell r="F1144">
            <v>0</v>
          </cell>
          <cell r="G1144">
            <v>161460</v>
          </cell>
          <cell r="H1144">
            <v>145740</v>
          </cell>
          <cell r="I1144">
            <v>0</v>
          </cell>
          <cell r="J1144">
            <v>145740</v>
          </cell>
          <cell r="K1144">
            <v>90.26</v>
          </cell>
          <cell r="L1144">
            <v>93</v>
          </cell>
        </row>
        <row r="1145">
          <cell r="A1145">
            <v>1088</v>
          </cell>
          <cell r="B1145" t="str">
            <v>060302.4282.00121.01 Supervisi Pelaksanaan Urban Water Supply And Sanitation Project (UWSSP)</v>
          </cell>
          <cell r="C1145" t="str">
            <v>Kontrak</v>
          </cell>
          <cell r="D1145" t="str">
            <v>Non Fisik</v>
          </cell>
          <cell r="E1145">
            <v>1300000</v>
          </cell>
          <cell r="F1145">
            <v>0</v>
          </cell>
          <cell r="G1145">
            <v>1300000</v>
          </cell>
          <cell r="H1145">
            <v>466620</v>
          </cell>
          <cell r="I1145">
            <v>0</v>
          </cell>
          <cell r="J1145">
            <v>466620</v>
          </cell>
          <cell r="K1145">
            <v>35.89</v>
          </cell>
          <cell r="L1145">
            <v>5.26</v>
          </cell>
        </row>
        <row r="1146">
          <cell r="A1146">
            <v>1089</v>
          </cell>
          <cell r="B1146" t="str">
            <v>060302.4282.00121.01 Supervisi Kegiatan Konstruksi TA. 2010</v>
          </cell>
          <cell r="C1146" t="str">
            <v>Kontrak</v>
          </cell>
          <cell r="D1146" t="str">
            <v>Non Fisik</v>
          </cell>
          <cell r="E1146">
            <v>500000</v>
          </cell>
          <cell r="F1146">
            <v>0</v>
          </cell>
          <cell r="G1146">
            <v>500000</v>
          </cell>
          <cell r="H1146">
            <v>426959</v>
          </cell>
          <cell r="I1146">
            <v>0</v>
          </cell>
          <cell r="J1146">
            <v>426959</v>
          </cell>
          <cell r="K1146">
            <v>85.39</v>
          </cell>
          <cell r="L1146">
            <v>86</v>
          </cell>
        </row>
        <row r="1147">
          <cell r="A1147">
            <v>1090</v>
          </cell>
          <cell r="B1147" t="str">
            <v>060302.4282.00967.01 Monitoring Pelaksanaan Pekerjaan Jaringan Penyediaan Air Minum TA. 2010</v>
          </cell>
          <cell r="C1147" t="str">
            <v>Swakelola</v>
          </cell>
          <cell r="D1147" t="str">
            <v>Non Fisik</v>
          </cell>
          <cell r="E1147">
            <v>221665</v>
          </cell>
          <cell r="F1147">
            <v>0</v>
          </cell>
          <cell r="G1147">
            <v>221665</v>
          </cell>
          <cell r="H1147">
            <v>189098</v>
          </cell>
          <cell r="I1147">
            <v>0</v>
          </cell>
          <cell r="J1147">
            <v>189098</v>
          </cell>
          <cell r="K1147">
            <v>85.31</v>
          </cell>
          <cell r="L1147">
            <v>75</v>
          </cell>
        </row>
        <row r="1148">
          <cell r="A1148">
            <v>1091</v>
          </cell>
          <cell r="B1148" t="str">
            <v>060302.4282.00967.01 Monitoring DAK</v>
          </cell>
          <cell r="C1148" t="str">
            <v>Swakelola</v>
          </cell>
          <cell r="D1148" t="str">
            <v>Non Fisik</v>
          </cell>
          <cell r="E1148">
            <v>149245</v>
          </cell>
          <cell r="F1148">
            <v>0</v>
          </cell>
          <cell r="G1148">
            <v>149245</v>
          </cell>
          <cell r="H1148">
            <v>57991</v>
          </cell>
          <cell r="I1148">
            <v>0</v>
          </cell>
          <cell r="J1148">
            <v>57991</v>
          </cell>
          <cell r="K1148">
            <v>38.86</v>
          </cell>
          <cell r="L1148">
            <v>30</v>
          </cell>
        </row>
        <row r="1149">
          <cell r="A1149">
            <v>1092</v>
          </cell>
          <cell r="B1149" t="str">
            <v>060302.4607.00168.01 Bantuan Teknik Penyehatan PDAM Kasongan, Kab. Katingan</v>
          </cell>
          <cell r="C1149" t="str">
            <v>Kontrak</v>
          </cell>
          <cell r="D1149" t="str">
            <v>Non Fisik</v>
          </cell>
          <cell r="E1149">
            <v>300000</v>
          </cell>
          <cell r="F1149">
            <v>0</v>
          </cell>
          <cell r="G1149">
            <v>300000</v>
          </cell>
          <cell r="H1149">
            <v>291000</v>
          </cell>
          <cell r="I1149">
            <v>0</v>
          </cell>
          <cell r="J1149">
            <v>291000</v>
          </cell>
          <cell r="K1149">
            <v>97</v>
          </cell>
          <cell r="L1149">
            <v>100</v>
          </cell>
        </row>
        <row r="1150">
          <cell r="A1150">
            <v>1093</v>
          </cell>
          <cell r="B1150" t="str">
            <v>060302.4607.00168.01 Bantuan Program Penyehatan PDAM Muara Teweh, Kab. Barito Utara</v>
          </cell>
          <cell r="C1150" t="str">
            <v>Kontrak</v>
          </cell>
          <cell r="D1150" t="str">
            <v>Fisik</v>
          </cell>
          <cell r="E1150">
            <v>1900650</v>
          </cell>
          <cell r="F1150">
            <v>0</v>
          </cell>
          <cell r="G1150">
            <v>1900650</v>
          </cell>
          <cell r="H1150">
            <v>891674</v>
          </cell>
          <cell r="I1150">
            <v>0</v>
          </cell>
          <cell r="J1150">
            <v>891674</v>
          </cell>
          <cell r="K1150">
            <v>46.91</v>
          </cell>
          <cell r="L1150">
            <v>76.5</v>
          </cell>
        </row>
        <row r="1151">
          <cell r="A1151">
            <v>1094</v>
          </cell>
          <cell r="B1151" t="str">
            <v>060302.4615.04940.01 Penyediaan Air Minum Perdesaan (Tehnologi Tepat Guna) Perdesaan Kab. Kapuas.</v>
          </cell>
          <cell r="C1151" t="str">
            <v>Kontrak</v>
          </cell>
          <cell r="D1151" t="str">
            <v>Fisik</v>
          </cell>
          <cell r="E1151">
            <v>1390000</v>
          </cell>
          <cell r="F1151">
            <v>0</v>
          </cell>
          <cell r="G1151">
            <v>1390000</v>
          </cell>
          <cell r="H1151">
            <v>912194</v>
          </cell>
          <cell r="I1151">
            <v>0</v>
          </cell>
          <cell r="J1151">
            <v>912194</v>
          </cell>
          <cell r="K1151">
            <v>65.63</v>
          </cell>
          <cell r="L1151">
            <v>80</v>
          </cell>
        </row>
        <row r="1152">
          <cell r="A1152">
            <v>1095</v>
          </cell>
          <cell r="B1152" t="str">
            <v>060302.4615.04940.01 Penyediaan Air Minum Perdesaan (Tehnologi Tepat Guna) Perdesaan Tampa, Kab. Barito Timur</v>
          </cell>
          <cell r="C1152" t="str">
            <v>Kontrak</v>
          </cell>
          <cell r="D1152" t="str">
            <v>Fisik</v>
          </cell>
          <cell r="E1152">
            <v>950000</v>
          </cell>
          <cell r="F1152">
            <v>0</v>
          </cell>
          <cell r="G1152">
            <v>950000</v>
          </cell>
          <cell r="H1152">
            <v>945461</v>
          </cell>
          <cell r="I1152">
            <v>0</v>
          </cell>
          <cell r="J1152">
            <v>945461</v>
          </cell>
          <cell r="K1152">
            <v>99.52</v>
          </cell>
          <cell r="L1152">
            <v>100</v>
          </cell>
        </row>
        <row r="1153">
          <cell r="A1153">
            <v>1096</v>
          </cell>
          <cell r="B1153" t="str">
            <v>060302.4629.04942.01 Pengadaan/Pemasangan Pipa PVC diameter 100,75 mm - 7.500 M dan Accessories Pipa - 1 Paket, Kota Palangka Raya</v>
          </cell>
          <cell r="C1153" t="str">
            <v>Kontrak</v>
          </cell>
          <cell r="D1153" t="str">
            <v>Fisik</v>
          </cell>
          <cell r="E1153">
            <v>1091400</v>
          </cell>
          <cell r="F1153">
            <v>0</v>
          </cell>
          <cell r="G1153">
            <v>1091400</v>
          </cell>
          <cell r="H1153">
            <v>1091400</v>
          </cell>
          <cell r="I1153">
            <v>0</v>
          </cell>
          <cell r="J1153">
            <v>1091400</v>
          </cell>
          <cell r="K1153">
            <v>100</v>
          </cell>
          <cell r="L1153">
            <v>100</v>
          </cell>
        </row>
        <row r="1154">
          <cell r="A1154">
            <v>1097</v>
          </cell>
          <cell r="B1154" t="str">
            <v>060302.4629.04942.01 Pengadan/Pemasangan Pompa Vertikal Kap. 140 Lt/dt - 1 Paket, Kota Palangka Raya</v>
          </cell>
          <cell r="C1154" t="str">
            <v>Kontrak</v>
          </cell>
          <cell r="D1154" t="str">
            <v>Fisik</v>
          </cell>
          <cell r="E1154">
            <v>741670</v>
          </cell>
          <cell r="F1154">
            <v>0</v>
          </cell>
          <cell r="G1154">
            <v>741670</v>
          </cell>
          <cell r="H1154">
            <v>222480</v>
          </cell>
          <cell r="I1154">
            <v>0</v>
          </cell>
          <cell r="J1154">
            <v>222480</v>
          </cell>
          <cell r="K1154">
            <v>30</v>
          </cell>
          <cell r="L1154">
            <v>45</v>
          </cell>
        </row>
        <row r="1155">
          <cell r="A1155">
            <v>1098</v>
          </cell>
          <cell r="B1155" t="str">
            <v>060302.4629.04943.01 Pengadaan/Pemasangan Pipa PVC diameter 150,100 mm - 5.300 M dan Accessories Pipa - 1 Paket, Pangkalan Bun Kab. Kotawaringin Barat</v>
          </cell>
          <cell r="C1155" t="str">
            <v>Kontrak</v>
          </cell>
          <cell r="D1155" t="str">
            <v>Fisik</v>
          </cell>
          <cell r="E1155">
            <v>1172418</v>
          </cell>
          <cell r="F1155">
            <v>0</v>
          </cell>
          <cell r="G1155">
            <v>1172418</v>
          </cell>
          <cell r="H1155">
            <v>1172300</v>
          </cell>
          <cell r="I1155">
            <v>0</v>
          </cell>
          <cell r="J1155">
            <v>1172300</v>
          </cell>
          <cell r="K1155">
            <v>99.99</v>
          </cell>
          <cell r="L1155">
            <v>100</v>
          </cell>
        </row>
        <row r="1156">
          <cell r="A1156">
            <v>1099</v>
          </cell>
          <cell r="B1156" t="str">
            <v>060302.4629.04943.01 Pengadaan/Pemasangan Pipa PVC diameter 150,100 mm - 6.702 M dan Accessories Pipa - 1 Paket, Sampit Kab. Kotawaringin Timur</v>
          </cell>
          <cell r="C1156" t="str">
            <v>Kontrak</v>
          </cell>
          <cell r="D1156" t="str">
            <v>Fisik</v>
          </cell>
          <cell r="E1156">
            <v>1379540</v>
          </cell>
          <cell r="F1156">
            <v>0</v>
          </cell>
          <cell r="G1156">
            <v>1379540</v>
          </cell>
          <cell r="H1156">
            <v>1379240</v>
          </cell>
          <cell r="I1156">
            <v>0</v>
          </cell>
          <cell r="J1156">
            <v>1379240</v>
          </cell>
          <cell r="K1156">
            <v>99.98</v>
          </cell>
          <cell r="L1156">
            <v>100</v>
          </cell>
        </row>
        <row r="1157">
          <cell r="A1157">
            <v>1100</v>
          </cell>
          <cell r="B1157" t="str">
            <v>060302.4629.04943.01 Pembuatan Reservoir Kap. 500 M3 - 1 Paket, Sampit Kab. Kotawaringin Timur</v>
          </cell>
          <cell r="C1157" t="str">
            <v>Kontrak</v>
          </cell>
          <cell r="D1157" t="str">
            <v>Fisik</v>
          </cell>
          <cell r="E1157">
            <v>1569152</v>
          </cell>
          <cell r="F1157">
            <v>0</v>
          </cell>
          <cell r="G1157">
            <v>1569152</v>
          </cell>
          <cell r="H1157">
            <v>1429851</v>
          </cell>
          <cell r="I1157">
            <v>0</v>
          </cell>
          <cell r="J1157">
            <v>1429851</v>
          </cell>
          <cell r="K1157">
            <v>91.12</v>
          </cell>
          <cell r="L1157">
            <v>95</v>
          </cell>
        </row>
        <row r="1158">
          <cell r="A1158">
            <v>1101</v>
          </cell>
          <cell r="B1158" t="str">
            <v>060302.4629.04944.01 Optimalisasi IKK Pelantaran dan IKK Tumbang Miri</v>
          </cell>
          <cell r="C1158" t="str">
            <v>Kontrak</v>
          </cell>
          <cell r="D1158" t="str">
            <v>Fisik</v>
          </cell>
          <cell r="E1158">
            <v>350000</v>
          </cell>
          <cell r="F1158">
            <v>0</v>
          </cell>
          <cell r="G1158">
            <v>350000</v>
          </cell>
          <cell r="H1158">
            <v>103800</v>
          </cell>
          <cell r="I1158">
            <v>0</v>
          </cell>
          <cell r="J1158">
            <v>103800</v>
          </cell>
          <cell r="K1158">
            <v>29.66</v>
          </cell>
          <cell r="L1158">
            <v>0</v>
          </cell>
        </row>
        <row r="1159">
          <cell r="A1159">
            <v>1102</v>
          </cell>
          <cell r="B1159" t="str">
            <v>060302.4629.04945.01 Pengadaan/Pemasangan Pipa PVC diameter 150,100 mm - 4.700 M dan Accessories Pipa - 1 Paket, Tamiang Layang Kab. Barito Timur</v>
          </cell>
          <cell r="C1159" t="str">
            <v>Kontrak</v>
          </cell>
          <cell r="D1159" t="str">
            <v>Fisik</v>
          </cell>
          <cell r="E1159">
            <v>915576</v>
          </cell>
          <cell r="F1159">
            <v>0</v>
          </cell>
          <cell r="G1159">
            <v>915576</v>
          </cell>
          <cell r="H1159">
            <v>915500</v>
          </cell>
          <cell r="I1159">
            <v>0</v>
          </cell>
          <cell r="J1159">
            <v>915500</v>
          </cell>
          <cell r="K1159">
            <v>99.99</v>
          </cell>
          <cell r="L1159">
            <v>100</v>
          </cell>
        </row>
        <row r="1160">
          <cell r="A1160">
            <v>1103</v>
          </cell>
          <cell r="B1160" t="str">
            <v>060302.4629.04945.01 Pengadaan/Pemasangan Pipa PVC diameter 150,100 mm - 3.100 M dan Accessories Pipa - 1 Paket, Kuala Pembuang Kab. Seruyan</v>
          </cell>
          <cell r="C1160" t="str">
            <v>Kontrak</v>
          </cell>
          <cell r="D1160" t="str">
            <v>Fisik</v>
          </cell>
          <cell r="E1160">
            <v>738244</v>
          </cell>
          <cell r="F1160">
            <v>0</v>
          </cell>
          <cell r="G1160">
            <v>738244</v>
          </cell>
          <cell r="H1160">
            <v>730205</v>
          </cell>
          <cell r="I1160">
            <v>0</v>
          </cell>
          <cell r="J1160">
            <v>730205</v>
          </cell>
          <cell r="K1160">
            <v>98.91</v>
          </cell>
          <cell r="L1160">
            <v>100</v>
          </cell>
        </row>
        <row r="1161">
          <cell r="A1161">
            <v>1104</v>
          </cell>
          <cell r="B1161" t="str">
            <v>060302.4630.04945.01 Pembuatan IPA Kap. 25 Lt/dt Lengkap - 1 Paket, Kuala Kurun, Kab. Gunung Mas</v>
          </cell>
          <cell r="C1161" t="str">
            <v>Kontrak</v>
          </cell>
          <cell r="D1161" t="str">
            <v>Fisik</v>
          </cell>
          <cell r="E1161">
            <v>4309000</v>
          </cell>
          <cell r="F1161">
            <v>0</v>
          </cell>
          <cell r="G1161">
            <v>4309000</v>
          </cell>
          <cell r="H1161">
            <v>3561568</v>
          </cell>
          <cell r="I1161">
            <v>0</v>
          </cell>
          <cell r="J1161">
            <v>3561568</v>
          </cell>
          <cell r="K1161">
            <v>82.65</v>
          </cell>
          <cell r="L1161">
            <v>90</v>
          </cell>
        </row>
        <row r="1162">
          <cell r="A1162">
            <v>1105</v>
          </cell>
          <cell r="B1162" t="str">
            <v>060302.4630.04945.01 Pembuatan Reservoir Kap. 500 M3 - 1 Paket, Kuala Kurun Kab. Gunung Mas</v>
          </cell>
          <cell r="C1162" t="str">
            <v>Kontrak</v>
          </cell>
          <cell r="D1162" t="str">
            <v>Fisik</v>
          </cell>
          <cell r="E1162">
            <v>1182500</v>
          </cell>
          <cell r="F1162">
            <v>0</v>
          </cell>
          <cell r="G1162">
            <v>1182500</v>
          </cell>
          <cell r="H1162">
            <v>1182500</v>
          </cell>
          <cell r="I1162">
            <v>0</v>
          </cell>
          <cell r="J1162">
            <v>1182500</v>
          </cell>
          <cell r="K1162">
            <v>100</v>
          </cell>
          <cell r="L1162">
            <v>100</v>
          </cell>
        </row>
        <row r="1163">
          <cell r="A1163">
            <v>1106</v>
          </cell>
          <cell r="B1163" t="str">
            <v>060302.4630.04945.01 Pengadaan/Pemasangan Pipa Transmisi GI diameter 250 mm - 600 M dan Accessories Pipa - 1 Paket, Kuala Kurun Kab. Gunung Mas</v>
          </cell>
          <cell r="C1163" t="str">
            <v>Kontrak</v>
          </cell>
          <cell r="D1163" t="str">
            <v>Fisik</v>
          </cell>
          <cell r="E1163">
            <v>938600</v>
          </cell>
          <cell r="F1163">
            <v>0</v>
          </cell>
          <cell r="G1163">
            <v>938600</v>
          </cell>
          <cell r="H1163">
            <v>938500</v>
          </cell>
          <cell r="I1163">
            <v>0</v>
          </cell>
          <cell r="J1163">
            <v>938500</v>
          </cell>
          <cell r="K1163">
            <v>99.99</v>
          </cell>
          <cell r="L1163">
            <v>100</v>
          </cell>
        </row>
        <row r="1164">
          <cell r="A1164">
            <v>1107</v>
          </cell>
          <cell r="B1164" t="str">
            <v>060302.4630.04945.01 Pembuatan IPA Kap. 25 Lt/dt Lengkap - 1 Paket, Nanga Bulik Kab. Lamandau</v>
          </cell>
          <cell r="C1164" t="str">
            <v>Kontrak</v>
          </cell>
          <cell r="D1164" t="str">
            <v>Fisik</v>
          </cell>
          <cell r="E1164">
            <v>3452900</v>
          </cell>
          <cell r="F1164">
            <v>0</v>
          </cell>
          <cell r="G1164">
            <v>3452900</v>
          </cell>
          <cell r="H1164">
            <v>2999028</v>
          </cell>
          <cell r="I1164">
            <v>0</v>
          </cell>
          <cell r="J1164">
            <v>2999028</v>
          </cell>
          <cell r="K1164">
            <v>86.86</v>
          </cell>
          <cell r="L1164">
            <v>87</v>
          </cell>
        </row>
        <row r="1165">
          <cell r="A1165">
            <v>1108</v>
          </cell>
          <cell r="B1165" t="str">
            <v>060302.4630.04945.01 Pembuatan IPA Kap. 10 Lt/dt Lengkap - 1 Paket, Pangkalan Banteng, Kab. Kotawaringin Timur</v>
          </cell>
          <cell r="C1165" t="str">
            <v>Kontrak</v>
          </cell>
          <cell r="D1165" t="str">
            <v>Fisik</v>
          </cell>
          <cell r="E1165">
            <v>2817000</v>
          </cell>
          <cell r="F1165">
            <v>0</v>
          </cell>
          <cell r="G1165">
            <v>2817000</v>
          </cell>
          <cell r="H1165">
            <v>2421420</v>
          </cell>
          <cell r="I1165">
            <v>0</v>
          </cell>
          <cell r="J1165">
            <v>2421420</v>
          </cell>
          <cell r="K1165">
            <v>85.96</v>
          </cell>
          <cell r="L1165">
            <v>91.45</v>
          </cell>
        </row>
        <row r="1166">
          <cell r="A1166">
            <v>1109</v>
          </cell>
          <cell r="B1166" t="str">
            <v>060302.4630.04945.01 Panitia Pengadaan Barang (Konstruksi), Iklan Lelang dan Penggandaan Dok. Lelang</v>
          </cell>
          <cell r="C1166" t="str">
            <v>Adm. Umum</v>
          </cell>
          <cell r="D1166" t="str">
            <v>Adm. Umum</v>
          </cell>
          <cell r="E1166">
            <v>74350</v>
          </cell>
          <cell r="F1166">
            <v>0</v>
          </cell>
          <cell r="G1166">
            <v>74350</v>
          </cell>
          <cell r="H1166">
            <v>62611</v>
          </cell>
          <cell r="I1166">
            <v>0</v>
          </cell>
          <cell r="J1166">
            <v>62611</v>
          </cell>
          <cell r="K1166">
            <v>84.21</v>
          </cell>
          <cell r="L1166">
            <v>85</v>
          </cell>
        </row>
        <row r="1167">
          <cell r="A1167">
            <v>5495936</v>
          </cell>
          <cell r="B1167" t="str">
            <v xml:space="preserve">PENGEMBANGAN PENYEHATAN LINGKUNGAN PERMUKIMAN KALIMANTAN TENGAH </v>
          </cell>
          <cell r="C1167" t="str">
            <v xml:space="preserve">- </v>
          </cell>
          <cell r="D1167" t="str">
            <v>-</v>
          </cell>
          <cell r="E1167">
            <v>1350000</v>
          </cell>
          <cell r="F1167">
            <v>0</v>
          </cell>
          <cell r="G1167">
            <v>1350000</v>
          </cell>
          <cell r="H1167">
            <v>978406</v>
          </cell>
          <cell r="I1167">
            <v>0</v>
          </cell>
          <cell r="J1167">
            <v>978406</v>
          </cell>
          <cell r="K1167">
            <v>72.47</v>
          </cell>
          <cell r="L1167">
            <v>99.63</v>
          </cell>
        </row>
        <row r="1168">
          <cell r="A1168">
            <v>1110</v>
          </cell>
          <cell r="B1168" t="str">
            <v>060302.4283.00051.01 PELATIHAN SANIMAS MANDOR DAN KSM</v>
          </cell>
          <cell r="C1168" t="str">
            <v>Swakelola</v>
          </cell>
          <cell r="D1168" t="str">
            <v>Non Fisik</v>
          </cell>
          <cell r="E1168">
            <v>250000</v>
          </cell>
          <cell r="F1168">
            <v>0</v>
          </cell>
          <cell r="G1168">
            <v>250000</v>
          </cell>
          <cell r="H1168">
            <v>130261</v>
          </cell>
          <cell r="I1168">
            <v>0</v>
          </cell>
          <cell r="J1168">
            <v>130261</v>
          </cell>
          <cell r="K1168">
            <v>52.1</v>
          </cell>
          <cell r="L1168">
            <v>100</v>
          </cell>
        </row>
        <row r="1169">
          <cell r="A1169">
            <v>1111</v>
          </cell>
          <cell r="B1169" t="str">
            <v>060302.4283.00200.01 PEMBANGUNAN PS AIR LIMBAH RSH/KAWASAN KOTA PALANGKA RAYA</v>
          </cell>
          <cell r="C1169" t="str">
            <v>Kontrak</v>
          </cell>
          <cell r="D1169" t="str">
            <v>Fisik</v>
          </cell>
          <cell r="E1169">
            <v>790165</v>
          </cell>
          <cell r="F1169">
            <v>0</v>
          </cell>
          <cell r="G1169">
            <v>790165</v>
          </cell>
          <cell r="H1169">
            <v>625227</v>
          </cell>
          <cell r="I1169">
            <v>0</v>
          </cell>
          <cell r="J1169">
            <v>625227</v>
          </cell>
          <cell r="K1169">
            <v>79.13</v>
          </cell>
          <cell r="L1169">
            <v>100</v>
          </cell>
        </row>
        <row r="1170">
          <cell r="A1170">
            <v>1112</v>
          </cell>
          <cell r="B1170" t="str">
            <v>060302.4283.00200.01 SUPERVISI PEMBANGUNAN PS AIR LIMBAH KAWASAN RSH</v>
          </cell>
          <cell r="C1170" t="str">
            <v>Kontrak</v>
          </cell>
          <cell r="D1170" t="str">
            <v>Non Fisik</v>
          </cell>
          <cell r="E1170">
            <v>100000</v>
          </cell>
          <cell r="F1170">
            <v>0</v>
          </cell>
          <cell r="G1170">
            <v>100000</v>
          </cell>
          <cell r="H1170">
            <v>66542</v>
          </cell>
          <cell r="I1170">
            <v>0</v>
          </cell>
          <cell r="J1170">
            <v>66542</v>
          </cell>
          <cell r="K1170">
            <v>66.540000000000006</v>
          </cell>
          <cell r="L1170">
            <v>100</v>
          </cell>
        </row>
        <row r="1171">
          <cell r="A1171">
            <v>1113</v>
          </cell>
          <cell r="B1171" t="str">
            <v>060302.4283.00200.01 PERENCANAAN DED AIR LIMBAH KUALA KAPUAS</v>
          </cell>
          <cell r="C1171" t="str">
            <v>Kontrak</v>
          </cell>
          <cell r="D1171" t="str">
            <v>Non Fisik</v>
          </cell>
          <cell r="E1171">
            <v>200000</v>
          </cell>
          <cell r="F1171">
            <v>0</v>
          </cell>
          <cell r="G1171">
            <v>200000</v>
          </cell>
          <cell r="H1171">
            <v>150221</v>
          </cell>
          <cell r="I1171">
            <v>0</v>
          </cell>
          <cell r="J1171">
            <v>150221</v>
          </cell>
          <cell r="K1171">
            <v>75.11</v>
          </cell>
          <cell r="L1171">
            <v>100</v>
          </cell>
        </row>
        <row r="1172">
          <cell r="A1172">
            <v>1114</v>
          </cell>
          <cell r="B1172" t="str">
            <v>060302.4283.00200.01 ADMINISTRASI KEGIATAN</v>
          </cell>
          <cell r="C1172" t="str">
            <v>Adm. Umum</v>
          </cell>
          <cell r="D1172" t="str">
            <v>Adm. Umum</v>
          </cell>
          <cell r="E1172">
            <v>9835</v>
          </cell>
          <cell r="F1172">
            <v>0</v>
          </cell>
          <cell r="G1172">
            <v>9835</v>
          </cell>
          <cell r="H1172">
            <v>6155</v>
          </cell>
          <cell r="I1172">
            <v>0</v>
          </cell>
          <cell r="J1172">
            <v>6155</v>
          </cell>
          <cell r="K1172">
            <v>62.58</v>
          </cell>
          <cell r="L1172">
            <v>50</v>
          </cell>
        </row>
        <row r="1173">
          <cell r="A1173">
            <v>5495967</v>
          </cell>
          <cell r="B1173" t="str">
            <v xml:space="preserve">PENGEMBANGAN KINERJA PENGELOLAAN AIR MINUM KALIMANTAN SELATAN </v>
          </cell>
          <cell r="C1173" t="str">
            <v xml:space="preserve">- </v>
          </cell>
          <cell r="D1173" t="str">
            <v>-</v>
          </cell>
          <cell r="E1173">
            <v>39049000</v>
          </cell>
          <cell r="F1173">
            <v>7087225</v>
          </cell>
          <cell r="G1173">
            <v>46136225</v>
          </cell>
          <cell r="H1173">
            <v>19145842</v>
          </cell>
          <cell r="I1173">
            <v>1958796</v>
          </cell>
          <cell r="J1173">
            <v>21104638</v>
          </cell>
          <cell r="K1173">
            <v>45.74</v>
          </cell>
          <cell r="L1173">
            <v>66.77</v>
          </cell>
        </row>
        <row r="1174">
          <cell r="A1174">
            <v>1115</v>
          </cell>
          <cell r="B1174" t="str">
            <v>060302.4282.00002.01 PEMBAYARAN OPERASIONAL PERKANTORAN</v>
          </cell>
          <cell r="C1174" t="str">
            <v>Swakelola</v>
          </cell>
          <cell r="D1174" t="str">
            <v>Non Fisik</v>
          </cell>
          <cell r="E1174">
            <v>155661</v>
          </cell>
          <cell r="F1174">
            <v>0</v>
          </cell>
          <cell r="G1174">
            <v>155661</v>
          </cell>
          <cell r="H1174">
            <v>118866</v>
          </cell>
          <cell r="I1174">
            <v>0</v>
          </cell>
          <cell r="J1174">
            <v>118866</v>
          </cell>
          <cell r="K1174">
            <v>76.36</v>
          </cell>
          <cell r="L1174">
            <v>80</v>
          </cell>
        </row>
        <row r="1175">
          <cell r="A1175">
            <v>1116</v>
          </cell>
          <cell r="B1175" t="str">
            <v>060302.4282.00051.01 PENDAMPINGAN PENYUSUNAN RENCANA INDUK PENGEMBANGAN SPAM</v>
          </cell>
          <cell r="C1175" t="str">
            <v>Kontrak</v>
          </cell>
          <cell r="D1175" t="str">
            <v>Non Fisik</v>
          </cell>
          <cell r="E1175">
            <v>380000</v>
          </cell>
          <cell r="F1175">
            <v>0</v>
          </cell>
          <cell r="G1175">
            <v>380000</v>
          </cell>
          <cell r="H1175">
            <v>168015</v>
          </cell>
          <cell r="I1175">
            <v>0</v>
          </cell>
          <cell r="J1175">
            <v>168015</v>
          </cell>
          <cell r="K1175">
            <v>44.21</v>
          </cell>
          <cell r="L1175">
            <v>53</v>
          </cell>
        </row>
        <row r="1176">
          <cell r="A1176">
            <v>1117</v>
          </cell>
          <cell r="B1176" t="str">
            <v>060302.4282.00051.01 STUDI IDENTIFIKASI KEBUTUHAN AIR BAKU, AIR MIINUM PROVINSI (Studi Identifikasi Kebutuhan dan Potensi Air Baku Untuk Air Minum Provinsi)</v>
          </cell>
          <cell r="C1176" t="str">
            <v>Kontrak</v>
          </cell>
          <cell r="D1176" t="str">
            <v>Non Fisik</v>
          </cell>
          <cell r="E1176">
            <v>500000</v>
          </cell>
          <cell r="F1176">
            <v>0</v>
          </cell>
          <cell r="G1176">
            <v>500000</v>
          </cell>
          <cell r="H1176">
            <v>234263</v>
          </cell>
          <cell r="I1176">
            <v>0</v>
          </cell>
          <cell r="J1176">
            <v>234263</v>
          </cell>
          <cell r="K1176">
            <v>46.85</v>
          </cell>
          <cell r="L1176">
            <v>53</v>
          </cell>
        </row>
        <row r="1177">
          <cell r="A1177">
            <v>1118</v>
          </cell>
          <cell r="B1177" t="str">
            <v>060302.4282.00051.01 FASILITASI PENYUSUNAN PERENCANAAN TEHNIS SPAM</v>
          </cell>
          <cell r="C1177" t="str">
            <v>Swakelola</v>
          </cell>
          <cell r="D1177" t="str">
            <v>Non Fisik</v>
          </cell>
          <cell r="E1177">
            <v>103925</v>
          </cell>
          <cell r="F1177">
            <v>0</v>
          </cell>
          <cell r="G1177">
            <v>103925</v>
          </cell>
          <cell r="H1177">
            <v>34825</v>
          </cell>
          <cell r="I1177">
            <v>0</v>
          </cell>
          <cell r="J1177">
            <v>34825</v>
          </cell>
          <cell r="K1177">
            <v>33.51</v>
          </cell>
          <cell r="L1177">
            <v>40</v>
          </cell>
        </row>
        <row r="1178">
          <cell r="A1178">
            <v>1119</v>
          </cell>
          <cell r="B1178" t="str">
            <v>060302.4282.00051.01 FASILITASI PEMBENTUKAN KELEMBAGAAN SPAM PEDESAAN DAN IKK</v>
          </cell>
          <cell r="C1178" t="str">
            <v>Swakelola</v>
          </cell>
          <cell r="D1178" t="str">
            <v>Non Fisik</v>
          </cell>
          <cell r="E1178">
            <v>111525</v>
          </cell>
          <cell r="F1178">
            <v>0</v>
          </cell>
          <cell r="G1178">
            <v>111525</v>
          </cell>
          <cell r="H1178">
            <v>90873</v>
          </cell>
          <cell r="I1178">
            <v>0</v>
          </cell>
          <cell r="J1178">
            <v>90873</v>
          </cell>
          <cell r="K1178">
            <v>81.48</v>
          </cell>
          <cell r="L1178">
            <v>100</v>
          </cell>
        </row>
        <row r="1179">
          <cell r="A1179">
            <v>1120</v>
          </cell>
          <cell r="B1179" t="str">
            <v>060302.4282.00051.01 KAMPAYE PUBLIKASI AIR MINUM</v>
          </cell>
          <cell r="C1179" t="str">
            <v>Swakelola</v>
          </cell>
          <cell r="D1179" t="str">
            <v>Non Fisik</v>
          </cell>
          <cell r="E1179">
            <v>123557</v>
          </cell>
          <cell r="F1179">
            <v>0</v>
          </cell>
          <cell r="G1179">
            <v>123557</v>
          </cell>
          <cell r="H1179">
            <v>12577</v>
          </cell>
          <cell r="I1179">
            <v>0</v>
          </cell>
          <cell r="J1179">
            <v>12577</v>
          </cell>
          <cell r="K1179">
            <v>10.18</v>
          </cell>
          <cell r="L1179">
            <v>20</v>
          </cell>
        </row>
        <row r="1180">
          <cell r="A1180">
            <v>1121</v>
          </cell>
          <cell r="B1180" t="str">
            <v>060302.4282.00059.01 MONITORING DAN EVALUASI PAMSIMAS 8 (DELAPAN) KABUPATEN &amp; TIM PUSAT</v>
          </cell>
          <cell r="C1180" t="str">
            <v>Swakelola</v>
          </cell>
          <cell r="D1180" t="str">
            <v>Non Fisik</v>
          </cell>
          <cell r="E1180">
            <v>249530</v>
          </cell>
          <cell r="F1180">
            <v>0</v>
          </cell>
          <cell r="G1180">
            <v>249530</v>
          </cell>
          <cell r="H1180">
            <v>25830</v>
          </cell>
          <cell r="I1180">
            <v>0</v>
          </cell>
          <cell r="J1180">
            <v>25830</v>
          </cell>
          <cell r="K1180">
            <v>10.35</v>
          </cell>
          <cell r="L1180">
            <v>25</v>
          </cell>
        </row>
        <row r="1181">
          <cell r="A1181">
            <v>1122</v>
          </cell>
          <cell r="B1181" t="str">
            <v>060302.4282.00121.01 PENGAWASAN /SUPERVISI KONSTRUSI, LOKASI : KALIMANTAN SELATAN</v>
          </cell>
          <cell r="C1181" t="str">
            <v>Kontrak</v>
          </cell>
          <cell r="D1181" t="str">
            <v>Non Fisik</v>
          </cell>
          <cell r="E1181">
            <v>500000</v>
          </cell>
          <cell r="F1181">
            <v>0</v>
          </cell>
          <cell r="G1181">
            <v>500000</v>
          </cell>
          <cell r="H1181">
            <v>309052</v>
          </cell>
          <cell r="I1181">
            <v>0</v>
          </cell>
          <cell r="J1181">
            <v>309052</v>
          </cell>
          <cell r="K1181">
            <v>61.81</v>
          </cell>
          <cell r="L1181">
            <v>75</v>
          </cell>
        </row>
        <row r="1182">
          <cell r="A1182">
            <v>1123</v>
          </cell>
          <cell r="B1182" t="str">
            <v>060302.4282.00967.01 MONITORING DAN EVALUASI DAK 10 KAB + TIM PUSAT &amp; KOORDINASI KE JAKARTA</v>
          </cell>
          <cell r="C1182" t="str">
            <v>Swakelola</v>
          </cell>
          <cell r="D1182" t="str">
            <v>Non Fisik</v>
          </cell>
          <cell r="E1182">
            <v>179002</v>
          </cell>
          <cell r="F1182">
            <v>0</v>
          </cell>
          <cell r="G1182">
            <v>179002</v>
          </cell>
          <cell r="H1182">
            <v>11990</v>
          </cell>
          <cell r="I1182">
            <v>0</v>
          </cell>
          <cell r="J1182">
            <v>11990</v>
          </cell>
          <cell r="K1182">
            <v>6.7</v>
          </cell>
          <cell r="L1182">
            <v>20</v>
          </cell>
        </row>
        <row r="1183">
          <cell r="A1183">
            <v>1124</v>
          </cell>
          <cell r="B1183" t="str">
            <v>060302.4282.00967.01 MONITORING DAN EVALUASI SPAM 11 KAB + TIM PUSAT &amp; KOORDINASI KE JAKARTA</v>
          </cell>
          <cell r="C1183" t="str">
            <v>Swakelola</v>
          </cell>
          <cell r="D1183" t="str">
            <v>Non Fisik</v>
          </cell>
          <cell r="E1183">
            <v>196800</v>
          </cell>
          <cell r="F1183">
            <v>0</v>
          </cell>
          <cell r="G1183">
            <v>196800</v>
          </cell>
          <cell r="H1183">
            <v>72812</v>
          </cell>
          <cell r="I1183">
            <v>0</v>
          </cell>
          <cell r="J1183">
            <v>72812</v>
          </cell>
          <cell r="K1183">
            <v>37</v>
          </cell>
          <cell r="L1183">
            <v>40</v>
          </cell>
        </row>
        <row r="1184">
          <cell r="A1184">
            <v>1125</v>
          </cell>
          <cell r="B1184" t="str">
            <v>060302.4607.00168.01 REHABILITASI SUMUR DALAM, PENGADAAN GENSET 130 KVA &amp; 45 KVA = 1 UNIT, LOKASI : PDAM, KAB. BALANGAN</v>
          </cell>
          <cell r="C1184" t="str">
            <v>Kontrak</v>
          </cell>
          <cell r="D1184" t="str">
            <v>Fisik</v>
          </cell>
          <cell r="E1184">
            <v>1000000</v>
          </cell>
          <cell r="F1184">
            <v>0</v>
          </cell>
          <cell r="G1184">
            <v>1000000</v>
          </cell>
          <cell r="H1184">
            <v>634048</v>
          </cell>
          <cell r="I1184">
            <v>0</v>
          </cell>
          <cell r="J1184">
            <v>634048</v>
          </cell>
          <cell r="K1184">
            <v>63.4</v>
          </cell>
          <cell r="L1184">
            <v>82.12</v>
          </cell>
        </row>
        <row r="1185">
          <cell r="A1185">
            <v>1126</v>
          </cell>
          <cell r="B1185" t="str">
            <v>060302.4607.00168.01 REHABILITASI PIPA JARINGAN UTAMA PIPA ACP DIA 200 MM MENJADI PIPA PVC - 3797 M, LOKASI : PDAM, KAB. TANAH BUMBU</v>
          </cell>
          <cell r="C1185" t="str">
            <v>Kontrak</v>
          </cell>
          <cell r="D1185" t="str">
            <v>Fisik</v>
          </cell>
          <cell r="E1185">
            <v>1560000</v>
          </cell>
          <cell r="F1185">
            <v>0</v>
          </cell>
          <cell r="G1185">
            <v>1560000</v>
          </cell>
          <cell r="H1185">
            <v>226720</v>
          </cell>
          <cell r="I1185">
            <v>0</v>
          </cell>
          <cell r="J1185">
            <v>226720</v>
          </cell>
          <cell r="K1185">
            <v>14.53</v>
          </cell>
          <cell r="L1185">
            <v>53.17</v>
          </cell>
        </row>
        <row r="1186">
          <cell r="A1186">
            <v>1127</v>
          </cell>
          <cell r="B1186" t="str">
            <v>060302.4612.04469.01 PENGADAAN FASILITATOR KEBERLANJUTAN FASILITAOR VIG PROGRAM PAMSIMAS</v>
          </cell>
          <cell r="C1186" t="str">
            <v>Adm. Umum</v>
          </cell>
          <cell r="D1186" t="str">
            <v>Adm. Umum</v>
          </cell>
          <cell r="E1186">
            <v>0</v>
          </cell>
          <cell r="F1186">
            <v>785225</v>
          </cell>
          <cell r="G1186">
            <v>785225</v>
          </cell>
          <cell r="H1186">
            <v>0</v>
          </cell>
          <cell r="I1186">
            <v>0</v>
          </cell>
          <cell r="J1186">
            <v>0</v>
          </cell>
          <cell r="K1186">
            <v>0</v>
          </cell>
          <cell r="L1186">
            <v>0</v>
          </cell>
        </row>
        <row r="1187">
          <cell r="A1187">
            <v>1128</v>
          </cell>
          <cell r="B1187" t="str">
            <v>060302.4612.04941.01 PAMSIMAS PENINGKATAN SPAM DI KAWASAN DESA</v>
          </cell>
          <cell r="C1187" t="str">
            <v>Swakelola</v>
          </cell>
          <cell r="D1187" t="str">
            <v>Non Fisik</v>
          </cell>
          <cell r="E1187">
            <v>6827000</v>
          </cell>
          <cell r="F1187">
            <v>0</v>
          </cell>
          <cell r="G1187">
            <v>6827000</v>
          </cell>
          <cell r="H1187">
            <v>3874614</v>
          </cell>
          <cell r="I1187">
            <v>42000</v>
          </cell>
          <cell r="J1187">
            <v>3916614</v>
          </cell>
          <cell r="K1187">
            <v>57.37</v>
          </cell>
          <cell r="L1187">
            <v>60</v>
          </cell>
        </row>
        <row r="1188">
          <cell r="A1188">
            <v>1129</v>
          </cell>
          <cell r="B1188" t="str">
            <v>060302.4612.04941.01 PMAC Pamsimas for KALIMANTAN SELATAN</v>
          </cell>
          <cell r="C1188" t="str">
            <v>Kontrak</v>
          </cell>
          <cell r="D1188" t="str">
            <v>Non Fisik</v>
          </cell>
          <cell r="E1188">
            <v>0</v>
          </cell>
          <cell r="F1188">
            <v>5726000</v>
          </cell>
          <cell r="G1188">
            <v>5726000</v>
          </cell>
          <cell r="H1188">
            <v>627525</v>
          </cell>
          <cell r="I1188">
            <v>1670796</v>
          </cell>
          <cell r="J1188">
            <v>2298321</v>
          </cell>
          <cell r="K1188">
            <v>40.14</v>
          </cell>
          <cell r="L1188">
            <v>75</v>
          </cell>
        </row>
        <row r="1189">
          <cell r="A1189">
            <v>1130</v>
          </cell>
          <cell r="B1189" t="str">
            <v>060302.4612.04941.01 Honor Koordinator Fasilitator</v>
          </cell>
          <cell r="C1189" t="str">
            <v>Adm. Umum</v>
          </cell>
          <cell r="D1189" t="str">
            <v>Adm. Umum</v>
          </cell>
          <cell r="E1189">
            <v>0</v>
          </cell>
          <cell r="F1189">
            <v>576000</v>
          </cell>
          <cell r="G1189">
            <v>576000</v>
          </cell>
          <cell r="H1189">
            <v>96000</v>
          </cell>
          <cell r="I1189">
            <v>246000</v>
          </cell>
          <cell r="J1189">
            <v>342000</v>
          </cell>
          <cell r="K1189">
            <v>59.38</v>
          </cell>
          <cell r="L1189">
            <v>62</v>
          </cell>
        </row>
        <row r="1190">
          <cell r="A1190">
            <v>1131</v>
          </cell>
          <cell r="B1190" t="str">
            <v>060302.4615.04940.01 PEMBUATAN SPAM AIR GAMBUT (TENAGA SURYA) 2 UNIT, LOKASI :DS. DANDA JAYA, KEC. MANDASTANA, KABUPATEN BARITO KUALA</v>
          </cell>
          <cell r="C1190" t="str">
            <v>Kontrak</v>
          </cell>
          <cell r="D1190" t="str">
            <v>Fisik</v>
          </cell>
          <cell r="E1190">
            <v>3190000</v>
          </cell>
          <cell r="F1190">
            <v>0</v>
          </cell>
          <cell r="G1190">
            <v>3190000</v>
          </cell>
          <cell r="H1190">
            <v>1488097</v>
          </cell>
          <cell r="I1190">
            <v>0</v>
          </cell>
          <cell r="J1190">
            <v>1488097</v>
          </cell>
          <cell r="K1190">
            <v>46.65</v>
          </cell>
          <cell r="L1190">
            <v>65.16</v>
          </cell>
        </row>
        <row r="1191">
          <cell r="A1191">
            <v>1132</v>
          </cell>
          <cell r="B1191" t="str">
            <v>060302.4629.04942.01 PENGADAAN DAN PEMASANGAN PIPA PVC DIA 150 MM - 4.500 M, LOKASI : PERUM RSH BANJARBARU</v>
          </cell>
          <cell r="C1191" t="str">
            <v>Kontrak</v>
          </cell>
          <cell r="D1191" t="str">
            <v>Fisik</v>
          </cell>
          <cell r="E1191">
            <v>1500000</v>
          </cell>
          <cell r="F1191">
            <v>0</v>
          </cell>
          <cell r="G1191">
            <v>1500000</v>
          </cell>
          <cell r="H1191">
            <v>966234</v>
          </cell>
          <cell r="I1191">
            <v>0</v>
          </cell>
          <cell r="J1191">
            <v>966234</v>
          </cell>
          <cell r="K1191">
            <v>64.42</v>
          </cell>
          <cell r="L1191">
            <v>100</v>
          </cell>
        </row>
        <row r="1192">
          <cell r="A1192">
            <v>1133</v>
          </cell>
          <cell r="B1192" t="str">
            <v>060302.4629.04943.01 PENGADAAN &amp; PEMASANGAN PIPA + ACCESS JARINGAN DISTRIBUSI UTAMA DIA 150 MM - 13.058 M LOKASI : MARTAPURA BARAT KAB. BANJAR</v>
          </cell>
          <cell r="C1192" t="str">
            <v>Kontrak</v>
          </cell>
          <cell r="D1192" t="str">
            <v>Fisik</v>
          </cell>
          <cell r="E1192">
            <v>5197000</v>
          </cell>
          <cell r="F1192">
            <v>0</v>
          </cell>
          <cell r="G1192">
            <v>5197000</v>
          </cell>
          <cell r="H1192">
            <v>1928971</v>
          </cell>
          <cell r="I1192">
            <v>0</v>
          </cell>
          <cell r="J1192">
            <v>1928971</v>
          </cell>
          <cell r="K1192">
            <v>37.119999999999997</v>
          </cell>
          <cell r="L1192">
            <v>67.150000000000006</v>
          </cell>
        </row>
        <row r="1193">
          <cell r="A1193">
            <v>1134</v>
          </cell>
          <cell r="B1193" t="str">
            <v>060302.4630.04944.01 PENGADAAN DAN PEMASANGAN IPA KAP. 20 L/DT DAN BANGUNAN PENUNJANG, LOKASI : IKK SENGAYAM - KEC. PAMUKAN BARAT - KAB. KOTABARU</v>
          </cell>
          <cell r="C1193" t="str">
            <v>Kontrak</v>
          </cell>
          <cell r="D1193" t="str">
            <v>Fisik</v>
          </cell>
          <cell r="E1193">
            <v>4250000</v>
          </cell>
          <cell r="F1193">
            <v>0</v>
          </cell>
          <cell r="G1193">
            <v>4250000</v>
          </cell>
          <cell r="H1193">
            <v>1587892</v>
          </cell>
          <cell r="I1193">
            <v>0</v>
          </cell>
          <cell r="J1193">
            <v>1587892</v>
          </cell>
          <cell r="K1193">
            <v>37.36</v>
          </cell>
          <cell r="L1193">
            <v>49</v>
          </cell>
        </row>
        <row r="1194">
          <cell r="A1194">
            <v>1135</v>
          </cell>
          <cell r="B1194" t="str">
            <v>060302.4630.04944.01 PENGADAAN DAN PEMASANGAN IPA KAP. 20 L/DT DAN BANGUNAN PENUNJANG LOKASI : IKK TABUKAN - KAB. HSU</v>
          </cell>
          <cell r="C1194" t="str">
            <v>Kontrak</v>
          </cell>
          <cell r="D1194" t="str">
            <v>Fisik</v>
          </cell>
          <cell r="E1194">
            <v>4250000</v>
          </cell>
          <cell r="F1194">
            <v>0</v>
          </cell>
          <cell r="G1194">
            <v>4250000</v>
          </cell>
          <cell r="H1194">
            <v>1438080</v>
          </cell>
          <cell r="I1194">
            <v>0</v>
          </cell>
          <cell r="J1194">
            <v>1438080</v>
          </cell>
          <cell r="K1194">
            <v>33.840000000000003</v>
          </cell>
          <cell r="L1194">
            <v>50</v>
          </cell>
        </row>
        <row r="1195">
          <cell r="A1195">
            <v>1136</v>
          </cell>
          <cell r="B1195" t="str">
            <v>060302.4630.04945.01 PENGADAAN/ PEMASANGAN IPA 20 L/DET DAN BANGUNAN PENUNJANG, LOKASI : IKK PARINGIN SELATAN - KABUPATEN BALANGAN</v>
          </cell>
          <cell r="C1195" t="str">
            <v>Kontrak</v>
          </cell>
          <cell r="D1195" t="str">
            <v>Fisik</v>
          </cell>
          <cell r="E1195">
            <v>4250000</v>
          </cell>
          <cell r="F1195">
            <v>0</v>
          </cell>
          <cell r="G1195">
            <v>4250000</v>
          </cell>
          <cell r="H1195">
            <v>2772030</v>
          </cell>
          <cell r="I1195">
            <v>0</v>
          </cell>
          <cell r="J1195">
            <v>2772030</v>
          </cell>
          <cell r="K1195">
            <v>65.22</v>
          </cell>
          <cell r="L1195">
            <v>97</v>
          </cell>
        </row>
        <row r="1196">
          <cell r="A1196">
            <v>1137</v>
          </cell>
          <cell r="B1196" t="str">
            <v>060302.4630.04945.01 PENGADAAN/ PEMASANGAN IPA 20 L/DET DAN BANGUNAN PENUNJANG, LOKASI : IKK SIMPANG EMPAT - KAB. TANAH BUMBU</v>
          </cell>
          <cell r="C1196" t="str">
            <v>Kontrak</v>
          </cell>
          <cell r="D1196" t="str">
            <v>Fisik</v>
          </cell>
          <cell r="E1196">
            <v>4325900</v>
          </cell>
          <cell r="F1196">
            <v>0</v>
          </cell>
          <cell r="G1196">
            <v>4325900</v>
          </cell>
          <cell r="H1196">
            <v>2291031</v>
          </cell>
          <cell r="I1196">
            <v>0</v>
          </cell>
          <cell r="J1196">
            <v>2291031</v>
          </cell>
          <cell r="K1196">
            <v>52.96</v>
          </cell>
          <cell r="L1196">
            <v>90</v>
          </cell>
        </row>
        <row r="1197">
          <cell r="A1197">
            <v>1138</v>
          </cell>
          <cell r="B1197" t="str">
            <v>060302.4630.04945.01 HONOR PANITIA/ PENGADAAN (JASA KONSTRUKSI)</v>
          </cell>
          <cell r="C1197" t="str">
            <v>Swakelola</v>
          </cell>
          <cell r="D1197" t="str">
            <v>Non Fisik</v>
          </cell>
          <cell r="E1197">
            <v>39600</v>
          </cell>
          <cell r="F1197">
            <v>0</v>
          </cell>
          <cell r="G1197">
            <v>39600</v>
          </cell>
          <cell r="H1197">
            <v>39600</v>
          </cell>
          <cell r="I1197">
            <v>0</v>
          </cell>
          <cell r="J1197">
            <v>39600</v>
          </cell>
          <cell r="K1197">
            <v>100</v>
          </cell>
          <cell r="L1197">
            <v>100</v>
          </cell>
        </row>
        <row r="1198">
          <cell r="A1198">
            <v>1139</v>
          </cell>
          <cell r="B1198" t="str">
            <v>060302.4630.04945.01 BELANJAN MODAL JARINGAN : PENGADAAN LAPTOP, PRINTER &amp; MESIN FAX</v>
          </cell>
          <cell r="C1198" t="str">
            <v>Swakelola</v>
          </cell>
          <cell r="D1198" t="str">
            <v>Fisik</v>
          </cell>
          <cell r="E1198">
            <v>52500</v>
          </cell>
          <cell r="F1198">
            <v>0</v>
          </cell>
          <cell r="G1198">
            <v>52500</v>
          </cell>
          <cell r="H1198">
            <v>0</v>
          </cell>
          <cell r="I1198">
            <v>0</v>
          </cell>
          <cell r="J1198">
            <v>0</v>
          </cell>
          <cell r="K1198">
            <v>0</v>
          </cell>
          <cell r="L1198">
            <v>0</v>
          </cell>
        </row>
        <row r="1199">
          <cell r="A1199">
            <v>1140</v>
          </cell>
          <cell r="B1199" t="str">
            <v>060302.4630.04945.01 PENYEDIAAN AIR MINUM DI KAB / KOTA PEMEKARAN-BELANJA MODAL PERALATAN DAN MESIN</v>
          </cell>
          <cell r="C1199" t="str">
            <v>Swakelola</v>
          </cell>
          <cell r="D1199" t="str">
            <v>Fisik</v>
          </cell>
          <cell r="E1199">
            <v>107000</v>
          </cell>
          <cell r="F1199">
            <v>0</v>
          </cell>
          <cell r="G1199">
            <v>107000</v>
          </cell>
          <cell r="H1199">
            <v>95898</v>
          </cell>
          <cell r="I1199">
            <v>0</v>
          </cell>
          <cell r="J1199">
            <v>95898</v>
          </cell>
          <cell r="K1199">
            <v>89.62</v>
          </cell>
          <cell r="L1199">
            <v>90</v>
          </cell>
        </row>
        <row r="1200">
          <cell r="A1200">
            <v>5495973</v>
          </cell>
          <cell r="B1200" t="str">
            <v xml:space="preserve">PENGEMBANGAN PENYEHATAN LINGKUNGAN PERMUKIMAN KALIMANTAN SELATAN </v>
          </cell>
          <cell r="C1200" t="str">
            <v xml:space="preserve">- </v>
          </cell>
          <cell r="D1200" t="str">
            <v>-</v>
          </cell>
          <cell r="E1200">
            <v>15450000</v>
          </cell>
          <cell r="F1200">
            <v>0</v>
          </cell>
          <cell r="G1200">
            <v>15450000</v>
          </cell>
          <cell r="H1200">
            <v>12249726</v>
          </cell>
          <cell r="I1200">
            <v>0</v>
          </cell>
          <cell r="J1200">
            <v>12249726</v>
          </cell>
          <cell r="K1200">
            <v>79.290000000000006</v>
          </cell>
          <cell r="L1200">
            <v>89.95</v>
          </cell>
        </row>
        <row r="1201">
          <cell r="A1201">
            <v>1141</v>
          </cell>
          <cell r="B1201" t="str">
            <v>060302.4283.00200.01 PENGEMB. PS AIR LIMBAH PERCONTOHAN SKALA KOMUNITAS : PEMBUATAN DED PS AIR LIMBAH DI KWS RSH KOTA TANJUNG</v>
          </cell>
          <cell r="C1201" t="str">
            <v>Kontrak</v>
          </cell>
          <cell r="D1201" t="str">
            <v>Non Fisik</v>
          </cell>
          <cell r="E1201">
            <v>98440</v>
          </cell>
          <cell r="F1201">
            <v>0</v>
          </cell>
          <cell r="G1201">
            <v>98440</v>
          </cell>
          <cell r="H1201">
            <v>97020</v>
          </cell>
          <cell r="I1201">
            <v>0</v>
          </cell>
          <cell r="J1201">
            <v>97020</v>
          </cell>
          <cell r="K1201">
            <v>98.56</v>
          </cell>
          <cell r="L1201">
            <v>100</v>
          </cell>
        </row>
        <row r="1202">
          <cell r="A1202">
            <v>1142</v>
          </cell>
          <cell r="B1202" t="str">
            <v>060302.4283.00200.01 PENGEMBANGAN PS AIR LIMBAH PERCONTOHAN SKALA KOMUNITAS: PEMBUATAN DED PS AIR LIMBAH DI KWS RSH KOTA MARABAHAN</v>
          </cell>
          <cell r="C1202" t="str">
            <v>Kontrak</v>
          </cell>
          <cell r="D1202" t="str">
            <v>Non Fisik</v>
          </cell>
          <cell r="E1202">
            <v>98440</v>
          </cell>
          <cell r="F1202">
            <v>0</v>
          </cell>
          <cell r="G1202">
            <v>98440</v>
          </cell>
          <cell r="H1202">
            <v>96942</v>
          </cell>
          <cell r="I1202">
            <v>0</v>
          </cell>
          <cell r="J1202">
            <v>96942</v>
          </cell>
          <cell r="K1202">
            <v>98.48</v>
          </cell>
          <cell r="L1202">
            <v>100</v>
          </cell>
        </row>
        <row r="1203">
          <cell r="A1203">
            <v>1143</v>
          </cell>
          <cell r="B1203" t="str">
            <v>060302.4283.00200.01 PENGEMBANGAN PS AIR LIMBAH PERCONTOHAN SKALA KOMUNITAS : PEMBUATAN DED PS AIR LIMBAH DI KWS RSH KOTA AMUNTAI</v>
          </cell>
          <cell r="C1203" t="str">
            <v>Kontrak</v>
          </cell>
          <cell r="D1203" t="str">
            <v>Non Fisik</v>
          </cell>
          <cell r="E1203">
            <v>98440</v>
          </cell>
          <cell r="F1203">
            <v>0</v>
          </cell>
          <cell r="G1203">
            <v>98440</v>
          </cell>
          <cell r="H1203">
            <v>97200</v>
          </cell>
          <cell r="I1203">
            <v>0</v>
          </cell>
          <cell r="J1203">
            <v>97200</v>
          </cell>
          <cell r="K1203">
            <v>98.74</v>
          </cell>
          <cell r="L1203">
            <v>100</v>
          </cell>
        </row>
        <row r="1204">
          <cell r="A1204">
            <v>1144</v>
          </cell>
          <cell r="B1204" t="str">
            <v>060302.4283.00200.01 PENGEMBANGAN PS AIR LIMBAH PERCONTOHAN SKALA KOMUNITAS : PEMBUATAN DED PS AIR LIMBAH DI KWS RSH KOTA BANJARBARU</v>
          </cell>
          <cell r="C1204" t="str">
            <v>Kontrak</v>
          </cell>
          <cell r="D1204" t="str">
            <v>Non Fisik</v>
          </cell>
          <cell r="E1204">
            <v>98440</v>
          </cell>
          <cell r="F1204">
            <v>0</v>
          </cell>
          <cell r="G1204">
            <v>98440</v>
          </cell>
          <cell r="H1204">
            <v>97171</v>
          </cell>
          <cell r="I1204">
            <v>0</v>
          </cell>
          <cell r="J1204">
            <v>97171</v>
          </cell>
          <cell r="K1204">
            <v>98.71</v>
          </cell>
          <cell r="L1204">
            <v>100</v>
          </cell>
        </row>
        <row r="1205">
          <cell r="A1205">
            <v>1145</v>
          </cell>
          <cell r="B1205" t="str">
            <v>060302.4283.00200.01 PENGEMB. PS AIR LIMBAH PERCONTOHAN SKALA KOMUNITAS : PEMBUATAN DED PS AIR LIMBAH DI KWS RSH KOTA BANJARMASIN</v>
          </cell>
          <cell r="C1205" t="str">
            <v>Kontrak</v>
          </cell>
          <cell r="D1205" t="str">
            <v>Non Fisik</v>
          </cell>
          <cell r="E1205">
            <v>98440</v>
          </cell>
          <cell r="F1205">
            <v>0</v>
          </cell>
          <cell r="G1205">
            <v>98440</v>
          </cell>
          <cell r="H1205">
            <v>97255</v>
          </cell>
          <cell r="I1205">
            <v>0</v>
          </cell>
          <cell r="J1205">
            <v>97255</v>
          </cell>
          <cell r="K1205">
            <v>98.8</v>
          </cell>
          <cell r="L1205">
            <v>100</v>
          </cell>
        </row>
        <row r="1206">
          <cell r="A1206">
            <v>1146</v>
          </cell>
          <cell r="B1206" t="str">
            <v>060302.4283.00200.01 PENGEMB. PS AIR LIMBAH PERCONTOHAN SKALA KOMUNITAS : PEMBUATAN DED PS AIR LIMBAH DI KWS RSH KOTA MARTAPURA</v>
          </cell>
          <cell r="C1206" t="str">
            <v>Kontrak</v>
          </cell>
          <cell r="D1206" t="str">
            <v>Non Fisik</v>
          </cell>
          <cell r="E1206">
            <v>98440</v>
          </cell>
          <cell r="F1206">
            <v>0</v>
          </cell>
          <cell r="G1206">
            <v>98440</v>
          </cell>
          <cell r="H1206">
            <v>97224</v>
          </cell>
          <cell r="I1206">
            <v>0</v>
          </cell>
          <cell r="J1206">
            <v>97224</v>
          </cell>
          <cell r="K1206">
            <v>98.76</v>
          </cell>
          <cell r="L1206">
            <v>100</v>
          </cell>
        </row>
        <row r="1207">
          <cell r="A1207">
            <v>1147</v>
          </cell>
          <cell r="B1207" t="str">
            <v>060302.4283.00200.01 PENGEMB. PS AIR LIMBAH PERCONTOHAN SKALA KOMUNITAS : PEMBUATAN DED PS AIR LIMBAH DI KWS RSH LOK: PELAIHARI</v>
          </cell>
          <cell r="C1207" t="str">
            <v>Kontrak</v>
          </cell>
          <cell r="D1207" t="str">
            <v>Non Fisik</v>
          </cell>
          <cell r="E1207">
            <v>98440</v>
          </cell>
          <cell r="F1207">
            <v>0</v>
          </cell>
          <cell r="G1207">
            <v>98440</v>
          </cell>
          <cell r="H1207">
            <v>97218</v>
          </cell>
          <cell r="I1207">
            <v>0</v>
          </cell>
          <cell r="J1207">
            <v>97218</v>
          </cell>
          <cell r="K1207">
            <v>98.76</v>
          </cell>
          <cell r="L1207">
            <v>100</v>
          </cell>
        </row>
        <row r="1208">
          <cell r="A1208">
            <v>1148</v>
          </cell>
          <cell r="B1208" t="str">
            <v>060302.4283.00200.01 PEMBANGUNAN STP 2.000 M3/HARI &amp; BANGUNAN PENUNJANGNYA DI KWS BASIRIH</v>
          </cell>
          <cell r="C1208" t="str">
            <v>Kontrak</v>
          </cell>
          <cell r="D1208" t="str">
            <v>Fisik</v>
          </cell>
          <cell r="E1208">
            <v>8262550</v>
          </cell>
          <cell r="F1208">
            <v>0</v>
          </cell>
          <cell r="G1208">
            <v>8262550</v>
          </cell>
          <cell r="H1208">
            <v>6566470</v>
          </cell>
          <cell r="I1208">
            <v>0</v>
          </cell>
          <cell r="J1208">
            <v>6566470</v>
          </cell>
          <cell r="K1208">
            <v>79.47</v>
          </cell>
          <cell r="L1208">
            <v>85.11</v>
          </cell>
        </row>
        <row r="1209">
          <cell r="A1209">
            <v>1149</v>
          </cell>
          <cell r="B1209" t="str">
            <v>060302.4283.00200.01 BIAYA IKLAN, PENGGANDAAN/FOTOCOPY</v>
          </cell>
          <cell r="C1209" t="str">
            <v>Adm. Umum</v>
          </cell>
          <cell r="D1209" t="str">
            <v>Adm. Umum</v>
          </cell>
          <cell r="E1209">
            <v>75000</v>
          </cell>
          <cell r="F1209">
            <v>0</v>
          </cell>
          <cell r="G1209">
            <v>75000</v>
          </cell>
          <cell r="H1209">
            <v>58281</v>
          </cell>
          <cell r="I1209">
            <v>0</v>
          </cell>
          <cell r="J1209">
            <v>58281</v>
          </cell>
          <cell r="K1209">
            <v>77.709999999999994</v>
          </cell>
          <cell r="L1209">
            <v>77.709999999999994</v>
          </cell>
        </row>
        <row r="1210">
          <cell r="A1210">
            <v>1150</v>
          </cell>
          <cell r="B1210" t="str">
            <v>060302.4283.00200.01 PENGADAAN &amp; PEMASANGAN RBC 2 X 500 M3/HARI &amp; KELENGKAPANNYA DI KWS HKSN</v>
          </cell>
          <cell r="C1210" t="str">
            <v>Kontrak</v>
          </cell>
          <cell r="D1210" t="str">
            <v>Fisik</v>
          </cell>
          <cell r="E1210">
            <v>2467000</v>
          </cell>
          <cell r="F1210">
            <v>0</v>
          </cell>
          <cell r="G1210">
            <v>2467000</v>
          </cell>
          <cell r="H1210">
            <v>2127050</v>
          </cell>
          <cell r="I1210">
            <v>0</v>
          </cell>
          <cell r="J1210">
            <v>2127050</v>
          </cell>
          <cell r="K1210">
            <v>86.22</v>
          </cell>
          <cell r="L1210">
            <v>100</v>
          </cell>
        </row>
        <row r="1211">
          <cell r="A1211">
            <v>1151</v>
          </cell>
          <cell r="B1211" t="str">
            <v>060302.4283.00200.01 PEMBANGUNAN JEMBATAN PIPA AIR LIMBAH DI KWS HKSN</v>
          </cell>
          <cell r="C1211" t="str">
            <v>Kontrak</v>
          </cell>
          <cell r="D1211" t="str">
            <v>Fisik</v>
          </cell>
          <cell r="E1211">
            <v>400000</v>
          </cell>
          <cell r="F1211">
            <v>0</v>
          </cell>
          <cell r="G1211">
            <v>400000</v>
          </cell>
          <cell r="H1211">
            <v>368591</v>
          </cell>
          <cell r="I1211">
            <v>0</v>
          </cell>
          <cell r="J1211">
            <v>368591</v>
          </cell>
          <cell r="K1211">
            <v>92.15</v>
          </cell>
          <cell r="L1211">
            <v>100</v>
          </cell>
        </row>
        <row r="1212">
          <cell r="A1212">
            <v>1152</v>
          </cell>
          <cell r="B1212" t="str">
            <v>060302.4283.00200.01 PENGADAAN &amp; PEMASANGAN PIPA PVC DIA 200 MM DIKWS BASIRIH KOTA BANJARMASIN</v>
          </cell>
          <cell r="C1212" t="str">
            <v>Kontrak</v>
          </cell>
          <cell r="D1212" t="str">
            <v>Fisik</v>
          </cell>
          <cell r="E1212">
            <v>450000</v>
          </cell>
          <cell r="F1212">
            <v>0</v>
          </cell>
          <cell r="G1212">
            <v>450000</v>
          </cell>
          <cell r="H1212">
            <v>410075</v>
          </cell>
          <cell r="I1212">
            <v>0</v>
          </cell>
          <cell r="J1212">
            <v>410075</v>
          </cell>
          <cell r="K1212">
            <v>91.13</v>
          </cell>
          <cell r="L1212">
            <v>100</v>
          </cell>
        </row>
        <row r="1213">
          <cell r="A1213">
            <v>1153</v>
          </cell>
          <cell r="B1213" t="str">
            <v>060302.4283.00200.01 SUPERVISI/PENGAWASAN KEG. KONSTRUKSI PEMBANGUNAN PS AIR LIMBAH &amp; IPAL DI KOTA BANJARMASIN</v>
          </cell>
          <cell r="C1213" t="str">
            <v>Kontrak</v>
          </cell>
          <cell r="D1213" t="str">
            <v>Non Fisik</v>
          </cell>
          <cell r="E1213">
            <v>322625</v>
          </cell>
          <cell r="F1213">
            <v>0</v>
          </cell>
          <cell r="G1213">
            <v>322625</v>
          </cell>
          <cell r="H1213">
            <v>147054</v>
          </cell>
          <cell r="I1213">
            <v>0</v>
          </cell>
          <cell r="J1213">
            <v>147054</v>
          </cell>
          <cell r="K1213">
            <v>45.58</v>
          </cell>
          <cell r="L1213">
            <v>83.94</v>
          </cell>
        </row>
        <row r="1214">
          <cell r="A1214">
            <v>1154</v>
          </cell>
          <cell r="B1214" t="str">
            <v>060302.4283.00200.01 PENYUSUNAN DED IPAL KWS SUNGAI ANDAI KOTA BANJARMASIN</v>
          </cell>
          <cell r="C1214" t="str">
            <v>Kontrak</v>
          </cell>
          <cell r="D1214" t="str">
            <v>Non Fisik</v>
          </cell>
          <cell r="E1214">
            <v>246225</v>
          </cell>
          <cell r="F1214">
            <v>0</v>
          </cell>
          <cell r="G1214">
            <v>246225</v>
          </cell>
          <cell r="H1214">
            <v>143868</v>
          </cell>
          <cell r="I1214">
            <v>0</v>
          </cell>
          <cell r="J1214">
            <v>143868</v>
          </cell>
          <cell r="K1214">
            <v>58.43</v>
          </cell>
          <cell r="L1214">
            <v>95</v>
          </cell>
        </row>
        <row r="1215">
          <cell r="A1215">
            <v>1155</v>
          </cell>
          <cell r="B1215" t="str">
            <v>060302.4283.00200.01 HONORARIUM PANITIA PENGADAAN JASA NON KONSTRUKSI/KONSTRUKSI/TIM PEMERIKSA AKHIR PEKERJAAN</v>
          </cell>
          <cell r="C1215" t="str">
            <v>Adm. Umum</v>
          </cell>
          <cell r="D1215" t="str">
            <v>Adm. Umum</v>
          </cell>
          <cell r="E1215">
            <v>37520</v>
          </cell>
          <cell r="F1215">
            <v>0</v>
          </cell>
          <cell r="G1215">
            <v>37520</v>
          </cell>
          <cell r="H1215">
            <v>23490</v>
          </cell>
          <cell r="I1215">
            <v>0</v>
          </cell>
          <cell r="J1215">
            <v>23490</v>
          </cell>
          <cell r="K1215">
            <v>62.61</v>
          </cell>
          <cell r="L1215">
            <v>62.61</v>
          </cell>
        </row>
        <row r="1216">
          <cell r="A1216">
            <v>1156</v>
          </cell>
          <cell r="B1216" t="str">
            <v>060302.4283.00200.01 PELATIHAN KSM &amp; MANDOR SANIMAS</v>
          </cell>
          <cell r="C1216" t="str">
            <v>Adm. Umum</v>
          </cell>
          <cell r="D1216" t="str">
            <v>Adm. Umum</v>
          </cell>
          <cell r="E1216">
            <v>182700</v>
          </cell>
          <cell r="F1216">
            <v>0</v>
          </cell>
          <cell r="G1216">
            <v>182700</v>
          </cell>
          <cell r="H1216">
            <v>0</v>
          </cell>
          <cell r="I1216">
            <v>0</v>
          </cell>
          <cell r="J1216">
            <v>0</v>
          </cell>
          <cell r="K1216">
            <v>0</v>
          </cell>
          <cell r="L1216">
            <v>0</v>
          </cell>
        </row>
        <row r="1217">
          <cell r="A1217">
            <v>1157</v>
          </cell>
          <cell r="B1217" t="str">
            <v>060302.4283.00200.01 MONITORING DAN EVALUASI DAK SANIMAS</v>
          </cell>
          <cell r="C1217" t="str">
            <v>Adm. Umum</v>
          </cell>
          <cell r="D1217" t="str">
            <v>Adm. Umum</v>
          </cell>
          <cell r="E1217">
            <v>117300</v>
          </cell>
          <cell r="F1217">
            <v>0</v>
          </cell>
          <cell r="G1217">
            <v>117300</v>
          </cell>
          <cell r="H1217">
            <v>36852</v>
          </cell>
          <cell r="I1217">
            <v>0</v>
          </cell>
          <cell r="J1217">
            <v>36852</v>
          </cell>
          <cell r="K1217">
            <v>31.42</v>
          </cell>
          <cell r="L1217">
            <v>80</v>
          </cell>
        </row>
        <row r="1218">
          <cell r="A1218">
            <v>1158</v>
          </cell>
          <cell r="B1218" t="str">
            <v>060302.4283.04679.01 DUKUNGAN PEMBINAAN (JASA KONSULTAN [1 ORG x 10 BLN])</v>
          </cell>
          <cell r="C1218" t="str">
            <v>Adm. Umum</v>
          </cell>
          <cell r="D1218" t="str">
            <v>Adm. Umum</v>
          </cell>
          <cell r="E1218">
            <v>45000</v>
          </cell>
          <cell r="F1218">
            <v>0</v>
          </cell>
          <cell r="G1218">
            <v>45000</v>
          </cell>
          <cell r="H1218">
            <v>31500</v>
          </cell>
          <cell r="I1218">
            <v>0</v>
          </cell>
          <cell r="J1218">
            <v>31500</v>
          </cell>
          <cell r="K1218">
            <v>70</v>
          </cell>
          <cell r="L1218">
            <v>70</v>
          </cell>
        </row>
        <row r="1219">
          <cell r="A1219">
            <v>1159</v>
          </cell>
          <cell r="B1219" t="str">
            <v>060302.4283.04679.01 PELATIHAN TFL SANIMAS TINGKAT REGIONAL KALIMANTAN</v>
          </cell>
          <cell r="C1219" t="str">
            <v>Swakelola</v>
          </cell>
          <cell r="D1219" t="str">
            <v>Non Fisik</v>
          </cell>
          <cell r="E1219">
            <v>2155000</v>
          </cell>
          <cell r="F1219">
            <v>0</v>
          </cell>
          <cell r="G1219">
            <v>2155000</v>
          </cell>
          <cell r="H1219">
            <v>1656465</v>
          </cell>
          <cell r="I1219">
            <v>0</v>
          </cell>
          <cell r="J1219">
            <v>1656465</v>
          </cell>
          <cell r="K1219">
            <v>76.87</v>
          </cell>
          <cell r="L1219">
            <v>100</v>
          </cell>
        </row>
        <row r="1220">
          <cell r="A1220">
            <v>5496002</v>
          </cell>
          <cell r="B1220" t="str">
            <v xml:space="preserve">PENGEMBANGAN KINERJA PENGELOLAAN AIR MINUM KALIMANTAN TIMUR </v>
          </cell>
          <cell r="C1220" t="str">
            <v xml:space="preserve">- </v>
          </cell>
          <cell r="D1220" t="str">
            <v>-</v>
          </cell>
          <cell r="E1220">
            <v>32195000</v>
          </cell>
          <cell r="F1220">
            <v>0</v>
          </cell>
          <cell r="G1220">
            <v>32195000</v>
          </cell>
          <cell r="H1220">
            <v>22934692</v>
          </cell>
          <cell r="I1220">
            <v>0</v>
          </cell>
          <cell r="J1220">
            <v>22934692</v>
          </cell>
          <cell r="K1220">
            <v>71.239999999999995</v>
          </cell>
          <cell r="L1220">
            <v>75.11</v>
          </cell>
        </row>
        <row r="1221">
          <cell r="A1221">
            <v>1160</v>
          </cell>
          <cell r="B1221" t="str">
            <v>060302.4282.00002.01 ADMINISTRASI KEGIATAN</v>
          </cell>
          <cell r="C1221" t="str">
            <v>Adm. Umum</v>
          </cell>
          <cell r="D1221" t="str">
            <v>Adm. Umum</v>
          </cell>
          <cell r="E1221">
            <v>160680</v>
          </cell>
          <cell r="F1221">
            <v>0</v>
          </cell>
          <cell r="G1221">
            <v>160680</v>
          </cell>
          <cell r="H1221">
            <v>102091</v>
          </cell>
          <cell r="I1221">
            <v>0</v>
          </cell>
          <cell r="J1221">
            <v>102091</v>
          </cell>
          <cell r="K1221">
            <v>63.54</v>
          </cell>
          <cell r="L1221">
            <v>63.54</v>
          </cell>
        </row>
        <row r="1222">
          <cell r="A1222">
            <v>1161</v>
          </cell>
          <cell r="B1222" t="str">
            <v>060302.4282.00051.01 UNIT PELAKSANA SISTEM AKUNTANSI INSTANSI (SAI)</v>
          </cell>
          <cell r="C1222" t="str">
            <v>Swakelola</v>
          </cell>
          <cell r="D1222" t="str">
            <v>Non Fisik</v>
          </cell>
          <cell r="E1222">
            <v>58800</v>
          </cell>
          <cell r="F1222">
            <v>0</v>
          </cell>
          <cell r="G1222">
            <v>58800</v>
          </cell>
          <cell r="H1222">
            <v>36405</v>
          </cell>
          <cell r="I1222">
            <v>0</v>
          </cell>
          <cell r="J1222">
            <v>36405</v>
          </cell>
          <cell r="K1222">
            <v>61.91</v>
          </cell>
          <cell r="L1222">
            <v>61.91</v>
          </cell>
        </row>
        <row r="1223">
          <cell r="A1223">
            <v>1162</v>
          </cell>
          <cell r="B1223" t="str">
            <v>060302.4282.00051.01 UNIT PELAKSANA E-MONITORING/E-PROCUREMENT</v>
          </cell>
          <cell r="C1223" t="str">
            <v>Swakelola</v>
          </cell>
          <cell r="D1223" t="str">
            <v>Non Fisik</v>
          </cell>
          <cell r="E1223">
            <v>58800</v>
          </cell>
          <cell r="F1223">
            <v>0</v>
          </cell>
          <cell r="G1223">
            <v>58800</v>
          </cell>
          <cell r="H1223">
            <v>43253</v>
          </cell>
          <cell r="I1223">
            <v>0</v>
          </cell>
          <cell r="J1223">
            <v>43253</v>
          </cell>
          <cell r="K1223">
            <v>73.56</v>
          </cell>
          <cell r="L1223">
            <v>73.56</v>
          </cell>
        </row>
        <row r="1224">
          <cell r="A1224">
            <v>1163</v>
          </cell>
          <cell r="B1224" t="str">
            <v>060302.4282.00051.01 FASILITASI PEMBENTUKKAN KELEMBAGAAN PENGEMBANGAN SPAM PEDESAAN DAN IKK</v>
          </cell>
          <cell r="C1224" t="str">
            <v>Swakelola</v>
          </cell>
          <cell r="D1224" t="str">
            <v>Non Fisik</v>
          </cell>
          <cell r="E1224">
            <v>233660</v>
          </cell>
          <cell r="F1224">
            <v>0</v>
          </cell>
          <cell r="G1224">
            <v>233660</v>
          </cell>
          <cell r="H1224">
            <v>216851</v>
          </cell>
          <cell r="I1224">
            <v>0</v>
          </cell>
          <cell r="J1224">
            <v>216851</v>
          </cell>
          <cell r="K1224">
            <v>92.81</v>
          </cell>
          <cell r="L1224">
            <v>92.81</v>
          </cell>
        </row>
        <row r="1225">
          <cell r="A1225">
            <v>1164</v>
          </cell>
          <cell r="B1225" t="str">
            <v>060302.4282.00051.01 FASILITASI PEDOMAN PELAKSANAAN KONSTRUKSI</v>
          </cell>
          <cell r="C1225" t="str">
            <v>Swakelola</v>
          </cell>
          <cell r="D1225" t="str">
            <v>Non Fisik</v>
          </cell>
          <cell r="E1225">
            <v>237260</v>
          </cell>
          <cell r="F1225">
            <v>0</v>
          </cell>
          <cell r="G1225">
            <v>237260</v>
          </cell>
          <cell r="H1225">
            <v>194425</v>
          </cell>
          <cell r="I1225">
            <v>0</v>
          </cell>
          <cell r="J1225">
            <v>194425</v>
          </cell>
          <cell r="K1225">
            <v>81.95</v>
          </cell>
          <cell r="L1225">
            <v>81.95</v>
          </cell>
        </row>
        <row r="1226">
          <cell r="A1226">
            <v>1165</v>
          </cell>
          <cell r="B1226" t="str">
            <v>060302.4282.00051.01 PENDAMPINGAN PENYUSUNAN RENCANA INDUK SPAM</v>
          </cell>
          <cell r="C1226" t="str">
            <v>Kontrak</v>
          </cell>
          <cell r="D1226" t="str">
            <v>Non Fisik</v>
          </cell>
          <cell r="E1226">
            <v>479395</v>
          </cell>
          <cell r="F1226">
            <v>0</v>
          </cell>
          <cell r="G1226">
            <v>479395</v>
          </cell>
          <cell r="H1226">
            <v>445500</v>
          </cell>
          <cell r="I1226">
            <v>0</v>
          </cell>
          <cell r="J1226">
            <v>445500</v>
          </cell>
          <cell r="K1226">
            <v>92.93</v>
          </cell>
          <cell r="L1226">
            <v>100</v>
          </cell>
        </row>
        <row r="1227">
          <cell r="A1227">
            <v>1166</v>
          </cell>
          <cell r="B1227" t="str">
            <v>060302.4282.00051.01 FASILITASI PERENCANAAN TEKNIS PENGEMBANGAN SPAM</v>
          </cell>
          <cell r="C1227" t="str">
            <v>Swakelola</v>
          </cell>
          <cell r="D1227" t="str">
            <v>Non Fisik</v>
          </cell>
          <cell r="E1227">
            <v>238410</v>
          </cell>
          <cell r="F1227">
            <v>0</v>
          </cell>
          <cell r="G1227">
            <v>238410</v>
          </cell>
          <cell r="H1227">
            <v>7922</v>
          </cell>
          <cell r="I1227">
            <v>0</v>
          </cell>
          <cell r="J1227">
            <v>7922</v>
          </cell>
          <cell r="K1227">
            <v>3.32</v>
          </cell>
          <cell r="L1227">
            <v>3.32</v>
          </cell>
        </row>
        <row r="1228">
          <cell r="A1228">
            <v>1167</v>
          </cell>
          <cell r="B1228" t="str">
            <v>060302.4282.00051.01 KAMPANYE PUBLIK AIR MINUM</v>
          </cell>
          <cell r="C1228" t="str">
            <v>Swakelola</v>
          </cell>
          <cell r="D1228" t="str">
            <v>Non Fisik</v>
          </cell>
          <cell r="E1228">
            <v>49400</v>
          </cell>
          <cell r="F1228">
            <v>0</v>
          </cell>
          <cell r="G1228">
            <v>49400</v>
          </cell>
          <cell r="H1228">
            <v>11850</v>
          </cell>
          <cell r="I1228">
            <v>0</v>
          </cell>
          <cell r="J1228">
            <v>11850</v>
          </cell>
          <cell r="K1228">
            <v>23.99</v>
          </cell>
          <cell r="L1228">
            <v>23.99</v>
          </cell>
        </row>
        <row r="1229">
          <cell r="A1229">
            <v>1168</v>
          </cell>
          <cell r="B1229" t="str">
            <v>060302.4282.00121.01 KONSULTAN SUPERVISI KAWASAN PERBATASAN LOKASI : KAB. NUNUKAN</v>
          </cell>
          <cell r="C1229" t="str">
            <v>Kontrak</v>
          </cell>
          <cell r="D1229" t="str">
            <v>Non Fisik</v>
          </cell>
          <cell r="E1229">
            <v>220000</v>
          </cell>
          <cell r="F1229">
            <v>0</v>
          </cell>
          <cell r="G1229">
            <v>220000</v>
          </cell>
          <cell r="H1229">
            <v>120486</v>
          </cell>
          <cell r="I1229">
            <v>0</v>
          </cell>
          <cell r="J1229">
            <v>120486</v>
          </cell>
          <cell r="K1229">
            <v>54.77</v>
          </cell>
          <cell r="L1229">
            <v>55.88</v>
          </cell>
        </row>
        <row r="1230">
          <cell r="A1230">
            <v>1169</v>
          </cell>
          <cell r="B1230" t="str">
            <v>060302.4282.00121.01 KONSULTAN SUPERVISI SPAM IKK</v>
          </cell>
          <cell r="C1230" t="str">
            <v>Kontrak</v>
          </cell>
          <cell r="D1230" t="str">
            <v>Non Fisik</v>
          </cell>
          <cell r="E1230">
            <v>217750</v>
          </cell>
          <cell r="F1230">
            <v>0</v>
          </cell>
          <cell r="G1230">
            <v>217750</v>
          </cell>
          <cell r="H1230">
            <v>133951</v>
          </cell>
          <cell r="I1230">
            <v>0</v>
          </cell>
          <cell r="J1230">
            <v>133951</v>
          </cell>
          <cell r="K1230">
            <v>61.52</v>
          </cell>
          <cell r="L1230">
            <v>65</v>
          </cell>
        </row>
        <row r="1231">
          <cell r="A1231">
            <v>1170</v>
          </cell>
          <cell r="B1231" t="str">
            <v>060302.4282.00121.01 KEGIATAN PELELANGAN</v>
          </cell>
          <cell r="C1231" t="str">
            <v>Swakelola</v>
          </cell>
          <cell r="D1231" t="str">
            <v>Non Fisik</v>
          </cell>
          <cell r="E1231">
            <v>62250</v>
          </cell>
          <cell r="F1231">
            <v>0</v>
          </cell>
          <cell r="G1231">
            <v>62250</v>
          </cell>
          <cell r="H1231">
            <v>62236</v>
          </cell>
          <cell r="I1231">
            <v>0</v>
          </cell>
          <cell r="J1231">
            <v>62236</v>
          </cell>
          <cell r="K1231">
            <v>99.98</v>
          </cell>
          <cell r="L1231">
            <v>99.98</v>
          </cell>
        </row>
        <row r="1232">
          <cell r="A1232">
            <v>1171</v>
          </cell>
          <cell r="B1232" t="str">
            <v>060302.4282.00967.01 MONITORING DAN EVALUASI</v>
          </cell>
          <cell r="C1232" t="str">
            <v>Swakelola</v>
          </cell>
          <cell r="D1232" t="str">
            <v>Non Fisik</v>
          </cell>
          <cell r="E1232">
            <v>483595</v>
          </cell>
          <cell r="F1232">
            <v>0</v>
          </cell>
          <cell r="G1232">
            <v>483595</v>
          </cell>
          <cell r="H1232">
            <v>365528</v>
          </cell>
          <cell r="I1232">
            <v>0</v>
          </cell>
          <cell r="J1232">
            <v>365528</v>
          </cell>
          <cell r="K1232">
            <v>75.59</v>
          </cell>
          <cell r="L1232">
            <v>75.59</v>
          </cell>
        </row>
        <row r="1233">
          <cell r="A1233">
            <v>1172</v>
          </cell>
          <cell r="B1233" t="str">
            <v>060302.4607.00168.01 KONSULTAN BANTUAN TEKNIS LOKASI : PDAM KAB. PENAJAM PASER UTARA</v>
          </cell>
          <cell r="C1233" t="str">
            <v>Kontrak</v>
          </cell>
          <cell r="D1233" t="str">
            <v>Non Fisik</v>
          </cell>
          <cell r="E1233">
            <v>282500</v>
          </cell>
          <cell r="F1233">
            <v>0</v>
          </cell>
          <cell r="G1233">
            <v>282500</v>
          </cell>
          <cell r="H1233">
            <v>269225</v>
          </cell>
          <cell r="I1233">
            <v>0</v>
          </cell>
          <cell r="J1233">
            <v>269225</v>
          </cell>
          <cell r="K1233">
            <v>95.3</v>
          </cell>
          <cell r="L1233">
            <v>100</v>
          </cell>
        </row>
        <row r="1234">
          <cell r="A1234">
            <v>1173</v>
          </cell>
          <cell r="B1234" t="str">
            <v>060302.4607.00168.01 KONSULTAN BANTUAN TEKNIS LOKASI : PDAM KAB. NUNUKAN</v>
          </cell>
          <cell r="C1234" t="str">
            <v>Kontrak</v>
          </cell>
          <cell r="D1234" t="str">
            <v>Non Fisik</v>
          </cell>
          <cell r="E1234">
            <v>301600</v>
          </cell>
          <cell r="F1234">
            <v>0</v>
          </cell>
          <cell r="G1234">
            <v>301600</v>
          </cell>
          <cell r="H1234">
            <v>289982</v>
          </cell>
          <cell r="I1234">
            <v>0</v>
          </cell>
          <cell r="J1234">
            <v>289982</v>
          </cell>
          <cell r="K1234">
            <v>96.15</v>
          </cell>
          <cell r="L1234">
            <v>100</v>
          </cell>
        </row>
        <row r="1235">
          <cell r="A1235">
            <v>1174</v>
          </cell>
          <cell r="B1235" t="str">
            <v>060302.4607.00168.01 KONSULTAN BANTUAN TEKNIS LOKASI : PDAM KAB. BERAU.</v>
          </cell>
          <cell r="C1235" t="str">
            <v>Kontrak</v>
          </cell>
          <cell r="D1235" t="str">
            <v>Non Fisik</v>
          </cell>
          <cell r="E1235">
            <v>297800</v>
          </cell>
          <cell r="F1235">
            <v>0</v>
          </cell>
          <cell r="G1235">
            <v>297800</v>
          </cell>
          <cell r="H1235">
            <v>293000</v>
          </cell>
          <cell r="I1235">
            <v>0</v>
          </cell>
          <cell r="J1235">
            <v>293000</v>
          </cell>
          <cell r="K1235">
            <v>98.39</v>
          </cell>
          <cell r="L1235">
            <v>100</v>
          </cell>
        </row>
        <row r="1236">
          <cell r="A1236">
            <v>1175</v>
          </cell>
          <cell r="B1236" t="str">
            <v>060302.4607.00168.01 STUDI IDENTIFIKASI KEBUTUHAN DAN POTENSI AIR BAKU AIR MINUM PROVINSI KALIMANTAN TIMUR</v>
          </cell>
          <cell r="C1236" t="str">
            <v>Kontrak</v>
          </cell>
          <cell r="D1236" t="str">
            <v>Non Fisik</v>
          </cell>
          <cell r="E1236">
            <v>301600</v>
          </cell>
          <cell r="F1236">
            <v>0</v>
          </cell>
          <cell r="G1236">
            <v>301600</v>
          </cell>
          <cell r="H1236">
            <v>84120</v>
          </cell>
          <cell r="I1236">
            <v>0</v>
          </cell>
          <cell r="J1236">
            <v>84120</v>
          </cell>
          <cell r="K1236">
            <v>27.89</v>
          </cell>
          <cell r="L1236">
            <v>65</v>
          </cell>
        </row>
        <row r="1237">
          <cell r="A1237">
            <v>1176</v>
          </cell>
          <cell r="B1237" t="str">
            <v>060302.4607.00168.01 PENINGKATAN PRASARANA DAN SARANA AIR BERSIH LOKASI : KOTA TARAKAN</v>
          </cell>
          <cell r="C1237" t="str">
            <v>Kontrak</v>
          </cell>
          <cell r="D1237" t="str">
            <v>Fisik</v>
          </cell>
          <cell r="E1237">
            <v>1736925</v>
          </cell>
          <cell r="F1237">
            <v>0</v>
          </cell>
          <cell r="G1237">
            <v>1736925</v>
          </cell>
          <cell r="H1237">
            <v>936855</v>
          </cell>
          <cell r="I1237">
            <v>0</v>
          </cell>
          <cell r="J1237">
            <v>936855</v>
          </cell>
          <cell r="K1237">
            <v>53.94</v>
          </cell>
          <cell r="L1237">
            <v>56.2</v>
          </cell>
        </row>
        <row r="1238">
          <cell r="A1238">
            <v>1177</v>
          </cell>
          <cell r="B1238" t="str">
            <v>060302.4607.00168.01 KONSULTAN SUPERVISI LOKASI : KOTA TARAKAN</v>
          </cell>
          <cell r="C1238" t="str">
            <v>Kontrak</v>
          </cell>
          <cell r="D1238" t="str">
            <v>Non Fisik</v>
          </cell>
          <cell r="E1238">
            <v>130900</v>
          </cell>
          <cell r="F1238">
            <v>0</v>
          </cell>
          <cell r="G1238">
            <v>130900</v>
          </cell>
          <cell r="H1238">
            <v>78116</v>
          </cell>
          <cell r="I1238">
            <v>0</v>
          </cell>
          <cell r="J1238">
            <v>78116</v>
          </cell>
          <cell r="K1238">
            <v>59.68</v>
          </cell>
          <cell r="L1238">
            <v>61.27</v>
          </cell>
        </row>
        <row r="1239">
          <cell r="A1239">
            <v>1178</v>
          </cell>
          <cell r="B1239" t="str">
            <v>060302.4607.00168.01 KEGIATAN PELELANGAN &amp; PEMERIKSAAN PEKERJAAN</v>
          </cell>
          <cell r="C1239" t="str">
            <v>Swakelola</v>
          </cell>
          <cell r="D1239" t="str">
            <v>Non Fisik</v>
          </cell>
          <cell r="E1239">
            <v>16500</v>
          </cell>
          <cell r="F1239">
            <v>0</v>
          </cell>
          <cell r="G1239">
            <v>16500</v>
          </cell>
          <cell r="H1239">
            <v>9500</v>
          </cell>
          <cell r="I1239">
            <v>0</v>
          </cell>
          <cell r="J1239">
            <v>9500</v>
          </cell>
          <cell r="K1239">
            <v>57.58</v>
          </cell>
          <cell r="L1239">
            <v>57.58</v>
          </cell>
        </row>
        <row r="1240">
          <cell r="A1240">
            <v>1179</v>
          </cell>
          <cell r="B1240" t="str">
            <v>060302.4607.00168.01 KEGIATAN PELELANGAN &amp; PEMERIKSAAN</v>
          </cell>
          <cell r="C1240" t="str">
            <v>Swakelola</v>
          </cell>
          <cell r="D1240" t="str">
            <v>Non Fisik</v>
          </cell>
          <cell r="E1240">
            <v>15950</v>
          </cell>
          <cell r="F1240">
            <v>0</v>
          </cell>
          <cell r="G1240">
            <v>15950</v>
          </cell>
          <cell r="H1240">
            <v>9300</v>
          </cell>
          <cell r="I1240">
            <v>0</v>
          </cell>
          <cell r="J1240">
            <v>9300</v>
          </cell>
          <cell r="K1240">
            <v>58.31</v>
          </cell>
          <cell r="L1240">
            <v>58.31</v>
          </cell>
        </row>
        <row r="1241">
          <cell r="A1241">
            <v>1180</v>
          </cell>
          <cell r="B1241" t="str">
            <v>060302.4615.04940.01 P/P IPA (PAKET) KAP. 10 L/DT LENGKAP LOKASI : KEC. MERANCANG, KABUPATEN BERAU</v>
          </cell>
          <cell r="C1241" t="str">
            <v>Kontrak</v>
          </cell>
          <cell r="D1241" t="str">
            <v>Fisik</v>
          </cell>
          <cell r="E1241">
            <v>4690100</v>
          </cell>
          <cell r="F1241">
            <v>0</v>
          </cell>
          <cell r="G1241">
            <v>4690100</v>
          </cell>
          <cell r="H1241">
            <v>3514043</v>
          </cell>
          <cell r="I1241">
            <v>0</v>
          </cell>
          <cell r="J1241">
            <v>3514043</v>
          </cell>
          <cell r="K1241">
            <v>74.92</v>
          </cell>
          <cell r="L1241">
            <v>83</v>
          </cell>
        </row>
        <row r="1242">
          <cell r="A1242">
            <v>1181</v>
          </cell>
          <cell r="B1242" t="str">
            <v>060302.4615.04940.01 KEGIATAN PELELANGAN, PEMERIKSAAN &amp; PENGAWASAN</v>
          </cell>
          <cell r="C1242" t="str">
            <v>Swakelola</v>
          </cell>
          <cell r="D1242" t="str">
            <v>Non Fisik</v>
          </cell>
          <cell r="E1242">
            <v>17075</v>
          </cell>
          <cell r="F1242">
            <v>0</v>
          </cell>
          <cell r="G1242">
            <v>17075</v>
          </cell>
          <cell r="H1242">
            <v>11125</v>
          </cell>
          <cell r="I1242">
            <v>0</v>
          </cell>
          <cell r="J1242">
            <v>11125</v>
          </cell>
          <cell r="K1242">
            <v>65.150000000000006</v>
          </cell>
          <cell r="L1242">
            <v>65.150000000000006</v>
          </cell>
        </row>
        <row r="1243">
          <cell r="A1243">
            <v>1182</v>
          </cell>
          <cell r="B1243" t="str">
            <v>060302.4615.04940.01 KONSULTANSUPERVISI LOKASI : KEC. MERANCANG, KABUPATEN BERAU</v>
          </cell>
          <cell r="C1243" t="str">
            <v>Kontrak</v>
          </cell>
          <cell r="D1243" t="str">
            <v>Non Fisik</v>
          </cell>
          <cell r="E1243">
            <v>237000</v>
          </cell>
          <cell r="F1243">
            <v>0</v>
          </cell>
          <cell r="G1243">
            <v>237000</v>
          </cell>
          <cell r="H1243">
            <v>138037</v>
          </cell>
          <cell r="I1243">
            <v>0</v>
          </cell>
          <cell r="J1243">
            <v>138037</v>
          </cell>
          <cell r="K1243">
            <v>58.24</v>
          </cell>
          <cell r="L1243">
            <v>75</v>
          </cell>
        </row>
        <row r="1244">
          <cell r="A1244">
            <v>1183</v>
          </cell>
          <cell r="B1244" t="str">
            <v>060302.4629.04942.01 P/P JARINGAN PIPA HDPE DIA. 300 MM PENYEDIAAN AIR MINUM BAGI (MBR) / KWS KUMUH / NELAYAN LOKASI : KECAMATAN SAMARINDA SEBERANG, KOTA SAMARINDA</v>
          </cell>
          <cell r="C1244" t="str">
            <v>Kontrak</v>
          </cell>
          <cell r="D1244" t="str">
            <v>Fisik</v>
          </cell>
          <cell r="E1244">
            <v>5140471</v>
          </cell>
          <cell r="F1244">
            <v>0</v>
          </cell>
          <cell r="G1244">
            <v>5140471</v>
          </cell>
          <cell r="H1244">
            <v>4532470</v>
          </cell>
          <cell r="I1244">
            <v>0</v>
          </cell>
          <cell r="J1244">
            <v>4532470</v>
          </cell>
          <cell r="K1244">
            <v>88.17</v>
          </cell>
          <cell r="L1244">
            <v>91</v>
          </cell>
        </row>
        <row r="1245">
          <cell r="A1245">
            <v>1184</v>
          </cell>
          <cell r="B1245" t="str">
            <v>060302.4629.04942.01 KONSULTAN SUPERVISI LOKASI : KECAMATAN SAMARINDA SEBERANG, KOTA SAMARINDA</v>
          </cell>
          <cell r="C1245" t="str">
            <v>Kontrak</v>
          </cell>
          <cell r="D1245" t="str">
            <v>Non Fisik</v>
          </cell>
          <cell r="E1245">
            <v>171545</v>
          </cell>
          <cell r="F1245">
            <v>0</v>
          </cell>
          <cell r="G1245">
            <v>171545</v>
          </cell>
          <cell r="H1245">
            <v>163515</v>
          </cell>
          <cell r="I1245">
            <v>0</v>
          </cell>
          <cell r="J1245">
            <v>163515</v>
          </cell>
          <cell r="K1245">
            <v>95.32</v>
          </cell>
          <cell r="L1245">
            <v>100</v>
          </cell>
        </row>
        <row r="1246">
          <cell r="A1246">
            <v>1185</v>
          </cell>
          <cell r="B1246" t="str">
            <v>060302.4629.04942.01 KEGIATAN PELELANGAN, PEMERIKSAAN &amp; PENGAWASAN</v>
          </cell>
          <cell r="C1246" t="str">
            <v>Swakelola</v>
          </cell>
          <cell r="D1246" t="str">
            <v>Non Fisik</v>
          </cell>
          <cell r="E1246">
            <v>16850</v>
          </cell>
          <cell r="F1246">
            <v>0</v>
          </cell>
          <cell r="G1246">
            <v>16850</v>
          </cell>
          <cell r="H1246">
            <v>11950</v>
          </cell>
          <cell r="I1246">
            <v>0</v>
          </cell>
          <cell r="J1246">
            <v>11950</v>
          </cell>
          <cell r="K1246">
            <v>70.92</v>
          </cell>
          <cell r="L1246">
            <v>70.92</v>
          </cell>
        </row>
        <row r="1247">
          <cell r="A1247">
            <v>1186</v>
          </cell>
          <cell r="B1247" t="str">
            <v>060302.4630.04930.01 PEMBANGUNAN IPA (BETON) KAP. 50 L/DT LENGKAP LOKASI : KECAMATAN NUNUKAN, KABUPATEN NUNUKAN</v>
          </cell>
          <cell r="C1247" t="str">
            <v>Kontrak</v>
          </cell>
          <cell r="D1247" t="str">
            <v>Fisik</v>
          </cell>
          <cell r="E1247">
            <v>8194200</v>
          </cell>
          <cell r="F1247">
            <v>0</v>
          </cell>
          <cell r="G1247">
            <v>8194200</v>
          </cell>
          <cell r="H1247">
            <v>4616162</v>
          </cell>
          <cell r="I1247">
            <v>0</v>
          </cell>
          <cell r="J1247">
            <v>4616162</v>
          </cell>
          <cell r="K1247">
            <v>56.33</v>
          </cell>
          <cell r="L1247">
            <v>59</v>
          </cell>
        </row>
        <row r="1248">
          <cell r="A1248">
            <v>1187</v>
          </cell>
          <cell r="B1248" t="str">
            <v>060302.4630.04930.01 KEGIATAN PELELANGAN, PEMERIKSAAN &amp; PENGAWASAN</v>
          </cell>
          <cell r="C1248" t="str">
            <v>Swakelola</v>
          </cell>
          <cell r="D1248" t="str">
            <v>Non Fisik</v>
          </cell>
          <cell r="E1248">
            <v>15150</v>
          </cell>
          <cell r="F1248">
            <v>0</v>
          </cell>
          <cell r="G1248">
            <v>15150</v>
          </cell>
          <cell r="H1248">
            <v>8500</v>
          </cell>
          <cell r="I1248">
            <v>0</v>
          </cell>
          <cell r="J1248">
            <v>8500</v>
          </cell>
          <cell r="K1248">
            <v>56.11</v>
          </cell>
          <cell r="L1248">
            <v>56.11</v>
          </cell>
        </row>
        <row r="1249">
          <cell r="A1249">
            <v>1188</v>
          </cell>
          <cell r="B1249" t="str">
            <v>060302.4630.04944.01 P/P IPA (PAKET) KAP. 10 L/DT LENGKAP LOKASI : KEC. LONG MESANGAT, KAB. KUTAI TIMUR</v>
          </cell>
          <cell r="C1249" t="str">
            <v>Kontrak</v>
          </cell>
          <cell r="D1249" t="str">
            <v>Fisik</v>
          </cell>
          <cell r="E1249">
            <v>3128469</v>
          </cell>
          <cell r="F1249">
            <v>0</v>
          </cell>
          <cell r="G1249">
            <v>3128469</v>
          </cell>
          <cell r="H1249">
            <v>2227201</v>
          </cell>
          <cell r="I1249">
            <v>0</v>
          </cell>
          <cell r="J1249">
            <v>2227201</v>
          </cell>
          <cell r="K1249">
            <v>71.19</v>
          </cell>
          <cell r="L1249">
            <v>76</v>
          </cell>
        </row>
        <row r="1250">
          <cell r="A1250">
            <v>1189</v>
          </cell>
          <cell r="B1250" t="str">
            <v>060302.4630.04944.01 P/P IPA (PAKET) KAP. 5 L/DT LENGKAP LOKASI : KEC. KAUBUN, KAB. KUTAI TIMUR</v>
          </cell>
          <cell r="C1250" t="str">
            <v>Kontrak</v>
          </cell>
          <cell r="D1250" t="str">
            <v>Fisik</v>
          </cell>
          <cell r="E1250">
            <v>2500535</v>
          </cell>
          <cell r="F1250">
            <v>0</v>
          </cell>
          <cell r="G1250">
            <v>2500535</v>
          </cell>
          <cell r="H1250">
            <v>1781574</v>
          </cell>
          <cell r="I1250">
            <v>0</v>
          </cell>
          <cell r="J1250">
            <v>1781574</v>
          </cell>
          <cell r="K1250">
            <v>71.25</v>
          </cell>
          <cell r="L1250">
            <v>74</v>
          </cell>
        </row>
        <row r="1251">
          <cell r="A1251">
            <v>1190</v>
          </cell>
          <cell r="B1251" t="str">
            <v>060302.4630.04944.01 P/P IPA (PAKET) KAP. 5 L/DT LENGKAP LOKASI : KEC. BATU AMPAR KAB. KUTAI TIMUR</v>
          </cell>
          <cell r="C1251" t="str">
            <v>Kontrak</v>
          </cell>
          <cell r="D1251" t="str">
            <v>Fisik</v>
          </cell>
          <cell r="E1251">
            <v>2456180</v>
          </cell>
          <cell r="F1251">
            <v>0</v>
          </cell>
          <cell r="G1251">
            <v>2456180</v>
          </cell>
          <cell r="H1251">
            <v>2190567</v>
          </cell>
          <cell r="I1251">
            <v>0</v>
          </cell>
          <cell r="J1251">
            <v>2190567</v>
          </cell>
          <cell r="K1251">
            <v>89.19</v>
          </cell>
          <cell r="L1251">
            <v>90.73</v>
          </cell>
        </row>
        <row r="1252">
          <cell r="A1252">
            <v>1191</v>
          </cell>
          <cell r="B1252" t="str">
            <v>060302.4630.04944.01 KEGIATAN PELELANGAN, PEMERIKSAAN &amp; PENGAWASAN</v>
          </cell>
          <cell r="C1252" t="str">
            <v>Swakelola</v>
          </cell>
          <cell r="D1252" t="str">
            <v>Non Fisik</v>
          </cell>
          <cell r="E1252">
            <v>43650</v>
          </cell>
          <cell r="F1252">
            <v>0</v>
          </cell>
          <cell r="G1252">
            <v>43650</v>
          </cell>
          <cell r="H1252">
            <v>28950</v>
          </cell>
          <cell r="I1252">
            <v>0</v>
          </cell>
          <cell r="J1252">
            <v>28950</v>
          </cell>
          <cell r="K1252">
            <v>66.319999999999993</v>
          </cell>
          <cell r="L1252">
            <v>66.319999999999993</v>
          </cell>
        </row>
        <row r="1253">
          <cell r="A1253">
            <v>5496018</v>
          </cell>
          <cell r="B1253" t="str">
            <v xml:space="preserve">PENGEMBANGAN PENYEHATAN LINGKUNGAN PERMUKIMAN KALIMANTAN TIMUR </v>
          </cell>
          <cell r="C1253" t="str">
            <v xml:space="preserve">- </v>
          </cell>
          <cell r="D1253" t="str">
            <v>-</v>
          </cell>
          <cell r="E1253">
            <v>700000</v>
          </cell>
          <cell r="F1253">
            <v>0</v>
          </cell>
          <cell r="G1253">
            <v>700000</v>
          </cell>
          <cell r="H1253">
            <v>579517</v>
          </cell>
          <cell r="I1253">
            <v>0</v>
          </cell>
          <cell r="J1253">
            <v>579517</v>
          </cell>
          <cell r="K1253">
            <v>82.79</v>
          </cell>
          <cell r="L1253">
            <v>95.26</v>
          </cell>
        </row>
        <row r="1254">
          <cell r="A1254">
            <v>1192</v>
          </cell>
          <cell r="B1254" t="str">
            <v>060302.4283.00200.01 DED Perluasan Jaringan Dan Peningkatan Pelayanan IPAL Skala Kawasan Sebengkok, Kota Tarakan</v>
          </cell>
          <cell r="C1254" t="str">
            <v>Kontrak</v>
          </cell>
          <cell r="D1254" t="str">
            <v>Non Fisik</v>
          </cell>
          <cell r="E1254">
            <v>295875</v>
          </cell>
          <cell r="F1254">
            <v>0</v>
          </cell>
          <cell r="G1254">
            <v>295875</v>
          </cell>
          <cell r="H1254">
            <v>254430</v>
          </cell>
          <cell r="I1254">
            <v>0</v>
          </cell>
          <cell r="J1254">
            <v>254430</v>
          </cell>
          <cell r="K1254">
            <v>85.99</v>
          </cell>
          <cell r="L1254">
            <v>100</v>
          </cell>
        </row>
        <row r="1255">
          <cell r="A1255">
            <v>1193</v>
          </cell>
          <cell r="B1255" t="str">
            <v>060302.4283.00200.01 Kegiatan Lain - Lain</v>
          </cell>
          <cell r="C1255" t="str">
            <v>Swakelola</v>
          </cell>
          <cell r="D1255" t="str">
            <v>Non Fisik</v>
          </cell>
          <cell r="E1255">
            <v>4125</v>
          </cell>
          <cell r="F1255">
            <v>0</v>
          </cell>
          <cell r="G1255">
            <v>4125</v>
          </cell>
          <cell r="H1255">
            <v>2375</v>
          </cell>
          <cell r="I1255">
            <v>0</v>
          </cell>
          <cell r="J1255">
            <v>2375</v>
          </cell>
          <cell r="K1255">
            <v>57.58</v>
          </cell>
          <cell r="L1255">
            <v>57.58</v>
          </cell>
        </row>
        <row r="1256">
          <cell r="A1256">
            <v>1194</v>
          </cell>
          <cell r="B1256" t="str">
            <v>060302.4283.04679.01 Pelatihan Sanimas</v>
          </cell>
          <cell r="C1256" t="str">
            <v>Swakelola</v>
          </cell>
          <cell r="D1256" t="str">
            <v>Non Fisik</v>
          </cell>
          <cell r="E1256">
            <v>175187</v>
          </cell>
          <cell r="F1256">
            <v>0</v>
          </cell>
          <cell r="G1256">
            <v>175187</v>
          </cell>
          <cell r="H1256">
            <v>127370</v>
          </cell>
          <cell r="I1256">
            <v>0</v>
          </cell>
          <cell r="J1256">
            <v>127370</v>
          </cell>
          <cell r="K1256">
            <v>72.709999999999994</v>
          </cell>
          <cell r="L1256">
            <v>100</v>
          </cell>
        </row>
        <row r="1257">
          <cell r="A1257">
            <v>1195</v>
          </cell>
          <cell r="B1257" t="str">
            <v>060302.4283.04679.01 Monev Sanimas</v>
          </cell>
          <cell r="C1257" t="str">
            <v>Swakelola</v>
          </cell>
          <cell r="D1257" t="str">
            <v>Non Fisik</v>
          </cell>
          <cell r="E1257">
            <v>224813</v>
          </cell>
          <cell r="F1257">
            <v>0</v>
          </cell>
          <cell r="G1257">
            <v>224813</v>
          </cell>
          <cell r="H1257">
            <v>195342</v>
          </cell>
          <cell r="I1257">
            <v>0</v>
          </cell>
          <cell r="J1257">
            <v>195342</v>
          </cell>
          <cell r="K1257">
            <v>86.89</v>
          </cell>
          <cell r="L1257">
            <v>86.89</v>
          </cell>
        </row>
        <row r="1258">
          <cell r="A1258">
            <v>5496055</v>
          </cell>
          <cell r="B1258" t="str">
            <v xml:space="preserve">PENGEMBANGAN KINERJA PENGELOLAAN AIR MINUM BANTEN </v>
          </cell>
          <cell r="C1258" t="str">
            <v xml:space="preserve">- </v>
          </cell>
          <cell r="D1258" t="str">
            <v>-</v>
          </cell>
          <cell r="E1258">
            <v>25439000</v>
          </cell>
          <cell r="F1258">
            <v>237950</v>
          </cell>
          <cell r="G1258">
            <v>25676950</v>
          </cell>
          <cell r="H1258">
            <v>17915626</v>
          </cell>
          <cell r="I1258">
            <v>0</v>
          </cell>
          <cell r="J1258">
            <v>17915626</v>
          </cell>
          <cell r="K1258">
            <v>69.77</v>
          </cell>
          <cell r="L1258">
            <v>77</v>
          </cell>
        </row>
        <row r="1259">
          <cell r="A1259">
            <v>1196</v>
          </cell>
          <cell r="B1259" t="str">
            <v>060302.4282.00002.01 Administrasi Kegiatan</v>
          </cell>
          <cell r="C1259" t="str">
            <v>Adm. Umum</v>
          </cell>
          <cell r="D1259" t="str">
            <v>Adm. Umum</v>
          </cell>
          <cell r="E1259">
            <v>362230</v>
          </cell>
          <cell r="F1259">
            <v>0</v>
          </cell>
          <cell r="G1259">
            <v>362230</v>
          </cell>
          <cell r="H1259">
            <v>291486</v>
          </cell>
          <cell r="I1259">
            <v>0</v>
          </cell>
          <cell r="J1259">
            <v>291486</v>
          </cell>
          <cell r="K1259">
            <v>80.47</v>
          </cell>
          <cell r="L1259">
            <v>80.47</v>
          </cell>
        </row>
        <row r="1260">
          <cell r="A1260">
            <v>1197</v>
          </cell>
          <cell r="B1260" t="str">
            <v>060302.4282.00051.01 Fasilitasi Perencanaan Teknis Pengembangan SPAM</v>
          </cell>
          <cell r="C1260" t="str">
            <v>Swakelola</v>
          </cell>
          <cell r="D1260" t="str">
            <v>Non Fisik</v>
          </cell>
          <cell r="E1260">
            <v>279550</v>
          </cell>
          <cell r="F1260">
            <v>0</v>
          </cell>
          <cell r="G1260">
            <v>279550</v>
          </cell>
          <cell r="H1260">
            <v>147488</v>
          </cell>
          <cell r="I1260">
            <v>0</v>
          </cell>
          <cell r="J1260">
            <v>147488</v>
          </cell>
          <cell r="K1260">
            <v>52.76</v>
          </cell>
          <cell r="L1260">
            <v>65.760000000000005</v>
          </cell>
        </row>
        <row r="1261">
          <cell r="A1261">
            <v>1198</v>
          </cell>
          <cell r="B1261" t="str">
            <v>060302.4282.00051.01 Fasilitasi Pembentukan Kelembagaan Penyelenggaraan SPAM Pedesaan Dan IKK</v>
          </cell>
          <cell r="C1261" t="str">
            <v>Swakelola</v>
          </cell>
          <cell r="D1261" t="str">
            <v>Non Fisik</v>
          </cell>
          <cell r="E1261">
            <v>272750</v>
          </cell>
          <cell r="F1261">
            <v>0</v>
          </cell>
          <cell r="G1261">
            <v>272750</v>
          </cell>
          <cell r="H1261">
            <v>118400</v>
          </cell>
          <cell r="I1261">
            <v>0</v>
          </cell>
          <cell r="J1261">
            <v>118400</v>
          </cell>
          <cell r="K1261">
            <v>43.41</v>
          </cell>
          <cell r="L1261">
            <v>65.41</v>
          </cell>
        </row>
        <row r="1262">
          <cell r="A1262">
            <v>1199</v>
          </cell>
          <cell r="B1262" t="str">
            <v>060302.4282.00051.01 Studi Identifikasi Kebutuhan Dan Potensi Air Baku/Air Minum</v>
          </cell>
          <cell r="C1262" t="str">
            <v>Kontrak</v>
          </cell>
          <cell r="D1262" t="str">
            <v>Non Fisik</v>
          </cell>
          <cell r="E1262">
            <v>500000</v>
          </cell>
          <cell r="F1262">
            <v>0</v>
          </cell>
          <cell r="G1262">
            <v>500000</v>
          </cell>
          <cell r="H1262">
            <v>420751</v>
          </cell>
          <cell r="I1262">
            <v>0</v>
          </cell>
          <cell r="J1262">
            <v>420751</v>
          </cell>
          <cell r="K1262">
            <v>84.15</v>
          </cell>
          <cell r="L1262">
            <v>85</v>
          </cell>
        </row>
        <row r="1263">
          <cell r="A1263">
            <v>1200</v>
          </cell>
          <cell r="B1263" t="str">
            <v>060302.4282.00051.01 Pendampingan Penyusunan Rencana Induk Pengembangan SPAM</v>
          </cell>
          <cell r="C1263" t="str">
            <v>Kontrak</v>
          </cell>
          <cell r="D1263" t="str">
            <v>Non Fisik</v>
          </cell>
          <cell r="E1263">
            <v>300000</v>
          </cell>
          <cell r="F1263">
            <v>0</v>
          </cell>
          <cell r="G1263">
            <v>300000</v>
          </cell>
          <cell r="H1263">
            <v>215495</v>
          </cell>
          <cell r="I1263">
            <v>0</v>
          </cell>
          <cell r="J1263">
            <v>215495</v>
          </cell>
          <cell r="K1263">
            <v>71.83</v>
          </cell>
          <cell r="L1263">
            <v>80</v>
          </cell>
        </row>
        <row r="1264">
          <cell r="A1264">
            <v>1201</v>
          </cell>
          <cell r="B1264" t="str">
            <v>060302.4282.00967.01 Monitoring Dan Evaluasi DAK</v>
          </cell>
          <cell r="C1264" t="str">
            <v>Swakelola</v>
          </cell>
          <cell r="D1264" t="str">
            <v>Non Fisik</v>
          </cell>
          <cell r="E1264">
            <v>178740</v>
          </cell>
          <cell r="F1264">
            <v>0</v>
          </cell>
          <cell r="G1264">
            <v>178740</v>
          </cell>
          <cell r="H1264">
            <v>84175</v>
          </cell>
          <cell r="I1264">
            <v>0</v>
          </cell>
          <cell r="J1264">
            <v>84175</v>
          </cell>
          <cell r="K1264">
            <v>47.09</v>
          </cell>
          <cell r="L1264">
            <v>65.319999999999993</v>
          </cell>
        </row>
        <row r="1265">
          <cell r="A1265">
            <v>1202</v>
          </cell>
          <cell r="B1265" t="str">
            <v>060302.4282.00967.01 Monitoring Dan Evaluasi SPAM</v>
          </cell>
          <cell r="C1265" t="str">
            <v>Swakelola</v>
          </cell>
          <cell r="D1265" t="str">
            <v>Non Fisik</v>
          </cell>
          <cell r="E1265">
            <v>175890</v>
          </cell>
          <cell r="F1265">
            <v>0</v>
          </cell>
          <cell r="G1265">
            <v>175890</v>
          </cell>
          <cell r="H1265">
            <v>105527</v>
          </cell>
          <cell r="I1265">
            <v>0</v>
          </cell>
          <cell r="J1265">
            <v>105527</v>
          </cell>
          <cell r="K1265">
            <v>60</v>
          </cell>
          <cell r="L1265">
            <v>65.239999999999995</v>
          </cell>
        </row>
        <row r="1266">
          <cell r="A1266">
            <v>1203</v>
          </cell>
          <cell r="B1266" t="str">
            <v>060302.4282.00967.01 Monitoring Dan Evaluasi PAMSIMAS</v>
          </cell>
          <cell r="C1266" t="str">
            <v>Swakelola</v>
          </cell>
          <cell r="D1266" t="str">
            <v>Non Fisik</v>
          </cell>
          <cell r="E1266">
            <v>161640</v>
          </cell>
          <cell r="F1266">
            <v>0</v>
          </cell>
          <cell r="G1266">
            <v>161640</v>
          </cell>
          <cell r="H1266">
            <v>161333</v>
          </cell>
          <cell r="I1266">
            <v>0</v>
          </cell>
          <cell r="J1266">
            <v>161333</v>
          </cell>
          <cell r="K1266">
            <v>99.81</v>
          </cell>
          <cell r="L1266">
            <v>99.81</v>
          </cell>
        </row>
        <row r="1267">
          <cell r="A1267">
            <v>1204</v>
          </cell>
          <cell r="B1267" t="str">
            <v>060302.4607.00168.01 Lok : Tangerang, Pembuatan Bangunan Prasedimentasi - 1 Unit</v>
          </cell>
          <cell r="C1267" t="str">
            <v>Kontrak</v>
          </cell>
          <cell r="D1267" t="str">
            <v>Fisik</v>
          </cell>
          <cell r="E1267">
            <v>1999890</v>
          </cell>
          <cell r="F1267">
            <v>0</v>
          </cell>
          <cell r="G1267">
            <v>1999890</v>
          </cell>
          <cell r="H1267">
            <v>1663083</v>
          </cell>
          <cell r="I1267">
            <v>0</v>
          </cell>
          <cell r="J1267">
            <v>1663083</v>
          </cell>
          <cell r="K1267">
            <v>83.16</v>
          </cell>
          <cell r="L1267">
            <v>98.87</v>
          </cell>
        </row>
        <row r="1268">
          <cell r="A1268">
            <v>1205</v>
          </cell>
          <cell r="B1268" t="str">
            <v>060302.4607.00168.01 Biaya Iklan Media Elektronik dan Cetak</v>
          </cell>
          <cell r="C1268" t="str">
            <v>Swakelola</v>
          </cell>
          <cell r="D1268" t="str">
            <v>Non Fisik</v>
          </cell>
          <cell r="E1268">
            <v>30000</v>
          </cell>
          <cell r="F1268">
            <v>0</v>
          </cell>
          <cell r="G1268">
            <v>30000</v>
          </cell>
          <cell r="H1268">
            <v>14161</v>
          </cell>
          <cell r="I1268">
            <v>0</v>
          </cell>
          <cell r="J1268">
            <v>14161</v>
          </cell>
          <cell r="K1268">
            <v>47.2</v>
          </cell>
          <cell r="L1268">
            <v>100</v>
          </cell>
        </row>
        <row r="1269">
          <cell r="A1269">
            <v>1206</v>
          </cell>
          <cell r="B1269" t="str">
            <v>060302.4612.04469.01 Fasilitasi Unit Sekretariat Pengelola Proyek</v>
          </cell>
          <cell r="C1269" t="str">
            <v>Swakelola</v>
          </cell>
          <cell r="D1269" t="str">
            <v>Non Fisik</v>
          </cell>
          <cell r="E1269">
            <v>0</v>
          </cell>
          <cell r="F1269">
            <v>237950</v>
          </cell>
          <cell r="G1269">
            <v>237950</v>
          </cell>
          <cell r="H1269">
            <v>0</v>
          </cell>
          <cell r="I1269">
            <v>0</v>
          </cell>
          <cell r="J1269">
            <v>0</v>
          </cell>
          <cell r="K1269">
            <v>0</v>
          </cell>
          <cell r="L1269">
            <v>0</v>
          </cell>
        </row>
        <row r="1270">
          <cell r="A1270">
            <v>1207</v>
          </cell>
          <cell r="B1270" t="str">
            <v>060302.4612.04941.01 Pamsimas</v>
          </cell>
          <cell r="C1270" t="str">
            <v>Swakelola</v>
          </cell>
          <cell r="D1270" t="str">
            <v>Non Fisik</v>
          </cell>
          <cell r="E1270">
            <v>1647000</v>
          </cell>
          <cell r="F1270">
            <v>0</v>
          </cell>
          <cell r="G1270">
            <v>1647000</v>
          </cell>
          <cell r="H1270">
            <v>1113714</v>
          </cell>
          <cell r="I1270">
            <v>0</v>
          </cell>
          <cell r="J1270">
            <v>1113714</v>
          </cell>
          <cell r="K1270">
            <v>67.62</v>
          </cell>
          <cell r="L1270">
            <v>67.62</v>
          </cell>
        </row>
        <row r="1271">
          <cell r="A1271">
            <v>1208</v>
          </cell>
          <cell r="B1271" t="str">
            <v>060302.4615.00121.01 Lok : Kab. Pandeglang dan Kab. Lebak Pengawasan / Supervisi Konstruksi Bidang Air Minum</v>
          </cell>
          <cell r="C1271" t="str">
            <v>Kontrak</v>
          </cell>
          <cell r="D1271" t="str">
            <v>Non Fisik</v>
          </cell>
          <cell r="E1271">
            <v>330000</v>
          </cell>
          <cell r="F1271">
            <v>0</v>
          </cell>
          <cell r="G1271">
            <v>330000</v>
          </cell>
          <cell r="H1271">
            <v>237025</v>
          </cell>
          <cell r="I1271">
            <v>0</v>
          </cell>
          <cell r="J1271">
            <v>237025</v>
          </cell>
          <cell r="K1271">
            <v>71.83</v>
          </cell>
          <cell r="L1271">
            <v>78</v>
          </cell>
        </row>
        <row r="1272">
          <cell r="A1272">
            <v>1209</v>
          </cell>
          <cell r="B1272" t="str">
            <v>060302.4615.00121.01 Lok : Kab. Serang dan Kab. Tangerang Pengawasan / Supervisi Konstruksi Bidang Air Minum</v>
          </cell>
          <cell r="C1272" t="str">
            <v>Kontrak</v>
          </cell>
          <cell r="D1272" t="str">
            <v>Non Fisik</v>
          </cell>
          <cell r="E1272">
            <v>320000</v>
          </cell>
          <cell r="F1272">
            <v>0</v>
          </cell>
          <cell r="G1272">
            <v>320000</v>
          </cell>
          <cell r="H1272">
            <v>191001</v>
          </cell>
          <cell r="I1272">
            <v>0</v>
          </cell>
          <cell r="J1272">
            <v>191001</v>
          </cell>
          <cell r="K1272">
            <v>59.69</v>
          </cell>
          <cell r="L1272">
            <v>75</v>
          </cell>
        </row>
        <row r="1273">
          <cell r="A1273">
            <v>1210</v>
          </cell>
          <cell r="B1273" t="str">
            <v>060302.4615.04940.01 Ds. Calungbungur, Kec. Sajira, Pembuatan Bronkaptering Kap. 2 L/dt dan Pagar Pengaman - 1 Unit, Pengadaan dan Pemasangan HU Kap. 2 M3 - 2 Unit</v>
          </cell>
          <cell r="C1273" t="str">
            <v>Kontrak</v>
          </cell>
          <cell r="D1273" t="str">
            <v>Fisik</v>
          </cell>
          <cell r="E1273">
            <v>97245</v>
          </cell>
          <cell r="F1273">
            <v>0</v>
          </cell>
          <cell r="G1273">
            <v>97245</v>
          </cell>
          <cell r="H1273">
            <v>76490</v>
          </cell>
          <cell r="I1273">
            <v>0</v>
          </cell>
          <cell r="J1273">
            <v>76490</v>
          </cell>
          <cell r="K1273">
            <v>78.66</v>
          </cell>
          <cell r="L1273">
            <v>100</v>
          </cell>
        </row>
        <row r="1274">
          <cell r="A1274">
            <v>1211</v>
          </cell>
          <cell r="B1274" t="str">
            <v>060302.4615.04940.01 Ds. Cikaret, Kec. Cigemblong, Pembuatan Bronkaptering Kap. 2 L/dt dan Pagar Pengaman - 1 Unit, Pengadaan dan Pemasangan HU Kap. 2 M3 - 2 Unit</v>
          </cell>
          <cell r="C1274" t="str">
            <v>Kontrak</v>
          </cell>
          <cell r="D1274" t="str">
            <v>Fisik</v>
          </cell>
          <cell r="E1274">
            <v>97274</v>
          </cell>
          <cell r="F1274">
            <v>0</v>
          </cell>
          <cell r="G1274">
            <v>97274</v>
          </cell>
          <cell r="H1274">
            <v>85267</v>
          </cell>
          <cell r="I1274">
            <v>0</v>
          </cell>
          <cell r="J1274">
            <v>85267</v>
          </cell>
          <cell r="K1274">
            <v>87.66</v>
          </cell>
          <cell r="L1274">
            <v>100</v>
          </cell>
        </row>
        <row r="1275">
          <cell r="A1275">
            <v>1212</v>
          </cell>
          <cell r="B1275" t="str">
            <v>060302.4615.04940.01 Kp. Babakan Seah, Ds. Cipanas, Kec. Cipanas, Pembuatan Bak Saringan Pasir Lambat dan Pagar Pengaman - 1 Unit, Pengadaan dan Pemasangan HU Kap. 2 M3 - 2 Unit</v>
          </cell>
          <cell r="C1275" t="str">
            <v>Kontrak</v>
          </cell>
          <cell r="D1275" t="str">
            <v>Fisik</v>
          </cell>
          <cell r="E1275">
            <v>134609</v>
          </cell>
          <cell r="F1275">
            <v>0</v>
          </cell>
          <cell r="G1275">
            <v>134609</v>
          </cell>
          <cell r="H1275">
            <v>131572</v>
          </cell>
          <cell r="I1275">
            <v>0</v>
          </cell>
          <cell r="J1275">
            <v>131572</v>
          </cell>
          <cell r="K1275">
            <v>97.74</v>
          </cell>
          <cell r="L1275">
            <v>100</v>
          </cell>
        </row>
        <row r="1276">
          <cell r="A1276">
            <v>1213</v>
          </cell>
          <cell r="B1276" t="str">
            <v>060302.4615.04940.01 Ds. Sogong, Kec. Pangarangan, Pembuatan Bronkaptering Kap. 2,5 L/Dt dan Pagar Pengaman 1 Unit, Pengadaan dan Pemasangan HU Kap. 2 M3 - 2 Unit</v>
          </cell>
          <cell r="C1276" t="str">
            <v>Kontrak</v>
          </cell>
          <cell r="D1276" t="str">
            <v>Fisik</v>
          </cell>
          <cell r="E1276">
            <v>97274</v>
          </cell>
          <cell r="F1276">
            <v>0</v>
          </cell>
          <cell r="G1276">
            <v>97274</v>
          </cell>
          <cell r="H1276">
            <v>96120</v>
          </cell>
          <cell r="I1276">
            <v>0</v>
          </cell>
          <cell r="J1276">
            <v>96120</v>
          </cell>
          <cell r="K1276">
            <v>98.81</v>
          </cell>
          <cell r="L1276">
            <v>100</v>
          </cell>
        </row>
        <row r="1277">
          <cell r="A1277">
            <v>1214</v>
          </cell>
          <cell r="B1277" t="str">
            <v>060302.4615.04940.01 Kp. Pari, Ds. Pari, Kec. Mandalawangi, Pembuatan Bronkaptering Kap. 3 L/dt dan Pagar Pengaman, - 1 Unit, Pengadaan dan Pemasangan HU Kap. 2 M3 - 2 Unit</v>
          </cell>
          <cell r="C1277" t="str">
            <v>Kontrak</v>
          </cell>
          <cell r="D1277" t="str">
            <v>Fisik</v>
          </cell>
          <cell r="E1277">
            <v>91696</v>
          </cell>
          <cell r="F1277">
            <v>0</v>
          </cell>
          <cell r="G1277">
            <v>91696</v>
          </cell>
          <cell r="H1277">
            <v>71680</v>
          </cell>
          <cell r="I1277">
            <v>0</v>
          </cell>
          <cell r="J1277">
            <v>71680</v>
          </cell>
          <cell r="K1277">
            <v>78.17</v>
          </cell>
          <cell r="L1277">
            <v>98</v>
          </cell>
        </row>
        <row r="1278">
          <cell r="A1278">
            <v>1215</v>
          </cell>
          <cell r="B1278" t="str">
            <v>060302.4615.04940.01 Ds. Pamarayan, Kec. Jiput, Pengadaan dan Pemasangan Pipa PVC RRJ &amp; Accessories dia. 150 mm - 690 M, dia. 100 mm - 700 M, dia. 75 mm - 2.000 M, Pipa GI dia. 150 mm - 1566 M, Pengadaan dan Pemasangan HU Kap. 2 M3 - 2 Unit, Pemb. Jembata</v>
          </cell>
          <cell r="C1278" t="str">
            <v>Kontrak</v>
          </cell>
          <cell r="D1278" t="str">
            <v>Fisik</v>
          </cell>
          <cell r="E1278">
            <v>2252896</v>
          </cell>
          <cell r="F1278">
            <v>0</v>
          </cell>
          <cell r="G1278">
            <v>2252896</v>
          </cell>
          <cell r="H1278">
            <v>1587560</v>
          </cell>
          <cell r="I1278">
            <v>0</v>
          </cell>
          <cell r="J1278">
            <v>1587560</v>
          </cell>
          <cell r="K1278">
            <v>70.47</v>
          </cell>
          <cell r="L1278">
            <v>96.35</v>
          </cell>
        </row>
        <row r="1279">
          <cell r="A1279">
            <v>1216</v>
          </cell>
          <cell r="B1279" t="str">
            <v>060302.4615.04940.01 Ds. Calungbungur, Kec. Sajira, Pengadaan dan Pemasangan HDPE &amp; Accessories dia. 90 mm - 3.512 Meter</v>
          </cell>
          <cell r="C1279" t="str">
            <v>Kontrak</v>
          </cell>
          <cell r="D1279" t="str">
            <v>Fisik</v>
          </cell>
          <cell r="E1279">
            <v>412589</v>
          </cell>
          <cell r="F1279">
            <v>0</v>
          </cell>
          <cell r="G1279">
            <v>412589</v>
          </cell>
          <cell r="H1279">
            <v>404198</v>
          </cell>
          <cell r="I1279">
            <v>0</v>
          </cell>
          <cell r="J1279">
            <v>404198</v>
          </cell>
          <cell r="K1279">
            <v>97.97</v>
          </cell>
          <cell r="L1279">
            <v>100</v>
          </cell>
        </row>
        <row r="1280">
          <cell r="A1280">
            <v>1217</v>
          </cell>
          <cell r="B1280" t="str">
            <v>060302.4615.04940.01 Ds. Cikaret, Kec. Cigemblong, Pengadaan dan Pemasangan Pipa HDPE &amp; Accessories dia. 90 mm - 3.500 Meter</v>
          </cell>
          <cell r="C1280" t="str">
            <v>Kontrak</v>
          </cell>
          <cell r="D1280" t="str">
            <v>Fisik</v>
          </cell>
          <cell r="E1280">
            <v>411180</v>
          </cell>
          <cell r="F1280">
            <v>0</v>
          </cell>
          <cell r="G1280">
            <v>411180</v>
          </cell>
          <cell r="H1280">
            <v>377917</v>
          </cell>
          <cell r="I1280">
            <v>0</v>
          </cell>
          <cell r="J1280">
            <v>377917</v>
          </cell>
          <cell r="K1280">
            <v>91.91</v>
          </cell>
          <cell r="L1280">
            <v>100</v>
          </cell>
        </row>
        <row r="1281">
          <cell r="A1281">
            <v>1218</v>
          </cell>
          <cell r="B1281" t="str">
            <v>060302.4615.04940.01 Kp. Babakan Seah, Ds. Cipanas, Kec. Cipanas, Pengadaan dan Pemasangan Pipa HDPE &amp; Accessories dia. 90 mm - 1.827 Meter</v>
          </cell>
          <cell r="C1281" t="str">
            <v>Kontrak</v>
          </cell>
          <cell r="D1281" t="str">
            <v>Fisik</v>
          </cell>
          <cell r="E1281">
            <v>430020</v>
          </cell>
          <cell r="F1281">
            <v>0</v>
          </cell>
          <cell r="G1281">
            <v>430020</v>
          </cell>
          <cell r="H1281">
            <v>217378</v>
          </cell>
          <cell r="I1281">
            <v>0</v>
          </cell>
          <cell r="J1281">
            <v>217378</v>
          </cell>
          <cell r="K1281">
            <v>50.55</v>
          </cell>
          <cell r="L1281">
            <v>100</v>
          </cell>
        </row>
        <row r="1282">
          <cell r="A1282">
            <v>1219</v>
          </cell>
          <cell r="B1282" t="str">
            <v>060302.4615.04940.01 Ds. Sogong, Kec. Pangarangan, Pengadaan dan Pemasangan Pipa HDPE &amp; Accessories dia. 90 mm - 3.200 Meter</v>
          </cell>
          <cell r="C1282" t="str">
            <v>Kontrak</v>
          </cell>
          <cell r="D1282" t="str">
            <v>Fisik</v>
          </cell>
          <cell r="E1282">
            <v>375936</v>
          </cell>
          <cell r="F1282">
            <v>0</v>
          </cell>
          <cell r="G1282">
            <v>375936</v>
          </cell>
          <cell r="H1282">
            <v>354546</v>
          </cell>
          <cell r="I1282">
            <v>0</v>
          </cell>
          <cell r="J1282">
            <v>354546</v>
          </cell>
          <cell r="K1282">
            <v>94.31</v>
          </cell>
          <cell r="L1282">
            <v>100</v>
          </cell>
        </row>
        <row r="1283">
          <cell r="A1283">
            <v>1220</v>
          </cell>
          <cell r="B1283" t="str">
            <v>060302.4615.04940.01 Kp. Pari, Ds. Pari, Kec. Mandalawangi, Pengadaan dan Pemasangan Pipa HDPE &amp; Accessories dia. 90 mm - 4.200 Meter</v>
          </cell>
          <cell r="C1283" t="str">
            <v>Kontrak</v>
          </cell>
          <cell r="D1283" t="str">
            <v>Fisik</v>
          </cell>
          <cell r="E1283">
            <v>521592</v>
          </cell>
          <cell r="F1283">
            <v>0</v>
          </cell>
          <cell r="G1283">
            <v>521592</v>
          </cell>
          <cell r="H1283">
            <v>521592</v>
          </cell>
          <cell r="I1283">
            <v>0</v>
          </cell>
          <cell r="J1283">
            <v>521592</v>
          </cell>
          <cell r="K1283">
            <v>100</v>
          </cell>
          <cell r="L1283">
            <v>100</v>
          </cell>
        </row>
        <row r="1284">
          <cell r="A1284">
            <v>1221</v>
          </cell>
          <cell r="B1284" t="str">
            <v>060302.4629.04943.01 Ds. Leuwi Coo Kec. Muncang, Pembuatan Bronkaptering Kap. 2 L/dt dan Pagar Pengaman - 1 Unit, Pengadaan dan Pemasangan HU Kap. 2 M3 - 2 Unit</v>
          </cell>
          <cell r="C1284" t="str">
            <v>Kontrak</v>
          </cell>
          <cell r="D1284" t="str">
            <v>Fisik</v>
          </cell>
          <cell r="E1284">
            <v>97274</v>
          </cell>
          <cell r="F1284">
            <v>0</v>
          </cell>
          <cell r="G1284">
            <v>97274</v>
          </cell>
          <cell r="H1284">
            <v>71779</v>
          </cell>
          <cell r="I1284">
            <v>0</v>
          </cell>
          <cell r="J1284">
            <v>71779</v>
          </cell>
          <cell r="K1284">
            <v>73.790000000000006</v>
          </cell>
          <cell r="L1284">
            <v>100</v>
          </cell>
        </row>
        <row r="1285">
          <cell r="A1285">
            <v>1222</v>
          </cell>
          <cell r="B1285" t="str">
            <v>060302.4629.04943.01 Ds. Darmasari, Kec. Bayah, Pembuatan Bronkaptering Kap. 2 L/dt dan Pagar Pengaman - 1 Unit, Pengadaan dan PemasanganHU Kap. 2 M3 - 2 Unit</v>
          </cell>
          <cell r="C1285" t="str">
            <v>Kontrak</v>
          </cell>
          <cell r="D1285" t="str">
            <v>Fisik</v>
          </cell>
          <cell r="E1285">
            <v>97274</v>
          </cell>
          <cell r="F1285">
            <v>0</v>
          </cell>
          <cell r="G1285">
            <v>97274</v>
          </cell>
          <cell r="H1285">
            <v>94222</v>
          </cell>
          <cell r="I1285">
            <v>0</v>
          </cell>
          <cell r="J1285">
            <v>94222</v>
          </cell>
          <cell r="K1285">
            <v>96.86</v>
          </cell>
          <cell r="L1285">
            <v>100</v>
          </cell>
        </row>
        <row r="1286">
          <cell r="A1286">
            <v>1223</v>
          </cell>
          <cell r="B1286" t="str">
            <v>060302.4629.04943.01 Ds. Pasir Awi, Kec. Banjar, Pembuatan Bronkaptering Kap. 2,5 L/dt dan Pagar Pengaman - 1 Unit, Pengadaan dan Pemasangan HU Kap. 2 M3 - 2 Unit</v>
          </cell>
          <cell r="C1286" t="str">
            <v>Kontrak</v>
          </cell>
          <cell r="D1286" t="str">
            <v>Fisik</v>
          </cell>
          <cell r="E1286">
            <v>97274</v>
          </cell>
          <cell r="F1286">
            <v>0</v>
          </cell>
          <cell r="G1286">
            <v>97274</v>
          </cell>
          <cell r="H1286">
            <v>85633</v>
          </cell>
          <cell r="I1286">
            <v>0</v>
          </cell>
          <cell r="J1286">
            <v>85633</v>
          </cell>
          <cell r="K1286">
            <v>88.03</v>
          </cell>
          <cell r="L1286">
            <v>100</v>
          </cell>
        </row>
        <row r="1287">
          <cell r="A1287">
            <v>1224</v>
          </cell>
          <cell r="B1287" t="str">
            <v>060302.4629.04943.01 Ds. Cikolelet, Kec. Cinangka, PembuatanBronkaptering 2,5 L/dt dan Pagar Pengaman - 1 Unit, Pengadaan dan Pemasangan HU Kap. 2 M3 - 2 Unit</v>
          </cell>
          <cell r="C1287" t="str">
            <v>Kontrak</v>
          </cell>
          <cell r="D1287" t="str">
            <v>Fisik</v>
          </cell>
          <cell r="E1287">
            <v>95587</v>
          </cell>
          <cell r="F1287">
            <v>0</v>
          </cell>
          <cell r="G1287">
            <v>95587</v>
          </cell>
          <cell r="H1287">
            <v>92811</v>
          </cell>
          <cell r="I1287">
            <v>0</v>
          </cell>
          <cell r="J1287">
            <v>92811</v>
          </cell>
          <cell r="K1287">
            <v>97.1</v>
          </cell>
          <cell r="L1287">
            <v>100</v>
          </cell>
        </row>
        <row r="1288">
          <cell r="A1288">
            <v>1225</v>
          </cell>
          <cell r="B1288" t="str">
            <v>060302.4629.04943.01 Ds. Leuwi Coo, Kec. Muncang, Pengadaan dan Pemasangan Pipa HDPE &amp; Accessories dia. 90 mm - 2.600 M</v>
          </cell>
          <cell r="C1288" t="str">
            <v>Kontrak</v>
          </cell>
          <cell r="D1288" t="str">
            <v>Fisik</v>
          </cell>
          <cell r="E1288">
            <v>305448</v>
          </cell>
          <cell r="F1288">
            <v>0</v>
          </cell>
          <cell r="G1288">
            <v>305448</v>
          </cell>
          <cell r="H1288">
            <v>293438</v>
          </cell>
          <cell r="I1288">
            <v>0</v>
          </cell>
          <cell r="J1288">
            <v>293438</v>
          </cell>
          <cell r="K1288">
            <v>96.07</v>
          </cell>
          <cell r="L1288">
            <v>100</v>
          </cell>
        </row>
        <row r="1289">
          <cell r="A1289">
            <v>1226</v>
          </cell>
          <cell r="B1289" t="str">
            <v>060302.4629.04943.01 Ds. Darmasari, Kec. Bayah, Pengadaan dan Pemasangan Pipa HDPE &amp; Accesories dia.90 mm - 3.000 Meter</v>
          </cell>
          <cell r="C1289" t="str">
            <v>Kontrak</v>
          </cell>
          <cell r="D1289" t="str">
            <v>Fisik</v>
          </cell>
          <cell r="E1289">
            <v>352440</v>
          </cell>
          <cell r="F1289">
            <v>0</v>
          </cell>
          <cell r="G1289">
            <v>352440</v>
          </cell>
          <cell r="H1289">
            <v>333049</v>
          </cell>
          <cell r="I1289">
            <v>0</v>
          </cell>
          <cell r="J1289">
            <v>333049</v>
          </cell>
          <cell r="K1289">
            <v>94.5</v>
          </cell>
          <cell r="L1289">
            <v>100</v>
          </cell>
        </row>
        <row r="1290">
          <cell r="A1290">
            <v>1227</v>
          </cell>
          <cell r="B1290" t="str">
            <v>060302.4629.04943.01 Ds. Pasir Awi, Kec. Banjar,Pengadaan dan Pemasangan pipa HDPE &amp; Accessories dia. 90 mm - 2.800 Meter</v>
          </cell>
          <cell r="C1290" t="str">
            <v>Kontrak</v>
          </cell>
          <cell r="D1290" t="str">
            <v>Fisik</v>
          </cell>
          <cell r="E1290">
            <v>328944</v>
          </cell>
          <cell r="F1290">
            <v>0</v>
          </cell>
          <cell r="G1290">
            <v>328944</v>
          </cell>
          <cell r="H1290">
            <v>327901</v>
          </cell>
          <cell r="I1290">
            <v>0</v>
          </cell>
          <cell r="J1290">
            <v>327901</v>
          </cell>
          <cell r="K1290">
            <v>99.68</v>
          </cell>
          <cell r="L1290">
            <v>100</v>
          </cell>
        </row>
        <row r="1291">
          <cell r="A1291">
            <v>1228</v>
          </cell>
          <cell r="B1291" t="str">
            <v>060302.4629.04943.01 Ds. Cikolelet, Kec. Cinangka, Pengadaan dan Pemasangan Pipa HDPE &amp; Accessories - 3.350 Meter</v>
          </cell>
          <cell r="C1291" t="str">
            <v>Kontrak</v>
          </cell>
          <cell r="D1291" t="str">
            <v>Fisik</v>
          </cell>
          <cell r="E1291">
            <v>393558</v>
          </cell>
          <cell r="F1291">
            <v>0</v>
          </cell>
          <cell r="G1291">
            <v>393558</v>
          </cell>
          <cell r="H1291">
            <v>383475</v>
          </cell>
          <cell r="I1291">
            <v>0</v>
          </cell>
          <cell r="J1291">
            <v>383475</v>
          </cell>
          <cell r="K1291">
            <v>97.44</v>
          </cell>
          <cell r="L1291">
            <v>100</v>
          </cell>
        </row>
        <row r="1292">
          <cell r="A1292">
            <v>1229</v>
          </cell>
          <cell r="B1292" t="str">
            <v>060302.4630.04944.01 IKK Ciwasiat, Pembuatan Bronkaptering Kap. 20 L/dt dan Pagar Pengaman - 1Unit, Pembuatan Rumah Jaga - 1 Unit, Pengadaan dan Pemasangan Pompa Sumbersible - 1 Unit, Penyambungan Listrik PLN 45 KVA</v>
          </cell>
          <cell r="C1292" t="str">
            <v>Kontrak</v>
          </cell>
          <cell r="D1292" t="str">
            <v>Fisik</v>
          </cell>
          <cell r="E1292">
            <v>582767</v>
          </cell>
          <cell r="F1292">
            <v>0</v>
          </cell>
          <cell r="G1292">
            <v>582767</v>
          </cell>
          <cell r="H1292">
            <v>170120</v>
          </cell>
          <cell r="I1292">
            <v>0</v>
          </cell>
          <cell r="J1292">
            <v>170120</v>
          </cell>
          <cell r="K1292">
            <v>29.19</v>
          </cell>
          <cell r="L1292">
            <v>32.520000000000003</v>
          </cell>
        </row>
        <row r="1293">
          <cell r="A1293">
            <v>1230</v>
          </cell>
          <cell r="B1293" t="str">
            <v>060302.4630.04944.01 IKK Waringin Kurung, Pengadaan dan Pemasangan Paket IPA Kaspasitas 20 L/Dt Lengkap dengan Unit Air Baku - 1 Unit</v>
          </cell>
          <cell r="C1293" t="str">
            <v>Kontrak</v>
          </cell>
          <cell r="D1293" t="str">
            <v>Fisik</v>
          </cell>
          <cell r="E1293">
            <v>5440981</v>
          </cell>
          <cell r="F1293">
            <v>0</v>
          </cell>
          <cell r="G1293">
            <v>5440981</v>
          </cell>
          <cell r="H1293">
            <v>3558201</v>
          </cell>
          <cell r="I1293">
            <v>0</v>
          </cell>
          <cell r="J1293">
            <v>3558201</v>
          </cell>
          <cell r="K1293">
            <v>65.400000000000006</v>
          </cell>
          <cell r="L1293">
            <v>65.67</v>
          </cell>
        </row>
        <row r="1294">
          <cell r="A1294">
            <v>1231</v>
          </cell>
          <cell r="B1294" t="str">
            <v>060302.4630.04944.01 IKK Tirtayasa, Pengadaan dan Pemasangan IPA Kapasitas 10 L/Dt Lengkap dengan Unit Air Baku</v>
          </cell>
          <cell r="C1294" t="str">
            <v>Kontrak</v>
          </cell>
          <cell r="D1294" t="str">
            <v>Fisik</v>
          </cell>
          <cell r="E1294">
            <v>4117448</v>
          </cell>
          <cell r="F1294">
            <v>0</v>
          </cell>
          <cell r="G1294">
            <v>4117448</v>
          </cell>
          <cell r="H1294">
            <v>2654282</v>
          </cell>
          <cell r="I1294">
            <v>0</v>
          </cell>
          <cell r="J1294">
            <v>2654282</v>
          </cell>
          <cell r="K1294">
            <v>64.459999999999994</v>
          </cell>
          <cell r="L1294">
            <v>75.849999999999994</v>
          </cell>
        </row>
        <row r="1295">
          <cell r="A1295">
            <v>1232</v>
          </cell>
          <cell r="B1295" t="str">
            <v>060302.4630.04944.01 IKK Ciwasiat, Pembuatan Reservoar Kap. 200 M3 - 1Unit</v>
          </cell>
          <cell r="C1295" t="str">
            <v>Kontrak</v>
          </cell>
          <cell r="D1295" t="str">
            <v>Fisik</v>
          </cell>
          <cell r="E1295">
            <v>472903</v>
          </cell>
          <cell r="F1295">
            <v>0</v>
          </cell>
          <cell r="G1295">
            <v>472903</v>
          </cell>
          <cell r="H1295">
            <v>139170</v>
          </cell>
          <cell r="I1295">
            <v>0</v>
          </cell>
          <cell r="J1295">
            <v>139170</v>
          </cell>
          <cell r="K1295">
            <v>29.43</v>
          </cell>
          <cell r="L1295">
            <v>20.82</v>
          </cell>
        </row>
        <row r="1296">
          <cell r="A1296">
            <v>1233</v>
          </cell>
          <cell r="B1296" t="str">
            <v>060302.4630.04944.01 IKK Ciwasiat, Pengadaan dan Pemasangan Pipa PVC RRJ dia. 200 mm - 690 M, dia. 150 mm - 450 M, dia. 100 mm - 900 M, Pembuatan Jembatan Pipa - 2 Unit, Pengadaan dan Pemasangan Water meter Induk dia. 200 mm - 1 Unit</v>
          </cell>
          <cell r="C1296" t="str">
            <v>Kontrak</v>
          </cell>
          <cell r="D1296" t="str">
            <v>Fisik</v>
          </cell>
          <cell r="E1296">
            <v>760634</v>
          </cell>
          <cell r="F1296">
            <v>0</v>
          </cell>
          <cell r="G1296">
            <v>760634</v>
          </cell>
          <cell r="H1296">
            <v>222692</v>
          </cell>
          <cell r="I1296">
            <v>0</v>
          </cell>
          <cell r="J1296">
            <v>222692</v>
          </cell>
          <cell r="K1296">
            <v>29.28</v>
          </cell>
          <cell r="L1296">
            <v>12.83</v>
          </cell>
        </row>
        <row r="1297">
          <cell r="A1297">
            <v>1234</v>
          </cell>
          <cell r="B1297" t="str">
            <v>060302.4630.04944.01 IKK Waringin Kurung, Pengadaan dan Pemasangan Pipa PVC RRJ &amp; Accessories dia. 300 mm - 1.258 Meter</v>
          </cell>
          <cell r="C1297" t="str">
            <v>Kontrak</v>
          </cell>
          <cell r="D1297" t="str">
            <v>Fisik</v>
          </cell>
          <cell r="E1297">
            <v>816467</v>
          </cell>
          <cell r="F1297">
            <v>0</v>
          </cell>
          <cell r="G1297">
            <v>816467</v>
          </cell>
          <cell r="H1297">
            <v>800895</v>
          </cell>
          <cell r="I1297">
            <v>0</v>
          </cell>
          <cell r="J1297">
            <v>800895</v>
          </cell>
          <cell r="K1297">
            <v>98.09</v>
          </cell>
          <cell r="L1297">
            <v>100</v>
          </cell>
        </row>
        <row r="1298">
          <cell r="A1298">
            <v>5496061</v>
          </cell>
          <cell r="B1298" t="str">
            <v xml:space="preserve">PENGEMBANGAN PENYEHATAN LINGKUNGAN PERMUKIMAN BANTEN </v>
          </cell>
          <cell r="C1298" t="str">
            <v xml:space="preserve">- </v>
          </cell>
          <cell r="D1298" t="str">
            <v>-</v>
          </cell>
          <cell r="E1298">
            <v>3460000</v>
          </cell>
          <cell r="F1298">
            <v>0</v>
          </cell>
          <cell r="G1298">
            <v>3460000</v>
          </cell>
          <cell r="H1298">
            <v>2172001</v>
          </cell>
          <cell r="I1298">
            <v>0</v>
          </cell>
          <cell r="J1298">
            <v>2172001</v>
          </cell>
          <cell r="K1298">
            <v>62.77</v>
          </cell>
          <cell r="L1298">
            <v>70.8</v>
          </cell>
        </row>
        <row r="1299">
          <cell r="A1299">
            <v>1235</v>
          </cell>
          <cell r="B1299" t="str">
            <v>060302.4283.00002.01 Administrasi Kegiatan</v>
          </cell>
          <cell r="C1299" t="str">
            <v>Adm. Umum</v>
          </cell>
          <cell r="D1299" t="str">
            <v>Adm. Umum</v>
          </cell>
          <cell r="E1299">
            <v>43788</v>
          </cell>
          <cell r="F1299">
            <v>0</v>
          </cell>
          <cell r="G1299">
            <v>43788</v>
          </cell>
          <cell r="H1299">
            <v>35930</v>
          </cell>
          <cell r="I1299">
            <v>0</v>
          </cell>
          <cell r="J1299">
            <v>35930</v>
          </cell>
          <cell r="K1299">
            <v>82.05</v>
          </cell>
          <cell r="L1299">
            <v>82.05</v>
          </cell>
        </row>
        <row r="1300">
          <cell r="A1300">
            <v>1236</v>
          </cell>
          <cell r="B1300" t="str">
            <v>060302.4283.00002.01 Sewa Kantor</v>
          </cell>
          <cell r="C1300" t="str">
            <v>Kontrak</v>
          </cell>
          <cell r="D1300" t="str">
            <v>Fisik</v>
          </cell>
          <cell r="E1300">
            <v>25000</v>
          </cell>
          <cell r="F1300">
            <v>0</v>
          </cell>
          <cell r="G1300">
            <v>25000</v>
          </cell>
          <cell r="H1300">
            <v>25000</v>
          </cell>
          <cell r="I1300">
            <v>0</v>
          </cell>
          <cell r="J1300">
            <v>25000</v>
          </cell>
          <cell r="K1300">
            <v>100</v>
          </cell>
          <cell r="L1300">
            <v>100</v>
          </cell>
        </row>
        <row r="1301">
          <cell r="A1301">
            <v>1237</v>
          </cell>
          <cell r="B1301" t="str">
            <v>060302.4283.00200.01 Pembangunan Prasarana sarana Pengelolaan Air limbah di Kawasan RSH Kota Serang</v>
          </cell>
          <cell r="C1301" t="str">
            <v>Kontrak</v>
          </cell>
          <cell r="D1301" t="str">
            <v>Fisik</v>
          </cell>
          <cell r="E1301">
            <v>980655</v>
          </cell>
          <cell r="F1301">
            <v>0</v>
          </cell>
          <cell r="G1301">
            <v>980655</v>
          </cell>
          <cell r="H1301">
            <v>624527</v>
          </cell>
          <cell r="I1301">
            <v>0</v>
          </cell>
          <cell r="J1301">
            <v>624527</v>
          </cell>
          <cell r="K1301">
            <v>63.68</v>
          </cell>
          <cell r="L1301">
            <v>70</v>
          </cell>
        </row>
        <row r="1302">
          <cell r="A1302">
            <v>1238</v>
          </cell>
          <cell r="B1302" t="str">
            <v>060302.4283.00200.01 Supervisi Pembangunan Prasarana Sarana Pengelolaan Air Limbah di Kawasan RSH Kota Serang</v>
          </cell>
          <cell r="C1302" t="str">
            <v>Kontrak</v>
          </cell>
          <cell r="D1302" t="str">
            <v>Non Fisik</v>
          </cell>
          <cell r="E1302">
            <v>100000</v>
          </cell>
          <cell r="F1302">
            <v>0</v>
          </cell>
          <cell r="G1302">
            <v>100000</v>
          </cell>
          <cell r="H1302">
            <v>0</v>
          </cell>
          <cell r="I1302">
            <v>0</v>
          </cell>
          <cell r="J1302">
            <v>0</v>
          </cell>
          <cell r="K1302">
            <v>0</v>
          </cell>
          <cell r="L1302">
            <v>70</v>
          </cell>
        </row>
        <row r="1303">
          <cell r="A1303">
            <v>1239</v>
          </cell>
          <cell r="B1303" t="str">
            <v>060302.4283.00200.01 Biaya Iklan dan Dokumen Lelang</v>
          </cell>
          <cell r="C1303" t="str">
            <v>Swakelola</v>
          </cell>
          <cell r="D1303" t="str">
            <v>Non Fisik</v>
          </cell>
          <cell r="E1303">
            <v>3000</v>
          </cell>
          <cell r="F1303">
            <v>0</v>
          </cell>
          <cell r="G1303">
            <v>3000</v>
          </cell>
          <cell r="H1303">
            <v>3000</v>
          </cell>
          <cell r="I1303">
            <v>0</v>
          </cell>
          <cell r="J1303">
            <v>3000</v>
          </cell>
          <cell r="K1303">
            <v>100</v>
          </cell>
          <cell r="L1303">
            <v>100</v>
          </cell>
        </row>
        <row r="1304">
          <cell r="A1304">
            <v>1240</v>
          </cell>
          <cell r="B1304" t="str">
            <v>060302.4283.00200.01 Honor Panitia</v>
          </cell>
          <cell r="C1304" t="str">
            <v>Swakelola</v>
          </cell>
          <cell r="D1304" t="str">
            <v>Non Fisik</v>
          </cell>
          <cell r="E1304">
            <v>6095</v>
          </cell>
          <cell r="F1304">
            <v>0</v>
          </cell>
          <cell r="G1304">
            <v>6095</v>
          </cell>
          <cell r="H1304">
            <v>4345</v>
          </cell>
          <cell r="I1304">
            <v>0</v>
          </cell>
          <cell r="J1304">
            <v>4345</v>
          </cell>
          <cell r="K1304">
            <v>71.290000000000006</v>
          </cell>
          <cell r="L1304">
            <v>71.290000000000006</v>
          </cell>
        </row>
        <row r="1305">
          <cell r="A1305">
            <v>1241</v>
          </cell>
          <cell r="B1305" t="str">
            <v>060302.4283.02228.01 Perencanaan teknis Prasarana Sarana Air Limbah Skala Kawasan Nelayan Kab. Tangerang</v>
          </cell>
          <cell r="C1305" t="str">
            <v>Kontrak</v>
          </cell>
          <cell r="D1305" t="str">
            <v>Non Fisik</v>
          </cell>
          <cell r="E1305">
            <v>300000</v>
          </cell>
          <cell r="F1305">
            <v>0</v>
          </cell>
          <cell r="G1305">
            <v>300000</v>
          </cell>
          <cell r="H1305">
            <v>154143</v>
          </cell>
          <cell r="I1305">
            <v>0</v>
          </cell>
          <cell r="J1305">
            <v>154143</v>
          </cell>
          <cell r="K1305">
            <v>51.38</v>
          </cell>
          <cell r="L1305">
            <v>70</v>
          </cell>
        </row>
        <row r="1306">
          <cell r="A1306">
            <v>1242</v>
          </cell>
          <cell r="B1306" t="str">
            <v>060302.4283.02228.01 Perencanaan Teknis Prasarana Sarana Air Limbah Skala Kawasan Nelayan Kab. lebak</v>
          </cell>
          <cell r="C1306" t="str">
            <v>Kontrak</v>
          </cell>
          <cell r="D1306" t="str">
            <v>Non Fisik</v>
          </cell>
          <cell r="E1306">
            <v>300000</v>
          </cell>
          <cell r="F1306">
            <v>0</v>
          </cell>
          <cell r="G1306">
            <v>300000</v>
          </cell>
          <cell r="H1306">
            <v>154180</v>
          </cell>
          <cell r="I1306">
            <v>0</v>
          </cell>
          <cell r="J1306">
            <v>154180</v>
          </cell>
          <cell r="K1306">
            <v>51.39</v>
          </cell>
          <cell r="L1306">
            <v>60</v>
          </cell>
        </row>
        <row r="1307">
          <cell r="A1307">
            <v>1243</v>
          </cell>
          <cell r="B1307" t="str">
            <v>060302.4283.02228.01 Biaya Iklan dan Dokumen Lelang</v>
          </cell>
          <cell r="C1307" t="str">
            <v>Swakelola</v>
          </cell>
          <cell r="D1307" t="str">
            <v>Non Fisik</v>
          </cell>
          <cell r="E1307">
            <v>2000</v>
          </cell>
          <cell r="F1307">
            <v>0</v>
          </cell>
          <cell r="G1307">
            <v>2000</v>
          </cell>
          <cell r="H1307">
            <v>2000</v>
          </cell>
          <cell r="I1307">
            <v>0</v>
          </cell>
          <cell r="J1307">
            <v>2000</v>
          </cell>
          <cell r="K1307">
            <v>100</v>
          </cell>
          <cell r="L1307">
            <v>100</v>
          </cell>
        </row>
        <row r="1308">
          <cell r="A1308">
            <v>1244</v>
          </cell>
          <cell r="B1308" t="str">
            <v>060302.4283.02228.01 Honor Panitia</v>
          </cell>
          <cell r="C1308" t="str">
            <v>Swakelola</v>
          </cell>
          <cell r="D1308" t="str">
            <v>Non Fisik</v>
          </cell>
          <cell r="E1308">
            <v>8250</v>
          </cell>
          <cell r="F1308">
            <v>0</v>
          </cell>
          <cell r="G1308">
            <v>8250</v>
          </cell>
          <cell r="H1308">
            <v>4750</v>
          </cell>
          <cell r="I1308">
            <v>0</v>
          </cell>
          <cell r="J1308">
            <v>4750</v>
          </cell>
          <cell r="K1308">
            <v>57.58</v>
          </cell>
          <cell r="L1308">
            <v>57.58</v>
          </cell>
        </row>
        <row r="1309">
          <cell r="A1309">
            <v>1245</v>
          </cell>
          <cell r="B1309" t="str">
            <v>060302.4283.04679.01 Pengadaan Konsumsi dan Akomodasi Pelatihan Tenaga Fasilitator Lapangan Sanimas</v>
          </cell>
          <cell r="C1309" t="str">
            <v>Kontrak</v>
          </cell>
          <cell r="D1309" t="str">
            <v>Non Fisik</v>
          </cell>
          <cell r="E1309">
            <v>488740</v>
          </cell>
          <cell r="F1309">
            <v>0</v>
          </cell>
          <cell r="G1309">
            <v>488740</v>
          </cell>
          <cell r="H1309">
            <v>399000</v>
          </cell>
          <cell r="I1309">
            <v>0</v>
          </cell>
          <cell r="J1309">
            <v>399000</v>
          </cell>
          <cell r="K1309">
            <v>81.64</v>
          </cell>
          <cell r="L1309">
            <v>100</v>
          </cell>
        </row>
        <row r="1310">
          <cell r="A1310">
            <v>1246</v>
          </cell>
          <cell r="B1310" t="str">
            <v>060302.4283.04679.01 Belanja bahan,Honor dan Perjalanan Pelatihan KSM Dan Mandor Sanimas</v>
          </cell>
          <cell r="C1310" t="str">
            <v>Swakelola</v>
          </cell>
          <cell r="D1310" t="str">
            <v>Non Fisik</v>
          </cell>
          <cell r="E1310">
            <v>49142</v>
          </cell>
          <cell r="F1310">
            <v>0</v>
          </cell>
          <cell r="G1310">
            <v>49142</v>
          </cell>
          <cell r="H1310">
            <v>45172</v>
          </cell>
          <cell r="I1310">
            <v>0</v>
          </cell>
          <cell r="J1310">
            <v>45172</v>
          </cell>
          <cell r="K1310">
            <v>91.92</v>
          </cell>
          <cell r="L1310">
            <v>91.92</v>
          </cell>
        </row>
        <row r="1311">
          <cell r="A1311">
            <v>1247</v>
          </cell>
          <cell r="B1311" t="str">
            <v>060302.4283.04679.01 Monev Sanimas</v>
          </cell>
          <cell r="C1311" t="str">
            <v>Swakelola</v>
          </cell>
          <cell r="D1311" t="str">
            <v>Non Fisik</v>
          </cell>
          <cell r="E1311">
            <v>179886</v>
          </cell>
          <cell r="F1311">
            <v>0</v>
          </cell>
          <cell r="G1311">
            <v>179886</v>
          </cell>
          <cell r="H1311">
            <v>72878</v>
          </cell>
          <cell r="I1311">
            <v>0</v>
          </cell>
          <cell r="J1311">
            <v>72878</v>
          </cell>
          <cell r="K1311">
            <v>40.51</v>
          </cell>
          <cell r="L1311">
            <v>40.51</v>
          </cell>
        </row>
        <row r="1312">
          <cell r="A1312">
            <v>1248</v>
          </cell>
          <cell r="B1312" t="str">
            <v>060302.4283.04679.01 Sinkronisasi Program PLP</v>
          </cell>
          <cell r="C1312" t="str">
            <v>Swakelola</v>
          </cell>
          <cell r="D1312" t="str">
            <v>Non Fisik</v>
          </cell>
          <cell r="E1312">
            <v>103800</v>
          </cell>
          <cell r="F1312">
            <v>0</v>
          </cell>
          <cell r="G1312">
            <v>103800</v>
          </cell>
          <cell r="H1312">
            <v>100026</v>
          </cell>
          <cell r="I1312">
            <v>0</v>
          </cell>
          <cell r="J1312">
            <v>100026</v>
          </cell>
          <cell r="K1312">
            <v>96.36</v>
          </cell>
          <cell r="L1312">
            <v>96.36</v>
          </cell>
        </row>
        <row r="1313">
          <cell r="A1313">
            <v>1249</v>
          </cell>
          <cell r="B1313" t="str">
            <v>060302.4283.04679.01 Diseminasi NSPM</v>
          </cell>
          <cell r="C1313" t="str">
            <v>Swakelola</v>
          </cell>
          <cell r="D1313" t="str">
            <v>Non Fisik</v>
          </cell>
          <cell r="E1313">
            <v>90600</v>
          </cell>
          <cell r="F1313">
            <v>0</v>
          </cell>
          <cell r="G1313">
            <v>90600</v>
          </cell>
          <cell r="H1313">
            <v>0</v>
          </cell>
          <cell r="I1313">
            <v>0</v>
          </cell>
          <cell r="J1313">
            <v>0</v>
          </cell>
          <cell r="K1313">
            <v>0</v>
          </cell>
          <cell r="L1313">
            <v>0</v>
          </cell>
        </row>
        <row r="1314">
          <cell r="A1314">
            <v>1250</v>
          </cell>
          <cell r="B1314" t="str">
            <v>060302.4283.04679.01 Kampanye dan Edukasi Peningkatan Kepedulian Bidang PLP</v>
          </cell>
          <cell r="C1314" t="str">
            <v>Swakelola</v>
          </cell>
          <cell r="D1314" t="str">
            <v>Non Fisik</v>
          </cell>
          <cell r="E1314">
            <v>220304</v>
          </cell>
          <cell r="F1314">
            <v>0</v>
          </cell>
          <cell r="G1314">
            <v>220304</v>
          </cell>
          <cell r="H1314">
            <v>155411</v>
          </cell>
          <cell r="I1314">
            <v>0</v>
          </cell>
          <cell r="J1314">
            <v>155411</v>
          </cell>
          <cell r="K1314">
            <v>70.540000000000006</v>
          </cell>
          <cell r="L1314">
            <v>70.540000000000006</v>
          </cell>
        </row>
        <row r="1315">
          <cell r="A1315">
            <v>1251</v>
          </cell>
          <cell r="B1315" t="str">
            <v>060302.4283.04679.01 Pengadaan Seminar Kit dan Sewa Kendaraan Roda 6 Pelatihan TFL Sanimas</v>
          </cell>
          <cell r="C1315" t="str">
            <v>Kontrak</v>
          </cell>
          <cell r="D1315" t="str">
            <v>Fisik</v>
          </cell>
          <cell r="E1315">
            <v>19650</v>
          </cell>
          <cell r="F1315">
            <v>0</v>
          </cell>
          <cell r="G1315">
            <v>19650</v>
          </cell>
          <cell r="H1315">
            <v>19650</v>
          </cell>
          <cell r="I1315">
            <v>0</v>
          </cell>
          <cell r="J1315">
            <v>19650</v>
          </cell>
          <cell r="K1315">
            <v>100</v>
          </cell>
          <cell r="L1315">
            <v>100</v>
          </cell>
        </row>
        <row r="1316">
          <cell r="A1316">
            <v>1252</v>
          </cell>
          <cell r="B1316" t="str">
            <v>060302.4283.04679.01 Belanja Bahan Pelatihan TFL Sanimas</v>
          </cell>
          <cell r="C1316" t="str">
            <v>Swakelola</v>
          </cell>
          <cell r="D1316" t="str">
            <v>Non Fisik</v>
          </cell>
          <cell r="E1316">
            <v>6960</v>
          </cell>
          <cell r="F1316">
            <v>0</v>
          </cell>
          <cell r="G1316">
            <v>6960</v>
          </cell>
          <cell r="H1316">
            <v>6960</v>
          </cell>
          <cell r="I1316">
            <v>0</v>
          </cell>
          <cell r="J1316">
            <v>6960</v>
          </cell>
          <cell r="K1316">
            <v>100</v>
          </cell>
          <cell r="L1316">
            <v>100</v>
          </cell>
        </row>
        <row r="1317">
          <cell r="A1317">
            <v>1253</v>
          </cell>
          <cell r="B1317" t="str">
            <v>060302.4283.04679.01 Honor yang terkait dengan output kegiatan Pelatihan TFL Sanimas</v>
          </cell>
          <cell r="C1317" t="str">
            <v>Swakelola</v>
          </cell>
          <cell r="D1317" t="str">
            <v>Non Fisik</v>
          </cell>
          <cell r="E1317">
            <v>199800</v>
          </cell>
          <cell r="F1317">
            <v>0</v>
          </cell>
          <cell r="G1317">
            <v>199800</v>
          </cell>
          <cell r="H1317">
            <v>43875</v>
          </cell>
          <cell r="I1317">
            <v>0</v>
          </cell>
          <cell r="J1317">
            <v>43875</v>
          </cell>
          <cell r="K1317">
            <v>21.96</v>
          </cell>
          <cell r="L1317">
            <v>21.96</v>
          </cell>
        </row>
        <row r="1318">
          <cell r="A1318">
            <v>1254</v>
          </cell>
          <cell r="B1318" t="str">
            <v>060302.4283.04679.01 Biaya Perjalanan Dinas Pelatihan TFL Sanimas</v>
          </cell>
          <cell r="C1318" t="str">
            <v>Swakelola</v>
          </cell>
          <cell r="D1318" t="str">
            <v>Non Fisik</v>
          </cell>
          <cell r="E1318">
            <v>272650</v>
          </cell>
          <cell r="F1318">
            <v>0</v>
          </cell>
          <cell r="G1318">
            <v>272650</v>
          </cell>
          <cell r="H1318">
            <v>261475</v>
          </cell>
          <cell r="I1318">
            <v>0</v>
          </cell>
          <cell r="J1318">
            <v>261475</v>
          </cell>
          <cell r="K1318">
            <v>95.9</v>
          </cell>
          <cell r="L1318">
            <v>95.9</v>
          </cell>
        </row>
        <row r="1319">
          <cell r="A1319">
            <v>1255</v>
          </cell>
          <cell r="B1319" t="str">
            <v>060302.4283.04679.01 Pengadaan Akomodasi dan Konsumsi Pelatihan KSM dan Mandor Sanimas</v>
          </cell>
          <cell r="C1319" t="str">
            <v>Kontrak</v>
          </cell>
          <cell r="D1319" t="str">
            <v>Non Fisik</v>
          </cell>
          <cell r="E1319">
            <v>59680</v>
          </cell>
          <cell r="F1319">
            <v>0</v>
          </cell>
          <cell r="G1319">
            <v>59680</v>
          </cell>
          <cell r="H1319">
            <v>59680</v>
          </cell>
          <cell r="I1319">
            <v>0</v>
          </cell>
          <cell r="J1319">
            <v>59680</v>
          </cell>
          <cell r="K1319">
            <v>100</v>
          </cell>
          <cell r="L1319">
            <v>100</v>
          </cell>
        </row>
        <row r="1320">
          <cell r="A1320">
            <v>5496112</v>
          </cell>
          <cell r="B1320" t="str">
            <v xml:space="preserve">PENGEMBANGAN KINERJA PENGELOLAAN AIR MINUM SULAWESI UTARA </v>
          </cell>
          <cell r="C1320" t="str">
            <v xml:space="preserve">- </v>
          </cell>
          <cell r="D1320" t="str">
            <v>-</v>
          </cell>
          <cell r="E1320">
            <v>37960800</v>
          </cell>
          <cell r="F1320">
            <v>0</v>
          </cell>
          <cell r="G1320">
            <v>37960800</v>
          </cell>
          <cell r="H1320">
            <v>20665185</v>
          </cell>
          <cell r="I1320">
            <v>0</v>
          </cell>
          <cell r="J1320">
            <v>20665185</v>
          </cell>
          <cell r="K1320">
            <v>54.44</v>
          </cell>
          <cell r="L1320">
            <v>66.37</v>
          </cell>
        </row>
        <row r="1321">
          <cell r="A1321">
            <v>1256</v>
          </cell>
          <cell r="B1321" t="str">
            <v>060302.4282.00002.01 ADMINISTRASI KEGIATAN</v>
          </cell>
          <cell r="C1321" t="str">
            <v>Adm. Umum</v>
          </cell>
          <cell r="D1321" t="str">
            <v>Adm. Umum</v>
          </cell>
          <cell r="E1321">
            <v>102600</v>
          </cell>
          <cell r="F1321">
            <v>0</v>
          </cell>
          <cell r="G1321">
            <v>102600</v>
          </cell>
          <cell r="H1321">
            <v>84347</v>
          </cell>
          <cell r="I1321">
            <v>0</v>
          </cell>
          <cell r="J1321">
            <v>84347</v>
          </cell>
          <cell r="K1321">
            <v>82.21</v>
          </cell>
          <cell r="L1321">
            <v>82.21</v>
          </cell>
        </row>
        <row r="1322">
          <cell r="A1322">
            <v>1257</v>
          </cell>
          <cell r="B1322" t="str">
            <v>060302.4282.00051.01 PENDAMPINGAN RENCANA INDUK PENGEMBANGAN SPAM</v>
          </cell>
          <cell r="C1322" t="str">
            <v>Kontrak</v>
          </cell>
          <cell r="D1322" t="str">
            <v>Non Fisik</v>
          </cell>
          <cell r="E1322">
            <v>457286</v>
          </cell>
          <cell r="F1322">
            <v>0</v>
          </cell>
          <cell r="G1322">
            <v>457286</v>
          </cell>
          <cell r="H1322">
            <v>81230</v>
          </cell>
          <cell r="I1322">
            <v>0</v>
          </cell>
          <cell r="J1322">
            <v>81230</v>
          </cell>
          <cell r="K1322">
            <v>17.760000000000002</v>
          </cell>
          <cell r="L1322">
            <v>70</v>
          </cell>
        </row>
        <row r="1323">
          <cell r="A1323">
            <v>1258</v>
          </cell>
          <cell r="B1323" t="str">
            <v>060302.4282.00051.01 FASILITASI PERENCANAAN TEKNIS PENGEMBANGAN SPAM</v>
          </cell>
          <cell r="C1323" t="str">
            <v>Swakelola</v>
          </cell>
          <cell r="D1323" t="str">
            <v>Non Fisik</v>
          </cell>
          <cell r="E1323">
            <v>156175</v>
          </cell>
          <cell r="F1323">
            <v>0</v>
          </cell>
          <cell r="G1323">
            <v>156175</v>
          </cell>
          <cell r="H1323">
            <v>19036</v>
          </cell>
          <cell r="I1323">
            <v>0</v>
          </cell>
          <cell r="J1323">
            <v>19036</v>
          </cell>
          <cell r="K1323">
            <v>12.19</v>
          </cell>
          <cell r="L1323">
            <v>12.19</v>
          </cell>
        </row>
        <row r="1324">
          <cell r="A1324">
            <v>1259</v>
          </cell>
          <cell r="B1324" t="str">
            <v>060302.4282.00062.01 PAMERAN/VISUALISASI/PUBLIKASI DAN PROMOSI</v>
          </cell>
          <cell r="C1324" t="str">
            <v>Swakelola</v>
          </cell>
          <cell r="D1324" t="str">
            <v>Non Fisik</v>
          </cell>
          <cell r="E1324">
            <v>149395</v>
          </cell>
          <cell r="F1324">
            <v>0</v>
          </cell>
          <cell r="G1324">
            <v>149395</v>
          </cell>
          <cell r="H1324">
            <v>33932</v>
          </cell>
          <cell r="I1324">
            <v>0</v>
          </cell>
          <cell r="J1324">
            <v>33932</v>
          </cell>
          <cell r="K1324">
            <v>22.71</v>
          </cell>
          <cell r="L1324">
            <v>22.71</v>
          </cell>
        </row>
        <row r="1325">
          <cell r="A1325">
            <v>1260</v>
          </cell>
          <cell r="B1325" t="str">
            <v>060302.4282.00121.01 SUPERVISI PEMB. SPAM PROV. SULUT</v>
          </cell>
          <cell r="C1325" t="str">
            <v>Kontrak</v>
          </cell>
          <cell r="D1325" t="str">
            <v>Non Fisik</v>
          </cell>
          <cell r="E1325">
            <v>350000</v>
          </cell>
          <cell r="F1325">
            <v>0</v>
          </cell>
          <cell r="G1325">
            <v>350000</v>
          </cell>
          <cell r="H1325">
            <v>178360</v>
          </cell>
          <cell r="I1325">
            <v>0</v>
          </cell>
          <cell r="J1325">
            <v>178360</v>
          </cell>
          <cell r="K1325">
            <v>50.96</v>
          </cell>
          <cell r="L1325">
            <v>76.2</v>
          </cell>
        </row>
        <row r="1326">
          <cell r="A1326">
            <v>1261</v>
          </cell>
          <cell r="B1326" t="str">
            <v>060302.4282.00728.01 SOSIALISASI PEDOMAN PELAKSANAAN KONSTRUKSI</v>
          </cell>
          <cell r="C1326" t="str">
            <v>Swakelola</v>
          </cell>
          <cell r="D1326" t="str">
            <v>Non Fisik</v>
          </cell>
          <cell r="E1326">
            <v>212254</v>
          </cell>
          <cell r="F1326">
            <v>0</v>
          </cell>
          <cell r="G1326">
            <v>212254</v>
          </cell>
          <cell r="H1326">
            <v>199288</v>
          </cell>
          <cell r="I1326">
            <v>0</v>
          </cell>
          <cell r="J1326">
            <v>199288</v>
          </cell>
          <cell r="K1326">
            <v>93.89</v>
          </cell>
          <cell r="L1326">
            <v>93.89</v>
          </cell>
        </row>
        <row r="1327">
          <cell r="A1327">
            <v>1262</v>
          </cell>
          <cell r="B1327" t="str">
            <v>060302.4282.00967.01 MONEV SPAM</v>
          </cell>
          <cell r="C1327" t="str">
            <v>Swakelola</v>
          </cell>
          <cell r="D1327" t="str">
            <v>Non Fisik</v>
          </cell>
          <cell r="E1327">
            <v>454724</v>
          </cell>
          <cell r="F1327">
            <v>0</v>
          </cell>
          <cell r="G1327">
            <v>454724</v>
          </cell>
          <cell r="H1327">
            <v>288589</v>
          </cell>
          <cell r="I1327">
            <v>0</v>
          </cell>
          <cell r="J1327">
            <v>288589</v>
          </cell>
          <cell r="K1327">
            <v>63.46</v>
          </cell>
          <cell r="L1327">
            <v>63.46</v>
          </cell>
        </row>
        <row r="1328">
          <cell r="A1328">
            <v>1263</v>
          </cell>
          <cell r="B1328" t="str">
            <v>060302.4282.00967.01 MONEV DAK</v>
          </cell>
          <cell r="C1328" t="str">
            <v>Swakelola</v>
          </cell>
          <cell r="D1328" t="str">
            <v>Non Fisik</v>
          </cell>
          <cell r="E1328">
            <v>295058</v>
          </cell>
          <cell r="F1328">
            <v>0</v>
          </cell>
          <cell r="G1328">
            <v>295058</v>
          </cell>
          <cell r="H1328">
            <v>184069</v>
          </cell>
          <cell r="I1328">
            <v>0</v>
          </cell>
          <cell r="J1328">
            <v>184069</v>
          </cell>
          <cell r="K1328">
            <v>62.38</v>
          </cell>
          <cell r="L1328">
            <v>62.38</v>
          </cell>
        </row>
        <row r="1329">
          <cell r="A1329">
            <v>1264</v>
          </cell>
          <cell r="B1329" t="str">
            <v>060302.4282.00967.01 MONEV IKK</v>
          </cell>
          <cell r="C1329" t="str">
            <v>Swakelola</v>
          </cell>
          <cell r="D1329" t="str">
            <v>Non Fisik</v>
          </cell>
          <cell r="E1329">
            <v>172508</v>
          </cell>
          <cell r="F1329">
            <v>0</v>
          </cell>
          <cell r="G1329">
            <v>172508</v>
          </cell>
          <cell r="H1329">
            <v>81034</v>
          </cell>
          <cell r="I1329">
            <v>0</v>
          </cell>
          <cell r="J1329">
            <v>81034</v>
          </cell>
          <cell r="K1329">
            <v>46.97</v>
          </cell>
          <cell r="L1329">
            <v>46.97</v>
          </cell>
        </row>
        <row r="1330">
          <cell r="A1330">
            <v>1265</v>
          </cell>
          <cell r="B1330" t="str">
            <v>060302.4615.04940.01 PEMB. SPAM DESA TULAP/ PARENTEK, KEC. LEMBEAN TIMUR, KAB. MINAHASA</v>
          </cell>
          <cell r="C1330" t="str">
            <v>Kontrak</v>
          </cell>
          <cell r="D1330" t="str">
            <v>Fisik</v>
          </cell>
          <cell r="E1330">
            <v>831799</v>
          </cell>
          <cell r="F1330">
            <v>0</v>
          </cell>
          <cell r="G1330">
            <v>831799</v>
          </cell>
          <cell r="H1330">
            <v>688118</v>
          </cell>
          <cell r="I1330">
            <v>0</v>
          </cell>
          <cell r="J1330">
            <v>688118</v>
          </cell>
          <cell r="K1330">
            <v>82.73</v>
          </cell>
          <cell r="L1330">
            <v>100</v>
          </cell>
        </row>
        <row r="1331">
          <cell r="A1331">
            <v>1266</v>
          </cell>
          <cell r="B1331" t="str">
            <v>060302.4615.04940.01 PEMB. SPAM TABUKAN SELATAN TENGGARA, KAB. KEP. SANGIHE</v>
          </cell>
          <cell r="C1331" t="str">
            <v>Kontrak</v>
          </cell>
          <cell r="D1331" t="str">
            <v>Fisik</v>
          </cell>
          <cell r="E1331">
            <v>928900</v>
          </cell>
          <cell r="F1331">
            <v>0</v>
          </cell>
          <cell r="G1331">
            <v>928900</v>
          </cell>
          <cell r="H1331">
            <v>464455</v>
          </cell>
          <cell r="I1331">
            <v>0</v>
          </cell>
          <cell r="J1331">
            <v>464455</v>
          </cell>
          <cell r="K1331">
            <v>50</v>
          </cell>
          <cell r="L1331">
            <v>61.4</v>
          </cell>
        </row>
        <row r="1332">
          <cell r="A1332">
            <v>1267</v>
          </cell>
          <cell r="B1332" t="str">
            <v>060302.4615.04940.01 PEMB. SPAM (IPA 10 L/D) TABUKAN SELATAN TENGGARA KAB. KEP. SANGIHE</v>
          </cell>
          <cell r="C1332" t="str">
            <v>Kontrak</v>
          </cell>
          <cell r="D1332" t="str">
            <v>Fisik</v>
          </cell>
          <cell r="E1332">
            <v>1807453</v>
          </cell>
          <cell r="F1332">
            <v>0</v>
          </cell>
          <cell r="G1332">
            <v>1807453</v>
          </cell>
          <cell r="H1332">
            <v>338180</v>
          </cell>
          <cell r="I1332">
            <v>0</v>
          </cell>
          <cell r="J1332">
            <v>338180</v>
          </cell>
          <cell r="K1332">
            <v>18.71</v>
          </cell>
          <cell r="L1332">
            <v>35</v>
          </cell>
        </row>
        <row r="1333">
          <cell r="A1333">
            <v>1268</v>
          </cell>
          <cell r="B1333" t="str">
            <v>060302.4615.04940.01 PEMB. SPAM DESA PARENTEK, KEC. LEMBEAN TIMUR, KAB. MINAHASA</v>
          </cell>
          <cell r="C1333" t="str">
            <v>Kontrak</v>
          </cell>
          <cell r="D1333" t="str">
            <v>Fisik</v>
          </cell>
          <cell r="E1333">
            <v>312790</v>
          </cell>
          <cell r="F1333">
            <v>0</v>
          </cell>
          <cell r="G1333">
            <v>312790</v>
          </cell>
          <cell r="H1333">
            <v>0</v>
          </cell>
          <cell r="I1333">
            <v>0</v>
          </cell>
          <cell r="J1333">
            <v>0</v>
          </cell>
          <cell r="K1333">
            <v>0</v>
          </cell>
          <cell r="L1333">
            <v>25</v>
          </cell>
        </row>
        <row r="1334">
          <cell r="A1334">
            <v>1269</v>
          </cell>
          <cell r="B1334" t="str">
            <v>060302.4629.04943.01 PEMB. SPAM DESA PINENEK, KEC. LIKUPANG KAB. MINAHASA UTARA</v>
          </cell>
          <cell r="C1334" t="str">
            <v>Kontrak</v>
          </cell>
          <cell r="D1334" t="str">
            <v>Fisik</v>
          </cell>
          <cell r="E1334">
            <v>882420</v>
          </cell>
          <cell r="F1334">
            <v>0</v>
          </cell>
          <cell r="G1334">
            <v>882420</v>
          </cell>
          <cell r="H1334">
            <v>396896</v>
          </cell>
          <cell r="I1334">
            <v>0</v>
          </cell>
          <cell r="J1334">
            <v>396896</v>
          </cell>
          <cell r="K1334">
            <v>44.98</v>
          </cell>
          <cell r="L1334">
            <v>67.3</v>
          </cell>
        </row>
        <row r="1335">
          <cell r="A1335">
            <v>1270</v>
          </cell>
          <cell r="B1335" t="str">
            <v>060302.4629.04943.01 PEMB. SPAM (IPA 10 L/D) IKK BELANG, KAB. MINAHASA TENGGARA</v>
          </cell>
          <cell r="C1335" t="str">
            <v>Kontrak</v>
          </cell>
          <cell r="D1335" t="str">
            <v>Fisik</v>
          </cell>
          <cell r="E1335">
            <v>3123527</v>
          </cell>
          <cell r="F1335">
            <v>0</v>
          </cell>
          <cell r="G1335">
            <v>3123527</v>
          </cell>
          <cell r="H1335">
            <v>2584622</v>
          </cell>
          <cell r="I1335">
            <v>0</v>
          </cell>
          <cell r="J1335">
            <v>2584622</v>
          </cell>
          <cell r="K1335">
            <v>82.75</v>
          </cell>
          <cell r="L1335">
            <v>88.3</v>
          </cell>
        </row>
        <row r="1336">
          <cell r="A1336">
            <v>1271</v>
          </cell>
          <cell r="B1336" t="str">
            <v>060302.4630.04930.01 PEMB. SPAM DESA NAHA KEC. NAHA KAB. KEP. SANGIHE</v>
          </cell>
          <cell r="C1336" t="str">
            <v>Kontrak</v>
          </cell>
          <cell r="D1336" t="str">
            <v>Fisik</v>
          </cell>
          <cell r="E1336">
            <v>1140100</v>
          </cell>
          <cell r="F1336">
            <v>0</v>
          </cell>
          <cell r="G1336">
            <v>1140100</v>
          </cell>
          <cell r="H1336">
            <v>570055</v>
          </cell>
          <cell r="I1336">
            <v>0</v>
          </cell>
          <cell r="J1336">
            <v>570055</v>
          </cell>
          <cell r="K1336">
            <v>50</v>
          </cell>
          <cell r="L1336">
            <v>64.599999999999994</v>
          </cell>
        </row>
        <row r="1337">
          <cell r="A1337">
            <v>1272</v>
          </cell>
          <cell r="B1337" t="str">
            <v>060302.4630.04930.01 PEMB. SPAM SIAU BARAT KAB. KEP. SITARO</v>
          </cell>
          <cell r="C1337" t="str">
            <v>Kontrak</v>
          </cell>
          <cell r="D1337" t="str">
            <v>Fisik</v>
          </cell>
          <cell r="E1337">
            <v>922500</v>
          </cell>
          <cell r="F1337">
            <v>0</v>
          </cell>
          <cell r="G1337">
            <v>922500</v>
          </cell>
          <cell r="H1337">
            <v>395866</v>
          </cell>
          <cell r="I1337">
            <v>0</v>
          </cell>
          <cell r="J1337">
            <v>395866</v>
          </cell>
          <cell r="K1337">
            <v>42.91</v>
          </cell>
          <cell r="L1337">
            <v>85.3</v>
          </cell>
        </row>
        <row r="1338">
          <cell r="A1338">
            <v>1273</v>
          </cell>
          <cell r="B1338" t="str">
            <v>060302.4630.04930.01 HONOR PANITIA LELANG</v>
          </cell>
          <cell r="C1338" t="str">
            <v>Adm. Umum</v>
          </cell>
          <cell r="D1338" t="str">
            <v>Adm. Umum</v>
          </cell>
          <cell r="E1338">
            <v>69375</v>
          </cell>
          <cell r="F1338">
            <v>0</v>
          </cell>
          <cell r="G1338">
            <v>69375</v>
          </cell>
          <cell r="H1338">
            <v>69375</v>
          </cell>
          <cell r="I1338">
            <v>0</v>
          </cell>
          <cell r="J1338">
            <v>69375</v>
          </cell>
          <cell r="K1338">
            <v>100</v>
          </cell>
          <cell r="L1338">
            <v>100</v>
          </cell>
        </row>
        <row r="1339">
          <cell r="A1339">
            <v>1274</v>
          </cell>
          <cell r="B1339" t="str">
            <v>060302.4630.04930.01 PEMB. SPAM (IPA 10 L/D) DESA NAHA KEC. TABUKAN UTARA KAB. KEP. SANGIHE</v>
          </cell>
          <cell r="C1339" t="str">
            <v>Kontrak</v>
          </cell>
          <cell r="D1339" t="str">
            <v>Fisik</v>
          </cell>
          <cell r="E1339">
            <v>2091634</v>
          </cell>
          <cell r="F1339">
            <v>0</v>
          </cell>
          <cell r="G1339">
            <v>2091634</v>
          </cell>
          <cell r="H1339">
            <v>338240</v>
          </cell>
          <cell r="I1339">
            <v>0</v>
          </cell>
          <cell r="J1339">
            <v>338240</v>
          </cell>
          <cell r="K1339">
            <v>16.170000000000002</v>
          </cell>
          <cell r="L1339">
            <v>35</v>
          </cell>
        </row>
        <row r="1340">
          <cell r="A1340">
            <v>1275</v>
          </cell>
          <cell r="B1340" t="str">
            <v>060302.4630.04944.01 PEMB. SPAM (IPA 10 L/D) IKK BOLAANG, KAB. BOLAANG MONGONDOW</v>
          </cell>
          <cell r="C1340" t="str">
            <v>Kontrak</v>
          </cell>
          <cell r="D1340" t="str">
            <v>Fisik</v>
          </cell>
          <cell r="E1340">
            <v>2783000</v>
          </cell>
          <cell r="F1340">
            <v>0</v>
          </cell>
          <cell r="G1340">
            <v>2783000</v>
          </cell>
          <cell r="H1340">
            <v>2302390</v>
          </cell>
          <cell r="I1340">
            <v>0</v>
          </cell>
          <cell r="J1340">
            <v>2302390</v>
          </cell>
          <cell r="K1340">
            <v>82.73</v>
          </cell>
          <cell r="L1340">
            <v>89.4</v>
          </cell>
        </row>
        <row r="1341">
          <cell r="A1341">
            <v>1276</v>
          </cell>
          <cell r="B1341" t="str">
            <v>060302.4630.04944.01 PEMB. SPAM IKK MOTOLING TIMUR, KAB. MINAHASA SELATAN</v>
          </cell>
          <cell r="C1341" t="str">
            <v>Kontrak</v>
          </cell>
          <cell r="D1341" t="str">
            <v>Fisik</v>
          </cell>
          <cell r="E1341">
            <v>2188000</v>
          </cell>
          <cell r="F1341">
            <v>0</v>
          </cell>
          <cell r="G1341">
            <v>2188000</v>
          </cell>
          <cell r="H1341">
            <v>1378440</v>
          </cell>
          <cell r="I1341">
            <v>0</v>
          </cell>
          <cell r="J1341">
            <v>1378440</v>
          </cell>
          <cell r="K1341">
            <v>63</v>
          </cell>
          <cell r="L1341">
            <v>64.2</v>
          </cell>
        </row>
        <row r="1342">
          <cell r="A1342">
            <v>1277</v>
          </cell>
          <cell r="B1342" t="str">
            <v>060302.4630.04944.01 PEMB. SPAM IKK POIGAR, KAB. BOLAANG MONGONDOW</v>
          </cell>
          <cell r="C1342" t="str">
            <v>Kontrak</v>
          </cell>
          <cell r="D1342" t="str">
            <v>Fisik</v>
          </cell>
          <cell r="E1342">
            <v>827300</v>
          </cell>
          <cell r="F1342">
            <v>0</v>
          </cell>
          <cell r="G1342">
            <v>827300</v>
          </cell>
          <cell r="H1342">
            <v>554291</v>
          </cell>
          <cell r="I1342">
            <v>0</v>
          </cell>
          <cell r="J1342">
            <v>554291</v>
          </cell>
          <cell r="K1342">
            <v>67</v>
          </cell>
          <cell r="L1342">
            <v>90.3</v>
          </cell>
        </row>
        <row r="1343">
          <cell r="A1343">
            <v>1278</v>
          </cell>
          <cell r="B1343" t="str">
            <v>060302.4630.04944.01 PEMB. SPAM IKK BOLAANG UKI, KAB. BOLAANG MONGONDOW SELATAN</v>
          </cell>
          <cell r="C1343" t="str">
            <v>Kontrak</v>
          </cell>
          <cell r="D1343" t="str">
            <v>Fisik</v>
          </cell>
          <cell r="E1343">
            <v>2846041</v>
          </cell>
          <cell r="F1343">
            <v>0</v>
          </cell>
          <cell r="G1343">
            <v>2846041</v>
          </cell>
          <cell r="H1343">
            <v>1386588</v>
          </cell>
          <cell r="I1343">
            <v>0</v>
          </cell>
          <cell r="J1343">
            <v>1386588</v>
          </cell>
          <cell r="K1343">
            <v>48.72</v>
          </cell>
          <cell r="L1343">
            <v>69.599999999999994</v>
          </cell>
        </row>
        <row r="1344">
          <cell r="A1344">
            <v>1279</v>
          </cell>
          <cell r="B1344" t="str">
            <v>060302.4630.04944.01 PEMB. SPAM (IPA 10 L/D) IKK BOLAANG UKI, KAB. BOLAANG MONGONDOW SELATAN</v>
          </cell>
          <cell r="C1344" t="str">
            <v>Kontrak</v>
          </cell>
          <cell r="D1344" t="str">
            <v>Fisik</v>
          </cell>
          <cell r="E1344">
            <v>1312800</v>
          </cell>
          <cell r="F1344">
            <v>0</v>
          </cell>
          <cell r="G1344">
            <v>1312800</v>
          </cell>
          <cell r="H1344">
            <v>656400</v>
          </cell>
          <cell r="I1344">
            <v>0</v>
          </cell>
          <cell r="J1344">
            <v>656400</v>
          </cell>
          <cell r="K1344">
            <v>50</v>
          </cell>
          <cell r="L1344">
            <v>74.400000000000006</v>
          </cell>
        </row>
        <row r="1345">
          <cell r="A1345">
            <v>1280</v>
          </cell>
          <cell r="B1345" t="str">
            <v>060302.4630.04944.01 PEMB. SPAM (IPA 20 L/D) IKK AMURANG TIMUR KAB. MINAHASA SELATAN</v>
          </cell>
          <cell r="C1345" t="str">
            <v>Kontrak</v>
          </cell>
          <cell r="D1345" t="str">
            <v>Fisik</v>
          </cell>
          <cell r="E1345">
            <v>6231800</v>
          </cell>
          <cell r="F1345">
            <v>0</v>
          </cell>
          <cell r="G1345">
            <v>6231800</v>
          </cell>
          <cell r="H1345">
            <v>2291991</v>
          </cell>
          <cell r="I1345">
            <v>0</v>
          </cell>
          <cell r="J1345">
            <v>2291991</v>
          </cell>
          <cell r="K1345">
            <v>36.78</v>
          </cell>
          <cell r="L1345">
            <v>40</v>
          </cell>
        </row>
        <row r="1346">
          <cell r="A1346">
            <v>1281</v>
          </cell>
          <cell r="B1346" t="str">
            <v>060302.4630.04945.01 PEMB. SPAM (IPA 10 L/D) TUTUYAN, KAB. BOLAANG MONGONDOW TIMUR</v>
          </cell>
          <cell r="C1346" t="str">
            <v>Kontrak</v>
          </cell>
          <cell r="D1346" t="str">
            <v>Fisik</v>
          </cell>
          <cell r="E1346">
            <v>3138015</v>
          </cell>
          <cell r="F1346">
            <v>0</v>
          </cell>
          <cell r="G1346">
            <v>3138015</v>
          </cell>
          <cell r="H1346">
            <v>2344096</v>
          </cell>
          <cell r="I1346">
            <v>0</v>
          </cell>
          <cell r="J1346">
            <v>2344096</v>
          </cell>
          <cell r="K1346">
            <v>74.7</v>
          </cell>
          <cell r="L1346">
            <v>79.3</v>
          </cell>
        </row>
        <row r="1347">
          <cell r="A1347">
            <v>1282</v>
          </cell>
          <cell r="B1347" t="str">
            <v>060302.4630.04945.01 PEMB. SPAM KOTAMOBAGU UTARA, KOTA KOTAMOBAGU</v>
          </cell>
          <cell r="C1347" t="str">
            <v>Kontrak</v>
          </cell>
          <cell r="D1347" t="str">
            <v>Fisik</v>
          </cell>
          <cell r="E1347">
            <v>3675146</v>
          </cell>
          <cell r="F1347">
            <v>0</v>
          </cell>
          <cell r="G1347">
            <v>3675146</v>
          </cell>
          <cell r="H1347">
            <v>2755299</v>
          </cell>
          <cell r="I1347">
            <v>0</v>
          </cell>
          <cell r="J1347">
            <v>2755299</v>
          </cell>
          <cell r="K1347">
            <v>74.97</v>
          </cell>
          <cell r="L1347">
            <v>84.7</v>
          </cell>
        </row>
        <row r="1348">
          <cell r="A1348">
            <v>1283</v>
          </cell>
          <cell r="B1348" t="str">
            <v>060302.4630.04945.01 PEMB. SPAM TUTUYAN, KAB. BOLAANG MONGONDOW TIMUR</v>
          </cell>
          <cell r="C1348" t="str">
            <v>Kontrak</v>
          </cell>
          <cell r="D1348" t="str">
            <v>Fisik</v>
          </cell>
          <cell r="E1348">
            <v>498200</v>
          </cell>
          <cell r="F1348">
            <v>0</v>
          </cell>
          <cell r="G1348">
            <v>498200</v>
          </cell>
          <cell r="H1348">
            <v>0</v>
          </cell>
          <cell r="I1348">
            <v>0</v>
          </cell>
          <cell r="J1348">
            <v>0</v>
          </cell>
          <cell r="K1348">
            <v>0</v>
          </cell>
          <cell r="L1348">
            <v>40</v>
          </cell>
        </row>
        <row r="1349">
          <cell r="A1349">
            <v>5496137</v>
          </cell>
          <cell r="B1349" t="str">
            <v xml:space="preserve">PENGEMBANGAN PENYEHATAN LINGKUNGAN PERMUKIMAN SULAWESI UTARA </v>
          </cell>
          <cell r="C1349" t="str">
            <v xml:space="preserve">- </v>
          </cell>
          <cell r="D1349" t="str">
            <v>-</v>
          </cell>
          <cell r="E1349">
            <v>4900000</v>
          </cell>
          <cell r="F1349">
            <v>0</v>
          </cell>
          <cell r="G1349">
            <v>4900000</v>
          </cell>
          <cell r="H1349">
            <v>2597001</v>
          </cell>
          <cell r="I1349">
            <v>0</v>
          </cell>
          <cell r="J1349">
            <v>2597001</v>
          </cell>
          <cell r="K1349">
            <v>53</v>
          </cell>
          <cell r="L1349">
            <v>11.19</v>
          </cell>
        </row>
        <row r="1350">
          <cell r="A1350">
            <v>1284</v>
          </cell>
          <cell r="B1350" t="str">
            <v>060302.4283.00200.01 PEMBANGUNAN PS AIR LIMBAH TERPUSAT DAN IPAL KWS BOULEVARD KOTA MANADO</v>
          </cell>
          <cell r="C1350" t="str">
            <v>Kontrak</v>
          </cell>
          <cell r="D1350" t="str">
            <v>Fisik</v>
          </cell>
          <cell r="E1350">
            <v>4536730</v>
          </cell>
          <cell r="F1350">
            <v>0</v>
          </cell>
          <cell r="G1350">
            <v>4536730</v>
          </cell>
          <cell r="H1350">
            <v>2378600</v>
          </cell>
          <cell r="I1350">
            <v>0</v>
          </cell>
          <cell r="J1350">
            <v>2378600</v>
          </cell>
          <cell r="K1350">
            <v>52.43</v>
          </cell>
          <cell r="L1350">
            <v>7</v>
          </cell>
        </row>
        <row r="1351">
          <cell r="A1351">
            <v>1285</v>
          </cell>
          <cell r="B1351" t="str">
            <v>060302.4283.00200.01 Pengawasan/ Supervisi Pembangunan PS. Air Limbah Terpusat dan IPAL Kws. Boulevard Kota Manado</v>
          </cell>
          <cell r="C1351" t="str">
            <v>Kontrak</v>
          </cell>
          <cell r="D1351" t="str">
            <v>Non Fisik</v>
          </cell>
          <cell r="E1351">
            <v>100000</v>
          </cell>
          <cell r="F1351">
            <v>0</v>
          </cell>
          <cell r="G1351">
            <v>100000</v>
          </cell>
          <cell r="H1351">
            <v>0</v>
          </cell>
          <cell r="I1351">
            <v>0</v>
          </cell>
          <cell r="J1351">
            <v>0</v>
          </cell>
          <cell r="K1351">
            <v>0</v>
          </cell>
          <cell r="L1351">
            <v>0</v>
          </cell>
        </row>
        <row r="1352">
          <cell r="A1352">
            <v>1286</v>
          </cell>
          <cell r="B1352" t="str">
            <v>060302.4283.00200.01 OPERASIONAL PENUNJANG KEGIATAN PELELANGAN</v>
          </cell>
          <cell r="C1352" t="str">
            <v>Adm. Umum</v>
          </cell>
          <cell r="D1352" t="str">
            <v>Adm. Umum</v>
          </cell>
          <cell r="E1352">
            <v>13270</v>
          </cell>
          <cell r="F1352">
            <v>0</v>
          </cell>
          <cell r="G1352">
            <v>13270</v>
          </cell>
          <cell r="H1352">
            <v>4550</v>
          </cell>
          <cell r="I1352">
            <v>0</v>
          </cell>
          <cell r="J1352">
            <v>4550</v>
          </cell>
          <cell r="K1352">
            <v>34.29</v>
          </cell>
          <cell r="L1352">
            <v>34.29</v>
          </cell>
        </row>
        <row r="1353">
          <cell r="A1353">
            <v>1287</v>
          </cell>
          <cell r="B1353" t="str">
            <v>060302.4283.04679.01 PELATIHAN KSM DAN MANDOR</v>
          </cell>
          <cell r="C1353" t="str">
            <v>Swakelola</v>
          </cell>
          <cell r="D1353" t="str">
            <v>Non Fisik</v>
          </cell>
          <cell r="E1353">
            <v>201457</v>
          </cell>
          <cell r="F1353">
            <v>0</v>
          </cell>
          <cell r="G1353">
            <v>201457</v>
          </cell>
          <cell r="H1353">
            <v>177486</v>
          </cell>
          <cell r="I1353">
            <v>0</v>
          </cell>
          <cell r="J1353">
            <v>177486</v>
          </cell>
          <cell r="K1353">
            <v>88.1</v>
          </cell>
          <cell r="L1353">
            <v>88.1</v>
          </cell>
        </row>
        <row r="1354">
          <cell r="A1354">
            <v>1288</v>
          </cell>
          <cell r="B1354" t="str">
            <v>060302.4283.04679.01 MONEV DAK DAN SANIMAS</v>
          </cell>
          <cell r="C1354" t="str">
            <v>Swakelola</v>
          </cell>
          <cell r="D1354" t="str">
            <v>Non Fisik</v>
          </cell>
          <cell r="E1354">
            <v>48543</v>
          </cell>
          <cell r="F1354">
            <v>0</v>
          </cell>
          <cell r="G1354">
            <v>48543</v>
          </cell>
          <cell r="H1354">
            <v>36365</v>
          </cell>
          <cell r="I1354">
            <v>0</v>
          </cell>
          <cell r="J1354">
            <v>36365</v>
          </cell>
          <cell r="K1354">
            <v>74.91</v>
          </cell>
          <cell r="L1354">
            <v>74.91</v>
          </cell>
        </row>
        <row r="1355">
          <cell r="A1355">
            <v>5496174</v>
          </cell>
          <cell r="B1355" t="str">
            <v xml:space="preserve">PENGEMBANGAN KINERJA PENGELOLAAN AIR MINUM SULAWESI TENGAH </v>
          </cell>
          <cell r="C1355" t="str">
            <v xml:space="preserve">- </v>
          </cell>
          <cell r="D1355" t="str">
            <v>-</v>
          </cell>
          <cell r="E1355">
            <v>31453000</v>
          </cell>
          <cell r="F1355">
            <v>6532115</v>
          </cell>
          <cell r="G1355">
            <v>37985115</v>
          </cell>
          <cell r="H1355">
            <v>22002835</v>
          </cell>
          <cell r="I1355">
            <v>2738698</v>
          </cell>
          <cell r="J1355">
            <v>24741533</v>
          </cell>
          <cell r="K1355">
            <v>65.13</v>
          </cell>
          <cell r="L1355">
            <v>74.760000000000005</v>
          </cell>
        </row>
        <row r="1356">
          <cell r="A1356">
            <v>1289</v>
          </cell>
          <cell r="B1356" t="str">
            <v>060302.4282.00002.01 Administrasi Kegiatan</v>
          </cell>
          <cell r="C1356" t="str">
            <v>Adm. Umum</v>
          </cell>
          <cell r="D1356" t="str">
            <v>Adm. Umum</v>
          </cell>
          <cell r="E1356">
            <v>551340</v>
          </cell>
          <cell r="F1356">
            <v>0</v>
          </cell>
          <cell r="G1356">
            <v>551340</v>
          </cell>
          <cell r="H1356">
            <v>450760</v>
          </cell>
          <cell r="I1356">
            <v>0</v>
          </cell>
          <cell r="J1356">
            <v>450760</v>
          </cell>
          <cell r="K1356">
            <v>81.760000000000005</v>
          </cell>
          <cell r="L1356">
            <v>81.760000000000005</v>
          </cell>
        </row>
        <row r="1357">
          <cell r="A1357">
            <v>1290</v>
          </cell>
          <cell r="B1357" t="str">
            <v>060302.4282.00051.01 Penyusunan Rencana Induk Pengembangan SPAM (PK.AM-11/10)</v>
          </cell>
          <cell r="C1357" t="str">
            <v>Kontrak</v>
          </cell>
          <cell r="D1357" t="str">
            <v>Non Fisik</v>
          </cell>
          <cell r="E1357">
            <v>420000</v>
          </cell>
          <cell r="F1357">
            <v>0</v>
          </cell>
          <cell r="G1357">
            <v>420000</v>
          </cell>
          <cell r="H1357">
            <v>230229</v>
          </cell>
          <cell r="I1357">
            <v>0</v>
          </cell>
          <cell r="J1357">
            <v>230229</v>
          </cell>
          <cell r="K1357">
            <v>54.82</v>
          </cell>
          <cell r="L1357">
            <v>80</v>
          </cell>
        </row>
        <row r="1358">
          <cell r="A1358">
            <v>1291</v>
          </cell>
          <cell r="B1358" t="str">
            <v>060302.4282.00051.01 Sosialisasi Pedoman Pelaksanaan Konstruksi</v>
          </cell>
          <cell r="C1358" t="str">
            <v>Swakelola</v>
          </cell>
          <cell r="D1358" t="str">
            <v>Non Fisik</v>
          </cell>
          <cell r="E1358">
            <v>183490</v>
          </cell>
          <cell r="F1358">
            <v>0</v>
          </cell>
          <cell r="G1358">
            <v>183490</v>
          </cell>
          <cell r="H1358">
            <v>162190</v>
          </cell>
          <cell r="I1358">
            <v>0</v>
          </cell>
          <cell r="J1358">
            <v>162190</v>
          </cell>
          <cell r="K1358">
            <v>88.39</v>
          </cell>
          <cell r="L1358">
            <v>88.39</v>
          </cell>
        </row>
        <row r="1359">
          <cell r="A1359">
            <v>1292</v>
          </cell>
          <cell r="B1359" t="str">
            <v>060302.4282.00051.01 Fasilitasi Pembentukan Kelembagaan Pengelola SPAM</v>
          </cell>
          <cell r="C1359" t="str">
            <v>Swakelola</v>
          </cell>
          <cell r="D1359" t="str">
            <v>Non Fisik</v>
          </cell>
          <cell r="E1359">
            <v>177590</v>
          </cell>
          <cell r="F1359">
            <v>0</v>
          </cell>
          <cell r="G1359">
            <v>177590</v>
          </cell>
          <cell r="H1359">
            <v>126290</v>
          </cell>
          <cell r="I1359">
            <v>0</v>
          </cell>
          <cell r="J1359">
            <v>126290</v>
          </cell>
          <cell r="K1359">
            <v>71.11</v>
          </cell>
          <cell r="L1359">
            <v>71.11</v>
          </cell>
        </row>
        <row r="1360">
          <cell r="A1360">
            <v>1293</v>
          </cell>
          <cell r="B1360" t="str">
            <v>060302.4282.00062.01 Pameran / Visualisasi / Publikasi dan Promosi</v>
          </cell>
          <cell r="C1360" t="str">
            <v>Swakelola</v>
          </cell>
          <cell r="D1360" t="str">
            <v>Non Fisik</v>
          </cell>
          <cell r="E1360">
            <v>150000</v>
          </cell>
          <cell r="F1360">
            <v>0</v>
          </cell>
          <cell r="G1360">
            <v>150000</v>
          </cell>
          <cell r="H1360">
            <v>150000</v>
          </cell>
          <cell r="I1360">
            <v>0</v>
          </cell>
          <cell r="J1360">
            <v>150000</v>
          </cell>
          <cell r="K1360">
            <v>100</v>
          </cell>
          <cell r="L1360">
            <v>100</v>
          </cell>
        </row>
        <row r="1361">
          <cell r="A1361">
            <v>1294</v>
          </cell>
          <cell r="B1361" t="str">
            <v>060302.4282.00121.01 Supervisi SPAM Desa Sejahtera dan Desa Loru Kab. Sigi (PK.AM-01/10)</v>
          </cell>
          <cell r="C1361" t="str">
            <v>Kontrak</v>
          </cell>
          <cell r="D1361" t="str">
            <v>Non Fisik</v>
          </cell>
          <cell r="E1361">
            <v>200000</v>
          </cell>
          <cell r="F1361">
            <v>0</v>
          </cell>
          <cell r="G1361">
            <v>200000</v>
          </cell>
          <cell r="H1361">
            <v>121233</v>
          </cell>
          <cell r="I1361">
            <v>0</v>
          </cell>
          <cell r="J1361">
            <v>121233</v>
          </cell>
          <cell r="K1361">
            <v>60.62</v>
          </cell>
          <cell r="L1361">
            <v>89.96</v>
          </cell>
        </row>
        <row r="1362">
          <cell r="A1362">
            <v>1295</v>
          </cell>
          <cell r="B1362" t="str">
            <v>060302.4282.00121.01 Supervisi Desa Ensa Kab. Morowali (PK.AM-02/10)</v>
          </cell>
          <cell r="C1362" t="str">
            <v>Kontrak</v>
          </cell>
          <cell r="D1362" t="str">
            <v>Non Fisik</v>
          </cell>
          <cell r="E1362">
            <v>150000</v>
          </cell>
          <cell r="F1362">
            <v>0</v>
          </cell>
          <cell r="G1362">
            <v>150000</v>
          </cell>
          <cell r="H1362">
            <v>74818</v>
          </cell>
          <cell r="I1362">
            <v>0</v>
          </cell>
          <cell r="J1362">
            <v>74818</v>
          </cell>
          <cell r="K1362">
            <v>49.88</v>
          </cell>
          <cell r="L1362">
            <v>88.15</v>
          </cell>
        </row>
        <row r="1363">
          <cell r="A1363">
            <v>1296</v>
          </cell>
          <cell r="B1363" t="str">
            <v>060302.4282.00121.01 Supervisi SPAM IKK Bualemo Kab. Banggai (PK.AM-03/10)</v>
          </cell>
          <cell r="C1363" t="str">
            <v>Kontrak</v>
          </cell>
          <cell r="D1363" t="str">
            <v>Non Fisik</v>
          </cell>
          <cell r="E1363">
            <v>250000</v>
          </cell>
          <cell r="F1363">
            <v>0</v>
          </cell>
          <cell r="G1363">
            <v>250000</v>
          </cell>
          <cell r="H1363">
            <v>196398</v>
          </cell>
          <cell r="I1363">
            <v>0</v>
          </cell>
          <cell r="J1363">
            <v>196398</v>
          </cell>
          <cell r="K1363">
            <v>78.56</v>
          </cell>
          <cell r="L1363">
            <v>66.58</v>
          </cell>
        </row>
        <row r="1364">
          <cell r="A1364">
            <v>1297</v>
          </cell>
          <cell r="B1364" t="str">
            <v>060302.4282.00121.01 Supervisi SPAM IKK Biromaru Kab. Sigi (PK.AM-04/10)</v>
          </cell>
          <cell r="C1364" t="str">
            <v>Kontrak</v>
          </cell>
          <cell r="D1364" t="str">
            <v>Non Fisik</v>
          </cell>
          <cell r="E1364">
            <v>250000</v>
          </cell>
          <cell r="F1364">
            <v>0</v>
          </cell>
          <cell r="G1364">
            <v>250000</v>
          </cell>
          <cell r="H1364">
            <v>187800</v>
          </cell>
          <cell r="I1364">
            <v>0</v>
          </cell>
          <cell r="J1364">
            <v>187800</v>
          </cell>
          <cell r="K1364">
            <v>75.12</v>
          </cell>
          <cell r="L1364">
            <v>67</v>
          </cell>
        </row>
        <row r="1365">
          <cell r="A1365">
            <v>1298</v>
          </cell>
          <cell r="B1365" t="str">
            <v>060302.4282.00121.01 Supervisi SPAM IKK Lalos Kab. Toli-toli (PK.AM-05/10)</v>
          </cell>
          <cell r="C1365" t="str">
            <v>Kontrak</v>
          </cell>
          <cell r="D1365" t="str">
            <v>Non Fisik</v>
          </cell>
          <cell r="E1365">
            <v>250000</v>
          </cell>
          <cell r="F1365">
            <v>0</v>
          </cell>
          <cell r="G1365">
            <v>250000</v>
          </cell>
          <cell r="H1365">
            <v>195580</v>
          </cell>
          <cell r="I1365">
            <v>0</v>
          </cell>
          <cell r="J1365">
            <v>195580</v>
          </cell>
          <cell r="K1365">
            <v>78.23</v>
          </cell>
          <cell r="L1365">
            <v>66.72</v>
          </cell>
        </row>
        <row r="1366">
          <cell r="A1366">
            <v>1299</v>
          </cell>
          <cell r="B1366" t="str">
            <v>060302.4282.00121.01 Supervisi SPAM Kota Salakan Kab. Banggai Kepulauan (PK.AM-06/10)</v>
          </cell>
          <cell r="C1366" t="str">
            <v>Kontrak</v>
          </cell>
          <cell r="D1366" t="str">
            <v>Non Fisik</v>
          </cell>
          <cell r="E1366">
            <v>285000</v>
          </cell>
          <cell r="F1366">
            <v>0</v>
          </cell>
          <cell r="G1366">
            <v>285000</v>
          </cell>
          <cell r="H1366">
            <v>185585</v>
          </cell>
          <cell r="I1366">
            <v>0</v>
          </cell>
          <cell r="J1366">
            <v>185585</v>
          </cell>
          <cell r="K1366">
            <v>65.12</v>
          </cell>
          <cell r="L1366">
            <v>69.760000000000005</v>
          </cell>
        </row>
        <row r="1367">
          <cell r="A1367">
            <v>1300</v>
          </cell>
          <cell r="B1367" t="str">
            <v>060302.4282.00967.01 Monitoring dan Evaluasi Pengembangan SPAM IKK, DAK Bid. Air Minum, dan Pamsimas</v>
          </cell>
          <cell r="C1367" t="str">
            <v>Swakelola</v>
          </cell>
          <cell r="D1367" t="str">
            <v>Non Fisik</v>
          </cell>
          <cell r="E1367">
            <v>517580</v>
          </cell>
          <cell r="F1367">
            <v>0</v>
          </cell>
          <cell r="G1367">
            <v>517580</v>
          </cell>
          <cell r="H1367">
            <v>332013</v>
          </cell>
          <cell r="I1367">
            <v>0</v>
          </cell>
          <cell r="J1367">
            <v>332013</v>
          </cell>
          <cell r="K1367">
            <v>64.150000000000006</v>
          </cell>
          <cell r="L1367">
            <v>64.150000000000006</v>
          </cell>
        </row>
        <row r="1368">
          <cell r="A1368">
            <v>1301</v>
          </cell>
          <cell r="B1368" t="str">
            <v>060302.4607.00168.01 Bantek Penyehatan PDAM Kota Palu dan PDAM Donggala (PK.AM-07/10)</v>
          </cell>
          <cell r="C1368" t="str">
            <v>Kontrak</v>
          </cell>
          <cell r="D1368" t="str">
            <v>Non Fisik</v>
          </cell>
          <cell r="E1368">
            <v>450000</v>
          </cell>
          <cell r="F1368">
            <v>0</v>
          </cell>
          <cell r="G1368">
            <v>450000</v>
          </cell>
          <cell r="H1368">
            <v>241824</v>
          </cell>
          <cell r="I1368">
            <v>0</v>
          </cell>
          <cell r="J1368">
            <v>241824</v>
          </cell>
          <cell r="K1368">
            <v>53.74</v>
          </cell>
          <cell r="L1368">
            <v>70</v>
          </cell>
        </row>
        <row r="1369">
          <cell r="A1369">
            <v>1302</v>
          </cell>
          <cell r="B1369" t="str">
            <v>060302.4607.00168.01 Bantek Penyehatan PDAM Kab. Buol (PK.AM-08/10)</v>
          </cell>
          <cell r="C1369" t="str">
            <v>Kontrak</v>
          </cell>
          <cell r="D1369" t="str">
            <v>Non Fisik</v>
          </cell>
          <cell r="E1369">
            <v>250000</v>
          </cell>
          <cell r="F1369">
            <v>0</v>
          </cell>
          <cell r="G1369">
            <v>250000</v>
          </cell>
          <cell r="H1369">
            <v>144976</v>
          </cell>
          <cell r="I1369">
            <v>0</v>
          </cell>
          <cell r="J1369">
            <v>144976</v>
          </cell>
          <cell r="K1369">
            <v>57.99</v>
          </cell>
          <cell r="L1369">
            <v>80</v>
          </cell>
        </row>
        <row r="1370">
          <cell r="A1370">
            <v>1303</v>
          </cell>
          <cell r="B1370" t="str">
            <v>060302.4607.00168.01 Bantek Penyehatan PDAM Kab. Morowali (PK.AM-09/10)</v>
          </cell>
          <cell r="C1370" t="str">
            <v>Kontrak</v>
          </cell>
          <cell r="D1370" t="str">
            <v>Non Fisik</v>
          </cell>
          <cell r="E1370">
            <v>250000</v>
          </cell>
          <cell r="F1370">
            <v>0</v>
          </cell>
          <cell r="G1370">
            <v>250000</v>
          </cell>
          <cell r="H1370">
            <v>141115</v>
          </cell>
          <cell r="I1370">
            <v>0</v>
          </cell>
          <cell r="J1370">
            <v>141115</v>
          </cell>
          <cell r="K1370">
            <v>56.45</v>
          </cell>
          <cell r="L1370">
            <v>80</v>
          </cell>
        </row>
        <row r="1371">
          <cell r="A1371">
            <v>1304</v>
          </cell>
          <cell r="B1371" t="str">
            <v>060302.4607.00168.01 Bantek Penyehatan PDAM Kab. Banggai Kepulauan (PK.AM-10/10)</v>
          </cell>
          <cell r="C1371" t="str">
            <v>Kontrak</v>
          </cell>
          <cell r="D1371" t="str">
            <v>Non Fisik</v>
          </cell>
          <cell r="E1371">
            <v>250000</v>
          </cell>
          <cell r="F1371">
            <v>0</v>
          </cell>
          <cell r="G1371">
            <v>250000</v>
          </cell>
          <cell r="H1371">
            <v>163887</v>
          </cell>
          <cell r="I1371">
            <v>0</v>
          </cell>
          <cell r="J1371">
            <v>163887</v>
          </cell>
          <cell r="K1371">
            <v>65.55</v>
          </cell>
          <cell r="L1371">
            <v>80</v>
          </cell>
        </row>
        <row r="1372">
          <cell r="A1372">
            <v>1305</v>
          </cell>
          <cell r="B1372" t="str">
            <v>060302.4612.04469.01 ISI DNGAN KEGIATAN SKPA PAMSIMAS</v>
          </cell>
          <cell r="C1372" t="str">
            <v>Swakelola</v>
          </cell>
          <cell r="D1372" t="str">
            <v>Non Fisik</v>
          </cell>
          <cell r="E1372">
            <v>0</v>
          </cell>
          <cell r="F1372">
            <v>769115</v>
          </cell>
          <cell r="G1372">
            <v>769115</v>
          </cell>
          <cell r="H1372">
            <v>0</v>
          </cell>
          <cell r="I1372">
            <v>0</v>
          </cell>
          <cell r="J1372">
            <v>0</v>
          </cell>
          <cell r="K1372">
            <v>0</v>
          </cell>
          <cell r="L1372">
            <v>0</v>
          </cell>
        </row>
        <row r="1373">
          <cell r="A1373">
            <v>1306</v>
          </cell>
          <cell r="B1373" t="str">
            <v>060302.4612.04941.01 PAMSIMAS</v>
          </cell>
          <cell r="C1373" t="str">
            <v>Swakelola</v>
          </cell>
          <cell r="D1373" t="str">
            <v>Non Fisik</v>
          </cell>
          <cell r="E1373">
            <v>6003000</v>
          </cell>
          <cell r="F1373">
            <v>0</v>
          </cell>
          <cell r="G1373">
            <v>6003000</v>
          </cell>
          <cell r="H1373">
            <v>3972963</v>
          </cell>
          <cell r="I1373">
            <v>0</v>
          </cell>
          <cell r="J1373">
            <v>3972963</v>
          </cell>
          <cell r="K1373">
            <v>66.180000000000007</v>
          </cell>
          <cell r="L1373">
            <v>66.180000000000007</v>
          </cell>
        </row>
        <row r="1374">
          <cell r="A1374">
            <v>1307</v>
          </cell>
          <cell r="B1374" t="str">
            <v>060302.4612.04941.01 PMAC for Sulawesi Tengah</v>
          </cell>
          <cell r="C1374" t="str">
            <v>Kontrak</v>
          </cell>
          <cell r="D1374" t="str">
            <v>Non Fisik</v>
          </cell>
          <cell r="E1374">
            <v>0</v>
          </cell>
          <cell r="F1374">
            <v>5763000</v>
          </cell>
          <cell r="G1374">
            <v>5763000</v>
          </cell>
          <cell r="H1374">
            <v>0</v>
          </cell>
          <cell r="I1374">
            <v>2738698</v>
          </cell>
          <cell r="J1374">
            <v>2738698</v>
          </cell>
          <cell r="K1374">
            <v>47.52</v>
          </cell>
          <cell r="L1374">
            <v>70.84</v>
          </cell>
        </row>
        <row r="1375">
          <cell r="A1375">
            <v>1308</v>
          </cell>
          <cell r="B1375" t="str">
            <v>060302.4630.00289.01 Pengadaan Kendaraan Roda 2</v>
          </cell>
          <cell r="C1375" t="str">
            <v>Swakelola</v>
          </cell>
          <cell r="D1375" t="str">
            <v>Fisik</v>
          </cell>
          <cell r="E1375">
            <v>36440</v>
          </cell>
          <cell r="F1375">
            <v>0</v>
          </cell>
          <cell r="G1375">
            <v>36440</v>
          </cell>
          <cell r="H1375">
            <v>35775</v>
          </cell>
          <cell r="I1375">
            <v>0</v>
          </cell>
          <cell r="J1375">
            <v>35775</v>
          </cell>
          <cell r="K1375">
            <v>98.18</v>
          </cell>
          <cell r="L1375">
            <v>100</v>
          </cell>
        </row>
        <row r="1376">
          <cell r="A1376">
            <v>1309</v>
          </cell>
          <cell r="B1376" t="str">
            <v>060302.4630.04943.01 Pembangunan SPAM Desa Sejahtera Kab. Sigi (PF.AM-04/10)</v>
          </cell>
          <cell r="C1376" t="str">
            <v>Kontrak</v>
          </cell>
          <cell r="D1376" t="str">
            <v>Fisik</v>
          </cell>
          <cell r="E1376">
            <v>795983</v>
          </cell>
          <cell r="F1376">
            <v>0</v>
          </cell>
          <cell r="G1376">
            <v>795983</v>
          </cell>
          <cell r="H1376">
            <v>604905</v>
          </cell>
          <cell r="I1376">
            <v>0</v>
          </cell>
          <cell r="J1376">
            <v>604905</v>
          </cell>
          <cell r="K1376">
            <v>75.989999999999995</v>
          </cell>
          <cell r="L1376">
            <v>100</v>
          </cell>
        </row>
        <row r="1377">
          <cell r="A1377">
            <v>1310</v>
          </cell>
          <cell r="B1377" t="str">
            <v>060302.4630.04943.01 Pembangunan SPAM Desa Loru Kab. Sigi (PF.AM-05/10)</v>
          </cell>
          <cell r="C1377" t="str">
            <v>Kontrak</v>
          </cell>
          <cell r="D1377" t="str">
            <v>Fisik</v>
          </cell>
          <cell r="E1377">
            <v>572871</v>
          </cell>
          <cell r="F1377">
            <v>0</v>
          </cell>
          <cell r="G1377">
            <v>572871</v>
          </cell>
          <cell r="H1377">
            <v>141879</v>
          </cell>
          <cell r="I1377">
            <v>0</v>
          </cell>
          <cell r="J1377">
            <v>141879</v>
          </cell>
          <cell r="K1377">
            <v>24.77</v>
          </cell>
          <cell r="L1377">
            <v>100</v>
          </cell>
        </row>
        <row r="1378">
          <cell r="A1378">
            <v>1311</v>
          </cell>
          <cell r="B1378" t="str">
            <v>060302.4630.04943.01 Pembangunan SPAM Desa Ensa Kec. Mori Kab. Morowali (PF.AM-06/10)</v>
          </cell>
          <cell r="C1378" t="str">
            <v>Kontrak</v>
          </cell>
          <cell r="D1378" t="str">
            <v>Fisik</v>
          </cell>
          <cell r="E1378">
            <v>643608</v>
          </cell>
          <cell r="F1378">
            <v>0</v>
          </cell>
          <cell r="G1378">
            <v>643608</v>
          </cell>
          <cell r="H1378">
            <v>183382</v>
          </cell>
          <cell r="I1378">
            <v>0</v>
          </cell>
          <cell r="J1378">
            <v>183382</v>
          </cell>
          <cell r="K1378">
            <v>28.49</v>
          </cell>
          <cell r="L1378">
            <v>90.01</v>
          </cell>
        </row>
        <row r="1379">
          <cell r="A1379">
            <v>1312</v>
          </cell>
          <cell r="B1379" t="str">
            <v>060302.4630.04943.01 Kegiatan Penunjang</v>
          </cell>
          <cell r="C1379" t="str">
            <v>Adm. Umum</v>
          </cell>
          <cell r="D1379" t="str">
            <v>Adm. Umum</v>
          </cell>
          <cell r="E1379">
            <v>48625</v>
          </cell>
          <cell r="F1379">
            <v>0</v>
          </cell>
          <cell r="G1379">
            <v>48625</v>
          </cell>
          <cell r="H1379">
            <v>30375</v>
          </cell>
          <cell r="I1379">
            <v>0</v>
          </cell>
          <cell r="J1379">
            <v>30375</v>
          </cell>
          <cell r="K1379">
            <v>62.47</v>
          </cell>
          <cell r="L1379">
            <v>62.47</v>
          </cell>
        </row>
        <row r="1380">
          <cell r="A1380">
            <v>1313</v>
          </cell>
          <cell r="B1380" t="str">
            <v>060302.4630.04944.01 Pembelian GPS dan Altimeter</v>
          </cell>
          <cell r="C1380" t="str">
            <v>Swakelola</v>
          </cell>
          <cell r="D1380" t="str">
            <v>Fisik</v>
          </cell>
          <cell r="E1380">
            <v>76735</v>
          </cell>
          <cell r="F1380">
            <v>0</v>
          </cell>
          <cell r="G1380">
            <v>76735</v>
          </cell>
          <cell r="H1380">
            <v>76735</v>
          </cell>
          <cell r="I1380">
            <v>0</v>
          </cell>
          <cell r="J1380">
            <v>76735</v>
          </cell>
          <cell r="K1380">
            <v>100</v>
          </cell>
          <cell r="L1380">
            <v>100</v>
          </cell>
        </row>
        <row r="1381">
          <cell r="A1381">
            <v>1314</v>
          </cell>
          <cell r="B1381" t="str">
            <v>060302.4630.04944.01 Pembangunan SPAM IKK Bualemo Kab. Banggai (PF.AM-01/10)</v>
          </cell>
          <cell r="C1381" t="str">
            <v>Kontrak</v>
          </cell>
          <cell r="D1381" t="str">
            <v>Fisik</v>
          </cell>
          <cell r="E1381">
            <v>4315266</v>
          </cell>
          <cell r="F1381">
            <v>0</v>
          </cell>
          <cell r="G1381">
            <v>4315266</v>
          </cell>
          <cell r="H1381">
            <v>3208189</v>
          </cell>
          <cell r="I1381">
            <v>0</v>
          </cell>
          <cell r="J1381">
            <v>3208189</v>
          </cell>
          <cell r="K1381">
            <v>74.349999999999994</v>
          </cell>
          <cell r="L1381">
            <v>74.25</v>
          </cell>
        </row>
        <row r="1382">
          <cell r="A1382">
            <v>1315</v>
          </cell>
          <cell r="B1382" t="str">
            <v>060302.4630.04944.01 Pembangunan SPAM IKK Biromaru Kab. Sigi (PF.AM-02/10)</v>
          </cell>
          <cell r="C1382" t="str">
            <v>Kontrak</v>
          </cell>
          <cell r="D1382" t="str">
            <v>Fisik</v>
          </cell>
          <cell r="E1382">
            <v>4153771</v>
          </cell>
          <cell r="F1382">
            <v>0</v>
          </cell>
          <cell r="G1382">
            <v>4153771</v>
          </cell>
          <cell r="H1382">
            <v>3236469</v>
          </cell>
          <cell r="I1382">
            <v>0</v>
          </cell>
          <cell r="J1382">
            <v>3236469</v>
          </cell>
          <cell r="K1382">
            <v>77.92</v>
          </cell>
          <cell r="L1382">
            <v>80.5</v>
          </cell>
        </row>
        <row r="1383">
          <cell r="A1383">
            <v>1316</v>
          </cell>
          <cell r="B1383" t="str">
            <v>060302.4630.04944.01 Pembangunan SPAM IKK Lalos Kec. Galang Kab. Toli-toli (PF.AM-03/10)</v>
          </cell>
          <cell r="C1383" t="str">
            <v>Kontrak</v>
          </cell>
          <cell r="D1383" t="str">
            <v>Fisik</v>
          </cell>
          <cell r="E1383">
            <v>2049402</v>
          </cell>
          <cell r="F1383">
            <v>0</v>
          </cell>
          <cell r="G1383">
            <v>2049402</v>
          </cell>
          <cell r="H1383">
            <v>1672071</v>
          </cell>
          <cell r="I1383">
            <v>0</v>
          </cell>
          <cell r="J1383">
            <v>1672071</v>
          </cell>
          <cell r="K1383">
            <v>81.59</v>
          </cell>
          <cell r="L1383">
            <v>84.47</v>
          </cell>
        </row>
        <row r="1384">
          <cell r="A1384">
            <v>1317</v>
          </cell>
          <cell r="B1384" t="str">
            <v>060302.4630.04944.01 Kegiatan Penunjang</v>
          </cell>
          <cell r="C1384" t="str">
            <v>Adm. Umum</v>
          </cell>
          <cell r="D1384" t="str">
            <v>Adm. Umum</v>
          </cell>
          <cell r="E1384">
            <v>32700</v>
          </cell>
          <cell r="F1384">
            <v>0</v>
          </cell>
          <cell r="G1384">
            <v>32700</v>
          </cell>
          <cell r="H1384">
            <v>13200</v>
          </cell>
          <cell r="I1384">
            <v>0</v>
          </cell>
          <cell r="J1384">
            <v>13200</v>
          </cell>
          <cell r="K1384">
            <v>40.369999999999997</v>
          </cell>
          <cell r="L1384">
            <v>40.369999999999997</v>
          </cell>
        </row>
        <row r="1385">
          <cell r="A1385">
            <v>1318</v>
          </cell>
          <cell r="B1385" t="str">
            <v>060302.4630.04945.01 Pembangunan SPAM Kota Salakan Kab. Banggai Kepulauan (PF.AM-07/10)</v>
          </cell>
          <cell r="C1385" t="str">
            <v>Kontrak</v>
          </cell>
          <cell r="D1385" t="str">
            <v>Fisik</v>
          </cell>
          <cell r="E1385">
            <v>5162583</v>
          </cell>
          <cell r="F1385">
            <v>0</v>
          </cell>
          <cell r="G1385">
            <v>5162583</v>
          </cell>
          <cell r="H1385">
            <v>3176249</v>
          </cell>
          <cell r="I1385">
            <v>0</v>
          </cell>
          <cell r="J1385">
            <v>3176249</v>
          </cell>
          <cell r="K1385">
            <v>61.52</v>
          </cell>
          <cell r="L1385">
            <v>75.650000000000006</v>
          </cell>
        </row>
        <row r="1386">
          <cell r="A1386">
            <v>1319</v>
          </cell>
          <cell r="B1386" t="str">
            <v>060302.4630.04945.01 Optimalisasi dan Peningkatan Kapasitas SPAM Kota Poso Kab. Poso (PF.AM-08/10)</v>
          </cell>
          <cell r="C1386" t="str">
            <v>Kontrak</v>
          </cell>
          <cell r="D1386" t="str">
            <v>Fisik</v>
          </cell>
          <cell r="E1386">
            <v>2954916</v>
          </cell>
          <cell r="F1386">
            <v>0</v>
          </cell>
          <cell r="G1386">
            <v>2954916</v>
          </cell>
          <cell r="H1386">
            <v>2536846</v>
          </cell>
          <cell r="I1386">
            <v>0</v>
          </cell>
          <cell r="J1386">
            <v>2536846</v>
          </cell>
          <cell r="K1386">
            <v>85.85</v>
          </cell>
          <cell r="L1386">
            <v>88.31</v>
          </cell>
        </row>
        <row r="1387">
          <cell r="A1387">
            <v>1320</v>
          </cell>
          <cell r="B1387" t="str">
            <v>060302.4630.04945.01 Kegiatan Penunjang</v>
          </cell>
          <cell r="C1387" t="str">
            <v>Adm. Umum</v>
          </cell>
          <cell r="D1387" t="str">
            <v>Adm. Umum</v>
          </cell>
          <cell r="E1387">
            <v>22100</v>
          </cell>
          <cell r="F1387">
            <v>0</v>
          </cell>
          <cell r="G1387">
            <v>22100</v>
          </cell>
          <cell r="H1387">
            <v>9100</v>
          </cell>
          <cell r="I1387">
            <v>0</v>
          </cell>
          <cell r="J1387">
            <v>9100</v>
          </cell>
          <cell r="K1387">
            <v>41.18</v>
          </cell>
          <cell r="L1387">
            <v>41.18</v>
          </cell>
        </row>
        <row r="1388">
          <cell r="A1388">
            <v>5496180</v>
          </cell>
          <cell r="B1388" t="str">
            <v xml:space="preserve">PENGEMBANGAN PENYEHATAN LINGKUNGAN PERMUKIMAN SULAWESI TENGAH </v>
          </cell>
          <cell r="C1388" t="str">
            <v xml:space="preserve">- </v>
          </cell>
          <cell r="D1388" t="str">
            <v>-</v>
          </cell>
          <cell r="E1388">
            <v>250000</v>
          </cell>
          <cell r="F1388">
            <v>0</v>
          </cell>
          <cell r="G1388">
            <v>250000</v>
          </cell>
          <cell r="H1388">
            <v>11394</v>
          </cell>
          <cell r="I1388">
            <v>0</v>
          </cell>
          <cell r="J1388">
            <v>11394</v>
          </cell>
          <cell r="K1388">
            <v>4.5599999999999996</v>
          </cell>
          <cell r="L1388">
            <v>4.5599999999999996</v>
          </cell>
        </row>
        <row r="1389">
          <cell r="A1389">
            <v>1321</v>
          </cell>
          <cell r="B1389" t="str">
            <v>060302.4283.04679.01 Monev DAK dan Sanitasi</v>
          </cell>
          <cell r="C1389" t="str">
            <v>Swakelola</v>
          </cell>
          <cell r="D1389" t="str">
            <v>Non Fisik</v>
          </cell>
          <cell r="E1389">
            <v>50000</v>
          </cell>
          <cell r="F1389">
            <v>0</v>
          </cell>
          <cell r="G1389">
            <v>50000</v>
          </cell>
          <cell r="H1389">
            <v>11394</v>
          </cell>
          <cell r="I1389">
            <v>0</v>
          </cell>
          <cell r="J1389">
            <v>11394</v>
          </cell>
          <cell r="K1389">
            <v>22.79</v>
          </cell>
          <cell r="L1389">
            <v>22.79</v>
          </cell>
        </row>
        <row r="1390">
          <cell r="A1390">
            <v>1322</v>
          </cell>
          <cell r="B1390" t="str">
            <v>060302.4283.04679.01 Pelatihan SANIMAS Mandor dan KSM</v>
          </cell>
          <cell r="C1390" t="str">
            <v>Swakelola</v>
          </cell>
          <cell r="D1390" t="str">
            <v>Non Fisik</v>
          </cell>
          <cell r="E1390">
            <v>200000</v>
          </cell>
          <cell r="F1390">
            <v>0</v>
          </cell>
          <cell r="G1390">
            <v>200000</v>
          </cell>
          <cell r="H1390">
            <v>0</v>
          </cell>
          <cell r="I1390">
            <v>0</v>
          </cell>
          <cell r="J1390">
            <v>0</v>
          </cell>
          <cell r="K1390">
            <v>0</v>
          </cell>
          <cell r="L1390">
            <v>0</v>
          </cell>
        </row>
        <row r="1391">
          <cell r="A1391">
            <v>5496240</v>
          </cell>
          <cell r="B1391" t="str">
            <v xml:space="preserve">PENGEMBANGAN KINERJA PENGELOLAAN AIR MINUM SULAWESI SELATAN </v>
          </cell>
          <cell r="C1391" t="str">
            <v xml:space="preserve">- </v>
          </cell>
          <cell r="D1391" t="str">
            <v>-</v>
          </cell>
          <cell r="E1391">
            <v>52411000</v>
          </cell>
          <cell r="F1391">
            <v>9453825</v>
          </cell>
          <cell r="G1391">
            <v>61864825</v>
          </cell>
          <cell r="H1391">
            <v>35454108</v>
          </cell>
          <cell r="I1391">
            <v>3360095</v>
          </cell>
          <cell r="J1391">
            <v>38814203</v>
          </cell>
          <cell r="K1391">
            <v>62.74</v>
          </cell>
          <cell r="L1391">
            <v>83.75</v>
          </cell>
        </row>
        <row r="1392">
          <cell r="A1392">
            <v>1323</v>
          </cell>
          <cell r="B1392" t="str">
            <v>060302.4282.00002.01 Administrasi Kegiatan</v>
          </cell>
          <cell r="C1392" t="str">
            <v>Swakelola</v>
          </cell>
          <cell r="D1392" t="str">
            <v>Non Fisik</v>
          </cell>
          <cell r="E1392">
            <v>100000</v>
          </cell>
          <cell r="F1392">
            <v>0</v>
          </cell>
          <cell r="G1392">
            <v>100000</v>
          </cell>
          <cell r="H1392">
            <v>53412</v>
          </cell>
          <cell r="I1392">
            <v>0</v>
          </cell>
          <cell r="J1392">
            <v>53412</v>
          </cell>
          <cell r="K1392">
            <v>53.41</v>
          </cell>
          <cell r="L1392">
            <v>53.41</v>
          </cell>
        </row>
        <row r="1393">
          <cell r="A1393">
            <v>1324</v>
          </cell>
          <cell r="B1393" t="str">
            <v>060302.4282.00062.01 Kampanye Publik Air Minum</v>
          </cell>
          <cell r="C1393" t="str">
            <v>Swakelola</v>
          </cell>
          <cell r="D1393" t="str">
            <v>Non Fisik</v>
          </cell>
          <cell r="E1393">
            <v>119311</v>
          </cell>
          <cell r="F1393">
            <v>0</v>
          </cell>
          <cell r="G1393">
            <v>119311</v>
          </cell>
          <cell r="H1393">
            <v>0</v>
          </cell>
          <cell r="I1393">
            <v>0</v>
          </cell>
          <cell r="J1393">
            <v>0</v>
          </cell>
          <cell r="K1393">
            <v>0</v>
          </cell>
          <cell r="L1393">
            <v>0</v>
          </cell>
        </row>
        <row r="1394">
          <cell r="A1394">
            <v>1325</v>
          </cell>
          <cell r="B1394" t="str">
            <v>060302.4282.00121.01 Studi Identifikasi dan Pemetaan Kebutuhan Sumber Air Baku Untuk Air Minum</v>
          </cell>
          <cell r="C1394" t="str">
            <v>Kontrak</v>
          </cell>
          <cell r="D1394" t="str">
            <v>Non Fisik</v>
          </cell>
          <cell r="E1394">
            <v>400000</v>
          </cell>
          <cell r="F1394">
            <v>0</v>
          </cell>
          <cell r="G1394">
            <v>400000</v>
          </cell>
          <cell r="H1394">
            <v>73590</v>
          </cell>
          <cell r="I1394">
            <v>0</v>
          </cell>
          <cell r="J1394">
            <v>73590</v>
          </cell>
          <cell r="K1394">
            <v>18.399999999999999</v>
          </cell>
          <cell r="L1394">
            <v>20</v>
          </cell>
        </row>
        <row r="1395">
          <cell r="A1395">
            <v>1326</v>
          </cell>
          <cell r="B1395" t="str">
            <v>060302.4282.00121.01 Pendampingan Penyusunan Perda dan Rencana Induk Pengembangan SPAM</v>
          </cell>
          <cell r="C1395" t="str">
            <v>Kontrak</v>
          </cell>
          <cell r="D1395" t="str">
            <v>Non Fisik</v>
          </cell>
          <cell r="E1395">
            <v>400000</v>
          </cell>
          <cell r="F1395">
            <v>0</v>
          </cell>
          <cell r="G1395">
            <v>400000</v>
          </cell>
          <cell r="H1395">
            <v>113850</v>
          </cell>
          <cell r="I1395">
            <v>0</v>
          </cell>
          <cell r="J1395">
            <v>113850</v>
          </cell>
          <cell r="K1395">
            <v>28.46</v>
          </cell>
          <cell r="L1395">
            <v>30</v>
          </cell>
        </row>
        <row r="1396">
          <cell r="A1396">
            <v>1327</v>
          </cell>
          <cell r="B1396" t="str">
            <v>060302.4282.00121.01 Perencanaan Konstruksi Ds. Tanete Kec. Tompobulu dan IKK Pallangga Kab. Gowa</v>
          </cell>
          <cell r="C1396" t="str">
            <v>Kontrak</v>
          </cell>
          <cell r="D1396" t="str">
            <v>Non Fisik</v>
          </cell>
          <cell r="E1396">
            <v>50000</v>
          </cell>
          <cell r="F1396">
            <v>0</v>
          </cell>
          <cell r="G1396">
            <v>50000</v>
          </cell>
          <cell r="H1396">
            <v>49522</v>
          </cell>
          <cell r="I1396">
            <v>0</v>
          </cell>
          <cell r="J1396">
            <v>49522</v>
          </cell>
          <cell r="K1396">
            <v>99.04</v>
          </cell>
          <cell r="L1396">
            <v>100</v>
          </cell>
        </row>
        <row r="1397">
          <cell r="A1397">
            <v>1328</v>
          </cell>
          <cell r="B1397" t="str">
            <v>060302.4282.00121.01 Perencanaan Konstruksi di Ds. Sepakat Kec. Mappideceng dan PDAM Kab. Luwu Utara</v>
          </cell>
          <cell r="C1397" t="str">
            <v>Kontrak</v>
          </cell>
          <cell r="D1397" t="str">
            <v>Non Fisik</v>
          </cell>
          <cell r="E1397">
            <v>50000</v>
          </cell>
          <cell r="F1397">
            <v>0</v>
          </cell>
          <cell r="G1397">
            <v>50000</v>
          </cell>
          <cell r="H1397">
            <v>49500</v>
          </cell>
          <cell r="I1397">
            <v>0</v>
          </cell>
          <cell r="J1397">
            <v>49500</v>
          </cell>
          <cell r="K1397">
            <v>99</v>
          </cell>
          <cell r="L1397">
            <v>100</v>
          </cell>
        </row>
        <row r="1398">
          <cell r="A1398">
            <v>1329</v>
          </cell>
          <cell r="B1398" t="str">
            <v>060302.4282.00121.01 Perencanaan Konstruksi di IKK Pajukukang Kec. Pajukukang Kab. Bantaeng</v>
          </cell>
          <cell r="C1398" t="str">
            <v>Kontrak</v>
          </cell>
          <cell r="D1398" t="str">
            <v>Non Fisik</v>
          </cell>
          <cell r="E1398">
            <v>50000</v>
          </cell>
          <cell r="F1398">
            <v>0</v>
          </cell>
          <cell r="G1398">
            <v>50000</v>
          </cell>
          <cell r="H1398">
            <v>49786</v>
          </cell>
          <cell r="I1398">
            <v>0</v>
          </cell>
          <cell r="J1398">
            <v>49786</v>
          </cell>
          <cell r="K1398">
            <v>99.57</v>
          </cell>
          <cell r="L1398">
            <v>100</v>
          </cell>
        </row>
        <row r="1399">
          <cell r="A1399">
            <v>1330</v>
          </cell>
          <cell r="B1399" t="str">
            <v>060302.4282.00121.01 Perencanaan Konstruksi di Ds. Batubatu Kec. Polongbengkeng Utara dan IKK Palleko Kec. Palleko Kab. Takalar</v>
          </cell>
          <cell r="C1399" t="str">
            <v>Kontrak</v>
          </cell>
          <cell r="D1399" t="str">
            <v>Non Fisik</v>
          </cell>
          <cell r="E1399">
            <v>50000</v>
          </cell>
          <cell r="F1399">
            <v>0</v>
          </cell>
          <cell r="G1399">
            <v>50000</v>
          </cell>
          <cell r="H1399">
            <v>49588</v>
          </cell>
          <cell r="I1399">
            <v>0</v>
          </cell>
          <cell r="J1399">
            <v>49588</v>
          </cell>
          <cell r="K1399">
            <v>99.18</v>
          </cell>
          <cell r="L1399">
            <v>100</v>
          </cell>
        </row>
        <row r="1400">
          <cell r="A1400">
            <v>1331</v>
          </cell>
          <cell r="B1400" t="str">
            <v>060302.4282.00121.01 Perencanaan Konstruksi di IKK Leppangeng Kec. Lapri Kab. Bone</v>
          </cell>
          <cell r="C1400" t="str">
            <v>Kontrak</v>
          </cell>
          <cell r="D1400" t="str">
            <v>Non Fisik</v>
          </cell>
          <cell r="E1400">
            <v>50000</v>
          </cell>
          <cell r="F1400">
            <v>0</v>
          </cell>
          <cell r="G1400">
            <v>50000</v>
          </cell>
          <cell r="H1400">
            <v>49456</v>
          </cell>
          <cell r="I1400">
            <v>0</v>
          </cell>
          <cell r="J1400">
            <v>49456</v>
          </cell>
          <cell r="K1400">
            <v>98.91</v>
          </cell>
          <cell r="L1400">
            <v>100</v>
          </cell>
        </row>
        <row r="1401">
          <cell r="A1401">
            <v>1332</v>
          </cell>
          <cell r="B1401" t="str">
            <v>060302.4282.00121.01 Perencanaan Konstruksi di IKK Malua Kab. Enrekang</v>
          </cell>
          <cell r="C1401" t="str">
            <v>Kontrak</v>
          </cell>
          <cell r="D1401" t="str">
            <v>Non Fisik</v>
          </cell>
          <cell r="E1401">
            <v>50000</v>
          </cell>
          <cell r="F1401">
            <v>0</v>
          </cell>
          <cell r="G1401">
            <v>50000</v>
          </cell>
          <cell r="H1401">
            <v>49324</v>
          </cell>
          <cell r="I1401">
            <v>0</v>
          </cell>
          <cell r="J1401">
            <v>49324</v>
          </cell>
          <cell r="K1401">
            <v>98.65</v>
          </cell>
          <cell r="L1401">
            <v>100</v>
          </cell>
        </row>
        <row r="1402">
          <cell r="A1402">
            <v>1333</v>
          </cell>
          <cell r="B1402" t="str">
            <v>060302.4282.00121.01 Perencanaan Konstruksi di PDAM Kab. Jeneponto</v>
          </cell>
          <cell r="C1402" t="str">
            <v>Kontrak</v>
          </cell>
          <cell r="D1402" t="str">
            <v>Non Fisik</v>
          </cell>
          <cell r="E1402">
            <v>50000</v>
          </cell>
          <cell r="F1402">
            <v>0</v>
          </cell>
          <cell r="G1402">
            <v>50000</v>
          </cell>
          <cell r="H1402">
            <v>49434</v>
          </cell>
          <cell r="I1402">
            <v>0</v>
          </cell>
          <cell r="J1402">
            <v>49434</v>
          </cell>
          <cell r="K1402">
            <v>98.87</v>
          </cell>
          <cell r="L1402">
            <v>100</v>
          </cell>
        </row>
        <row r="1403">
          <cell r="A1403">
            <v>1334</v>
          </cell>
          <cell r="B1403" t="str">
            <v>060302.4282.00121.01 Konsultasi Supervisi SPAM di Ds. Tanete Kec. Tompobulu, IKK Pallangga Kab. Gowa dan Ds. Batubatu Kec. Polut Utara, IKK Palleko Kec. Palleko Kab. Takalar</v>
          </cell>
          <cell r="C1403" t="str">
            <v>Kontrak</v>
          </cell>
          <cell r="D1403" t="str">
            <v>Non Fisik</v>
          </cell>
          <cell r="E1403">
            <v>100000</v>
          </cell>
          <cell r="F1403">
            <v>0</v>
          </cell>
          <cell r="G1403">
            <v>100000</v>
          </cell>
          <cell r="H1403">
            <v>53754</v>
          </cell>
          <cell r="I1403">
            <v>0</v>
          </cell>
          <cell r="J1403">
            <v>53754</v>
          </cell>
          <cell r="K1403">
            <v>53.75</v>
          </cell>
          <cell r="L1403">
            <v>100</v>
          </cell>
        </row>
        <row r="1404">
          <cell r="A1404">
            <v>1335</v>
          </cell>
          <cell r="B1404" t="str">
            <v>060302.4282.00121.01 Konsultasi Supervisi SPAM di IKK Batusitanduk Kec. Walenrang Kab. Luwu</v>
          </cell>
          <cell r="C1404" t="str">
            <v>Kontrak</v>
          </cell>
          <cell r="D1404" t="str">
            <v>Non Fisik</v>
          </cell>
          <cell r="E1404">
            <v>100000</v>
          </cell>
          <cell r="F1404">
            <v>0</v>
          </cell>
          <cell r="G1404">
            <v>100000</v>
          </cell>
          <cell r="H1404">
            <v>53875</v>
          </cell>
          <cell r="I1404">
            <v>0</v>
          </cell>
          <cell r="J1404">
            <v>53875</v>
          </cell>
          <cell r="K1404">
            <v>53.88</v>
          </cell>
          <cell r="L1404">
            <v>100</v>
          </cell>
        </row>
        <row r="1405">
          <cell r="A1405">
            <v>1336</v>
          </cell>
          <cell r="B1405" t="str">
            <v>060302.4282.00121.01 Konsultasi Supervisi SPAM di IKK Pajukukang Kab. Bantaeng, dan PDAM Kab. Jeneponto</v>
          </cell>
          <cell r="C1405" t="str">
            <v>Kontrak</v>
          </cell>
          <cell r="D1405" t="str">
            <v>Non Fisik</v>
          </cell>
          <cell r="E1405">
            <v>100000</v>
          </cell>
          <cell r="F1405">
            <v>0</v>
          </cell>
          <cell r="G1405">
            <v>100000</v>
          </cell>
          <cell r="H1405">
            <v>53978</v>
          </cell>
          <cell r="I1405">
            <v>0</v>
          </cell>
          <cell r="J1405">
            <v>53978</v>
          </cell>
          <cell r="K1405">
            <v>53.98</v>
          </cell>
          <cell r="L1405">
            <v>100</v>
          </cell>
        </row>
        <row r="1406">
          <cell r="A1406">
            <v>1337</v>
          </cell>
          <cell r="B1406" t="str">
            <v>060302.4282.00121.01 Konsultasi Supervisi SPAM di IKK Leppangeng Kec. Lappariaja Kab. Bone</v>
          </cell>
          <cell r="C1406" t="str">
            <v>Kontrak</v>
          </cell>
          <cell r="D1406" t="str">
            <v>Non Fisik</v>
          </cell>
          <cell r="E1406">
            <v>100000</v>
          </cell>
          <cell r="F1406">
            <v>0</v>
          </cell>
          <cell r="G1406">
            <v>100000</v>
          </cell>
          <cell r="H1406">
            <v>54027</v>
          </cell>
          <cell r="I1406">
            <v>0</v>
          </cell>
          <cell r="J1406">
            <v>54027</v>
          </cell>
          <cell r="K1406">
            <v>54.03</v>
          </cell>
          <cell r="L1406">
            <v>100</v>
          </cell>
        </row>
        <row r="1407">
          <cell r="A1407">
            <v>1338</v>
          </cell>
          <cell r="B1407" t="str">
            <v>060302.4282.00121.01 Konsultasi Supervisi SPAM di IKK Malua Kab. Enrekang, Ds. Sepakat Kec. Mappideceng dan PDAM Kab. Luwu Utara</v>
          </cell>
          <cell r="C1407" t="str">
            <v>Kontrak</v>
          </cell>
          <cell r="D1407" t="str">
            <v>Non Fisik</v>
          </cell>
          <cell r="E1407">
            <v>100000</v>
          </cell>
          <cell r="F1407">
            <v>0</v>
          </cell>
          <cell r="G1407">
            <v>100000</v>
          </cell>
          <cell r="H1407">
            <v>54008</v>
          </cell>
          <cell r="I1407">
            <v>0</v>
          </cell>
          <cell r="J1407">
            <v>54008</v>
          </cell>
          <cell r="K1407">
            <v>54.01</v>
          </cell>
          <cell r="L1407">
            <v>100</v>
          </cell>
        </row>
        <row r="1408">
          <cell r="A1408">
            <v>1339</v>
          </cell>
          <cell r="B1408" t="str">
            <v>060302.4282.00121.01 Perencanaan Konstruksi di IKK Batusitanduk Kec. Walenrang Kab. Luwu</v>
          </cell>
          <cell r="C1408" t="str">
            <v>Kontrak</v>
          </cell>
          <cell r="D1408" t="str">
            <v>Non Fisik</v>
          </cell>
          <cell r="E1408">
            <v>50000</v>
          </cell>
          <cell r="F1408">
            <v>0</v>
          </cell>
          <cell r="G1408">
            <v>50000</v>
          </cell>
          <cell r="H1408">
            <v>49676</v>
          </cell>
          <cell r="I1408">
            <v>0</v>
          </cell>
          <cell r="J1408">
            <v>49676</v>
          </cell>
          <cell r="K1408">
            <v>99.35</v>
          </cell>
          <cell r="L1408">
            <v>100</v>
          </cell>
        </row>
        <row r="1409">
          <cell r="A1409">
            <v>1340</v>
          </cell>
          <cell r="B1409" t="str">
            <v>060302.4282.00728.01 Fasilitasi Pembentukan Kelembagaan BLU SPAM dan Kelompok Masyarakat</v>
          </cell>
          <cell r="C1409" t="str">
            <v>Swakelola</v>
          </cell>
          <cell r="D1409" t="str">
            <v>Non Fisik</v>
          </cell>
          <cell r="E1409">
            <v>247825</v>
          </cell>
          <cell r="F1409">
            <v>0</v>
          </cell>
          <cell r="G1409">
            <v>247825</v>
          </cell>
          <cell r="H1409">
            <v>176856</v>
          </cell>
          <cell r="I1409">
            <v>0</v>
          </cell>
          <cell r="J1409">
            <v>176856</v>
          </cell>
          <cell r="K1409">
            <v>71.36</v>
          </cell>
          <cell r="L1409">
            <v>71.36</v>
          </cell>
        </row>
        <row r="1410">
          <cell r="A1410">
            <v>1341</v>
          </cell>
          <cell r="B1410" t="str">
            <v>060302.4282.00728.01 Sosialisasi Pedoman Pelaksanaan Konstruksi</v>
          </cell>
          <cell r="C1410" t="str">
            <v>Swakelola</v>
          </cell>
          <cell r="D1410" t="str">
            <v>Non Fisik</v>
          </cell>
          <cell r="E1410">
            <v>214314</v>
          </cell>
          <cell r="F1410">
            <v>0</v>
          </cell>
          <cell r="G1410">
            <v>214314</v>
          </cell>
          <cell r="H1410">
            <v>173325</v>
          </cell>
          <cell r="I1410">
            <v>0</v>
          </cell>
          <cell r="J1410">
            <v>173325</v>
          </cell>
          <cell r="K1410">
            <v>80.87</v>
          </cell>
          <cell r="L1410">
            <v>80.87</v>
          </cell>
        </row>
        <row r="1411">
          <cell r="A1411">
            <v>1342</v>
          </cell>
          <cell r="B1411" t="str">
            <v>060302.4282.00967.01 Monev. SPAM</v>
          </cell>
          <cell r="C1411" t="str">
            <v>Swakelola</v>
          </cell>
          <cell r="D1411" t="str">
            <v>Non Fisik</v>
          </cell>
          <cell r="E1411">
            <v>195925</v>
          </cell>
          <cell r="F1411">
            <v>0</v>
          </cell>
          <cell r="G1411">
            <v>195925</v>
          </cell>
          <cell r="H1411">
            <v>86299</v>
          </cell>
          <cell r="I1411">
            <v>0</v>
          </cell>
          <cell r="J1411">
            <v>86299</v>
          </cell>
          <cell r="K1411">
            <v>44.05</v>
          </cell>
          <cell r="L1411">
            <v>44.05</v>
          </cell>
        </row>
        <row r="1412">
          <cell r="A1412">
            <v>1343</v>
          </cell>
          <cell r="B1412" t="str">
            <v>060302.4282.00967.01 Monev. PAMSIMAS</v>
          </cell>
          <cell r="C1412" t="str">
            <v>Swakelola</v>
          </cell>
          <cell r="D1412" t="str">
            <v>Non Fisik</v>
          </cell>
          <cell r="E1412">
            <v>142425</v>
          </cell>
          <cell r="F1412">
            <v>0</v>
          </cell>
          <cell r="G1412">
            <v>142425</v>
          </cell>
          <cell r="H1412">
            <v>71531</v>
          </cell>
          <cell r="I1412">
            <v>0</v>
          </cell>
          <cell r="J1412">
            <v>71531</v>
          </cell>
          <cell r="K1412">
            <v>50.22</v>
          </cell>
          <cell r="L1412">
            <v>50.22</v>
          </cell>
        </row>
        <row r="1413">
          <cell r="A1413">
            <v>1344</v>
          </cell>
          <cell r="B1413" t="str">
            <v>060302.4282.00967.01 Monev. Dak Bidang Air Minum</v>
          </cell>
          <cell r="C1413" t="str">
            <v>Swakelola</v>
          </cell>
          <cell r="D1413" t="str">
            <v>Non Fisik</v>
          </cell>
          <cell r="E1413">
            <v>180200</v>
          </cell>
          <cell r="F1413">
            <v>0</v>
          </cell>
          <cell r="G1413">
            <v>180200</v>
          </cell>
          <cell r="H1413">
            <v>135557</v>
          </cell>
          <cell r="I1413">
            <v>0</v>
          </cell>
          <cell r="J1413">
            <v>135557</v>
          </cell>
          <cell r="K1413">
            <v>75.23</v>
          </cell>
          <cell r="L1413">
            <v>75.23</v>
          </cell>
        </row>
        <row r="1414">
          <cell r="A1414">
            <v>1345</v>
          </cell>
          <cell r="B1414" t="str">
            <v>060302.4607.00168.01 Pengadaan / Pemasangan Pompa Centrifugal dan Submersible di PDAM Kab. Maros</v>
          </cell>
          <cell r="C1414" t="str">
            <v>Kontrak</v>
          </cell>
          <cell r="D1414" t="str">
            <v>Fisik</v>
          </cell>
          <cell r="E1414">
            <v>1220000</v>
          </cell>
          <cell r="F1414">
            <v>0</v>
          </cell>
          <cell r="G1414">
            <v>1220000</v>
          </cell>
          <cell r="H1414">
            <v>926706</v>
          </cell>
          <cell r="I1414">
            <v>0</v>
          </cell>
          <cell r="J1414">
            <v>926706</v>
          </cell>
          <cell r="K1414">
            <v>75.959999999999994</v>
          </cell>
          <cell r="L1414">
            <v>100</v>
          </cell>
        </row>
        <row r="1415">
          <cell r="A1415">
            <v>1346</v>
          </cell>
          <cell r="B1415" t="str">
            <v>060302.4607.00168.01 Pengadaan / Pemasangan Pompa Centrifugal dan Submersible di PDAM Kota Parepere</v>
          </cell>
          <cell r="C1415" t="str">
            <v>Kontrak</v>
          </cell>
          <cell r="D1415" t="str">
            <v>Fisik</v>
          </cell>
          <cell r="E1415">
            <v>1270000</v>
          </cell>
          <cell r="F1415">
            <v>0</v>
          </cell>
          <cell r="G1415">
            <v>1270000</v>
          </cell>
          <cell r="H1415">
            <v>1071574</v>
          </cell>
          <cell r="I1415">
            <v>0</v>
          </cell>
          <cell r="J1415">
            <v>1071574</v>
          </cell>
          <cell r="K1415">
            <v>84.38</v>
          </cell>
          <cell r="L1415">
            <v>100</v>
          </cell>
        </row>
        <row r="1416">
          <cell r="A1416">
            <v>1347</v>
          </cell>
          <cell r="B1416" t="str">
            <v>060302.4607.00168.01 Pengadaan / Pemasangan Pipa di PDAM Kab. Jeneponto</v>
          </cell>
          <cell r="C1416" t="str">
            <v>Kontrak</v>
          </cell>
          <cell r="D1416" t="str">
            <v>Fisik</v>
          </cell>
          <cell r="E1416">
            <v>2418000</v>
          </cell>
          <cell r="F1416">
            <v>0</v>
          </cell>
          <cell r="G1416">
            <v>2418000</v>
          </cell>
          <cell r="H1416">
            <v>1173744</v>
          </cell>
          <cell r="I1416">
            <v>0</v>
          </cell>
          <cell r="J1416">
            <v>1173744</v>
          </cell>
          <cell r="K1416">
            <v>48.54</v>
          </cell>
          <cell r="L1416">
            <v>100</v>
          </cell>
        </row>
        <row r="1417">
          <cell r="A1417">
            <v>1348</v>
          </cell>
          <cell r="B1417" t="str">
            <v>060302.4607.00168.01 Pengadaan / Pemasangan Pompa Centrifugal dan Submersible di PDAM Kab. Wajo</v>
          </cell>
          <cell r="C1417" t="str">
            <v>Kontrak</v>
          </cell>
          <cell r="D1417" t="str">
            <v>Fisik</v>
          </cell>
          <cell r="E1417">
            <v>1375000</v>
          </cell>
          <cell r="F1417">
            <v>0</v>
          </cell>
          <cell r="G1417">
            <v>1375000</v>
          </cell>
          <cell r="H1417">
            <v>1064489</v>
          </cell>
          <cell r="I1417">
            <v>0</v>
          </cell>
          <cell r="J1417">
            <v>1064489</v>
          </cell>
          <cell r="K1417">
            <v>77.42</v>
          </cell>
          <cell r="L1417">
            <v>100</v>
          </cell>
        </row>
        <row r="1418">
          <cell r="A1418">
            <v>1349</v>
          </cell>
          <cell r="B1418" t="str">
            <v>060302.4607.00168.01 Pengadaan / Pemasangan Pompa Submersible Deep Well dan Centrifugal di PDAM Kab. Sidrap</v>
          </cell>
          <cell r="C1418" t="str">
            <v>Kontrak</v>
          </cell>
          <cell r="D1418" t="str">
            <v>Fisik</v>
          </cell>
          <cell r="E1418">
            <v>650115</v>
          </cell>
          <cell r="F1418">
            <v>0</v>
          </cell>
          <cell r="G1418">
            <v>650115</v>
          </cell>
          <cell r="H1418">
            <v>418390</v>
          </cell>
          <cell r="I1418">
            <v>0</v>
          </cell>
          <cell r="J1418">
            <v>418390</v>
          </cell>
          <cell r="K1418">
            <v>64.36</v>
          </cell>
          <cell r="L1418">
            <v>100</v>
          </cell>
        </row>
        <row r="1419">
          <cell r="A1419">
            <v>1350</v>
          </cell>
          <cell r="B1419" t="str">
            <v>060302.4607.00168.01 Pengadaan / Pemasangan Pompa Centrifugal, Submersible dan Pipa di PDAM Kab. Luwu Utara</v>
          </cell>
          <cell r="C1419" t="str">
            <v>Kontrak</v>
          </cell>
          <cell r="D1419" t="str">
            <v>Fisik</v>
          </cell>
          <cell r="E1419">
            <v>2001560</v>
          </cell>
          <cell r="F1419">
            <v>0</v>
          </cell>
          <cell r="G1419">
            <v>2001560</v>
          </cell>
          <cell r="H1419">
            <v>1445828</v>
          </cell>
          <cell r="I1419">
            <v>0</v>
          </cell>
          <cell r="J1419">
            <v>1445828</v>
          </cell>
          <cell r="K1419">
            <v>72.239999999999995</v>
          </cell>
          <cell r="L1419">
            <v>100</v>
          </cell>
        </row>
        <row r="1420">
          <cell r="A1420">
            <v>1351</v>
          </cell>
          <cell r="B1420" t="str">
            <v>060302.4607.00168.01 Pengadaan / Pemasangan Pompa Centrifugal di PDAM Kab. Tana Toraja</v>
          </cell>
          <cell r="C1420" t="str">
            <v>Kontrak</v>
          </cell>
          <cell r="D1420" t="str">
            <v>Fisik</v>
          </cell>
          <cell r="E1420">
            <v>350000</v>
          </cell>
          <cell r="F1420">
            <v>0</v>
          </cell>
          <cell r="G1420">
            <v>350000</v>
          </cell>
          <cell r="H1420">
            <v>259829</v>
          </cell>
          <cell r="I1420">
            <v>0</v>
          </cell>
          <cell r="J1420">
            <v>259829</v>
          </cell>
          <cell r="K1420">
            <v>74.239999999999995</v>
          </cell>
          <cell r="L1420">
            <v>100</v>
          </cell>
        </row>
        <row r="1421">
          <cell r="A1421">
            <v>1352</v>
          </cell>
          <cell r="B1421" t="str">
            <v>060302.4607.00168.01 Pengadaan / Pemasangan Pompa Centrifugal di PDAM Kab. Bulukumba</v>
          </cell>
          <cell r="C1421" t="str">
            <v>Kontrak</v>
          </cell>
          <cell r="D1421" t="str">
            <v>Fisik</v>
          </cell>
          <cell r="E1421">
            <v>400000</v>
          </cell>
          <cell r="F1421">
            <v>0</v>
          </cell>
          <cell r="G1421">
            <v>400000</v>
          </cell>
          <cell r="H1421">
            <v>307335</v>
          </cell>
          <cell r="I1421">
            <v>0</v>
          </cell>
          <cell r="J1421">
            <v>307335</v>
          </cell>
          <cell r="K1421">
            <v>76.83</v>
          </cell>
          <cell r="L1421">
            <v>100</v>
          </cell>
        </row>
        <row r="1422">
          <cell r="A1422">
            <v>1353</v>
          </cell>
          <cell r="B1422" t="str">
            <v>060302.4607.00168.01 Pengadaan / Pemasangan Centrifugal di PDAM Kab. Gowa</v>
          </cell>
          <cell r="C1422" t="str">
            <v>Kontrak</v>
          </cell>
          <cell r="D1422" t="str">
            <v>Fisik</v>
          </cell>
          <cell r="E1422">
            <v>600000</v>
          </cell>
          <cell r="F1422">
            <v>0</v>
          </cell>
          <cell r="G1422">
            <v>600000</v>
          </cell>
          <cell r="H1422">
            <v>464513</v>
          </cell>
          <cell r="I1422">
            <v>0</v>
          </cell>
          <cell r="J1422">
            <v>464513</v>
          </cell>
          <cell r="K1422">
            <v>77.42</v>
          </cell>
          <cell r="L1422">
            <v>100</v>
          </cell>
        </row>
        <row r="1423">
          <cell r="A1423">
            <v>1354</v>
          </cell>
          <cell r="B1423" t="str">
            <v>060302.4607.00168.01 Pengadaan / Pemasangan Pompa Submersible Deep Well dan Centrifugal di PDAM Kab. Bone</v>
          </cell>
          <cell r="C1423" t="str">
            <v>Kontrak</v>
          </cell>
          <cell r="D1423" t="str">
            <v>Fisik</v>
          </cell>
          <cell r="E1423">
            <v>520000</v>
          </cell>
          <cell r="F1423">
            <v>0</v>
          </cell>
          <cell r="G1423">
            <v>520000</v>
          </cell>
          <cell r="H1423">
            <v>360546</v>
          </cell>
          <cell r="I1423">
            <v>0</v>
          </cell>
          <cell r="J1423">
            <v>360546</v>
          </cell>
          <cell r="K1423">
            <v>69.34</v>
          </cell>
          <cell r="L1423">
            <v>100</v>
          </cell>
        </row>
        <row r="1424">
          <cell r="A1424">
            <v>1355</v>
          </cell>
          <cell r="B1424" t="str">
            <v>060302.4607.00168.01 Honor Panitia Lelang (5 Org x 10 Pkt)</v>
          </cell>
          <cell r="C1424" t="str">
            <v>Swakelola</v>
          </cell>
          <cell r="D1424" t="str">
            <v>Non Fisik</v>
          </cell>
          <cell r="E1424">
            <v>34325</v>
          </cell>
          <cell r="F1424">
            <v>0</v>
          </cell>
          <cell r="G1424">
            <v>34325</v>
          </cell>
          <cell r="H1424">
            <v>34325</v>
          </cell>
          <cell r="I1424">
            <v>0</v>
          </cell>
          <cell r="J1424">
            <v>34325</v>
          </cell>
          <cell r="K1424">
            <v>100</v>
          </cell>
          <cell r="L1424">
            <v>100</v>
          </cell>
        </row>
        <row r="1425">
          <cell r="A1425">
            <v>1356</v>
          </cell>
          <cell r="B1425" t="str">
            <v>060302.4612.04469.02 ISI DNGN KEGIATAN SKPA PAMSIMAS</v>
          </cell>
          <cell r="C1425" t="str">
            <v>Swakelola</v>
          </cell>
          <cell r="D1425" t="str">
            <v>Non Fisik</v>
          </cell>
          <cell r="E1425">
            <v>0</v>
          </cell>
          <cell r="F1425">
            <v>860825</v>
          </cell>
          <cell r="G1425">
            <v>860825</v>
          </cell>
          <cell r="H1425">
            <v>0</v>
          </cell>
          <cell r="I1425">
            <v>0</v>
          </cell>
          <cell r="J1425">
            <v>0</v>
          </cell>
          <cell r="K1425">
            <v>0</v>
          </cell>
          <cell r="L1425">
            <v>0</v>
          </cell>
        </row>
        <row r="1426">
          <cell r="A1426">
            <v>1357</v>
          </cell>
          <cell r="B1426" t="str">
            <v>060302.4612.04941.02 Kegiatan Pamsimas</v>
          </cell>
          <cell r="C1426" t="str">
            <v>Swakelola</v>
          </cell>
          <cell r="D1426" t="str">
            <v>Non Fisik</v>
          </cell>
          <cell r="E1426">
            <v>6935000</v>
          </cell>
          <cell r="F1426">
            <v>0</v>
          </cell>
          <cell r="G1426">
            <v>6935000</v>
          </cell>
          <cell r="H1426">
            <v>3351666</v>
          </cell>
          <cell r="I1426">
            <v>0</v>
          </cell>
          <cell r="J1426">
            <v>3351666</v>
          </cell>
          <cell r="K1426">
            <v>48.33</v>
          </cell>
          <cell r="L1426">
            <v>48.33</v>
          </cell>
        </row>
        <row r="1427">
          <cell r="A1427">
            <v>1358</v>
          </cell>
          <cell r="B1427" t="str">
            <v>060302.4612.04941.02 Konsultan PMAC Sulsel_Sulbar</v>
          </cell>
          <cell r="C1427" t="str">
            <v>Kontrak</v>
          </cell>
          <cell r="D1427" t="str">
            <v>Non Fisik</v>
          </cell>
          <cell r="E1427">
            <v>0</v>
          </cell>
          <cell r="F1427">
            <v>8593000</v>
          </cell>
          <cell r="G1427">
            <v>8593000</v>
          </cell>
          <cell r="H1427">
            <v>0</v>
          </cell>
          <cell r="I1427">
            <v>3360095</v>
          </cell>
          <cell r="J1427">
            <v>3360095</v>
          </cell>
          <cell r="K1427">
            <v>39.1</v>
          </cell>
          <cell r="L1427">
            <v>93.75</v>
          </cell>
        </row>
        <row r="1428">
          <cell r="A1428">
            <v>1359</v>
          </cell>
          <cell r="B1428" t="str">
            <v>060302.4615.04940.02 Pembuatan Bronkaptering, Pengad/Pemas. Pipa dan HU di Ds. Tanete Kec. Tompobulu Kab. Gowa</v>
          </cell>
          <cell r="C1428" t="str">
            <v>Kontrak</v>
          </cell>
          <cell r="D1428" t="str">
            <v>Fisik</v>
          </cell>
          <cell r="E1428">
            <v>775150</v>
          </cell>
          <cell r="F1428">
            <v>0</v>
          </cell>
          <cell r="G1428">
            <v>775150</v>
          </cell>
          <cell r="H1428">
            <v>300003</v>
          </cell>
          <cell r="I1428">
            <v>0</v>
          </cell>
          <cell r="J1428">
            <v>300003</v>
          </cell>
          <cell r="K1428">
            <v>38.700000000000003</v>
          </cell>
          <cell r="L1428">
            <v>89.73</v>
          </cell>
        </row>
        <row r="1429">
          <cell r="A1429">
            <v>1360</v>
          </cell>
          <cell r="B1429" t="str">
            <v>060302.4615.04940.02 Pengadaan / Pemasangan Pipa dan HU di Ds. Batu batu Kec. Galesong Utara Kab. Takalar</v>
          </cell>
          <cell r="C1429" t="str">
            <v>Kontrak</v>
          </cell>
          <cell r="D1429" t="str">
            <v>Fisik</v>
          </cell>
          <cell r="E1429">
            <v>730250</v>
          </cell>
          <cell r="F1429">
            <v>0</v>
          </cell>
          <cell r="G1429">
            <v>730250</v>
          </cell>
          <cell r="H1429">
            <v>456247</v>
          </cell>
          <cell r="I1429">
            <v>0</v>
          </cell>
          <cell r="J1429">
            <v>456247</v>
          </cell>
          <cell r="K1429">
            <v>62.48</v>
          </cell>
          <cell r="L1429">
            <v>100</v>
          </cell>
        </row>
        <row r="1430">
          <cell r="A1430">
            <v>1361</v>
          </cell>
          <cell r="B1430" t="str">
            <v>060302.4615.04940.02 Honor Panitia Lelang (5 Org x 2 Pkt)</v>
          </cell>
          <cell r="C1430" t="str">
            <v>Swakelola</v>
          </cell>
          <cell r="D1430" t="str">
            <v>Non Fisik</v>
          </cell>
          <cell r="E1430">
            <v>6600</v>
          </cell>
          <cell r="F1430">
            <v>0</v>
          </cell>
          <cell r="G1430">
            <v>6600</v>
          </cell>
          <cell r="H1430">
            <v>6600</v>
          </cell>
          <cell r="I1430">
            <v>0</v>
          </cell>
          <cell r="J1430">
            <v>6600</v>
          </cell>
          <cell r="K1430">
            <v>100</v>
          </cell>
          <cell r="L1430">
            <v>100</v>
          </cell>
        </row>
        <row r="1431">
          <cell r="A1431">
            <v>1362</v>
          </cell>
          <cell r="B1431" t="str">
            <v>060302.4629.04943.02 Pengadaan / Pemasangan Pipa di Ds. Sepakat Kec. Mappideceng Kab. Luwu Utara</v>
          </cell>
          <cell r="C1431" t="str">
            <v>Kontrak</v>
          </cell>
          <cell r="D1431" t="str">
            <v>Fisik</v>
          </cell>
          <cell r="E1431">
            <v>1475500</v>
          </cell>
          <cell r="F1431">
            <v>0</v>
          </cell>
          <cell r="G1431">
            <v>1475500</v>
          </cell>
          <cell r="H1431">
            <v>844538</v>
          </cell>
          <cell r="I1431">
            <v>0</v>
          </cell>
          <cell r="J1431">
            <v>844538</v>
          </cell>
          <cell r="K1431">
            <v>57.24</v>
          </cell>
          <cell r="L1431">
            <v>100</v>
          </cell>
        </row>
        <row r="1432">
          <cell r="A1432">
            <v>1363</v>
          </cell>
          <cell r="B1432" t="str">
            <v>060302.4629.04943.02 Honor Panitia Lelang (5 Org x 1 Pkt)</v>
          </cell>
          <cell r="C1432" t="str">
            <v>Swakelola</v>
          </cell>
          <cell r="D1432" t="str">
            <v>Non Fisik</v>
          </cell>
          <cell r="E1432">
            <v>3300</v>
          </cell>
          <cell r="F1432">
            <v>0</v>
          </cell>
          <cell r="G1432">
            <v>3300</v>
          </cell>
          <cell r="H1432">
            <v>3300</v>
          </cell>
          <cell r="I1432">
            <v>0</v>
          </cell>
          <cell r="J1432">
            <v>3300</v>
          </cell>
          <cell r="K1432">
            <v>100</v>
          </cell>
          <cell r="L1432">
            <v>100</v>
          </cell>
        </row>
        <row r="1433">
          <cell r="A1433">
            <v>1364</v>
          </cell>
          <cell r="B1433" t="str">
            <v>060302.4629.04943.02 Persiapan Tender</v>
          </cell>
          <cell r="C1433" t="str">
            <v>Swakelola</v>
          </cell>
          <cell r="D1433" t="str">
            <v>Non Fisik</v>
          </cell>
          <cell r="E1433">
            <v>21200</v>
          </cell>
          <cell r="F1433">
            <v>0</v>
          </cell>
          <cell r="G1433">
            <v>21200</v>
          </cell>
          <cell r="H1433">
            <v>7000</v>
          </cell>
          <cell r="I1433">
            <v>0</v>
          </cell>
          <cell r="J1433">
            <v>7000</v>
          </cell>
          <cell r="K1433">
            <v>33.020000000000003</v>
          </cell>
          <cell r="L1433">
            <v>100</v>
          </cell>
        </row>
        <row r="1434">
          <cell r="A1434">
            <v>1365</v>
          </cell>
          <cell r="B1434" t="str">
            <v>060302.4630.04944.01 Pengadaan / Pemasangan Pipa di Kec. Malua Kab. Enrekang</v>
          </cell>
          <cell r="C1434" t="str">
            <v>Kontrak</v>
          </cell>
          <cell r="D1434" t="str">
            <v>Fisik</v>
          </cell>
          <cell r="E1434">
            <v>10000000</v>
          </cell>
          <cell r="F1434">
            <v>0</v>
          </cell>
          <cell r="G1434">
            <v>10000000</v>
          </cell>
          <cell r="H1434">
            <v>8248103</v>
          </cell>
          <cell r="I1434">
            <v>0</v>
          </cell>
          <cell r="J1434">
            <v>8248103</v>
          </cell>
          <cell r="K1434">
            <v>82.48</v>
          </cell>
          <cell r="L1434">
            <v>95.22</v>
          </cell>
        </row>
        <row r="1435">
          <cell r="A1435">
            <v>1366</v>
          </cell>
          <cell r="B1435" t="str">
            <v>060302.4630.04944.01 Pembuatan IPA, Pengad/Pemas. Genset, Pompa Centrifugal, Submersible dan Pipa di IKK Leppangeng Kec. Lappariaja Kab. Bone</v>
          </cell>
          <cell r="C1435" t="str">
            <v>Kontrak</v>
          </cell>
          <cell r="D1435" t="str">
            <v>Fisik</v>
          </cell>
          <cell r="E1435">
            <v>7099660</v>
          </cell>
          <cell r="F1435">
            <v>0</v>
          </cell>
          <cell r="G1435">
            <v>7099660</v>
          </cell>
          <cell r="H1435">
            <v>5377214</v>
          </cell>
          <cell r="I1435">
            <v>0</v>
          </cell>
          <cell r="J1435">
            <v>5377214</v>
          </cell>
          <cell r="K1435">
            <v>75.739999999999995</v>
          </cell>
          <cell r="L1435">
            <v>80.5</v>
          </cell>
        </row>
        <row r="1436">
          <cell r="A1436">
            <v>1367</v>
          </cell>
          <cell r="B1436" t="str">
            <v>060302.4630.04944.01 Pembuatan IPA, Pengad/Pemas. Genset dan Pipa di IKK Batusitanduk Kec. Walenrang Kab. Luwu</v>
          </cell>
          <cell r="C1436" t="str">
            <v>Kontrak</v>
          </cell>
          <cell r="D1436" t="str">
            <v>Fisik</v>
          </cell>
          <cell r="E1436">
            <v>6579930</v>
          </cell>
          <cell r="F1436">
            <v>0</v>
          </cell>
          <cell r="G1436">
            <v>6579930</v>
          </cell>
          <cell r="H1436">
            <v>4988086</v>
          </cell>
          <cell r="I1436">
            <v>0</v>
          </cell>
          <cell r="J1436">
            <v>4988086</v>
          </cell>
          <cell r="K1436">
            <v>75.81</v>
          </cell>
          <cell r="L1436">
            <v>80.400000000000006</v>
          </cell>
        </row>
        <row r="1437">
          <cell r="A1437">
            <v>1368</v>
          </cell>
          <cell r="B1437" t="str">
            <v>060302.4630.04944.01 Pengadaan / Pemasangan Pipa di Kec. Pallangga Kab. Gowa</v>
          </cell>
          <cell r="C1437" t="str">
            <v>Kontrak</v>
          </cell>
          <cell r="D1437" t="str">
            <v>Fisik</v>
          </cell>
          <cell r="E1437">
            <v>2130000</v>
          </cell>
          <cell r="F1437">
            <v>0</v>
          </cell>
          <cell r="G1437">
            <v>2130000</v>
          </cell>
          <cell r="H1437">
            <v>1210311</v>
          </cell>
          <cell r="I1437">
            <v>0</v>
          </cell>
          <cell r="J1437">
            <v>1210311</v>
          </cell>
          <cell r="K1437">
            <v>56.82</v>
          </cell>
          <cell r="L1437">
            <v>100</v>
          </cell>
        </row>
        <row r="1438">
          <cell r="A1438">
            <v>1369</v>
          </cell>
          <cell r="B1438" t="str">
            <v>060302.4630.04944.01 Pengadaan / Pemasangan Pipa di IKK Palleko Kec. Palleko Kab. Takalar</v>
          </cell>
          <cell r="C1438" t="str">
            <v>Kontrak</v>
          </cell>
          <cell r="D1438" t="str">
            <v>Fisik</v>
          </cell>
          <cell r="E1438">
            <v>1775000</v>
          </cell>
          <cell r="F1438">
            <v>0</v>
          </cell>
          <cell r="G1438">
            <v>1775000</v>
          </cell>
          <cell r="H1438">
            <v>994881</v>
          </cell>
          <cell r="I1438">
            <v>0</v>
          </cell>
          <cell r="J1438">
            <v>994881</v>
          </cell>
          <cell r="K1438">
            <v>56.05</v>
          </cell>
          <cell r="L1438">
            <v>100</v>
          </cell>
        </row>
        <row r="1439">
          <cell r="A1439">
            <v>1370</v>
          </cell>
          <cell r="B1439" t="str">
            <v>060302.4630.04944.01 Pengadaan / Pemasangan Pipa di IKK Pajukukang Kec. Pajukukang Kab. Bantaeng</v>
          </cell>
          <cell r="C1439" t="str">
            <v>Kontrak</v>
          </cell>
          <cell r="D1439" t="str">
            <v>Fisik</v>
          </cell>
          <cell r="E1439">
            <v>1113990</v>
          </cell>
          <cell r="F1439">
            <v>0</v>
          </cell>
          <cell r="G1439">
            <v>1113990</v>
          </cell>
          <cell r="H1439">
            <v>562114</v>
          </cell>
          <cell r="I1439">
            <v>0</v>
          </cell>
          <cell r="J1439">
            <v>562114</v>
          </cell>
          <cell r="K1439">
            <v>50.46</v>
          </cell>
          <cell r="L1439">
            <v>100</v>
          </cell>
        </row>
        <row r="1440">
          <cell r="A1440">
            <v>1371</v>
          </cell>
          <cell r="B1440" t="str">
            <v>060302.4630.04944.01 Honor Panitia Lelang (5 Org x 6 Pkt)</v>
          </cell>
          <cell r="C1440" t="str">
            <v>Swakelola</v>
          </cell>
          <cell r="D1440" t="str">
            <v>Non Fisik</v>
          </cell>
          <cell r="E1440">
            <v>26420</v>
          </cell>
          <cell r="F1440">
            <v>0</v>
          </cell>
          <cell r="G1440">
            <v>26420</v>
          </cell>
          <cell r="H1440">
            <v>26420</v>
          </cell>
          <cell r="I1440">
            <v>0</v>
          </cell>
          <cell r="J1440">
            <v>26420</v>
          </cell>
          <cell r="K1440">
            <v>100</v>
          </cell>
          <cell r="L1440">
            <v>100</v>
          </cell>
        </row>
        <row r="1441">
          <cell r="A1441">
            <v>5496262</v>
          </cell>
          <cell r="B1441" t="str">
            <v xml:space="preserve">PENGEMBANGAN PENYEHATAN LINGKUNGAN PERMUKIMAN SULAWESI SELATAN </v>
          </cell>
          <cell r="C1441" t="str">
            <v xml:space="preserve">- </v>
          </cell>
          <cell r="D1441" t="str">
            <v>-</v>
          </cell>
          <cell r="E1441">
            <v>3770000</v>
          </cell>
          <cell r="F1441">
            <v>0</v>
          </cell>
          <cell r="G1441">
            <v>3770000</v>
          </cell>
          <cell r="H1441">
            <v>3719348</v>
          </cell>
          <cell r="I1441">
            <v>0</v>
          </cell>
          <cell r="J1441">
            <v>3719348</v>
          </cell>
          <cell r="K1441">
            <v>98.66</v>
          </cell>
          <cell r="L1441">
            <v>99.07</v>
          </cell>
        </row>
        <row r="1442">
          <cell r="A1442">
            <v>1372</v>
          </cell>
          <cell r="B1442" t="str">
            <v>060302.4283.00200.02 Perencanaan Teknis PS Air Limbah Kaw. RSH Kota Pinrang</v>
          </cell>
          <cell r="C1442" t="str">
            <v>Kontrak</v>
          </cell>
          <cell r="D1442" t="str">
            <v>Non Fisik</v>
          </cell>
          <cell r="E1442">
            <v>75000</v>
          </cell>
          <cell r="F1442">
            <v>0</v>
          </cell>
          <cell r="G1442">
            <v>75000</v>
          </cell>
          <cell r="H1442">
            <v>73550</v>
          </cell>
          <cell r="I1442">
            <v>0</v>
          </cell>
          <cell r="J1442">
            <v>73550</v>
          </cell>
          <cell r="K1442">
            <v>98.07</v>
          </cell>
          <cell r="L1442">
            <v>100</v>
          </cell>
        </row>
        <row r="1443">
          <cell r="A1443">
            <v>1373</v>
          </cell>
          <cell r="B1443" t="str">
            <v>060302.4283.00200.02 Pembangunan Prasarana Air Limbah Kaw. Rusunawa Daya Kota Makassar</v>
          </cell>
          <cell r="C1443" t="str">
            <v>Kontrak</v>
          </cell>
          <cell r="D1443" t="str">
            <v>Fisik</v>
          </cell>
          <cell r="E1443">
            <v>322150</v>
          </cell>
          <cell r="F1443">
            <v>0</v>
          </cell>
          <cell r="G1443">
            <v>322150</v>
          </cell>
          <cell r="H1443">
            <v>317984</v>
          </cell>
          <cell r="I1443">
            <v>0</v>
          </cell>
          <cell r="J1443">
            <v>317984</v>
          </cell>
          <cell r="K1443">
            <v>98.71</v>
          </cell>
          <cell r="L1443">
            <v>100</v>
          </cell>
        </row>
        <row r="1444">
          <cell r="A1444">
            <v>1374</v>
          </cell>
          <cell r="B1444" t="str">
            <v>060302.4283.00200.02 Panitia Pengadaan Barang dan Jasa</v>
          </cell>
          <cell r="C1444" t="str">
            <v>Swakelola</v>
          </cell>
          <cell r="D1444" t="str">
            <v>Non Fisik</v>
          </cell>
          <cell r="E1444">
            <v>2850</v>
          </cell>
          <cell r="F1444">
            <v>0</v>
          </cell>
          <cell r="G1444">
            <v>2850</v>
          </cell>
          <cell r="H1444">
            <v>2850</v>
          </cell>
          <cell r="I1444">
            <v>0</v>
          </cell>
          <cell r="J1444">
            <v>2850</v>
          </cell>
          <cell r="K1444">
            <v>100</v>
          </cell>
          <cell r="L1444">
            <v>100</v>
          </cell>
        </row>
        <row r="1445">
          <cell r="A1445">
            <v>1375</v>
          </cell>
          <cell r="B1445" t="str">
            <v>060302.4283.04679.01 Bantuan Teknis Penyiapan Kelembagaan Air Limbah Losari Kota Makassar</v>
          </cell>
          <cell r="C1445" t="str">
            <v>Kontrak</v>
          </cell>
          <cell r="D1445" t="str">
            <v>Non Fisik</v>
          </cell>
          <cell r="E1445">
            <v>362000</v>
          </cell>
          <cell r="F1445">
            <v>0</v>
          </cell>
          <cell r="G1445">
            <v>362000</v>
          </cell>
          <cell r="H1445">
            <v>355850</v>
          </cell>
          <cell r="I1445">
            <v>0</v>
          </cell>
          <cell r="J1445">
            <v>355850</v>
          </cell>
          <cell r="K1445">
            <v>98.3</v>
          </cell>
          <cell r="L1445">
            <v>100</v>
          </cell>
        </row>
        <row r="1446">
          <cell r="A1446">
            <v>1376</v>
          </cell>
          <cell r="B1446" t="str">
            <v>060302.4283.04679.01 Pelatihan KSM dan Mandor</v>
          </cell>
          <cell r="C1446" t="str">
            <v>Swakelola</v>
          </cell>
          <cell r="D1446" t="str">
            <v>Non Fisik</v>
          </cell>
          <cell r="E1446">
            <v>327810</v>
          </cell>
          <cell r="F1446">
            <v>0</v>
          </cell>
          <cell r="G1446">
            <v>327810</v>
          </cell>
          <cell r="H1446">
            <v>310393</v>
          </cell>
          <cell r="I1446">
            <v>0</v>
          </cell>
          <cell r="J1446">
            <v>310393</v>
          </cell>
          <cell r="K1446">
            <v>94.69</v>
          </cell>
          <cell r="L1446">
            <v>94.69</v>
          </cell>
        </row>
        <row r="1447">
          <cell r="A1447">
            <v>1377</v>
          </cell>
          <cell r="B1447" t="str">
            <v>060302.4283.04679.01 Monev SANIMAS DAK</v>
          </cell>
          <cell r="C1447" t="str">
            <v>Swakelola</v>
          </cell>
          <cell r="D1447" t="str">
            <v>Non Fisik</v>
          </cell>
          <cell r="E1447">
            <v>311271</v>
          </cell>
          <cell r="F1447">
            <v>0</v>
          </cell>
          <cell r="G1447">
            <v>311271</v>
          </cell>
          <cell r="H1447">
            <v>293864</v>
          </cell>
          <cell r="I1447">
            <v>0</v>
          </cell>
          <cell r="J1447">
            <v>293864</v>
          </cell>
          <cell r="K1447">
            <v>94.41</v>
          </cell>
          <cell r="L1447">
            <v>94.41</v>
          </cell>
        </row>
        <row r="1448">
          <cell r="A1448">
            <v>1378</v>
          </cell>
          <cell r="B1448" t="str">
            <v>060302.4283.04679.01 Pelatihan Tenaga Fasilitator Lapangan (TFL)</v>
          </cell>
          <cell r="C1448" t="str">
            <v>Swakelola</v>
          </cell>
          <cell r="D1448" t="str">
            <v>Non Fisik</v>
          </cell>
          <cell r="E1448">
            <v>1462099</v>
          </cell>
          <cell r="F1448">
            <v>0</v>
          </cell>
          <cell r="G1448">
            <v>1462099</v>
          </cell>
          <cell r="H1448">
            <v>1461978</v>
          </cell>
          <cell r="I1448">
            <v>0</v>
          </cell>
          <cell r="J1448">
            <v>1461978</v>
          </cell>
          <cell r="K1448">
            <v>99.99</v>
          </cell>
          <cell r="L1448">
            <v>100</v>
          </cell>
        </row>
        <row r="1449">
          <cell r="A1449">
            <v>1379</v>
          </cell>
          <cell r="B1449" t="str">
            <v>060302.4283.04679.01 Pengadaan Akomodasi dan Konsumsi Pelatihan TFL SLBM di Makassar</v>
          </cell>
          <cell r="C1449" t="str">
            <v>Kontrak</v>
          </cell>
          <cell r="D1449" t="str">
            <v>Non Fisik</v>
          </cell>
          <cell r="E1449">
            <v>821820</v>
          </cell>
          <cell r="F1449">
            <v>0</v>
          </cell>
          <cell r="G1449">
            <v>821820</v>
          </cell>
          <cell r="H1449">
            <v>819060</v>
          </cell>
          <cell r="I1449">
            <v>0</v>
          </cell>
          <cell r="J1449">
            <v>819060</v>
          </cell>
          <cell r="K1449">
            <v>99.66</v>
          </cell>
          <cell r="L1449">
            <v>100</v>
          </cell>
        </row>
        <row r="1450">
          <cell r="A1450">
            <v>1380</v>
          </cell>
          <cell r="B1450" t="str">
            <v>060302.4283.04679.01 Sosialisasi Petunjuk Teknis Pelaksanaan Kegiatan SLBM DAK 2010</v>
          </cell>
          <cell r="C1450" t="str">
            <v>Kontrak</v>
          </cell>
          <cell r="D1450" t="str">
            <v>Non Fisik</v>
          </cell>
          <cell r="E1450">
            <v>85000</v>
          </cell>
          <cell r="F1450">
            <v>0</v>
          </cell>
          <cell r="G1450">
            <v>85000</v>
          </cell>
          <cell r="H1450">
            <v>83820</v>
          </cell>
          <cell r="I1450">
            <v>0</v>
          </cell>
          <cell r="J1450">
            <v>83820</v>
          </cell>
          <cell r="K1450">
            <v>98.61</v>
          </cell>
          <cell r="L1450">
            <v>100</v>
          </cell>
        </row>
        <row r="1451">
          <cell r="A1451">
            <v>5496313</v>
          </cell>
          <cell r="B1451" t="str">
            <v xml:space="preserve">PENGEMBANGAN KINERJA PENGELOLAAN AIR MINUM SULAWESI TENGGARA </v>
          </cell>
          <cell r="C1451" t="str">
            <v xml:space="preserve">- </v>
          </cell>
          <cell r="D1451" t="str">
            <v>-</v>
          </cell>
          <cell r="E1451">
            <v>27309000</v>
          </cell>
          <cell r="F1451">
            <v>0</v>
          </cell>
          <cell r="G1451">
            <v>27309000</v>
          </cell>
          <cell r="H1451">
            <v>23459255</v>
          </cell>
          <cell r="I1451">
            <v>0</v>
          </cell>
          <cell r="J1451">
            <v>23459255</v>
          </cell>
          <cell r="K1451">
            <v>85.9</v>
          </cell>
          <cell r="L1451">
            <v>98.41</v>
          </cell>
        </row>
        <row r="1452">
          <cell r="A1452">
            <v>1381</v>
          </cell>
          <cell r="B1452" t="str">
            <v>060302.4282.00002.01 Administrasi Kegiatan</v>
          </cell>
          <cell r="C1452" t="str">
            <v>Adm. Umum</v>
          </cell>
          <cell r="D1452" t="str">
            <v>Adm. Umum</v>
          </cell>
          <cell r="E1452">
            <v>487851</v>
          </cell>
          <cell r="F1452">
            <v>0</v>
          </cell>
          <cell r="G1452">
            <v>487851</v>
          </cell>
          <cell r="H1452">
            <v>321986</v>
          </cell>
          <cell r="I1452">
            <v>0</v>
          </cell>
          <cell r="J1452">
            <v>321986</v>
          </cell>
          <cell r="K1452">
            <v>66</v>
          </cell>
          <cell r="L1452">
            <v>66</v>
          </cell>
        </row>
        <row r="1453">
          <cell r="A1453">
            <v>1382</v>
          </cell>
          <cell r="B1453" t="str">
            <v>060302.4282.00051.01 Studi Identifikasi Kebutuhan dan Potensi Air Baku Air Minum Provinsi Sulawesi Tenggara</v>
          </cell>
          <cell r="C1453" t="str">
            <v>Kontrak</v>
          </cell>
          <cell r="D1453" t="str">
            <v>Non Fisik</v>
          </cell>
          <cell r="E1453">
            <v>300000</v>
          </cell>
          <cell r="F1453">
            <v>0</v>
          </cell>
          <cell r="G1453">
            <v>300000</v>
          </cell>
          <cell r="H1453">
            <v>297825</v>
          </cell>
          <cell r="I1453">
            <v>0</v>
          </cell>
          <cell r="J1453">
            <v>297825</v>
          </cell>
          <cell r="K1453">
            <v>99.28</v>
          </cell>
          <cell r="L1453">
            <v>100</v>
          </cell>
        </row>
        <row r="1454">
          <cell r="A1454">
            <v>1383</v>
          </cell>
          <cell r="B1454" t="str">
            <v>060302.4282.00051.01 Pendampingan Penyusunan Rencana Induk Pengembangan SPAM 2 Kab</v>
          </cell>
          <cell r="C1454" t="str">
            <v>Kontrak</v>
          </cell>
          <cell r="D1454" t="str">
            <v>Non Fisik</v>
          </cell>
          <cell r="E1454">
            <v>300000</v>
          </cell>
          <cell r="F1454">
            <v>0</v>
          </cell>
          <cell r="G1454">
            <v>300000</v>
          </cell>
          <cell r="H1454">
            <v>297000</v>
          </cell>
          <cell r="I1454">
            <v>0</v>
          </cell>
          <cell r="J1454">
            <v>297000</v>
          </cell>
          <cell r="K1454">
            <v>99</v>
          </cell>
          <cell r="L1454">
            <v>100</v>
          </cell>
        </row>
        <row r="1455">
          <cell r="A1455">
            <v>1384</v>
          </cell>
          <cell r="B1455" t="str">
            <v>060302.4282.00062.01 Pameran/Visualisasi/Publikasi dan Promosi</v>
          </cell>
          <cell r="C1455" t="str">
            <v>Swakelola</v>
          </cell>
          <cell r="D1455" t="str">
            <v>Non Fisik</v>
          </cell>
          <cell r="E1455">
            <v>110750</v>
          </cell>
          <cell r="F1455">
            <v>0</v>
          </cell>
          <cell r="G1455">
            <v>110750</v>
          </cell>
          <cell r="H1455">
            <v>23370</v>
          </cell>
          <cell r="I1455">
            <v>0</v>
          </cell>
          <cell r="J1455">
            <v>23370</v>
          </cell>
          <cell r="K1455">
            <v>21.1</v>
          </cell>
          <cell r="L1455">
            <v>21.1</v>
          </cell>
        </row>
        <row r="1456">
          <cell r="A1456">
            <v>1385</v>
          </cell>
          <cell r="B1456" t="str">
            <v>060302.4282.00121.01 Supervisi Kontruksi SPAM IKK Batauga, IKK Mawasangka Timur, Desa Mantobua</v>
          </cell>
          <cell r="C1456" t="str">
            <v>Kontrak</v>
          </cell>
          <cell r="D1456" t="str">
            <v>Non Fisik</v>
          </cell>
          <cell r="E1456">
            <v>100000</v>
          </cell>
          <cell r="F1456">
            <v>0</v>
          </cell>
          <cell r="G1456">
            <v>100000</v>
          </cell>
          <cell r="H1456">
            <v>68000</v>
          </cell>
          <cell r="I1456">
            <v>0</v>
          </cell>
          <cell r="J1456">
            <v>68000</v>
          </cell>
          <cell r="K1456">
            <v>68</v>
          </cell>
          <cell r="L1456">
            <v>100</v>
          </cell>
        </row>
        <row r="1457">
          <cell r="A1457">
            <v>1386</v>
          </cell>
          <cell r="B1457" t="str">
            <v>060302.4282.00277.01 Pengadaan alat pengolah data</v>
          </cell>
          <cell r="C1457" t="str">
            <v>Kontrak</v>
          </cell>
          <cell r="D1457" t="str">
            <v>Fisik</v>
          </cell>
          <cell r="E1457">
            <v>49425</v>
          </cell>
          <cell r="F1457">
            <v>0</v>
          </cell>
          <cell r="G1457">
            <v>49425</v>
          </cell>
          <cell r="H1457">
            <v>49425</v>
          </cell>
          <cell r="I1457">
            <v>0</v>
          </cell>
          <cell r="J1457">
            <v>49425</v>
          </cell>
          <cell r="K1457">
            <v>100</v>
          </cell>
          <cell r="L1457">
            <v>100</v>
          </cell>
        </row>
        <row r="1458">
          <cell r="A1458">
            <v>1387</v>
          </cell>
          <cell r="B1458" t="str">
            <v>060302.4282.00728.01 FASILITASI PEMBENTUKAN KELEMBAGAAN SPAM</v>
          </cell>
          <cell r="C1458" t="str">
            <v>Swakelola</v>
          </cell>
          <cell r="D1458" t="str">
            <v>Non Fisik</v>
          </cell>
          <cell r="E1458">
            <v>139540</v>
          </cell>
          <cell r="F1458">
            <v>0</v>
          </cell>
          <cell r="G1458">
            <v>139540</v>
          </cell>
          <cell r="H1458">
            <v>105375</v>
          </cell>
          <cell r="I1458">
            <v>0</v>
          </cell>
          <cell r="J1458">
            <v>105375</v>
          </cell>
          <cell r="K1458">
            <v>75.52</v>
          </cell>
          <cell r="L1458">
            <v>100</v>
          </cell>
        </row>
        <row r="1459">
          <cell r="A1459">
            <v>1388</v>
          </cell>
          <cell r="B1459" t="str">
            <v>060302.4282.00728.01 SOSIALISASI PEDOMAN PELAKSANAAN KONSTRUKSI</v>
          </cell>
          <cell r="C1459" t="str">
            <v>Swakelola</v>
          </cell>
          <cell r="D1459" t="str">
            <v>Non Fisik</v>
          </cell>
          <cell r="E1459">
            <v>140000</v>
          </cell>
          <cell r="F1459">
            <v>0</v>
          </cell>
          <cell r="G1459">
            <v>140000</v>
          </cell>
          <cell r="H1459">
            <v>105835</v>
          </cell>
          <cell r="I1459">
            <v>0</v>
          </cell>
          <cell r="J1459">
            <v>105835</v>
          </cell>
          <cell r="K1459">
            <v>75.599999999999994</v>
          </cell>
          <cell r="L1459">
            <v>100</v>
          </cell>
        </row>
        <row r="1460">
          <cell r="A1460">
            <v>1389</v>
          </cell>
          <cell r="B1460" t="str">
            <v>060302.4282.00967.01 Monev SPAM</v>
          </cell>
          <cell r="C1460" t="str">
            <v>Swakelola</v>
          </cell>
          <cell r="D1460" t="str">
            <v>Non Fisik</v>
          </cell>
          <cell r="E1460">
            <v>203114</v>
          </cell>
          <cell r="F1460">
            <v>0</v>
          </cell>
          <cell r="G1460">
            <v>203114</v>
          </cell>
          <cell r="H1460">
            <v>119410</v>
          </cell>
          <cell r="I1460">
            <v>0</v>
          </cell>
          <cell r="J1460">
            <v>119410</v>
          </cell>
          <cell r="K1460">
            <v>58.79</v>
          </cell>
          <cell r="L1460">
            <v>75.23</v>
          </cell>
        </row>
        <row r="1461">
          <cell r="A1461">
            <v>1390</v>
          </cell>
          <cell r="B1461" t="str">
            <v>060302.4282.00967.01 MONEV DAK BIDANG AIR BERSIH</v>
          </cell>
          <cell r="C1461" t="str">
            <v>Swakelola</v>
          </cell>
          <cell r="D1461" t="str">
            <v>Non Fisik</v>
          </cell>
          <cell r="E1461">
            <v>318760</v>
          </cell>
          <cell r="F1461">
            <v>0</v>
          </cell>
          <cell r="G1461">
            <v>318760</v>
          </cell>
          <cell r="H1461">
            <v>92895</v>
          </cell>
          <cell r="I1461">
            <v>0</v>
          </cell>
          <cell r="J1461">
            <v>92895</v>
          </cell>
          <cell r="K1461">
            <v>29.14</v>
          </cell>
          <cell r="L1461">
            <v>71.02</v>
          </cell>
        </row>
        <row r="1462">
          <cell r="A1462">
            <v>1391</v>
          </cell>
          <cell r="B1462" t="str">
            <v>060302.4282.04989.01 Penyusunan Laporan IKMN</v>
          </cell>
          <cell r="C1462" t="str">
            <v>Swakelola</v>
          </cell>
          <cell r="D1462" t="str">
            <v>Non Fisik</v>
          </cell>
          <cell r="E1462">
            <v>50560</v>
          </cell>
          <cell r="F1462">
            <v>0</v>
          </cell>
          <cell r="G1462">
            <v>50560</v>
          </cell>
          <cell r="H1462">
            <v>6070</v>
          </cell>
          <cell r="I1462">
            <v>0</v>
          </cell>
          <cell r="J1462">
            <v>6070</v>
          </cell>
          <cell r="K1462">
            <v>12.01</v>
          </cell>
          <cell r="L1462">
            <v>25</v>
          </cell>
        </row>
        <row r="1463">
          <cell r="A1463">
            <v>1392</v>
          </cell>
          <cell r="B1463" t="str">
            <v>060302.4607.00168.01 Bantuan Teknis Penyahatan PDAM Kota Kendari</v>
          </cell>
          <cell r="C1463" t="str">
            <v>Kontrak</v>
          </cell>
          <cell r="D1463" t="str">
            <v>Non Fisik</v>
          </cell>
          <cell r="E1463">
            <v>300000</v>
          </cell>
          <cell r="F1463">
            <v>0</v>
          </cell>
          <cell r="G1463">
            <v>300000</v>
          </cell>
          <cell r="H1463">
            <v>296538</v>
          </cell>
          <cell r="I1463">
            <v>0</v>
          </cell>
          <cell r="J1463">
            <v>296538</v>
          </cell>
          <cell r="K1463">
            <v>98.85</v>
          </cell>
          <cell r="L1463">
            <v>100</v>
          </cell>
        </row>
        <row r="1464">
          <cell r="A1464">
            <v>1393</v>
          </cell>
          <cell r="B1464" t="str">
            <v>060302.4607.00168.01 Bantuan teknis penyehatan PDAM kab. kolaka utara</v>
          </cell>
          <cell r="C1464" t="str">
            <v>Kontrak</v>
          </cell>
          <cell r="D1464" t="str">
            <v>Non Fisik</v>
          </cell>
          <cell r="E1464">
            <v>300000</v>
          </cell>
          <cell r="F1464">
            <v>0</v>
          </cell>
          <cell r="G1464">
            <v>300000</v>
          </cell>
          <cell r="H1464">
            <v>297990</v>
          </cell>
          <cell r="I1464">
            <v>0</v>
          </cell>
          <cell r="J1464">
            <v>297990</v>
          </cell>
          <cell r="K1464">
            <v>99.33</v>
          </cell>
          <cell r="L1464">
            <v>100</v>
          </cell>
        </row>
        <row r="1465">
          <cell r="A1465">
            <v>1394</v>
          </cell>
          <cell r="B1465" t="str">
            <v>060302.4607.00168.01 Bantuan Teknis Penyehatan PDAM Kab. Bau-bau</v>
          </cell>
          <cell r="C1465" t="str">
            <v>Kontrak</v>
          </cell>
          <cell r="D1465" t="str">
            <v>Non Fisik</v>
          </cell>
          <cell r="E1465">
            <v>300000</v>
          </cell>
          <cell r="F1465">
            <v>0</v>
          </cell>
          <cell r="G1465">
            <v>300000</v>
          </cell>
          <cell r="H1465">
            <v>299158</v>
          </cell>
          <cell r="I1465">
            <v>0</v>
          </cell>
          <cell r="J1465">
            <v>299158</v>
          </cell>
          <cell r="K1465">
            <v>99.72</v>
          </cell>
          <cell r="L1465">
            <v>100</v>
          </cell>
        </row>
        <row r="1466">
          <cell r="A1466">
            <v>1395</v>
          </cell>
          <cell r="B1466" t="str">
            <v>060302.4615.04940.01 PEMBANGUNAN SPAM DESA LAINEA KEC. LAINEA KAB. KONAWE SELATAN</v>
          </cell>
          <cell r="C1466" t="str">
            <v>Kontrak</v>
          </cell>
          <cell r="D1466" t="str">
            <v>Fisik</v>
          </cell>
          <cell r="E1466">
            <v>2004800</v>
          </cell>
          <cell r="F1466">
            <v>0</v>
          </cell>
          <cell r="G1466">
            <v>2004800</v>
          </cell>
          <cell r="H1466">
            <v>1810252</v>
          </cell>
          <cell r="I1466">
            <v>0</v>
          </cell>
          <cell r="J1466">
            <v>1810252</v>
          </cell>
          <cell r="K1466">
            <v>90.3</v>
          </cell>
          <cell r="L1466">
            <v>100</v>
          </cell>
        </row>
        <row r="1467">
          <cell r="A1467">
            <v>1396</v>
          </cell>
          <cell r="B1467" t="str">
            <v>060302.4615.04940.01 PEMBANGUNAN SPAM DESA MANTOBUA KEC. LOHIA KAB. MUNA</v>
          </cell>
          <cell r="C1467" t="str">
            <v>Kontrak</v>
          </cell>
          <cell r="D1467" t="str">
            <v>Fisik</v>
          </cell>
          <cell r="E1467">
            <v>1998500</v>
          </cell>
          <cell r="F1467">
            <v>0</v>
          </cell>
          <cell r="G1467">
            <v>1998500</v>
          </cell>
          <cell r="H1467">
            <v>1675880</v>
          </cell>
          <cell r="I1467">
            <v>0</v>
          </cell>
          <cell r="J1467">
            <v>1675880</v>
          </cell>
          <cell r="K1467">
            <v>83.86</v>
          </cell>
          <cell r="L1467">
            <v>100</v>
          </cell>
        </row>
        <row r="1468">
          <cell r="A1468">
            <v>1397</v>
          </cell>
          <cell r="B1468" t="str">
            <v>060302.4615.04940.01 PEMBANGUNAN SPAM DESA MAWASANGKA TIMUR KAB. BUTON</v>
          </cell>
          <cell r="C1468" t="str">
            <v>Kontrak</v>
          </cell>
          <cell r="D1468" t="str">
            <v>Fisik</v>
          </cell>
          <cell r="E1468">
            <v>3255700</v>
          </cell>
          <cell r="F1468">
            <v>0</v>
          </cell>
          <cell r="G1468">
            <v>3255700</v>
          </cell>
          <cell r="H1468">
            <v>2832170</v>
          </cell>
          <cell r="I1468">
            <v>0</v>
          </cell>
          <cell r="J1468">
            <v>2832170</v>
          </cell>
          <cell r="K1468">
            <v>86.99</v>
          </cell>
          <cell r="L1468">
            <v>100</v>
          </cell>
        </row>
        <row r="1469">
          <cell r="A1469">
            <v>1398</v>
          </cell>
          <cell r="B1469" t="str">
            <v>060302.4615.04940.01 Supervisi Konstruksi Pembangunan SPAM IKK Kodeoha, IKK katoi</v>
          </cell>
          <cell r="C1469" t="str">
            <v>Kontrak</v>
          </cell>
          <cell r="D1469" t="str">
            <v>Non Fisik</v>
          </cell>
          <cell r="E1469">
            <v>100000</v>
          </cell>
          <cell r="F1469">
            <v>0</v>
          </cell>
          <cell r="G1469">
            <v>100000</v>
          </cell>
          <cell r="H1469">
            <v>54519</v>
          </cell>
          <cell r="I1469">
            <v>0</v>
          </cell>
          <cell r="J1469">
            <v>54519</v>
          </cell>
          <cell r="K1469">
            <v>54.52</v>
          </cell>
          <cell r="L1469">
            <v>100</v>
          </cell>
        </row>
        <row r="1470">
          <cell r="A1470">
            <v>1399</v>
          </cell>
          <cell r="B1470" t="str">
            <v>060302.4615.04940.01 Supervisi Konstruksi Pembangunan SPAm Ibu Kota Bombana, IKK Langgikima, Desa Lainea</v>
          </cell>
          <cell r="C1470" t="str">
            <v>Kontrak</v>
          </cell>
          <cell r="D1470" t="str">
            <v>Non Fisik</v>
          </cell>
          <cell r="E1470">
            <v>100000</v>
          </cell>
          <cell r="F1470">
            <v>0</v>
          </cell>
          <cell r="G1470">
            <v>100000</v>
          </cell>
          <cell r="H1470">
            <v>68048</v>
          </cell>
          <cell r="I1470">
            <v>0</v>
          </cell>
          <cell r="J1470">
            <v>68048</v>
          </cell>
          <cell r="K1470">
            <v>68.05</v>
          </cell>
          <cell r="L1470">
            <v>100</v>
          </cell>
        </row>
        <row r="1471">
          <cell r="A1471">
            <v>1400</v>
          </cell>
          <cell r="B1471" t="str">
            <v>060302.4630.04944.01 PEMBANGUNAN SPAM IKK KODEOHA KAB. KOLAKA UTARA</v>
          </cell>
          <cell r="C1471" t="str">
            <v>Kontrak</v>
          </cell>
          <cell r="D1471" t="str">
            <v>Fisik</v>
          </cell>
          <cell r="E1471">
            <v>2690000</v>
          </cell>
          <cell r="F1471">
            <v>0</v>
          </cell>
          <cell r="G1471">
            <v>2690000</v>
          </cell>
          <cell r="H1471">
            <v>2348198</v>
          </cell>
          <cell r="I1471">
            <v>0</v>
          </cell>
          <cell r="J1471">
            <v>2348198</v>
          </cell>
          <cell r="K1471">
            <v>87.29</v>
          </cell>
          <cell r="L1471">
            <v>100</v>
          </cell>
        </row>
        <row r="1472">
          <cell r="A1472">
            <v>1401</v>
          </cell>
          <cell r="B1472" t="str">
            <v>060302.4630.04944.01 PEMBANGUNAN SPAM IKK KATOI KAB. KOLAKA UTARA</v>
          </cell>
          <cell r="C1472" t="str">
            <v>Kontrak</v>
          </cell>
          <cell r="D1472" t="str">
            <v>Fisik</v>
          </cell>
          <cell r="E1472">
            <v>2342500</v>
          </cell>
          <cell r="F1472">
            <v>0</v>
          </cell>
          <cell r="G1472">
            <v>2342500</v>
          </cell>
          <cell r="H1472">
            <v>2013801</v>
          </cell>
          <cell r="I1472">
            <v>0</v>
          </cell>
          <cell r="J1472">
            <v>2013801</v>
          </cell>
          <cell r="K1472">
            <v>85.97</v>
          </cell>
          <cell r="L1472">
            <v>100</v>
          </cell>
        </row>
        <row r="1473">
          <cell r="A1473">
            <v>1402</v>
          </cell>
          <cell r="B1473" t="str">
            <v>060302.4630.04944.01 PEMBANGUNAN SPAM IKK BATAUGA KAB. BUTON</v>
          </cell>
          <cell r="C1473" t="str">
            <v>Kontrak</v>
          </cell>
          <cell r="D1473" t="str">
            <v>Fisik</v>
          </cell>
          <cell r="E1473">
            <v>2197000</v>
          </cell>
          <cell r="F1473">
            <v>0</v>
          </cell>
          <cell r="G1473">
            <v>2197000</v>
          </cell>
          <cell r="H1473">
            <v>1872698</v>
          </cell>
          <cell r="I1473">
            <v>0</v>
          </cell>
          <cell r="J1473">
            <v>1872698</v>
          </cell>
          <cell r="K1473">
            <v>85.24</v>
          </cell>
          <cell r="L1473">
            <v>100</v>
          </cell>
        </row>
        <row r="1474">
          <cell r="A1474">
            <v>1403</v>
          </cell>
          <cell r="B1474" t="str">
            <v>060302.4630.04944.01 PEMBANGUNAN SPAM IKK LANGGIKIMA KAB. KONAWE UTARA</v>
          </cell>
          <cell r="C1474" t="str">
            <v>Kontrak</v>
          </cell>
          <cell r="D1474" t="str">
            <v>Fisik</v>
          </cell>
          <cell r="E1474">
            <v>2217500</v>
          </cell>
          <cell r="F1474">
            <v>0</v>
          </cell>
          <cell r="G1474">
            <v>2217500</v>
          </cell>
          <cell r="H1474">
            <v>1978867</v>
          </cell>
          <cell r="I1474">
            <v>0</v>
          </cell>
          <cell r="J1474">
            <v>1978867</v>
          </cell>
          <cell r="K1474">
            <v>89.24</v>
          </cell>
          <cell r="L1474">
            <v>100</v>
          </cell>
        </row>
        <row r="1475">
          <cell r="A1475">
            <v>1404</v>
          </cell>
          <cell r="B1475" t="str">
            <v>060302.4630.04944.01 Pembangunan Spam Ds. Langere Kab. Buton Utara Dan Ds. Saponda Kab. Konawe Dgn Sistim Desalinasi Mikro Lengkap Dengan Pembangkitnya</v>
          </cell>
          <cell r="C1475" t="str">
            <v>Kontrak</v>
          </cell>
          <cell r="D1475" t="str">
            <v>Fisik</v>
          </cell>
          <cell r="E1475">
            <v>707111</v>
          </cell>
          <cell r="F1475">
            <v>0</v>
          </cell>
          <cell r="G1475">
            <v>707111</v>
          </cell>
          <cell r="H1475">
            <v>643655</v>
          </cell>
          <cell r="I1475">
            <v>0</v>
          </cell>
          <cell r="J1475">
            <v>643655</v>
          </cell>
          <cell r="K1475">
            <v>91.03</v>
          </cell>
          <cell r="L1475">
            <v>100</v>
          </cell>
        </row>
        <row r="1476">
          <cell r="A1476">
            <v>1405</v>
          </cell>
          <cell r="B1476" t="str">
            <v>060302.4630.04944.01 Pembangunan SPAM IKK Wameo Kota Bau-Bau</v>
          </cell>
          <cell r="C1476" t="str">
            <v>Kontrak</v>
          </cell>
          <cell r="D1476" t="str">
            <v>Fisik</v>
          </cell>
          <cell r="E1476">
            <v>1290089</v>
          </cell>
          <cell r="F1476">
            <v>0</v>
          </cell>
          <cell r="G1476">
            <v>1290089</v>
          </cell>
          <cell r="H1476">
            <v>1168667</v>
          </cell>
          <cell r="I1476">
            <v>0</v>
          </cell>
          <cell r="J1476">
            <v>1168667</v>
          </cell>
          <cell r="K1476">
            <v>90.59</v>
          </cell>
          <cell r="L1476">
            <v>100</v>
          </cell>
        </row>
        <row r="1477">
          <cell r="A1477">
            <v>1406</v>
          </cell>
          <cell r="B1477" t="str">
            <v>060302.4630.04944.01 Pembangunan SPAM IKK Baruga Kota Kendari</v>
          </cell>
          <cell r="C1477" t="str">
            <v>Kontrak</v>
          </cell>
          <cell r="D1477" t="str">
            <v>Fisik</v>
          </cell>
          <cell r="E1477">
            <v>845800</v>
          </cell>
          <cell r="F1477">
            <v>0</v>
          </cell>
          <cell r="G1477">
            <v>845800</v>
          </cell>
          <cell r="H1477">
            <v>682513</v>
          </cell>
          <cell r="I1477">
            <v>0</v>
          </cell>
          <cell r="J1477">
            <v>682513</v>
          </cell>
          <cell r="K1477">
            <v>80.69</v>
          </cell>
          <cell r="L1477">
            <v>100</v>
          </cell>
        </row>
        <row r="1478">
          <cell r="A1478">
            <v>1407</v>
          </cell>
          <cell r="B1478" t="str">
            <v>060302.4630.04944.01 Supervisi Kontruksi (4 Lokasi)</v>
          </cell>
          <cell r="C1478" t="str">
            <v>Kontrak</v>
          </cell>
          <cell r="D1478" t="str">
            <v>Non Fisik</v>
          </cell>
          <cell r="E1478">
            <v>200000</v>
          </cell>
          <cell r="F1478">
            <v>0</v>
          </cell>
          <cell r="G1478">
            <v>200000</v>
          </cell>
          <cell r="H1478">
            <v>136399</v>
          </cell>
          <cell r="I1478">
            <v>0</v>
          </cell>
          <cell r="J1478">
            <v>136399</v>
          </cell>
          <cell r="K1478">
            <v>68.2</v>
          </cell>
          <cell r="L1478">
            <v>100</v>
          </cell>
        </row>
        <row r="1479">
          <cell r="A1479">
            <v>1408</v>
          </cell>
          <cell r="B1479" t="str">
            <v>060302.4630.04945.01 PEMBANGUNAN SPAM IBU KOTA KAB. BOMBANA</v>
          </cell>
          <cell r="C1479" t="str">
            <v>Kontrak</v>
          </cell>
          <cell r="D1479" t="str">
            <v>Fisik</v>
          </cell>
          <cell r="E1479">
            <v>4260000</v>
          </cell>
          <cell r="F1479">
            <v>0</v>
          </cell>
          <cell r="G1479">
            <v>4260000</v>
          </cell>
          <cell r="H1479">
            <v>3792713</v>
          </cell>
          <cell r="I1479">
            <v>0</v>
          </cell>
          <cell r="J1479">
            <v>3792713</v>
          </cell>
          <cell r="K1479">
            <v>89.03</v>
          </cell>
          <cell r="L1479">
            <v>100</v>
          </cell>
        </row>
        <row r="1480">
          <cell r="A1480">
            <v>5496322</v>
          </cell>
          <cell r="B1480" t="str">
            <v xml:space="preserve">PENGEMBANGAN PENYEHATAN LINGKUNGAN PERMUKIMAN SULAWESI TENGGARA </v>
          </cell>
          <cell r="C1480" t="str">
            <v xml:space="preserve">- </v>
          </cell>
          <cell r="D1480" t="str">
            <v>-</v>
          </cell>
          <cell r="E1480">
            <v>1800000</v>
          </cell>
          <cell r="F1480">
            <v>0</v>
          </cell>
          <cell r="G1480">
            <v>1800000</v>
          </cell>
          <cell r="H1480">
            <v>1086225</v>
          </cell>
          <cell r="I1480">
            <v>0</v>
          </cell>
          <cell r="J1480">
            <v>1086225</v>
          </cell>
          <cell r="K1480">
            <v>60.35</v>
          </cell>
          <cell r="L1480">
            <v>69.64</v>
          </cell>
        </row>
        <row r="1481">
          <cell r="A1481">
            <v>1409</v>
          </cell>
          <cell r="B1481" t="str">
            <v>060302.4283.00200.01 Pembangunan PS Air Limbah Kawasan RSH Kota Kendari</v>
          </cell>
          <cell r="C1481" t="str">
            <v>Kontrak</v>
          </cell>
          <cell r="D1481" t="str">
            <v>Fisik</v>
          </cell>
          <cell r="E1481">
            <v>550000</v>
          </cell>
          <cell r="F1481">
            <v>0</v>
          </cell>
          <cell r="G1481">
            <v>550000</v>
          </cell>
          <cell r="H1481">
            <v>355488</v>
          </cell>
          <cell r="I1481">
            <v>0</v>
          </cell>
          <cell r="J1481">
            <v>355488</v>
          </cell>
          <cell r="K1481">
            <v>64.63</v>
          </cell>
          <cell r="L1481">
            <v>68.900000000000006</v>
          </cell>
        </row>
        <row r="1482">
          <cell r="A1482">
            <v>1410</v>
          </cell>
          <cell r="B1482" t="str">
            <v>060302.4283.00200.01 Pembangunan PS Air Limbah Kawasan RSH Kab. Konawe Selatan</v>
          </cell>
          <cell r="C1482" t="str">
            <v>Kontrak</v>
          </cell>
          <cell r="D1482" t="str">
            <v>Fisik</v>
          </cell>
          <cell r="E1482">
            <v>550000</v>
          </cell>
          <cell r="F1482">
            <v>0</v>
          </cell>
          <cell r="G1482">
            <v>550000</v>
          </cell>
          <cell r="H1482">
            <v>351323</v>
          </cell>
          <cell r="I1482">
            <v>0</v>
          </cell>
          <cell r="J1482">
            <v>351323</v>
          </cell>
          <cell r="K1482">
            <v>63.88</v>
          </cell>
          <cell r="L1482">
            <v>68</v>
          </cell>
        </row>
        <row r="1483">
          <cell r="A1483">
            <v>1411</v>
          </cell>
          <cell r="B1483" t="str">
            <v>060302.4283.00200.01 Supervisi Pembangunan PS Air Limbah Kawasan RSH</v>
          </cell>
          <cell r="C1483" t="str">
            <v>Kontrak</v>
          </cell>
          <cell r="D1483" t="str">
            <v>Non Fisik</v>
          </cell>
          <cell r="E1483">
            <v>100000</v>
          </cell>
          <cell r="F1483">
            <v>0</v>
          </cell>
          <cell r="G1483">
            <v>100000</v>
          </cell>
          <cell r="H1483">
            <v>29700</v>
          </cell>
          <cell r="I1483">
            <v>0</v>
          </cell>
          <cell r="J1483">
            <v>29700</v>
          </cell>
          <cell r="K1483">
            <v>29.7</v>
          </cell>
          <cell r="L1483">
            <v>72.14</v>
          </cell>
        </row>
        <row r="1484">
          <cell r="A1484">
            <v>1412</v>
          </cell>
          <cell r="B1484" t="str">
            <v>060302.4283.00200.01 DED Pembangunan PS Air Limbah Kawasan RSH</v>
          </cell>
          <cell r="C1484" t="str">
            <v>Kontrak</v>
          </cell>
          <cell r="D1484" t="str">
            <v>Non Fisik</v>
          </cell>
          <cell r="E1484">
            <v>100000</v>
          </cell>
          <cell r="F1484">
            <v>0</v>
          </cell>
          <cell r="G1484">
            <v>100000</v>
          </cell>
          <cell r="H1484">
            <v>98680</v>
          </cell>
          <cell r="I1484">
            <v>0</v>
          </cell>
          <cell r="J1484">
            <v>98680</v>
          </cell>
          <cell r="K1484">
            <v>98.68</v>
          </cell>
          <cell r="L1484">
            <v>100</v>
          </cell>
        </row>
        <row r="1485">
          <cell r="A1485">
            <v>1413</v>
          </cell>
          <cell r="B1485" t="str">
            <v>060302.4283.00200.01 Sosialisasi dan Desiminasi Bidang PLP</v>
          </cell>
          <cell r="C1485" t="str">
            <v>Kontrak</v>
          </cell>
          <cell r="D1485" t="str">
            <v>Non Fisik</v>
          </cell>
          <cell r="E1485">
            <v>82200</v>
          </cell>
          <cell r="F1485">
            <v>0</v>
          </cell>
          <cell r="G1485">
            <v>82200</v>
          </cell>
          <cell r="H1485">
            <v>0</v>
          </cell>
          <cell r="I1485">
            <v>0</v>
          </cell>
          <cell r="J1485">
            <v>0</v>
          </cell>
          <cell r="K1485">
            <v>0</v>
          </cell>
          <cell r="L1485">
            <v>0</v>
          </cell>
        </row>
        <row r="1486">
          <cell r="A1486">
            <v>1414</v>
          </cell>
          <cell r="B1486" t="str">
            <v>060302.4283.00200.01 Administrasi Kegiatan Jaringan Pembuangan Air Limbah</v>
          </cell>
          <cell r="C1486" t="str">
            <v>Adm. Umum</v>
          </cell>
          <cell r="D1486" t="str">
            <v>Adm. Umum</v>
          </cell>
          <cell r="E1486">
            <v>17800</v>
          </cell>
          <cell r="F1486">
            <v>0</v>
          </cell>
          <cell r="G1486">
            <v>17800</v>
          </cell>
          <cell r="H1486">
            <v>10850</v>
          </cell>
          <cell r="I1486">
            <v>0</v>
          </cell>
          <cell r="J1486">
            <v>10850</v>
          </cell>
          <cell r="K1486">
            <v>60.96</v>
          </cell>
          <cell r="L1486">
            <v>100</v>
          </cell>
        </row>
        <row r="1487">
          <cell r="A1487">
            <v>1415</v>
          </cell>
          <cell r="B1487" t="str">
            <v>060302.4283.04679.01 Pelatihan SANIMAS</v>
          </cell>
          <cell r="C1487" t="str">
            <v>Swakelola</v>
          </cell>
          <cell r="D1487" t="str">
            <v>Non Fisik</v>
          </cell>
          <cell r="E1487">
            <v>197150</v>
          </cell>
          <cell r="F1487">
            <v>0</v>
          </cell>
          <cell r="G1487">
            <v>197150</v>
          </cell>
          <cell r="H1487">
            <v>41031</v>
          </cell>
          <cell r="I1487">
            <v>0</v>
          </cell>
          <cell r="J1487">
            <v>41031</v>
          </cell>
          <cell r="K1487">
            <v>20.81</v>
          </cell>
          <cell r="L1487">
            <v>55</v>
          </cell>
        </row>
        <row r="1488">
          <cell r="A1488">
            <v>1416</v>
          </cell>
          <cell r="B1488" t="str">
            <v>060302.4283.04679.01 Bantuan Teknis Pengolahan Air Limbah</v>
          </cell>
          <cell r="C1488" t="str">
            <v>Kontrak</v>
          </cell>
          <cell r="D1488" t="str">
            <v>Non Fisik</v>
          </cell>
          <cell r="E1488">
            <v>200000</v>
          </cell>
          <cell r="F1488">
            <v>0</v>
          </cell>
          <cell r="G1488">
            <v>200000</v>
          </cell>
          <cell r="H1488">
            <v>197453</v>
          </cell>
          <cell r="I1488">
            <v>0</v>
          </cell>
          <cell r="J1488">
            <v>197453</v>
          </cell>
          <cell r="K1488">
            <v>98.73</v>
          </cell>
          <cell r="L1488">
            <v>100</v>
          </cell>
        </row>
        <row r="1489">
          <cell r="A1489">
            <v>1417</v>
          </cell>
          <cell r="B1489" t="str">
            <v>060302.4283.04679.01 Administrasi Kegiatan Bantuan Teknis Pengolahan Air Limbah</v>
          </cell>
          <cell r="C1489" t="str">
            <v>Adm. Umum</v>
          </cell>
          <cell r="D1489" t="str">
            <v>Adm. Umum</v>
          </cell>
          <cell r="E1489">
            <v>2850</v>
          </cell>
          <cell r="F1489">
            <v>0</v>
          </cell>
          <cell r="G1489">
            <v>2850</v>
          </cell>
          <cell r="H1489">
            <v>1700</v>
          </cell>
          <cell r="I1489">
            <v>0</v>
          </cell>
          <cell r="J1489">
            <v>1700</v>
          </cell>
          <cell r="K1489">
            <v>59.65</v>
          </cell>
          <cell r="L1489">
            <v>100</v>
          </cell>
        </row>
        <row r="1490">
          <cell r="A1490">
            <v>5496369</v>
          </cell>
          <cell r="B1490" t="str">
            <v xml:space="preserve">PENGEMBANGAN KINERJA PENGELOLAAN AIR MINUM MALUKU </v>
          </cell>
          <cell r="C1490" t="str">
            <v xml:space="preserve">- </v>
          </cell>
          <cell r="D1490" t="str">
            <v>-</v>
          </cell>
          <cell r="E1490">
            <v>34262000</v>
          </cell>
          <cell r="F1490">
            <v>179585</v>
          </cell>
          <cell r="G1490">
            <v>34441585</v>
          </cell>
          <cell r="H1490">
            <v>26883294</v>
          </cell>
          <cell r="I1490">
            <v>0</v>
          </cell>
          <cell r="J1490">
            <v>26883294</v>
          </cell>
          <cell r="K1490">
            <v>78.05</v>
          </cell>
          <cell r="L1490">
            <v>93.35</v>
          </cell>
        </row>
        <row r="1491">
          <cell r="A1491">
            <v>1418</v>
          </cell>
          <cell r="B1491" t="str">
            <v>060302.4282.00002.01 ADMINISTRASI KEGIATAN</v>
          </cell>
          <cell r="C1491" t="str">
            <v>Adm. Umum</v>
          </cell>
          <cell r="D1491" t="str">
            <v>Adm. Umum</v>
          </cell>
          <cell r="E1491">
            <v>117140</v>
          </cell>
          <cell r="F1491">
            <v>0</v>
          </cell>
          <cell r="G1491">
            <v>117140</v>
          </cell>
          <cell r="H1491">
            <v>75830</v>
          </cell>
          <cell r="I1491">
            <v>0</v>
          </cell>
          <cell r="J1491">
            <v>75830</v>
          </cell>
          <cell r="K1491">
            <v>64.73</v>
          </cell>
          <cell r="L1491">
            <v>64.73</v>
          </cell>
        </row>
        <row r="1492">
          <cell r="A1492">
            <v>1419</v>
          </cell>
          <cell r="B1492" t="str">
            <v>060302.4282.00051.01 BANTEK PENYEHATAN PDAM</v>
          </cell>
          <cell r="C1492" t="str">
            <v>Kontrak</v>
          </cell>
          <cell r="D1492" t="str">
            <v>Non Fisik</v>
          </cell>
          <cell r="E1492">
            <v>300000</v>
          </cell>
          <cell r="F1492">
            <v>0</v>
          </cell>
          <cell r="G1492">
            <v>300000</v>
          </cell>
          <cell r="H1492">
            <v>88575</v>
          </cell>
          <cell r="I1492">
            <v>0</v>
          </cell>
          <cell r="J1492">
            <v>88575</v>
          </cell>
          <cell r="K1492">
            <v>29.53</v>
          </cell>
          <cell r="L1492">
            <v>68.13</v>
          </cell>
        </row>
        <row r="1493">
          <cell r="A1493">
            <v>1420</v>
          </cell>
          <cell r="B1493" t="str">
            <v>060302.4282.00062.01 PAMERAN/VISUALISASI/PUBLIKASI DAN PROMOSI</v>
          </cell>
          <cell r="C1493" t="str">
            <v>Swakelola</v>
          </cell>
          <cell r="D1493" t="str">
            <v>Non Fisik</v>
          </cell>
          <cell r="E1493">
            <v>119600</v>
          </cell>
          <cell r="F1493">
            <v>0</v>
          </cell>
          <cell r="G1493">
            <v>119600</v>
          </cell>
          <cell r="H1493">
            <v>0</v>
          </cell>
          <cell r="I1493">
            <v>0</v>
          </cell>
          <cell r="J1493">
            <v>0</v>
          </cell>
          <cell r="K1493">
            <v>0</v>
          </cell>
          <cell r="L1493">
            <v>0</v>
          </cell>
        </row>
        <row r="1494">
          <cell r="A1494">
            <v>1421</v>
          </cell>
          <cell r="B1494" t="str">
            <v>060302.4282.00121.01 Supervisi Pelaksanaan Kegiatan</v>
          </cell>
          <cell r="C1494" t="str">
            <v>Kontrak</v>
          </cell>
          <cell r="D1494" t="str">
            <v>Non Fisik</v>
          </cell>
          <cell r="E1494">
            <v>513634</v>
          </cell>
          <cell r="F1494">
            <v>0</v>
          </cell>
          <cell r="G1494">
            <v>513634</v>
          </cell>
          <cell r="H1494">
            <v>151575</v>
          </cell>
          <cell r="I1494">
            <v>0</v>
          </cell>
          <cell r="J1494">
            <v>151575</v>
          </cell>
          <cell r="K1494">
            <v>29.51</v>
          </cell>
          <cell r="L1494">
            <v>90.73</v>
          </cell>
        </row>
        <row r="1495">
          <cell r="A1495">
            <v>1422</v>
          </cell>
          <cell r="B1495" t="str">
            <v>060302.4282.00487.01 MONEV SPAM</v>
          </cell>
          <cell r="C1495" t="str">
            <v>Swakelola</v>
          </cell>
          <cell r="D1495" t="str">
            <v>Non Fisik</v>
          </cell>
          <cell r="E1495">
            <v>431326</v>
          </cell>
          <cell r="F1495">
            <v>0</v>
          </cell>
          <cell r="G1495">
            <v>431326</v>
          </cell>
          <cell r="H1495">
            <v>286441</v>
          </cell>
          <cell r="I1495">
            <v>0</v>
          </cell>
          <cell r="J1495">
            <v>286441</v>
          </cell>
          <cell r="K1495">
            <v>66.41</v>
          </cell>
          <cell r="L1495">
            <v>66.41</v>
          </cell>
        </row>
        <row r="1496">
          <cell r="A1496">
            <v>1423</v>
          </cell>
          <cell r="B1496" t="str">
            <v>060302.4282.00487.01 MONEV DAK AIR MINUM</v>
          </cell>
          <cell r="C1496" t="str">
            <v>Swakelola</v>
          </cell>
          <cell r="D1496" t="str">
            <v>Non Fisik</v>
          </cell>
          <cell r="E1496">
            <v>260122</v>
          </cell>
          <cell r="F1496">
            <v>0</v>
          </cell>
          <cell r="G1496">
            <v>260122</v>
          </cell>
          <cell r="H1496">
            <v>48250</v>
          </cell>
          <cell r="I1496">
            <v>0</v>
          </cell>
          <cell r="J1496">
            <v>48250</v>
          </cell>
          <cell r="K1496">
            <v>18.55</v>
          </cell>
          <cell r="L1496">
            <v>18.55</v>
          </cell>
        </row>
        <row r="1497">
          <cell r="A1497">
            <v>1424</v>
          </cell>
          <cell r="B1497" t="str">
            <v>060302.4282.00487.01 MONEV PAMSIMAS</v>
          </cell>
          <cell r="C1497" t="str">
            <v>Swakelola</v>
          </cell>
          <cell r="D1497" t="str">
            <v>Non Fisik</v>
          </cell>
          <cell r="E1497">
            <v>160560</v>
          </cell>
          <cell r="F1497">
            <v>0</v>
          </cell>
          <cell r="G1497">
            <v>160560</v>
          </cell>
          <cell r="H1497">
            <v>0</v>
          </cell>
          <cell r="I1497">
            <v>0</v>
          </cell>
          <cell r="J1497">
            <v>0</v>
          </cell>
          <cell r="K1497">
            <v>0</v>
          </cell>
          <cell r="L1497">
            <v>0</v>
          </cell>
        </row>
        <row r="1498">
          <cell r="A1498">
            <v>1425</v>
          </cell>
          <cell r="B1498" t="str">
            <v>060302.4282.00728.01 FASILITASI PEMBENTUKAN KELEMBAGAAN BLU SPAM DAN KELOMPOK MASYARAKAT</v>
          </cell>
          <cell r="C1498" t="str">
            <v>Swakelola</v>
          </cell>
          <cell r="D1498" t="str">
            <v>Non Fisik</v>
          </cell>
          <cell r="E1498">
            <v>240900</v>
          </cell>
          <cell r="F1498">
            <v>0</v>
          </cell>
          <cell r="G1498">
            <v>240900</v>
          </cell>
          <cell r="H1498">
            <v>153287</v>
          </cell>
          <cell r="I1498">
            <v>0</v>
          </cell>
          <cell r="J1498">
            <v>153287</v>
          </cell>
          <cell r="K1498">
            <v>63.63</v>
          </cell>
          <cell r="L1498">
            <v>100</v>
          </cell>
        </row>
        <row r="1499">
          <cell r="A1499">
            <v>1426</v>
          </cell>
          <cell r="B1499" t="str">
            <v>060302.4282.00728.01 SOSIALISASI PEDOMAN PELAKSANAAN KONSTRUKSI</v>
          </cell>
          <cell r="C1499" t="str">
            <v>Swakelola</v>
          </cell>
          <cell r="D1499" t="str">
            <v>Non Fisik</v>
          </cell>
          <cell r="E1499">
            <v>300000</v>
          </cell>
          <cell r="F1499">
            <v>0</v>
          </cell>
          <cell r="G1499">
            <v>300000</v>
          </cell>
          <cell r="H1499">
            <v>151887</v>
          </cell>
          <cell r="I1499">
            <v>0</v>
          </cell>
          <cell r="J1499">
            <v>151887</v>
          </cell>
          <cell r="K1499">
            <v>50.63</v>
          </cell>
          <cell r="L1499">
            <v>100</v>
          </cell>
        </row>
        <row r="1500">
          <cell r="A1500">
            <v>1427</v>
          </cell>
          <cell r="B1500" t="str">
            <v>060302.4282.04989.01 INVENTARISASI KEKAYAAN NEGARA/BARANG MILIK NEGARA</v>
          </cell>
          <cell r="C1500" t="str">
            <v>Swakelola</v>
          </cell>
          <cell r="D1500" t="str">
            <v>Non Fisik</v>
          </cell>
          <cell r="E1500">
            <v>70352</v>
          </cell>
          <cell r="F1500">
            <v>0</v>
          </cell>
          <cell r="G1500">
            <v>70352</v>
          </cell>
          <cell r="H1500">
            <v>32911</v>
          </cell>
          <cell r="I1500">
            <v>0</v>
          </cell>
          <cell r="J1500">
            <v>32911</v>
          </cell>
          <cell r="K1500">
            <v>46.78</v>
          </cell>
          <cell r="L1500">
            <v>46.78</v>
          </cell>
        </row>
        <row r="1501">
          <cell r="A1501">
            <v>1428</v>
          </cell>
          <cell r="B1501" t="str">
            <v>060302.4607.00168.01 PENGEMBANGAN SPAM KOTA TUAL</v>
          </cell>
          <cell r="C1501" t="str">
            <v>Kontrak</v>
          </cell>
          <cell r="D1501" t="str">
            <v>Fisik</v>
          </cell>
          <cell r="E1501">
            <v>3060000</v>
          </cell>
          <cell r="F1501">
            <v>0</v>
          </cell>
          <cell r="G1501">
            <v>3060000</v>
          </cell>
          <cell r="H1501">
            <v>2890375</v>
          </cell>
          <cell r="I1501">
            <v>0</v>
          </cell>
          <cell r="J1501">
            <v>2890375</v>
          </cell>
          <cell r="K1501">
            <v>94.46</v>
          </cell>
          <cell r="L1501">
            <v>100</v>
          </cell>
        </row>
        <row r="1502">
          <cell r="A1502">
            <v>1429</v>
          </cell>
          <cell r="B1502" t="str">
            <v>060302.4612.04469.01 FASILITATOR KEBERLANJUTAN DAN VIG</v>
          </cell>
          <cell r="C1502" t="str">
            <v>Swakelola</v>
          </cell>
          <cell r="D1502" t="str">
            <v>Non Fisik</v>
          </cell>
          <cell r="E1502">
            <v>0</v>
          </cell>
          <cell r="F1502">
            <v>179585</v>
          </cell>
          <cell r="G1502">
            <v>179585</v>
          </cell>
          <cell r="H1502">
            <v>0</v>
          </cell>
          <cell r="I1502">
            <v>0</v>
          </cell>
          <cell r="J1502">
            <v>0</v>
          </cell>
          <cell r="K1502">
            <v>0</v>
          </cell>
          <cell r="L1502">
            <v>0</v>
          </cell>
        </row>
        <row r="1503">
          <cell r="A1503">
            <v>1430</v>
          </cell>
          <cell r="B1503" t="str">
            <v>060302.4612.04941.01 PAMSIMAS</v>
          </cell>
          <cell r="C1503" t="str">
            <v>Swakelola</v>
          </cell>
          <cell r="D1503" t="str">
            <v>Non Fisik</v>
          </cell>
          <cell r="E1503">
            <v>1261000</v>
          </cell>
          <cell r="F1503">
            <v>0</v>
          </cell>
          <cell r="G1503">
            <v>1261000</v>
          </cell>
          <cell r="H1503">
            <v>637549</v>
          </cell>
          <cell r="I1503">
            <v>0</v>
          </cell>
          <cell r="J1503">
            <v>637549</v>
          </cell>
          <cell r="K1503">
            <v>50.56</v>
          </cell>
          <cell r="L1503">
            <v>50.56</v>
          </cell>
        </row>
        <row r="1504">
          <cell r="A1504">
            <v>1431</v>
          </cell>
          <cell r="B1504" t="str">
            <v>060302.4615.04940.01 PENGEMBANGAN SPAM DESA SIOPOT</v>
          </cell>
          <cell r="C1504" t="str">
            <v>Kontrak</v>
          </cell>
          <cell r="D1504" t="str">
            <v>Fisik</v>
          </cell>
          <cell r="E1504">
            <v>800000</v>
          </cell>
          <cell r="F1504">
            <v>0</v>
          </cell>
          <cell r="G1504">
            <v>800000</v>
          </cell>
          <cell r="H1504">
            <v>670892</v>
          </cell>
          <cell r="I1504">
            <v>0</v>
          </cell>
          <cell r="J1504">
            <v>670892</v>
          </cell>
          <cell r="K1504">
            <v>83.86</v>
          </cell>
          <cell r="L1504">
            <v>100</v>
          </cell>
        </row>
        <row r="1505">
          <cell r="A1505">
            <v>1432</v>
          </cell>
          <cell r="B1505" t="str">
            <v>060302.4615.04940.01 PENGEMBANGAN SPAM DESA HULALIU</v>
          </cell>
          <cell r="C1505" t="str">
            <v>Kontrak</v>
          </cell>
          <cell r="D1505" t="str">
            <v>Fisik</v>
          </cell>
          <cell r="E1505">
            <v>960924</v>
          </cell>
          <cell r="F1505">
            <v>0</v>
          </cell>
          <cell r="G1505">
            <v>960924</v>
          </cell>
          <cell r="H1505">
            <v>730265</v>
          </cell>
          <cell r="I1505">
            <v>0</v>
          </cell>
          <cell r="J1505">
            <v>730265</v>
          </cell>
          <cell r="K1505">
            <v>76</v>
          </cell>
          <cell r="L1505">
            <v>100</v>
          </cell>
        </row>
        <row r="1506">
          <cell r="A1506">
            <v>1433</v>
          </cell>
          <cell r="B1506" t="str">
            <v>060302.4615.04940.01 PENGEMBANGAN SPAM DESA NIWELETETU</v>
          </cell>
          <cell r="C1506" t="str">
            <v>Kontrak</v>
          </cell>
          <cell r="D1506" t="str">
            <v>Fisik</v>
          </cell>
          <cell r="E1506">
            <v>800000</v>
          </cell>
          <cell r="F1506">
            <v>0</v>
          </cell>
          <cell r="G1506">
            <v>800000</v>
          </cell>
          <cell r="H1506">
            <v>753125</v>
          </cell>
          <cell r="I1506">
            <v>0</v>
          </cell>
          <cell r="J1506">
            <v>753125</v>
          </cell>
          <cell r="K1506">
            <v>94.14</v>
          </cell>
          <cell r="L1506">
            <v>100</v>
          </cell>
        </row>
        <row r="1507">
          <cell r="A1507">
            <v>1434</v>
          </cell>
          <cell r="B1507" t="str">
            <v>060302.4615.04940.01 PENGEMBANGAN SPAM DESA IHAMAHU</v>
          </cell>
          <cell r="C1507" t="str">
            <v>Kontrak</v>
          </cell>
          <cell r="D1507" t="str">
            <v>Fisik</v>
          </cell>
          <cell r="E1507">
            <v>900000</v>
          </cell>
          <cell r="F1507">
            <v>0</v>
          </cell>
          <cell r="G1507">
            <v>900000</v>
          </cell>
          <cell r="H1507">
            <v>683958</v>
          </cell>
          <cell r="I1507">
            <v>0</v>
          </cell>
          <cell r="J1507">
            <v>683958</v>
          </cell>
          <cell r="K1507">
            <v>76</v>
          </cell>
          <cell r="L1507">
            <v>100</v>
          </cell>
        </row>
        <row r="1508">
          <cell r="A1508">
            <v>1435</v>
          </cell>
          <cell r="B1508" t="str">
            <v>060302.4615.04940.01 PENGEMBANGAN SPAM DESA OMA</v>
          </cell>
          <cell r="C1508" t="str">
            <v>Kontrak</v>
          </cell>
          <cell r="D1508" t="str">
            <v>Fisik</v>
          </cell>
          <cell r="E1508">
            <v>926184</v>
          </cell>
          <cell r="F1508">
            <v>0</v>
          </cell>
          <cell r="G1508">
            <v>926184</v>
          </cell>
          <cell r="H1508">
            <v>871074</v>
          </cell>
          <cell r="I1508">
            <v>0</v>
          </cell>
          <cell r="J1508">
            <v>871074</v>
          </cell>
          <cell r="K1508">
            <v>94.05</v>
          </cell>
          <cell r="L1508">
            <v>100</v>
          </cell>
        </row>
        <row r="1509">
          <cell r="A1509">
            <v>1436</v>
          </cell>
          <cell r="B1509" t="str">
            <v>060302.4615.04940.01 PENGEMBANGAN SPAM DESA TITAWAI</v>
          </cell>
          <cell r="C1509" t="str">
            <v>Kontrak</v>
          </cell>
          <cell r="D1509" t="str">
            <v>Fisik</v>
          </cell>
          <cell r="E1509">
            <v>1004836</v>
          </cell>
          <cell r="F1509">
            <v>0</v>
          </cell>
          <cell r="G1509">
            <v>1004836</v>
          </cell>
          <cell r="H1509">
            <v>935197</v>
          </cell>
          <cell r="I1509">
            <v>0</v>
          </cell>
          <cell r="J1509">
            <v>935197</v>
          </cell>
          <cell r="K1509">
            <v>93.07</v>
          </cell>
          <cell r="L1509">
            <v>100</v>
          </cell>
        </row>
        <row r="1510">
          <cell r="A1510">
            <v>1437</v>
          </cell>
          <cell r="B1510" t="str">
            <v>060302.4615.04940.01 PENGEMBANGAN SPAM DESA WAUR</v>
          </cell>
          <cell r="C1510" t="str">
            <v>Kontrak</v>
          </cell>
          <cell r="D1510" t="str">
            <v>Fisik</v>
          </cell>
          <cell r="E1510">
            <v>927750</v>
          </cell>
          <cell r="F1510">
            <v>0</v>
          </cell>
          <cell r="G1510">
            <v>927750</v>
          </cell>
          <cell r="H1510">
            <v>263053</v>
          </cell>
          <cell r="I1510">
            <v>0</v>
          </cell>
          <cell r="J1510">
            <v>263053</v>
          </cell>
          <cell r="K1510">
            <v>28.35</v>
          </cell>
          <cell r="L1510">
            <v>92.01</v>
          </cell>
        </row>
        <row r="1511">
          <cell r="A1511">
            <v>1438</v>
          </cell>
          <cell r="B1511" t="str">
            <v>060302.4615.04940.01 PENGEMBANGAN SPAM DESA OHOINANGAN (FANGAMAS)</v>
          </cell>
          <cell r="C1511" t="str">
            <v>Kontrak</v>
          </cell>
          <cell r="D1511" t="str">
            <v>Fisik</v>
          </cell>
          <cell r="E1511">
            <v>690572</v>
          </cell>
          <cell r="F1511">
            <v>0</v>
          </cell>
          <cell r="G1511">
            <v>690572</v>
          </cell>
          <cell r="H1511">
            <v>583568</v>
          </cell>
          <cell r="I1511">
            <v>0</v>
          </cell>
          <cell r="J1511">
            <v>583568</v>
          </cell>
          <cell r="K1511">
            <v>84.51</v>
          </cell>
          <cell r="L1511">
            <v>97.39</v>
          </cell>
        </row>
        <row r="1512">
          <cell r="A1512">
            <v>1439</v>
          </cell>
          <cell r="B1512" t="str">
            <v>060302.4615.04940.01 PENGEMBANGAN SPAM DESA OHOINOL</v>
          </cell>
          <cell r="C1512" t="str">
            <v>Kontrak</v>
          </cell>
          <cell r="D1512" t="str">
            <v>Fisik</v>
          </cell>
          <cell r="E1512">
            <v>1186806</v>
          </cell>
          <cell r="F1512">
            <v>0</v>
          </cell>
          <cell r="G1512">
            <v>1186806</v>
          </cell>
          <cell r="H1512">
            <v>904714</v>
          </cell>
          <cell r="I1512">
            <v>0</v>
          </cell>
          <cell r="J1512">
            <v>904714</v>
          </cell>
          <cell r="K1512">
            <v>76.23</v>
          </cell>
          <cell r="L1512">
            <v>98.23</v>
          </cell>
        </row>
        <row r="1513">
          <cell r="A1513">
            <v>1440</v>
          </cell>
          <cell r="B1513" t="str">
            <v>060302.4615.04940.01 PENGEMBANGAN SPAM DESA BOMAKE</v>
          </cell>
          <cell r="C1513" t="str">
            <v>Kontrak</v>
          </cell>
          <cell r="D1513" t="str">
            <v>Fisik</v>
          </cell>
          <cell r="E1513">
            <v>1716164</v>
          </cell>
          <cell r="F1513">
            <v>0</v>
          </cell>
          <cell r="G1513">
            <v>1716164</v>
          </cell>
          <cell r="H1513">
            <v>1582691</v>
          </cell>
          <cell r="I1513">
            <v>0</v>
          </cell>
          <cell r="J1513">
            <v>1582691</v>
          </cell>
          <cell r="K1513">
            <v>92.22</v>
          </cell>
          <cell r="L1513">
            <v>100</v>
          </cell>
        </row>
        <row r="1514">
          <cell r="A1514">
            <v>1441</v>
          </cell>
          <cell r="B1514" t="str">
            <v>060302.4615.04940.01 PENGEMBANGAN SPAM DESA TONWAWAN</v>
          </cell>
          <cell r="C1514" t="str">
            <v>Kontrak</v>
          </cell>
          <cell r="D1514" t="str">
            <v>Fisik</v>
          </cell>
          <cell r="E1514">
            <v>1200200</v>
          </cell>
          <cell r="F1514">
            <v>0</v>
          </cell>
          <cell r="G1514">
            <v>1200200</v>
          </cell>
          <cell r="H1514">
            <v>1117666</v>
          </cell>
          <cell r="I1514">
            <v>0</v>
          </cell>
          <cell r="J1514">
            <v>1117666</v>
          </cell>
          <cell r="K1514">
            <v>93.12</v>
          </cell>
          <cell r="L1514">
            <v>100</v>
          </cell>
        </row>
        <row r="1515">
          <cell r="A1515">
            <v>1442</v>
          </cell>
          <cell r="B1515" t="str">
            <v>060302.4615.04940.01 PENGEMBANGAN SPAM DESA TOUNUSA/LUMAHPELU</v>
          </cell>
          <cell r="C1515" t="str">
            <v>Kontrak</v>
          </cell>
          <cell r="D1515" t="str">
            <v>Fisik</v>
          </cell>
          <cell r="E1515">
            <v>1912832</v>
          </cell>
          <cell r="F1515">
            <v>0</v>
          </cell>
          <cell r="G1515">
            <v>1912832</v>
          </cell>
          <cell r="H1515">
            <v>1369207</v>
          </cell>
          <cell r="I1515">
            <v>0</v>
          </cell>
          <cell r="J1515">
            <v>1369207</v>
          </cell>
          <cell r="K1515">
            <v>71.58</v>
          </cell>
          <cell r="L1515">
            <v>100</v>
          </cell>
        </row>
        <row r="1516">
          <cell r="A1516">
            <v>1443</v>
          </cell>
          <cell r="B1516" t="str">
            <v>060302.4615.04940.01 PENGEMBANGAN SPAM DESA TANIWEL</v>
          </cell>
          <cell r="C1516" t="str">
            <v>Kontrak</v>
          </cell>
          <cell r="D1516" t="str">
            <v>Fisik</v>
          </cell>
          <cell r="E1516">
            <v>1464918</v>
          </cell>
          <cell r="F1516">
            <v>0</v>
          </cell>
          <cell r="G1516">
            <v>1464918</v>
          </cell>
          <cell r="H1516">
            <v>945048</v>
          </cell>
          <cell r="I1516">
            <v>0</v>
          </cell>
          <cell r="J1516">
            <v>945048</v>
          </cell>
          <cell r="K1516">
            <v>64.510000000000005</v>
          </cell>
          <cell r="L1516">
            <v>100</v>
          </cell>
        </row>
        <row r="1517">
          <cell r="A1517">
            <v>1444</v>
          </cell>
          <cell r="B1517" t="str">
            <v>060302.4615.04940.01 PENGEMBANGAN SPAM DESA TAMHER TIMUR</v>
          </cell>
          <cell r="C1517" t="str">
            <v>Kontrak</v>
          </cell>
          <cell r="D1517" t="str">
            <v>Fisik</v>
          </cell>
          <cell r="E1517">
            <v>1200040</v>
          </cell>
          <cell r="F1517">
            <v>0</v>
          </cell>
          <cell r="G1517">
            <v>1200040</v>
          </cell>
          <cell r="H1517">
            <v>917966</v>
          </cell>
          <cell r="I1517">
            <v>0</v>
          </cell>
          <cell r="J1517">
            <v>917966</v>
          </cell>
          <cell r="K1517">
            <v>76.489999999999995</v>
          </cell>
          <cell r="L1517">
            <v>100</v>
          </cell>
        </row>
        <row r="1518">
          <cell r="A1518">
            <v>1445</v>
          </cell>
          <cell r="B1518" t="str">
            <v>060302.4615.04940.01 PENGEMBANGAN SPAM DESA KOTA SIRIH</v>
          </cell>
          <cell r="C1518" t="str">
            <v>Kontrak</v>
          </cell>
          <cell r="D1518" t="str">
            <v>Fisik</v>
          </cell>
          <cell r="E1518">
            <v>1000000</v>
          </cell>
          <cell r="F1518">
            <v>0</v>
          </cell>
          <cell r="G1518">
            <v>1000000</v>
          </cell>
          <cell r="H1518">
            <v>945421</v>
          </cell>
          <cell r="I1518">
            <v>0</v>
          </cell>
          <cell r="J1518">
            <v>945421</v>
          </cell>
          <cell r="K1518">
            <v>94.54</v>
          </cell>
          <cell r="L1518">
            <v>100</v>
          </cell>
        </row>
        <row r="1519">
          <cell r="A1519">
            <v>1446</v>
          </cell>
          <cell r="B1519" t="str">
            <v>060302.4615.04940.01 PENGEMBANGAN SPAM DESA RARAT</v>
          </cell>
          <cell r="C1519" t="str">
            <v>Kontrak</v>
          </cell>
          <cell r="D1519" t="str">
            <v>Fisik</v>
          </cell>
          <cell r="E1519">
            <v>1000000</v>
          </cell>
          <cell r="F1519">
            <v>0</v>
          </cell>
          <cell r="G1519">
            <v>1000000</v>
          </cell>
          <cell r="H1519">
            <v>572140</v>
          </cell>
          <cell r="I1519">
            <v>0</v>
          </cell>
          <cell r="J1519">
            <v>572140</v>
          </cell>
          <cell r="K1519">
            <v>57.21</v>
          </cell>
          <cell r="L1519">
            <v>83.57</v>
          </cell>
        </row>
        <row r="1520">
          <cell r="A1520">
            <v>1447</v>
          </cell>
          <cell r="B1520" t="str">
            <v>060302.4629.04943.01 PENYEDIAAN PS AIR MINUM DESA SEHATI</v>
          </cell>
          <cell r="C1520" t="str">
            <v>Kontrak</v>
          </cell>
          <cell r="D1520" t="str">
            <v>Fisik</v>
          </cell>
          <cell r="E1520">
            <v>1999970</v>
          </cell>
          <cell r="F1520">
            <v>0</v>
          </cell>
          <cell r="G1520">
            <v>1999970</v>
          </cell>
          <cell r="H1520">
            <v>1890025</v>
          </cell>
          <cell r="I1520">
            <v>0</v>
          </cell>
          <cell r="J1520">
            <v>1890025</v>
          </cell>
          <cell r="K1520">
            <v>94.5</v>
          </cell>
          <cell r="L1520">
            <v>100</v>
          </cell>
        </row>
        <row r="1521">
          <cell r="A1521">
            <v>1448</v>
          </cell>
          <cell r="B1521" t="str">
            <v>060302.4629.04943.01 PENYEDIAAN PS AIR MINUM DESA HARURU KAMPUNG</v>
          </cell>
          <cell r="C1521" t="str">
            <v>Kontrak</v>
          </cell>
          <cell r="D1521" t="str">
            <v>Fisik</v>
          </cell>
          <cell r="E1521">
            <v>1171725</v>
          </cell>
          <cell r="F1521">
            <v>0</v>
          </cell>
          <cell r="G1521">
            <v>1171725</v>
          </cell>
          <cell r="H1521">
            <v>1102008</v>
          </cell>
          <cell r="I1521">
            <v>0</v>
          </cell>
          <cell r="J1521">
            <v>1102008</v>
          </cell>
          <cell r="K1521">
            <v>94.05</v>
          </cell>
          <cell r="L1521">
            <v>100</v>
          </cell>
        </row>
        <row r="1522">
          <cell r="A1522">
            <v>1449</v>
          </cell>
          <cell r="B1522" t="str">
            <v>060302.4629.04943.01 PENYEDIAAN PS AIR MINUM DESA HATIVE KECIL</v>
          </cell>
          <cell r="C1522" t="str">
            <v>Kontrak</v>
          </cell>
          <cell r="D1522" t="str">
            <v>Fisik</v>
          </cell>
          <cell r="E1522">
            <v>1229545</v>
          </cell>
          <cell r="F1522">
            <v>0</v>
          </cell>
          <cell r="G1522">
            <v>1229545</v>
          </cell>
          <cell r="H1522">
            <v>671571</v>
          </cell>
          <cell r="I1522">
            <v>0</v>
          </cell>
          <cell r="J1522">
            <v>671571</v>
          </cell>
          <cell r="K1522">
            <v>54.62</v>
          </cell>
          <cell r="L1522">
            <v>84.39</v>
          </cell>
        </row>
        <row r="1523">
          <cell r="A1523">
            <v>1450</v>
          </cell>
          <cell r="B1523" t="str">
            <v>060302.4630.04930.01 PENGEMBANGAN PS KWS PERBATASAN DESA KISAR PURPURA, KAB. MALUKU BARAT DAYA</v>
          </cell>
          <cell r="C1523" t="str">
            <v>Kontrak</v>
          </cell>
          <cell r="D1523" t="str">
            <v>Fisik</v>
          </cell>
          <cell r="E1523">
            <v>1224826</v>
          </cell>
          <cell r="F1523">
            <v>0</v>
          </cell>
          <cell r="G1523">
            <v>1224826</v>
          </cell>
          <cell r="H1523">
            <v>1003132</v>
          </cell>
          <cell r="I1523">
            <v>0</v>
          </cell>
          <cell r="J1523">
            <v>1003132</v>
          </cell>
          <cell r="K1523">
            <v>81.900000000000006</v>
          </cell>
          <cell r="L1523">
            <v>97.39</v>
          </cell>
        </row>
        <row r="1524">
          <cell r="A1524">
            <v>1451</v>
          </cell>
          <cell r="B1524" t="str">
            <v>060302.4630.04930.01 HONORARIUM PANITIA LELANG</v>
          </cell>
          <cell r="C1524" t="str">
            <v>Swakelola</v>
          </cell>
          <cell r="D1524" t="str">
            <v>Non Fisik</v>
          </cell>
          <cell r="E1524">
            <v>82850</v>
          </cell>
          <cell r="F1524">
            <v>0</v>
          </cell>
          <cell r="G1524">
            <v>82850</v>
          </cell>
          <cell r="H1524">
            <v>75975</v>
          </cell>
          <cell r="I1524">
            <v>0</v>
          </cell>
          <cell r="J1524">
            <v>75975</v>
          </cell>
          <cell r="K1524">
            <v>91.7</v>
          </cell>
          <cell r="L1524">
            <v>91.7</v>
          </cell>
        </row>
        <row r="1525">
          <cell r="A1525">
            <v>1452</v>
          </cell>
          <cell r="B1525" t="str">
            <v>060302.4630.04930.01 PERSIAPAN TENDER</v>
          </cell>
          <cell r="C1525" t="str">
            <v>Swakelola</v>
          </cell>
          <cell r="D1525" t="str">
            <v>Non Fisik</v>
          </cell>
          <cell r="E1525">
            <v>29884</v>
          </cell>
          <cell r="F1525">
            <v>0</v>
          </cell>
          <cell r="G1525">
            <v>29884</v>
          </cell>
          <cell r="H1525">
            <v>29850</v>
          </cell>
          <cell r="I1525">
            <v>0</v>
          </cell>
          <cell r="J1525">
            <v>29850</v>
          </cell>
          <cell r="K1525">
            <v>99.89</v>
          </cell>
          <cell r="L1525">
            <v>99.89</v>
          </cell>
        </row>
        <row r="1526">
          <cell r="A1526">
            <v>1453</v>
          </cell>
          <cell r="B1526" t="str">
            <v>060302.4630.04930.01 PENGEMBANGAN PS KWS PERBATASAN DESA KUMUR</v>
          </cell>
          <cell r="C1526" t="str">
            <v>Kontrak</v>
          </cell>
          <cell r="D1526" t="str">
            <v>Fisik</v>
          </cell>
          <cell r="E1526">
            <v>1500000</v>
          </cell>
          <cell r="F1526">
            <v>0</v>
          </cell>
          <cell r="G1526">
            <v>1500000</v>
          </cell>
          <cell r="H1526">
            <v>1410750</v>
          </cell>
          <cell r="I1526">
            <v>0</v>
          </cell>
          <cell r="J1526">
            <v>1410750</v>
          </cell>
          <cell r="K1526">
            <v>94.05</v>
          </cell>
          <cell r="L1526">
            <v>100</v>
          </cell>
        </row>
        <row r="1527">
          <cell r="A1527">
            <v>1454</v>
          </cell>
          <cell r="B1527" t="str">
            <v>060302.4630.04930.01 PENGEMBANGAN PS KWS PERBATASAN DESA UUN/TAAR</v>
          </cell>
          <cell r="C1527" t="str">
            <v>Kontrak</v>
          </cell>
          <cell r="D1527" t="str">
            <v>Fisik</v>
          </cell>
          <cell r="E1527">
            <v>1197340</v>
          </cell>
          <cell r="F1527">
            <v>0</v>
          </cell>
          <cell r="G1527">
            <v>1197340</v>
          </cell>
          <cell r="H1527">
            <v>1117548</v>
          </cell>
          <cell r="I1527">
            <v>0</v>
          </cell>
          <cell r="J1527">
            <v>1117548</v>
          </cell>
          <cell r="K1527">
            <v>93.34</v>
          </cell>
          <cell r="L1527">
            <v>100</v>
          </cell>
        </row>
        <row r="1528">
          <cell r="A1528">
            <v>1455</v>
          </cell>
          <cell r="B1528" t="str">
            <v>060302.4630.04944.01 PENGEMBANGAN SPAM IKK BANDA</v>
          </cell>
          <cell r="C1528" t="str">
            <v>Kontrak</v>
          </cell>
          <cell r="D1528" t="str">
            <v>Fisik</v>
          </cell>
          <cell r="E1528">
            <v>1300000</v>
          </cell>
          <cell r="F1528">
            <v>0</v>
          </cell>
          <cell r="G1528">
            <v>1300000</v>
          </cell>
          <cell r="H1528">
            <v>1219772</v>
          </cell>
          <cell r="I1528">
            <v>0</v>
          </cell>
          <cell r="J1528">
            <v>1219772</v>
          </cell>
          <cell r="K1528">
            <v>93.83</v>
          </cell>
          <cell r="L1528">
            <v>100</v>
          </cell>
        </row>
        <row r="1529">
          <cell r="A1529">
            <v>5496375</v>
          </cell>
          <cell r="B1529" t="str">
            <v xml:space="preserve">PENGEMBANGAN PENYEHATAN LINGKUNGAN PERMUKIMAN MALUKU </v>
          </cell>
          <cell r="C1529" t="str">
            <v xml:space="preserve">- </v>
          </cell>
          <cell r="D1529" t="str">
            <v>-</v>
          </cell>
          <cell r="E1529">
            <v>2450000</v>
          </cell>
          <cell r="F1529">
            <v>0</v>
          </cell>
          <cell r="G1529">
            <v>2450000</v>
          </cell>
          <cell r="H1529">
            <v>1123809</v>
          </cell>
          <cell r="I1529">
            <v>0</v>
          </cell>
          <cell r="J1529">
            <v>1123809</v>
          </cell>
          <cell r="K1529">
            <v>45.87</v>
          </cell>
          <cell r="L1529">
            <v>59.61</v>
          </cell>
        </row>
        <row r="1530">
          <cell r="A1530">
            <v>1456</v>
          </cell>
          <cell r="B1530" t="str">
            <v>060302.4283.00200.01 Pembangunan PS AL RSH/Kawasan (Kate-Kate)</v>
          </cell>
          <cell r="C1530" t="str">
            <v>Kontrak</v>
          </cell>
          <cell r="D1530" t="str">
            <v>Fisik</v>
          </cell>
          <cell r="E1530">
            <v>984425</v>
          </cell>
          <cell r="F1530">
            <v>0</v>
          </cell>
          <cell r="G1530">
            <v>984425</v>
          </cell>
          <cell r="H1530">
            <v>559549</v>
          </cell>
          <cell r="I1530">
            <v>0</v>
          </cell>
          <cell r="J1530">
            <v>559549</v>
          </cell>
          <cell r="K1530">
            <v>56.84</v>
          </cell>
          <cell r="L1530">
            <v>75</v>
          </cell>
        </row>
        <row r="1531">
          <cell r="A1531">
            <v>1457</v>
          </cell>
          <cell r="B1531" t="str">
            <v>060302.4283.00200.01 Pembangunan PS AL RSH/Kawasan (Kayu Tiga)</v>
          </cell>
          <cell r="C1531" t="str">
            <v>Kontrak</v>
          </cell>
          <cell r="D1531" t="str">
            <v>Fisik</v>
          </cell>
          <cell r="E1531">
            <v>1000000</v>
          </cell>
          <cell r="F1531">
            <v>0</v>
          </cell>
          <cell r="G1531">
            <v>1000000</v>
          </cell>
          <cell r="H1531">
            <v>489375</v>
          </cell>
          <cell r="I1531">
            <v>0</v>
          </cell>
          <cell r="J1531">
            <v>489375</v>
          </cell>
          <cell r="K1531">
            <v>48.94</v>
          </cell>
          <cell r="L1531">
            <v>65</v>
          </cell>
        </row>
        <row r="1532">
          <cell r="A1532">
            <v>1458</v>
          </cell>
          <cell r="B1532" t="str">
            <v>060302.4283.00200.01 Supervisi Pembangunan PS AL RSH/Kawasan (Kate-kate &amp; Kayu Tiga)</v>
          </cell>
          <cell r="C1532" t="str">
            <v>Kontrak</v>
          </cell>
          <cell r="D1532" t="str">
            <v>Non Fisik</v>
          </cell>
          <cell r="E1532">
            <v>200000</v>
          </cell>
          <cell r="F1532">
            <v>0</v>
          </cell>
          <cell r="G1532">
            <v>200000</v>
          </cell>
          <cell r="H1532">
            <v>59310</v>
          </cell>
          <cell r="I1532">
            <v>0</v>
          </cell>
          <cell r="J1532">
            <v>59310</v>
          </cell>
          <cell r="K1532">
            <v>29.66</v>
          </cell>
          <cell r="L1532">
            <v>30</v>
          </cell>
        </row>
        <row r="1533">
          <cell r="A1533">
            <v>1459</v>
          </cell>
          <cell r="B1533" t="str">
            <v>060302.4283.00200.01 Kegiatan Penunjang</v>
          </cell>
          <cell r="C1533" t="str">
            <v>Swakelola</v>
          </cell>
          <cell r="D1533" t="str">
            <v>Non Fisik</v>
          </cell>
          <cell r="E1533">
            <v>15575</v>
          </cell>
          <cell r="F1533">
            <v>0</v>
          </cell>
          <cell r="G1533">
            <v>15575</v>
          </cell>
          <cell r="H1533">
            <v>15575</v>
          </cell>
          <cell r="I1533">
            <v>0</v>
          </cell>
          <cell r="J1533">
            <v>15575</v>
          </cell>
          <cell r="K1533">
            <v>100</v>
          </cell>
          <cell r="L1533">
            <v>100</v>
          </cell>
        </row>
        <row r="1534">
          <cell r="A1534">
            <v>1460</v>
          </cell>
          <cell r="B1534" t="str">
            <v>060302.4283.04679.01 PELATIHAN MANDOR DAN KSM SANIMAS</v>
          </cell>
          <cell r="C1534" t="str">
            <v>Swakelola</v>
          </cell>
          <cell r="D1534" t="str">
            <v>Non Fisik</v>
          </cell>
          <cell r="E1534">
            <v>250000</v>
          </cell>
          <cell r="F1534">
            <v>0</v>
          </cell>
          <cell r="G1534">
            <v>250000</v>
          </cell>
          <cell r="H1534">
            <v>0</v>
          </cell>
          <cell r="I1534">
            <v>0</v>
          </cell>
          <cell r="J1534">
            <v>0</v>
          </cell>
          <cell r="K1534">
            <v>0</v>
          </cell>
          <cell r="L1534">
            <v>0</v>
          </cell>
        </row>
        <row r="1535">
          <cell r="A1535">
            <v>5496441</v>
          </cell>
          <cell r="B1535" t="str">
            <v xml:space="preserve">PENGEMBANGAN KINERJA PENGELOLAAN AIR MINUM BALI </v>
          </cell>
          <cell r="C1535" t="str">
            <v xml:space="preserve">- </v>
          </cell>
          <cell r="D1535" t="str">
            <v>-</v>
          </cell>
          <cell r="E1535">
            <v>26321000</v>
          </cell>
          <cell r="F1535">
            <v>8449000</v>
          </cell>
          <cell r="G1535">
            <v>34770000</v>
          </cell>
          <cell r="H1535">
            <v>16983807</v>
          </cell>
          <cell r="I1535">
            <v>0</v>
          </cell>
          <cell r="J1535">
            <v>16983807</v>
          </cell>
          <cell r="K1535">
            <v>48.85</v>
          </cell>
          <cell r="L1535">
            <v>61.23</v>
          </cell>
        </row>
        <row r="1536">
          <cell r="A1536">
            <v>1461</v>
          </cell>
          <cell r="B1536" t="str">
            <v>060302.4282.00002.01 Administrasi Kegiatan</v>
          </cell>
          <cell r="C1536" t="str">
            <v>Adm. Umum</v>
          </cell>
          <cell r="D1536" t="str">
            <v>Adm. Umum</v>
          </cell>
          <cell r="E1536">
            <v>294877</v>
          </cell>
          <cell r="F1536">
            <v>0</v>
          </cell>
          <cell r="G1536">
            <v>294877</v>
          </cell>
          <cell r="H1536">
            <v>208833</v>
          </cell>
          <cell r="I1536">
            <v>0</v>
          </cell>
          <cell r="J1536">
            <v>208833</v>
          </cell>
          <cell r="K1536">
            <v>70.819999999999993</v>
          </cell>
          <cell r="L1536">
            <v>70.27</v>
          </cell>
        </row>
        <row r="1537">
          <cell r="A1537">
            <v>1462</v>
          </cell>
          <cell r="B1537" t="str">
            <v>060302.4282.00051.01 Fasilitasi Penyusunan Perencanaan Teknik SPAM</v>
          </cell>
          <cell r="C1537" t="str">
            <v>Kontrak</v>
          </cell>
          <cell r="D1537" t="str">
            <v>Non Fisik</v>
          </cell>
          <cell r="E1537">
            <v>260643</v>
          </cell>
          <cell r="F1537">
            <v>0</v>
          </cell>
          <cell r="G1537">
            <v>260643</v>
          </cell>
          <cell r="H1537">
            <v>181917</v>
          </cell>
          <cell r="I1537">
            <v>0</v>
          </cell>
          <cell r="J1537">
            <v>181917</v>
          </cell>
          <cell r="K1537">
            <v>69.8</v>
          </cell>
          <cell r="L1537">
            <v>75.900000000000006</v>
          </cell>
        </row>
        <row r="1538">
          <cell r="A1538">
            <v>1463</v>
          </cell>
          <cell r="B1538" t="str">
            <v>060302.4282.00051.01 Penyusunan Pedoman Operasional UPT/BLU- SPAM Provinsi Bali</v>
          </cell>
          <cell r="C1538" t="str">
            <v>Kontrak</v>
          </cell>
          <cell r="D1538" t="str">
            <v>Non Fisik</v>
          </cell>
          <cell r="E1538">
            <v>250000</v>
          </cell>
          <cell r="F1538">
            <v>0</v>
          </cell>
          <cell r="G1538">
            <v>250000</v>
          </cell>
          <cell r="H1538">
            <v>181827</v>
          </cell>
          <cell r="I1538">
            <v>0</v>
          </cell>
          <cell r="J1538">
            <v>181827</v>
          </cell>
          <cell r="K1538">
            <v>72.73</v>
          </cell>
          <cell r="L1538">
            <v>76.099999999999994</v>
          </cell>
        </row>
        <row r="1539">
          <cell r="A1539">
            <v>1464</v>
          </cell>
          <cell r="B1539" t="str">
            <v>060302.4282.00051.01 Sosialisasi Pedoman Pelaksanaan Konstruksi</v>
          </cell>
          <cell r="C1539" t="str">
            <v>Swakelola</v>
          </cell>
          <cell r="D1539" t="str">
            <v>Non Fisik</v>
          </cell>
          <cell r="E1539">
            <v>200000</v>
          </cell>
          <cell r="F1539">
            <v>0</v>
          </cell>
          <cell r="G1539">
            <v>200000</v>
          </cell>
          <cell r="H1539">
            <v>172226</v>
          </cell>
          <cell r="I1539">
            <v>0</v>
          </cell>
          <cell r="J1539">
            <v>172226</v>
          </cell>
          <cell r="K1539">
            <v>86.11</v>
          </cell>
          <cell r="L1539">
            <v>100</v>
          </cell>
        </row>
        <row r="1540">
          <cell r="A1540">
            <v>1465</v>
          </cell>
          <cell r="B1540" t="str">
            <v>060302.4282.00051.01 Kampanye Publik SPAM</v>
          </cell>
          <cell r="C1540" t="str">
            <v>Kontrak</v>
          </cell>
          <cell r="D1540" t="str">
            <v>Non Fisik</v>
          </cell>
          <cell r="E1540">
            <v>50000</v>
          </cell>
          <cell r="F1540">
            <v>0</v>
          </cell>
          <cell r="G1540">
            <v>50000</v>
          </cell>
          <cell r="H1540">
            <v>0</v>
          </cell>
          <cell r="I1540">
            <v>0</v>
          </cell>
          <cell r="J1540">
            <v>0</v>
          </cell>
          <cell r="K1540">
            <v>0</v>
          </cell>
          <cell r="L1540">
            <v>25</v>
          </cell>
        </row>
        <row r="1541">
          <cell r="A1541">
            <v>1466</v>
          </cell>
          <cell r="B1541" t="str">
            <v>060302.4282.00051.01 Studi Identifikasi Kebutuhan dan Potensi Air Baku Air Minum Provinsi Bali</v>
          </cell>
          <cell r="C1541" t="str">
            <v>Kontrak</v>
          </cell>
          <cell r="D1541" t="str">
            <v>Non Fisik</v>
          </cell>
          <cell r="E1541">
            <v>300000</v>
          </cell>
          <cell r="F1541">
            <v>0</v>
          </cell>
          <cell r="G1541">
            <v>300000</v>
          </cell>
          <cell r="H1541">
            <v>215307</v>
          </cell>
          <cell r="I1541">
            <v>0</v>
          </cell>
          <cell r="J1541">
            <v>215307</v>
          </cell>
          <cell r="K1541">
            <v>71.77</v>
          </cell>
          <cell r="L1541">
            <v>76</v>
          </cell>
        </row>
        <row r="1542">
          <cell r="A1542">
            <v>1467</v>
          </cell>
          <cell r="B1542" t="str">
            <v>060302.4282.00059.01 Pembinaan Koordinasi dan Konsultan Pengawasan</v>
          </cell>
          <cell r="C1542" t="str">
            <v>Swakelola</v>
          </cell>
          <cell r="D1542" t="str">
            <v>Non Fisik</v>
          </cell>
          <cell r="E1542">
            <v>248300</v>
          </cell>
          <cell r="F1542">
            <v>0</v>
          </cell>
          <cell r="G1542">
            <v>248300</v>
          </cell>
          <cell r="H1542">
            <v>141816</v>
          </cell>
          <cell r="I1542">
            <v>0</v>
          </cell>
          <cell r="J1542">
            <v>141816</v>
          </cell>
          <cell r="K1542">
            <v>57.11</v>
          </cell>
          <cell r="L1542">
            <v>56.12</v>
          </cell>
        </row>
        <row r="1543">
          <cell r="A1543">
            <v>1468</v>
          </cell>
          <cell r="B1543" t="str">
            <v>060302.4282.00967.01 MONEV DAK</v>
          </cell>
          <cell r="C1543" t="str">
            <v>Swakelola</v>
          </cell>
          <cell r="D1543" t="str">
            <v>Non Fisik</v>
          </cell>
          <cell r="E1543">
            <v>280119</v>
          </cell>
          <cell r="F1543">
            <v>0</v>
          </cell>
          <cell r="G1543">
            <v>280119</v>
          </cell>
          <cell r="H1543">
            <v>228946</v>
          </cell>
          <cell r="I1543">
            <v>0</v>
          </cell>
          <cell r="J1543">
            <v>228946</v>
          </cell>
          <cell r="K1543">
            <v>81.73</v>
          </cell>
          <cell r="L1543">
            <v>81.73</v>
          </cell>
        </row>
        <row r="1544">
          <cell r="A1544">
            <v>1469</v>
          </cell>
          <cell r="B1544" t="str">
            <v>060302.4282.00967.01 MONEV SPAM</v>
          </cell>
          <cell r="C1544" t="str">
            <v>Swakelola</v>
          </cell>
          <cell r="D1544" t="str">
            <v>Non Fisik</v>
          </cell>
          <cell r="E1544">
            <v>258519</v>
          </cell>
          <cell r="F1544">
            <v>0</v>
          </cell>
          <cell r="G1544">
            <v>258519</v>
          </cell>
          <cell r="H1544">
            <v>67950</v>
          </cell>
          <cell r="I1544">
            <v>0</v>
          </cell>
          <cell r="J1544">
            <v>67950</v>
          </cell>
          <cell r="K1544">
            <v>26.28</v>
          </cell>
          <cell r="L1544">
            <v>26.28</v>
          </cell>
        </row>
        <row r="1545">
          <cell r="A1545">
            <v>1470</v>
          </cell>
          <cell r="B1545" t="str">
            <v>060302.4282.04989.01 PENYUSUNAN LAPORAN IKMN DAN BMN</v>
          </cell>
          <cell r="C1545" t="str">
            <v>Swakelola</v>
          </cell>
          <cell r="D1545" t="str">
            <v>Non Fisik</v>
          </cell>
          <cell r="E1545">
            <v>107542</v>
          </cell>
          <cell r="F1545">
            <v>0</v>
          </cell>
          <cell r="G1545">
            <v>107542</v>
          </cell>
          <cell r="H1545">
            <v>69834</v>
          </cell>
          <cell r="I1545">
            <v>0</v>
          </cell>
          <cell r="J1545">
            <v>69834</v>
          </cell>
          <cell r="K1545">
            <v>64.94</v>
          </cell>
          <cell r="L1545">
            <v>64.94</v>
          </cell>
        </row>
        <row r="1546">
          <cell r="A1546">
            <v>1471</v>
          </cell>
          <cell r="B1546" t="str">
            <v>060302.4599.00051.01 Consultant For Bali Southtern Water Supply Project</v>
          </cell>
          <cell r="C1546" t="str">
            <v>Kontrak</v>
          </cell>
          <cell r="D1546" t="str">
            <v>Non Fisik</v>
          </cell>
          <cell r="E1546">
            <v>0</v>
          </cell>
          <cell r="F1546">
            <v>8449000</v>
          </cell>
          <cell r="G1546">
            <v>8449000</v>
          </cell>
          <cell r="H1546">
            <v>0</v>
          </cell>
          <cell r="I1546">
            <v>0</v>
          </cell>
          <cell r="J1546">
            <v>0</v>
          </cell>
          <cell r="K1546">
            <v>0</v>
          </cell>
          <cell r="L1546">
            <v>0</v>
          </cell>
        </row>
        <row r="1547">
          <cell r="A1547">
            <v>1472</v>
          </cell>
          <cell r="B1547" t="str">
            <v>060302.4607.00168.01 BANTUAN PROGRAM PENYEHATAN PDAM KABUPATEN JEMBRANA</v>
          </cell>
          <cell r="C1547" t="str">
            <v>Kontrak</v>
          </cell>
          <cell r="D1547" t="str">
            <v>Fisik</v>
          </cell>
          <cell r="E1547">
            <v>1508788</v>
          </cell>
          <cell r="F1547">
            <v>0</v>
          </cell>
          <cell r="G1547">
            <v>1508788</v>
          </cell>
          <cell r="H1547">
            <v>968857</v>
          </cell>
          <cell r="I1547">
            <v>0</v>
          </cell>
          <cell r="J1547">
            <v>968857</v>
          </cell>
          <cell r="K1547">
            <v>64.209999999999994</v>
          </cell>
          <cell r="L1547">
            <v>84</v>
          </cell>
        </row>
        <row r="1548">
          <cell r="A1548">
            <v>1473</v>
          </cell>
          <cell r="B1548" t="str">
            <v>060302.4607.00168.01 BANTUAN PROGRAM PENYEHATAN PDAM KABUPATEN BADUNG</v>
          </cell>
          <cell r="C1548" t="str">
            <v>Kontrak</v>
          </cell>
          <cell r="D1548" t="str">
            <v>Fisik</v>
          </cell>
          <cell r="E1548">
            <v>1323823</v>
          </cell>
          <cell r="F1548">
            <v>0</v>
          </cell>
          <cell r="G1548">
            <v>1323823</v>
          </cell>
          <cell r="H1548">
            <v>1302394</v>
          </cell>
          <cell r="I1548">
            <v>0</v>
          </cell>
          <cell r="J1548">
            <v>1302394</v>
          </cell>
          <cell r="K1548">
            <v>98.38</v>
          </cell>
          <cell r="L1548">
            <v>100</v>
          </cell>
        </row>
        <row r="1549">
          <cell r="A1549">
            <v>1474</v>
          </cell>
          <cell r="B1549" t="str">
            <v>060302.4607.00168.01 BANTUAN PROGRAM PENYEHATAN PDAM KABUPATEN BANGLI</v>
          </cell>
          <cell r="C1549" t="str">
            <v>Kontrak</v>
          </cell>
          <cell r="D1549" t="str">
            <v>Fisik</v>
          </cell>
          <cell r="E1549">
            <v>1071504</v>
          </cell>
          <cell r="F1549">
            <v>0</v>
          </cell>
          <cell r="G1549">
            <v>1071504</v>
          </cell>
          <cell r="H1549">
            <v>683670</v>
          </cell>
          <cell r="I1549">
            <v>0</v>
          </cell>
          <cell r="J1549">
            <v>683670</v>
          </cell>
          <cell r="K1549">
            <v>63.8</v>
          </cell>
          <cell r="L1549">
            <v>95</v>
          </cell>
        </row>
        <row r="1550">
          <cell r="A1550">
            <v>1475</v>
          </cell>
          <cell r="B1550" t="str">
            <v>060302.4607.00168.01 BANTUAN PROGRAM PENYEHATAN PDAM KABUPATEN TABANAN</v>
          </cell>
          <cell r="C1550" t="str">
            <v>Kontrak</v>
          </cell>
          <cell r="D1550" t="str">
            <v>Fisik</v>
          </cell>
          <cell r="E1550">
            <v>1096188</v>
          </cell>
          <cell r="F1550">
            <v>0</v>
          </cell>
          <cell r="G1550">
            <v>1096188</v>
          </cell>
          <cell r="H1550">
            <v>987221</v>
          </cell>
          <cell r="I1550">
            <v>0</v>
          </cell>
          <cell r="J1550">
            <v>987221</v>
          </cell>
          <cell r="K1550">
            <v>90.06</v>
          </cell>
          <cell r="L1550">
            <v>100</v>
          </cell>
        </row>
        <row r="1551">
          <cell r="A1551">
            <v>1476</v>
          </cell>
          <cell r="B1551" t="str">
            <v>060302.4607.00168.01 Bantuan Teknik (Bantek) PDAM Klungkung</v>
          </cell>
          <cell r="C1551" t="str">
            <v>Kontrak</v>
          </cell>
          <cell r="D1551" t="str">
            <v>Non Fisik</v>
          </cell>
          <cell r="E1551">
            <v>300000</v>
          </cell>
          <cell r="F1551">
            <v>0</v>
          </cell>
          <cell r="G1551">
            <v>300000</v>
          </cell>
          <cell r="H1551">
            <v>210672</v>
          </cell>
          <cell r="I1551">
            <v>0</v>
          </cell>
          <cell r="J1551">
            <v>210672</v>
          </cell>
          <cell r="K1551">
            <v>70.22</v>
          </cell>
          <cell r="L1551">
            <v>76</v>
          </cell>
        </row>
        <row r="1552">
          <cell r="A1552">
            <v>1477</v>
          </cell>
          <cell r="B1552" t="str">
            <v>060302.4615.00510.01 Pengadaan IPA Mobile</v>
          </cell>
          <cell r="C1552" t="str">
            <v>Kontrak</v>
          </cell>
          <cell r="D1552" t="str">
            <v>Fisik</v>
          </cell>
          <cell r="E1552">
            <v>1750000</v>
          </cell>
          <cell r="F1552">
            <v>0</v>
          </cell>
          <cell r="G1552">
            <v>1750000</v>
          </cell>
          <cell r="H1552">
            <v>1381930</v>
          </cell>
          <cell r="I1552">
            <v>0</v>
          </cell>
          <cell r="J1552">
            <v>1381930</v>
          </cell>
          <cell r="K1552">
            <v>78.97</v>
          </cell>
          <cell r="L1552">
            <v>100</v>
          </cell>
        </row>
        <row r="1553">
          <cell r="A1553">
            <v>1478</v>
          </cell>
          <cell r="B1553" t="str">
            <v>060302.4615.04940.01 Pengad. Dan Pemas. Pipa HDPE/GIP dia. 200 mm, Pembangunan Reservoir 200 M3, BPT Serta Jembatan Pipa di DS. Sibetan-Karangasem</v>
          </cell>
          <cell r="C1553" t="str">
            <v>Kontrak</v>
          </cell>
          <cell r="D1553" t="str">
            <v>Fisik</v>
          </cell>
          <cell r="E1553">
            <v>4953520</v>
          </cell>
          <cell r="F1553">
            <v>0</v>
          </cell>
          <cell r="G1553">
            <v>4953520</v>
          </cell>
          <cell r="H1553">
            <v>2207880</v>
          </cell>
          <cell r="I1553">
            <v>0</v>
          </cell>
          <cell r="J1553">
            <v>2207880</v>
          </cell>
          <cell r="K1553">
            <v>44.57</v>
          </cell>
          <cell r="L1553">
            <v>75</v>
          </cell>
        </row>
        <row r="1554">
          <cell r="A1554">
            <v>1479</v>
          </cell>
          <cell r="B1554" t="str">
            <v>060302.4615.04940.01 Pembuatan Sumur Uji, P/P Pompa Submersible, Pengad. Dan Pemas. Pipa PVC/GIP dia. 150 mm di Ds.Tulikup-Kab.Gianyar</v>
          </cell>
          <cell r="C1554" t="str">
            <v>Kontrak</v>
          </cell>
          <cell r="D1554" t="str">
            <v>Fisik</v>
          </cell>
          <cell r="E1554">
            <v>1490310</v>
          </cell>
          <cell r="F1554">
            <v>0</v>
          </cell>
          <cell r="G1554">
            <v>1490310</v>
          </cell>
          <cell r="H1554">
            <v>853578</v>
          </cell>
          <cell r="I1554">
            <v>0</v>
          </cell>
          <cell r="J1554">
            <v>853578</v>
          </cell>
          <cell r="K1554">
            <v>57.28</v>
          </cell>
          <cell r="L1554">
            <v>65.209999999999994</v>
          </cell>
        </row>
        <row r="1555">
          <cell r="A1555">
            <v>1480</v>
          </cell>
          <cell r="B1555" t="str">
            <v>060302.4615.04940.01 Pembuatan Sumur Uji, Pengadaan dan Pemasangan Pompa SB, Pengad.&amp; Pemas. Pipa PVC/GIP dia 150 - 200 mm di Ds.Brangbang- Kab. Jembrana</v>
          </cell>
          <cell r="C1555" t="str">
            <v>Kontrak</v>
          </cell>
          <cell r="D1555" t="str">
            <v>Fisik</v>
          </cell>
          <cell r="E1555">
            <v>3028249</v>
          </cell>
          <cell r="F1555">
            <v>0</v>
          </cell>
          <cell r="G1555">
            <v>3028249</v>
          </cell>
          <cell r="H1555">
            <v>2236339</v>
          </cell>
          <cell r="I1555">
            <v>0</v>
          </cell>
          <cell r="J1555">
            <v>2236339</v>
          </cell>
          <cell r="K1555">
            <v>73.849999999999994</v>
          </cell>
          <cell r="L1555">
            <v>97</v>
          </cell>
        </row>
        <row r="1556">
          <cell r="A1556">
            <v>1481</v>
          </cell>
          <cell r="B1556" t="str">
            <v>060302.4629.04942.01 Pengad. Dan Pemas. Pipa PVC/GIP dia. 75-100 mm di Padang Sambian-Kota Denpasar</v>
          </cell>
          <cell r="C1556" t="str">
            <v>Kontrak</v>
          </cell>
          <cell r="D1556" t="str">
            <v>Fisik</v>
          </cell>
          <cell r="E1556">
            <v>830817</v>
          </cell>
          <cell r="F1556">
            <v>0</v>
          </cell>
          <cell r="G1556">
            <v>830817</v>
          </cell>
          <cell r="H1556">
            <v>626484</v>
          </cell>
          <cell r="I1556">
            <v>0</v>
          </cell>
          <cell r="J1556">
            <v>626484</v>
          </cell>
          <cell r="K1556">
            <v>75.41</v>
          </cell>
          <cell r="L1556">
            <v>100</v>
          </cell>
        </row>
        <row r="1557">
          <cell r="A1557">
            <v>1482</v>
          </cell>
          <cell r="B1557" t="str">
            <v>060302.4629.04942.01 Pekerjaan Pengadaan dan Pemasangan Pipa PVC/GIP dia 75-100 mm di Kota Singaraja-Kab. Buleleng</v>
          </cell>
          <cell r="C1557" t="str">
            <v>Kontrak</v>
          </cell>
          <cell r="D1557" t="str">
            <v>Fisik</v>
          </cell>
          <cell r="E1557">
            <v>749293</v>
          </cell>
          <cell r="F1557">
            <v>0</v>
          </cell>
          <cell r="G1557">
            <v>749293</v>
          </cell>
          <cell r="H1557">
            <v>548751</v>
          </cell>
          <cell r="I1557">
            <v>0</v>
          </cell>
          <cell r="J1557">
            <v>548751</v>
          </cell>
          <cell r="K1557">
            <v>73.239999999999995</v>
          </cell>
          <cell r="L1557">
            <v>100</v>
          </cell>
        </row>
        <row r="1558">
          <cell r="A1558">
            <v>1483</v>
          </cell>
          <cell r="B1558" t="str">
            <v>060302.4629.04942.01 Pkerjaan Pengadaan dan Pemasangan Pipa PVC/GIP dia. 75-100 mm di Taman Bali-Kab. Bangli</v>
          </cell>
          <cell r="C1558" t="str">
            <v>Kontrak</v>
          </cell>
          <cell r="D1558" t="str">
            <v>Fisik</v>
          </cell>
          <cell r="E1558">
            <v>849302</v>
          </cell>
          <cell r="F1558">
            <v>0</v>
          </cell>
          <cell r="G1558">
            <v>849302</v>
          </cell>
          <cell r="H1558">
            <v>556380</v>
          </cell>
          <cell r="I1558">
            <v>0</v>
          </cell>
          <cell r="J1558">
            <v>556380</v>
          </cell>
          <cell r="K1558">
            <v>65.510000000000005</v>
          </cell>
          <cell r="L1558">
            <v>100</v>
          </cell>
        </row>
        <row r="1559">
          <cell r="A1559">
            <v>1484</v>
          </cell>
          <cell r="B1559" t="str">
            <v>060302.4629.04942.01 Pekerjaan Pengadaan dan Pemasangan Pipa PVC/GIP dia. 75-100 mm di Tumbu - Kota Amlapura</v>
          </cell>
          <cell r="C1559" t="str">
            <v>Kontrak</v>
          </cell>
          <cell r="D1559" t="str">
            <v>Fisik</v>
          </cell>
          <cell r="E1559">
            <v>744135</v>
          </cell>
          <cell r="F1559">
            <v>0</v>
          </cell>
          <cell r="G1559">
            <v>744135</v>
          </cell>
          <cell r="H1559">
            <v>476447</v>
          </cell>
          <cell r="I1559">
            <v>0</v>
          </cell>
          <cell r="J1559">
            <v>476447</v>
          </cell>
          <cell r="K1559">
            <v>64.03</v>
          </cell>
          <cell r="L1559">
            <v>100</v>
          </cell>
        </row>
        <row r="1560">
          <cell r="A1560">
            <v>1485</v>
          </cell>
          <cell r="B1560" t="str">
            <v>060302.4629.04942.01 Pekerjaan Pengadaan dan Pemasangan Pipa PVC/GIP dia 75-150 mm di Desa Buruan, Kec. Blahbatuh Kab.Gianyar</v>
          </cell>
          <cell r="C1560" t="str">
            <v>Kontrak</v>
          </cell>
          <cell r="D1560" t="str">
            <v>Fisik</v>
          </cell>
          <cell r="E1560">
            <v>1326439</v>
          </cell>
          <cell r="F1560">
            <v>0</v>
          </cell>
          <cell r="G1560">
            <v>1326439</v>
          </cell>
          <cell r="H1560">
            <v>763221</v>
          </cell>
          <cell r="I1560">
            <v>0</v>
          </cell>
          <cell r="J1560">
            <v>763221</v>
          </cell>
          <cell r="K1560">
            <v>57.54</v>
          </cell>
          <cell r="L1560">
            <v>95</v>
          </cell>
        </row>
        <row r="1561">
          <cell r="A1561">
            <v>1486</v>
          </cell>
          <cell r="B1561" t="str">
            <v>060302.4629.04943.01 Pengad. Dan Pemas. Pipa PVC/GIP dia. 200 mm, Pebangunan BPT dan Jembatan Pipa di Candi dasa, Kec. Manggis-Kab. Karangasem</v>
          </cell>
          <cell r="C1561" t="str">
            <v>Kontrak</v>
          </cell>
          <cell r="D1561" t="str">
            <v>Fisik</v>
          </cell>
          <cell r="E1561">
            <v>2448632</v>
          </cell>
          <cell r="F1561">
            <v>0</v>
          </cell>
          <cell r="G1561">
            <v>2448632</v>
          </cell>
          <cell r="H1561">
            <v>1327351</v>
          </cell>
          <cell r="I1561">
            <v>0</v>
          </cell>
          <cell r="J1561">
            <v>1327351</v>
          </cell>
          <cell r="K1561">
            <v>54.21</v>
          </cell>
          <cell r="L1561">
            <v>82</v>
          </cell>
        </row>
        <row r="1562">
          <cell r="A1562">
            <v>1487</v>
          </cell>
          <cell r="B1562" t="str">
            <v>060302.4629.04943.01 Supervisi Pelaksanaan Kegiatan (bali barat)</v>
          </cell>
          <cell r="C1562" t="str">
            <v>Kontrak</v>
          </cell>
          <cell r="D1562" t="str">
            <v>Non Fisik</v>
          </cell>
          <cell r="E1562">
            <v>300000</v>
          </cell>
          <cell r="F1562">
            <v>0</v>
          </cell>
          <cell r="G1562">
            <v>300000</v>
          </cell>
          <cell r="H1562">
            <v>158670</v>
          </cell>
          <cell r="I1562">
            <v>0</v>
          </cell>
          <cell r="J1562">
            <v>158670</v>
          </cell>
          <cell r="K1562">
            <v>52.89</v>
          </cell>
          <cell r="L1562">
            <v>56.01</v>
          </cell>
        </row>
        <row r="1563">
          <cell r="A1563">
            <v>1488</v>
          </cell>
          <cell r="B1563" t="str">
            <v>060302.4629.04943.01 Supervisi Pelaksanaan Kegiatan (Bali Timur)</v>
          </cell>
          <cell r="C1563" t="str">
            <v>Kontrak</v>
          </cell>
          <cell r="D1563" t="str">
            <v>Non Fisik</v>
          </cell>
          <cell r="E1563">
            <v>300000</v>
          </cell>
          <cell r="F1563">
            <v>0</v>
          </cell>
          <cell r="G1563">
            <v>300000</v>
          </cell>
          <cell r="H1563">
            <v>225306</v>
          </cell>
          <cell r="I1563">
            <v>0</v>
          </cell>
          <cell r="J1563">
            <v>225306</v>
          </cell>
          <cell r="K1563">
            <v>75.099999999999994</v>
          </cell>
          <cell r="L1563">
            <v>80</v>
          </cell>
        </row>
        <row r="1564">
          <cell r="A1564">
            <v>5496472</v>
          </cell>
          <cell r="B1564" t="str">
            <v xml:space="preserve">PENGEMBANGAN PENYEHATAN LINGKUNGAN PERMUKIMAN BALI </v>
          </cell>
          <cell r="C1564" t="str">
            <v xml:space="preserve">- </v>
          </cell>
          <cell r="D1564" t="str">
            <v>-</v>
          </cell>
          <cell r="E1564">
            <v>2450000</v>
          </cell>
          <cell r="F1564">
            <v>153970800</v>
          </cell>
          <cell r="G1564">
            <v>156420800</v>
          </cell>
          <cell r="H1564">
            <v>1132061</v>
          </cell>
          <cell r="I1564">
            <v>75490563</v>
          </cell>
          <cell r="J1564">
            <v>76622623</v>
          </cell>
          <cell r="K1564">
            <v>48.98</v>
          </cell>
          <cell r="L1564">
            <v>52.8</v>
          </cell>
        </row>
        <row r="1565">
          <cell r="A1565">
            <v>1489</v>
          </cell>
          <cell r="B1565" t="str">
            <v>060302.4230.00002.02 Administrasi Kegiatan Pengembangan Infrastruktur PLP</v>
          </cell>
          <cell r="C1565" t="str">
            <v>Adm. Umum</v>
          </cell>
          <cell r="D1565" t="str">
            <v>Adm. Umum</v>
          </cell>
          <cell r="E1565">
            <v>28300</v>
          </cell>
          <cell r="F1565">
            <v>0</v>
          </cell>
          <cell r="G1565">
            <v>28300</v>
          </cell>
          <cell r="H1565">
            <v>24903</v>
          </cell>
          <cell r="I1565">
            <v>0</v>
          </cell>
          <cell r="J1565">
            <v>24903</v>
          </cell>
          <cell r="K1565">
            <v>88</v>
          </cell>
          <cell r="L1565">
            <v>88</v>
          </cell>
        </row>
        <row r="1566">
          <cell r="A1566">
            <v>1490</v>
          </cell>
          <cell r="B1566" t="str">
            <v>060302.4230.00002.02 Administrasi Kegiatan Pengembangan Infrastruktur PLP Metropolitan</v>
          </cell>
          <cell r="C1566" t="str">
            <v>Adm. Umum</v>
          </cell>
          <cell r="D1566" t="str">
            <v>Adm. Umum</v>
          </cell>
          <cell r="E1566">
            <v>54240</v>
          </cell>
          <cell r="F1566">
            <v>0</v>
          </cell>
          <cell r="G1566">
            <v>54240</v>
          </cell>
          <cell r="H1566">
            <v>19807</v>
          </cell>
          <cell r="I1566">
            <v>0</v>
          </cell>
          <cell r="J1566">
            <v>19807</v>
          </cell>
          <cell r="K1566">
            <v>36.520000000000003</v>
          </cell>
          <cell r="L1566">
            <v>52.08</v>
          </cell>
        </row>
        <row r="1567">
          <cell r="A1567">
            <v>1491</v>
          </cell>
          <cell r="B1567" t="str">
            <v>060302.4230.00002.02 Operasional Administrasi DSDP</v>
          </cell>
          <cell r="C1567" t="str">
            <v>Adm. Umum</v>
          </cell>
          <cell r="D1567" t="str">
            <v>Adm. Umum</v>
          </cell>
          <cell r="E1567">
            <v>152420</v>
          </cell>
          <cell r="F1567">
            <v>0</v>
          </cell>
          <cell r="G1567">
            <v>152420</v>
          </cell>
          <cell r="H1567">
            <v>121671</v>
          </cell>
          <cell r="I1567">
            <v>0</v>
          </cell>
          <cell r="J1567">
            <v>121671</v>
          </cell>
          <cell r="K1567">
            <v>79.83</v>
          </cell>
          <cell r="L1567">
            <v>79.83</v>
          </cell>
        </row>
        <row r="1568">
          <cell r="A1568">
            <v>1492</v>
          </cell>
          <cell r="B1568" t="str">
            <v>060302.4230.00065.02 Sosialisasi dan Koordinasi dalam rangka Pelaksanaan DSDP II, di Denpasar, Sanur dan Kuta</v>
          </cell>
          <cell r="C1568" t="str">
            <v>Swakelola</v>
          </cell>
          <cell r="D1568" t="str">
            <v>Non Fisik</v>
          </cell>
          <cell r="E1568">
            <v>239440</v>
          </cell>
          <cell r="F1568">
            <v>0</v>
          </cell>
          <cell r="G1568">
            <v>239440</v>
          </cell>
          <cell r="H1568">
            <v>211356</v>
          </cell>
          <cell r="I1568">
            <v>0</v>
          </cell>
          <cell r="J1568">
            <v>211356</v>
          </cell>
          <cell r="K1568">
            <v>88.27</v>
          </cell>
          <cell r="L1568">
            <v>88.27</v>
          </cell>
        </row>
        <row r="1569">
          <cell r="A1569">
            <v>1493</v>
          </cell>
          <cell r="B1569" t="str">
            <v>060302.4230.00149.02 Fasilitasi Kelembagaan BLUPAL</v>
          </cell>
          <cell r="C1569" t="str">
            <v>Swakelola</v>
          </cell>
          <cell r="D1569" t="str">
            <v>Non Fisik</v>
          </cell>
          <cell r="E1569">
            <v>92650</v>
          </cell>
          <cell r="F1569">
            <v>0</v>
          </cell>
          <cell r="G1569">
            <v>92650</v>
          </cell>
          <cell r="H1569">
            <v>54300</v>
          </cell>
          <cell r="I1569">
            <v>0</v>
          </cell>
          <cell r="J1569">
            <v>54300</v>
          </cell>
          <cell r="K1569">
            <v>58.61</v>
          </cell>
          <cell r="L1569">
            <v>58.61</v>
          </cell>
        </row>
        <row r="1570">
          <cell r="A1570">
            <v>1494</v>
          </cell>
          <cell r="B1570" t="str">
            <v>060302.4230.00200.02 Identifikasi Kinerja IPLT di Provinsi Bali</v>
          </cell>
          <cell r="C1570" t="str">
            <v>Kontrak</v>
          </cell>
          <cell r="D1570" t="str">
            <v>Non Fisik</v>
          </cell>
          <cell r="E1570">
            <v>100000</v>
          </cell>
          <cell r="F1570">
            <v>0</v>
          </cell>
          <cell r="G1570">
            <v>100000</v>
          </cell>
          <cell r="H1570">
            <v>95766</v>
          </cell>
          <cell r="I1570">
            <v>0</v>
          </cell>
          <cell r="J1570">
            <v>95766</v>
          </cell>
          <cell r="K1570">
            <v>95.77</v>
          </cell>
          <cell r="L1570">
            <v>100</v>
          </cell>
        </row>
        <row r="1571">
          <cell r="A1571">
            <v>1495</v>
          </cell>
          <cell r="B1571" t="str">
            <v>060302.4230.00200.02 Pengadaan Peralatan Laboratorium untuk Kontrol kualitas IPAL DSDP</v>
          </cell>
          <cell r="C1571" t="str">
            <v>Kontrak</v>
          </cell>
          <cell r="D1571" t="str">
            <v>Fisik</v>
          </cell>
          <cell r="E1571">
            <v>200000</v>
          </cell>
          <cell r="F1571">
            <v>0</v>
          </cell>
          <cell r="G1571">
            <v>200000</v>
          </cell>
          <cell r="H1571">
            <v>177870</v>
          </cell>
          <cell r="I1571">
            <v>0</v>
          </cell>
          <cell r="J1571">
            <v>177870</v>
          </cell>
          <cell r="K1571">
            <v>88.94</v>
          </cell>
          <cell r="L1571">
            <v>100</v>
          </cell>
        </row>
        <row r="1572">
          <cell r="A1572">
            <v>1496</v>
          </cell>
          <cell r="B1572" t="str">
            <v>060302.4230.00200.02 DED Sambungan pelayanan DSDP Kota Denpasar, di Denpasar</v>
          </cell>
          <cell r="C1572" t="str">
            <v>Kontrak</v>
          </cell>
          <cell r="D1572" t="str">
            <v>Non Fisik</v>
          </cell>
          <cell r="E1572">
            <v>750000</v>
          </cell>
          <cell r="F1572">
            <v>0</v>
          </cell>
          <cell r="G1572">
            <v>750000</v>
          </cell>
          <cell r="H1572">
            <v>196831</v>
          </cell>
          <cell r="I1572">
            <v>0</v>
          </cell>
          <cell r="J1572">
            <v>196831</v>
          </cell>
          <cell r="K1572">
            <v>26.24</v>
          </cell>
          <cell r="L1572">
            <v>80</v>
          </cell>
        </row>
        <row r="1573">
          <cell r="A1573">
            <v>1497</v>
          </cell>
          <cell r="B1573" t="str">
            <v>060302.4230.00200.02 DED Sambungan Pelayanan DSDP Kabupaten Badung, di Kuta</v>
          </cell>
          <cell r="C1573" t="str">
            <v>Kontrak</v>
          </cell>
          <cell r="D1573" t="str">
            <v>Non Fisik</v>
          </cell>
          <cell r="E1573">
            <v>524010</v>
          </cell>
          <cell r="F1573">
            <v>0</v>
          </cell>
          <cell r="G1573">
            <v>524010</v>
          </cell>
          <cell r="H1573">
            <v>136489</v>
          </cell>
          <cell r="I1573">
            <v>0</v>
          </cell>
          <cell r="J1573">
            <v>136489</v>
          </cell>
          <cell r="K1573">
            <v>26.05</v>
          </cell>
          <cell r="L1573">
            <v>80</v>
          </cell>
        </row>
        <row r="1574">
          <cell r="A1574">
            <v>1498</v>
          </cell>
          <cell r="B1574" t="str">
            <v>060302.4230.00200.02 Honor Panitia Pengadaan, Barang dan Jasa, Penerima dan Peneliti Kontrak</v>
          </cell>
          <cell r="C1574" t="str">
            <v>Adm. Umum</v>
          </cell>
          <cell r="D1574" t="str">
            <v>Adm. Umum</v>
          </cell>
          <cell r="E1574">
            <v>26710</v>
          </cell>
          <cell r="F1574">
            <v>0</v>
          </cell>
          <cell r="G1574">
            <v>26710</v>
          </cell>
          <cell r="H1574">
            <v>16690</v>
          </cell>
          <cell r="I1574">
            <v>0</v>
          </cell>
          <cell r="J1574">
            <v>16690</v>
          </cell>
          <cell r="K1574">
            <v>62.49</v>
          </cell>
          <cell r="L1574">
            <v>62.49</v>
          </cell>
        </row>
        <row r="1575">
          <cell r="A1575">
            <v>1499</v>
          </cell>
          <cell r="B1575" t="str">
            <v>060302.4230.04553.02 Penyerahan Kegiatan Selesai</v>
          </cell>
          <cell r="C1575" t="str">
            <v>Adm. Umum</v>
          </cell>
          <cell r="D1575" t="str">
            <v>Adm. Umum</v>
          </cell>
          <cell r="E1575">
            <v>154900</v>
          </cell>
          <cell r="F1575">
            <v>0</v>
          </cell>
          <cell r="G1575">
            <v>154900</v>
          </cell>
          <cell r="H1575">
            <v>3703</v>
          </cell>
          <cell r="I1575">
            <v>0</v>
          </cell>
          <cell r="J1575">
            <v>3703</v>
          </cell>
          <cell r="K1575">
            <v>2.39</v>
          </cell>
          <cell r="L1575">
            <v>2.39</v>
          </cell>
        </row>
        <row r="1576">
          <cell r="A1576">
            <v>1500</v>
          </cell>
          <cell r="B1576" t="str">
            <v>060302.4230.04679.02 Pelatihan KSM dan Mandor</v>
          </cell>
          <cell r="C1576" t="str">
            <v>Swakelola</v>
          </cell>
          <cell r="D1576" t="str">
            <v>Non Fisik</v>
          </cell>
          <cell r="E1576">
            <v>127330</v>
          </cell>
          <cell r="F1576">
            <v>0</v>
          </cell>
          <cell r="G1576">
            <v>127330</v>
          </cell>
          <cell r="H1576">
            <v>72675</v>
          </cell>
          <cell r="I1576">
            <v>0</v>
          </cell>
          <cell r="J1576">
            <v>72675</v>
          </cell>
          <cell r="K1576">
            <v>57.08</v>
          </cell>
          <cell r="L1576">
            <v>58</v>
          </cell>
        </row>
        <row r="1577">
          <cell r="A1577">
            <v>1501</v>
          </cell>
          <cell r="B1577" t="str">
            <v>060302.4232.00200.01 Denpasar Sewerage Development Project (II) Construction Package ICB-1 (Multi Years)</v>
          </cell>
          <cell r="C1577" t="str">
            <v>Kontrak</v>
          </cell>
          <cell r="D1577" t="str">
            <v>Fisik</v>
          </cell>
          <cell r="E1577">
            <v>0</v>
          </cell>
          <cell r="F1577">
            <v>75000000</v>
          </cell>
          <cell r="G1577">
            <v>75000000</v>
          </cell>
          <cell r="H1577">
            <v>0</v>
          </cell>
          <cell r="I1577">
            <v>45476567</v>
          </cell>
          <cell r="J1577">
            <v>45476567</v>
          </cell>
          <cell r="K1577">
            <v>60.64</v>
          </cell>
          <cell r="L1577">
            <v>60.64</v>
          </cell>
        </row>
        <row r="1578">
          <cell r="A1578">
            <v>1502</v>
          </cell>
          <cell r="B1578" t="str">
            <v>060302.4232.00200.01 Denpasar Sewerage Development Project (II) Construction Package ICB-2 (Multi Years)</v>
          </cell>
          <cell r="C1578" t="str">
            <v>Kontrak</v>
          </cell>
          <cell r="D1578" t="str">
            <v>Fisik</v>
          </cell>
          <cell r="E1578">
            <v>0</v>
          </cell>
          <cell r="F1578">
            <v>78970800</v>
          </cell>
          <cell r="G1578">
            <v>78970800</v>
          </cell>
          <cell r="H1578">
            <v>0</v>
          </cell>
          <cell r="I1578">
            <v>30013996</v>
          </cell>
          <cell r="J1578">
            <v>30013996</v>
          </cell>
          <cell r="K1578">
            <v>38.01</v>
          </cell>
          <cell r="L1578">
            <v>44.69</v>
          </cell>
        </row>
        <row r="1579">
          <cell r="A1579">
            <v>5496539</v>
          </cell>
          <cell r="B1579" t="str">
            <v xml:space="preserve">PENGEMBANGAN KINERJA PENGELOLAAN AIR MINUM NTB </v>
          </cell>
          <cell r="C1579" t="str">
            <v xml:space="preserve">- </v>
          </cell>
          <cell r="D1579" t="str">
            <v>-</v>
          </cell>
          <cell r="E1579">
            <v>38579000</v>
          </cell>
          <cell r="F1579">
            <v>0</v>
          </cell>
          <cell r="G1579">
            <v>38579000</v>
          </cell>
          <cell r="H1579">
            <v>23084856</v>
          </cell>
          <cell r="I1579">
            <v>0</v>
          </cell>
          <cell r="J1579">
            <v>23084856</v>
          </cell>
          <cell r="K1579">
            <v>59.84</v>
          </cell>
          <cell r="L1579">
            <v>87.46</v>
          </cell>
        </row>
        <row r="1580">
          <cell r="A1580">
            <v>1503</v>
          </cell>
          <cell r="B1580" t="str">
            <v>060302.4282.00002.01 Administrasi Kegiatan</v>
          </cell>
          <cell r="C1580" t="str">
            <v>Swakelola</v>
          </cell>
          <cell r="D1580" t="str">
            <v>Non Fisik</v>
          </cell>
          <cell r="E1580">
            <v>385440</v>
          </cell>
          <cell r="F1580">
            <v>0</v>
          </cell>
          <cell r="G1580">
            <v>385440</v>
          </cell>
          <cell r="H1580">
            <v>290659</v>
          </cell>
          <cell r="I1580">
            <v>0</v>
          </cell>
          <cell r="J1580">
            <v>290659</v>
          </cell>
          <cell r="K1580">
            <v>75.41</v>
          </cell>
          <cell r="L1580">
            <v>83.33</v>
          </cell>
        </row>
        <row r="1581">
          <cell r="A1581">
            <v>1504</v>
          </cell>
          <cell r="B1581" t="str">
            <v>060302.4282.00002.01 Pengadaan Peralatan dan Mesin</v>
          </cell>
          <cell r="C1581" t="str">
            <v>Kontrak</v>
          </cell>
          <cell r="D1581" t="str">
            <v>Fisik</v>
          </cell>
          <cell r="E1581">
            <v>81000</v>
          </cell>
          <cell r="F1581">
            <v>0</v>
          </cell>
          <cell r="G1581">
            <v>81000</v>
          </cell>
          <cell r="H1581">
            <v>78023</v>
          </cell>
          <cell r="I1581">
            <v>0</v>
          </cell>
          <cell r="J1581">
            <v>78023</v>
          </cell>
          <cell r="K1581">
            <v>96.32</v>
          </cell>
          <cell r="L1581">
            <v>100</v>
          </cell>
        </row>
        <row r="1582">
          <cell r="A1582">
            <v>1505</v>
          </cell>
          <cell r="B1582" t="str">
            <v>060302.4282.00002.01 Pemeliharaan Kantor Satker PKPAM-NTB</v>
          </cell>
          <cell r="C1582" t="str">
            <v>Kontrak</v>
          </cell>
          <cell r="D1582" t="str">
            <v>Fisik</v>
          </cell>
          <cell r="E1582">
            <v>92958</v>
          </cell>
          <cell r="F1582">
            <v>0</v>
          </cell>
          <cell r="G1582">
            <v>92958</v>
          </cell>
          <cell r="H1582">
            <v>86449</v>
          </cell>
          <cell r="I1582">
            <v>0</v>
          </cell>
          <cell r="J1582">
            <v>86449</v>
          </cell>
          <cell r="K1582">
            <v>93</v>
          </cell>
          <cell r="L1582">
            <v>100</v>
          </cell>
        </row>
        <row r="1583">
          <cell r="A1583">
            <v>1506</v>
          </cell>
          <cell r="B1583" t="str">
            <v>060302.4282.00051.01 Evaluasi Kinerja Sistim IPA Utan Rhee Kabupaten Sumbawa</v>
          </cell>
          <cell r="C1583" t="str">
            <v>Kontrak</v>
          </cell>
          <cell r="D1583" t="str">
            <v>Non Fisik</v>
          </cell>
          <cell r="E1583">
            <v>100000</v>
          </cell>
          <cell r="F1583">
            <v>0</v>
          </cell>
          <cell r="G1583">
            <v>100000</v>
          </cell>
          <cell r="H1583">
            <v>0</v>
          </cell>
          <cell r="I1583">
            <v>0</v>
          </cell>
          <cell r="J1583">
            <v>0</v>
          </cell>
          <cell r="K1583">
            <v>0</v>
          </cell>
          <cell r="L1583">
            <v>100</v>
          </cell>
        </row>
        <row r="1584">
          <cell r="A1584">
            <v>1507</v>
          </cell>
          <cell r="B1584" t="str">
            <v>060302.4282.00051.01 Fasilitasi Pendampingan Penyusunan Rencana Induk Pengembangan SPAM</v>
          </cell>
          <cell r="C1584" t="str">
            <v>Kontrak</v>
          </cell>
          <cell r="D1584" t="str">
            <v>Non Fisik</v>
          </cell>
          <cell r="E1584">
            <v>400000</v>
          </cell>
          <cell r="F1584">
            <v>0</v>
          </cell>
          <cell r="G1584">
            <v>400000</v>
          </cell>
          <cell r="H1584">
            <v>291651</v>
          </cell>
          <cell r="I1584">
            <v>0</v>
          </cell>
          <cell r="J1584">
            <v>291651</v>
          </cell>
          <cell r="K1584">
            <v>72.91</v>
          </cell>
          <cell r="L1584">
            <v>85</v>
          </cell>
        </row>
        <row r="1585">
          <cell r="A1585">
            <v>1508</v>
          </cell>
          <cell r="B1585" t="str">
            <v>060302.4282.00051.01 Evaluasi Kinerja Sistim IPA Penujak Kab. Lombok Tengah</v>
          </cell>
          <cell r="C1585" t="str">
            <v>Kontrak</v>
          </cell>
          <cell r="D1585" t="str">
            <v>Non Fisik</v>
          </cell>
          <cell r="E1585">
            <v>400000</v>
          </cell>
          <cell r="F1585">
            <v>0</v>
          </cell>
          <cell r="G1585">
            <v>400000</v>
          </cell>
          <cell r="H1585">
            <v>110100</v>
          </cell>
          <cell r="I1585">
            <v>0</v>
          </cell>
          <cell r="J1585">
            <v>110100</v>
          </cell>
          <cell r="K1585">
            <v>27.53</v>
          </cell>
          <cell r="L1585">
            <v>65.66</v>
          </cell>
        </row>
        <row r="1586">
          <cell r="A1586">
            <v>1509</v>
          </cell>
          <cell r="B1586" t="str">
            <v>060302.4282.00062.01 Pameran/Visualisasi/Publikasi dan Promosi</v>
          </cell>
          <cell r="C1586" t="str">
            <v>Swakelola</v>
          </cell>
          <cell r="D1586" t="str">
            <v>Non Fisik</v>
          </cell>
          <cell r="E1586">
            <v>67532</v>
          </cell>
          <cell r="F1586">
            <v>0</v>
          </cell>
          <cell r="G1586">
            <v>67532</v>
          </cell>
          <cell r="H1586">
            <v>0</v>
          </cell>
          <cell r="I1586">
            <v>0</v>
          </cell>
          <cell r="J1586">
            <v>0</v>
          </cell>
          <cell r="K1586">
            <v>0</v>
          </cell>
          <cell r="L1586">
            <v>75</v>
          </cell>
        </row>
        <row r="1587">
          <cell r="A1587">
            <v>1510</v>
          </cell>
          <cell r="B1587" t="str">
            <v>060302.4282.00728.01 Penyelenggaraan Sosialisasi / Workshop / Diseminasi / Seminar / Publikasi</v>
          </cell>
          <cell r="C1587" t="str">
            <v>Swakelola</v>
          </cell>
          <cell r="D1587" t="str">
            <v>Non Fisik</v>
          </cell>
          <cell r="E1587">
            <v>161470</v>
          </cell>
          <cell r="F1587">
            <v>0</v>
          </cell>
          <cell r="G1587">
            <v>161470</v>
          </cell>
          <cell r="H1587">
            <v>116734</v>
          </cell>
          <cell r="I1587">
            <v>0</v>
          </cell>
          <cell r="J1587">
            <v>116734</v>
          </cell>
          <cell r="K1587">
            <v>72.290000000000006</v>
          </cell>
          <cell r="L1587">
            <v>92.79</v>
          </cell>
        </row>
        <row r="1588">
          <cell r="A1588">
            <v>1511</v>
          </cell>
          <cell r="B1588" t="str">
            <v>060302.4282.00889.01 Akuntansi Keuangan Negara dan Inventaris Kekayaan Negara</v>
          </cell>
          <cell r="C1588" t="str">
            <v>Swakelola</v>
          </cell>
          <cell r="D1588" t="str">
            <v>Non Fisik</v>
          </cell>
          <cell r="E1588">
            <v>94080</v>
          </cell>
          <cell r="F1588">
            <v>0</v>
          </cell>
          <cell r="G1588">
            <v>94080</v>
          </cell>
          <cell r="H1588">
            <v>17480</v>
          </cell>
          <cell r="I1588">
            <v>0</v>
          </cell>
          <cell r="J1588">
            <v>17480</v>
          </cell>
          <cell r="K1588">
            <v>18.579999999999998</v>
          </cell>
          <cell r="L1588">
            <v>83.33</v>
          </cell>
        </row>
        <row r="1589">
          <cell r="A1589">
            <v>1512</v>
          </cell>
          <cell r="B1589" t="str">
            <v>060302.4282.00967.01 MONEV DAK</v>
          </cell>
          <cell r="C1589" t="str">
            <v>Swakelola</v>
          </cell>
          <cell r="D1589" t="str">
            <v>Non Fisik</v>
          </cell>
          <cell r="E1589">
            <v>233760</v>
          </cell>
          <cell r="F1589">
            <v>0</v>
          </cell>
          <cell r="G1589">
            <v>233760</v>
          </cell>
          <cell r="H1589">
            <v>72371</v>
          </cell>
          <cell r="I1589">
            <v>0</v>
          </cell>
          <cell r="J1589">
            <v>72371</v>
          </cell>
          <cell r="K1589">
            <v>30.96</v>
          </cell>
          <cell r="L1589">
            <v>75</v>
          </cell>
        </row>
        <row r="1590">
          <cell r="A1590">
            <v>1513</v>
          </cell>
          <cell r="B1590" t="str">
            <v>060302.4282.00967.01 MONEV SPAM</v>
          </cell>
          <cell r="C1590" t="str">
            <v>Swakelola</v>
          </cell>
          <cell r="D1590" t="str">
            <v>Non Fisik</v>
          </cell>
          <cell r="E1590">
            <v>233760</v>
          </cell>
          <cell r="F1590">
            <v>0</v>
          </cell>
          <cell r="G1590">
            <v>233760</v>
          </cell>
          <cell r="H1590">
            <v>79071</v>
          </cell>
          <cell r="I1590">
            <v>0</v>
          </cell>
          <cell r="J1590">
            <v>79071</v>
          </cell>
          <cell r="K1590">
            <v>33.83</v>
          </cell>
          <cell r="L1590">
            <v>75</v>
          </cell>
        </row>
        <row r="1591">
          <cell r="A1591">
            <v>1514</v>
          </cell>
          <cell r="B1591" t="str">
            <v>060302.4607.00168.01 BANPRO/BANTEK PDAM KABUPATEN SUMBAWA ( Reservoir 500 M3 (1 Unit), P/P Pipa PVC dia 150 - 250 mm (4498 M), Pemb. Intake (1 Unit) )</v>
          </cell>
          <cell r="C1591" t="str">
            <v>Kontrak</v>
          </cell>
          <cell r="D1591" t="str">
            <v>Fisik</v>
          </cell>
          <cell r="E1591">
            <v>3000000</v>
          </cell>
          <cell r="F1591">
            <v>0</v>
          </cell>
          <cell r="G1591">
            <v>3000000</v>
          </cell>
          <cell r="H1591">
            <v>2396181</v>
          </cell>
          <cell r="I1591">
            <v>0</v>
          </cell>
          <cell r="J1591">
            <v>2396181</v>
          </cell>
          <cell r="K1591">
            <v>79.87</v>
          </cell>
          <cell r="L1591">
            <v>92.06</v>
          </cell>
        </row>
        <row r="1592">
          <cell r="A1592">
            <v>1515</v>
          </cell>
          <cell r="B1592" t="str">
            <v>060302.4615.04940.01 PENGEMBANGAN SPAM LOKASI Ds KURIPAN KAB. LOMBOK BARAT ( P/P Pipa PVC dia 100 - 250 mm (11544 M), Perlintasan Pipa P = 6 M (1 Unit) ),</v>
          </cell>
          <cell r="C1592" t="str">
            <v>Kontrak</v>
          </cell>
          <cell r="D1592" t="str">
            <v>Fisik</v>
          </cell>
          <cell r="E1592">
            <v>3229000</v>
          </cell>
          <cell r="F1592">
            <v>0</v>
          </cell>
          <cell r="G1592">
            <v>3229000</v>
          </cell>
          <cell r="H1592">
            <v>1688049</v>
          </cell>
          <cell r="I1592">
            <v>0</v>
          </cell>
          <cell r="J1592">
            <v>1688049</v>
          </cell>
          <cell r="K1592">
            <v>52.28</v>
          </cell>
          <cell r="L1592">
            <v>90.8</v>
          </cell>
        </row>
        <row r="1593">
          <cell r="A1593">
            <v>1516</v>
          </cell>
          <cell r="B1593" t="str">
            <v>060302.4629.00121.01 SUPERVISI PELAKSANAAN KONSTRUKSI SPAM</v>
          </cell>
          <cell r="C1593" t="str">
            <v>Kontrak</v>
          </cell>
          <cell r="D1593" t="str">
            <v>Non Fisik</v>
          </cell>
          <cell r="E1593">
            <v>350000</v>
          </cell>
          <cell r="F1593">
            <v>0</v>
          </cell>
          <cell r="G1593">
            <v>350000</v>
          </cell>
          <cell r="H1593">
            <v>262924</v>
          </cell>
          <cell r="I1593">
            <v>0</v>
          </cell>
          <cell r="J1593">
            <v>262924</v>
          </cell>
          <cell r="K1593">
            <v>75.12</v>
          </cell>
          <cell r="L1593">
            <v>80</v>
          </cell>
        </row>
        <row r="1594">
          <cell r="A1594">
            <v>1517</v>
          </cell>
          <cell r="B1594" t="str">
            <v>060302.4629.04943.01 PENYEDIAAN PS AIR MINUM LOKASI Ds. GERUNG KAB. LOMBOK BARAT ( P/P PVC dia 100 - 350 mm (6487 M), Jembatan Pipa dia 350 mm L = 24 M (1 Unit), Jembatan Pipa dia 150 mm L = 12 M (1 Unit), Reservoir 1500 M3 (1 Unit) )</v>
          </cell>
          <cell r="C1594" t="str">
            <v>Kontrak</v>
          </cell>
          <cell r="D1594" t="str">
            <v>Fisik</v>
          </cell>
          <cell r="E1594">
            <v>7500000</v>
          </cell>
          <cell r="F1594">
            <v>0</v>
          </cell>
          <cell r="G1594">
            <v>7500000</v>
          </cell>
          <cell r="H1594">
            <v>3651369</v>
          </cell>
          <cell r="I1594">
            <v>0</v>
          </cell>
          <cell r="J1594">
            <v>3651369</v>
          </cell>
          <cell r="K1594">
            <v>48.68</v>
          </cell>
          <cell r="L1594">
            <v>72.010000000000005</v>
          </cell>
        </row>
        <row r="1595">
          <cell r="A1595">
            <v>1518</v>
          </cell>
          <cell r="B1595" t="str">
            <v>060302.4629.04943.01 PENYEDIAAN PS AIR MINUM ( P/P Pipa PVC dia 200 - 300 mm (18651 M) dan Perlintasan Pipa (3 Unit) ) LOKASI KABUPATEN BIMA (SPAM PELAPARADO (LANJUTAN))</v>
          </cell>
          <cell r="C1595" t="str">
            <v>Kontrak</v>
          </cell>
          <cell r="D1595" t="str">
            <v>Fisik</v>
          </cell>
          <cell r="E1595">
            <v>7850000</v>
          </cell>
          <cell r="F1595">
            <v>0</v>
          </cell>
          <cell r="G1595">
            <v>7850000</v>
          </cell>
          <cell r="H1595">
            <v>5751800</v>
          </cell>
          <cell r="I1595">
            <v>0</v>
          </cell>
          <cell r="J1595">
            <v>5751800</v>
          </cell>
          <cell r="K1595">
            <v>73.27</v>
          </cell>
          <cell r="L1595">
            <v>94.06</v>
          </cell>
        </row>
        <row r="1596">
          <cell r="A1596">
            <v>1519</v>
          </cell>
          <cell r="B1596" t="str">
            <v>060302.4630.04944.01 PENYEDIAAN PS AIR MINUM ( P/P Pipa PVC dia 100 - 300 mm (10950 M), Perlintasan Pipa (4 Unit), Reservoir 1000 M3 (1 Unit) ) LOKASI Ds. PUJUT KABUPATEN LOMBOK TENGAH (IKK PUJUT KABUPATEN LOMBOK TENGAH)</v>
          </cell>
          <cell r="C1596" t="str">
            <v>Kontrak</v>
          </cell>
          <cell r="D1596" t="str">
            <v>Fisik</v>
          </cell>
          <cell r="E1596">
            <v>7138821</v>
          </cell>
          <cell r="F1596">
            <v>0</v>
          </cell>
          <cell r="G1596">
            <v>7138821</v>
          </cell>
          <cell r="H1596">
            <v>4634668</v>
          </cell>
          <cell r="I1596">
            <v>0</v>
          </cell>
          <cell r="J1596">
            <v>4634668</v>
          </cell>
          <cell r="K1596">
            <v>64.92</v>
          </cell>
          <cell r="L1596">
            <v>87.6</v>
          </cell>
        </row>
        <row r="1597">
          <cell r="A1597">
            <v>1520</v>
          </cell>
          <cell r="B1597" t="str">
            <v>060302.4630.04944.01 PENYEDIAAN PS AIR MINUM ( P/P Pipa HDPE dia 100 - 300 mm, Jembtn Pipa dia 100 mm L = 6 M, Jmbtn Pipa dia 150 mm L = 6 M, Jmbtn Pipa dia 300 mm L = 6 M, Jmbtn Pipa dia 150 mm L = 35 M )LOKASI DESA JEROWARU (MA. TRENGWILIS) KABUPATEN LO</v>
          </cell>
          <cell r="C1597" t="str">
            <v>Kontrak</v>
          </cell>
          <cell r="D1597" t="str">
            <v>Fisik</v>
          </cell>
          <cell r="E1597">
            <v>7261179</v>
          </cell>
          <cell r="F1597">
            <v>0</v>
          </cell>
          <cell r="G1597">
            <v>7261179</v>
          </cell>
          <cell r="H1597">
            <v>3557327</v>
          </cell>
          <cell r="I1597">
            <v>0</v>
          </cell>
          <cell r="J1597">
            <v>3557327</v>
          </cell>
          <cell r="K1597">
            <v>48.99</v>
          </cell>
          <cell r="L1597">
            <v>94.88</v>
          </cell>
        </row>
        <row r="1598">
          <cell r="A1598">
            <v>5496545</v>
          </cell>
          <cell r="B1598" t="str">
            <v xml:space="preserve">PENGEMBANGAN PENYEHATAN LINGKUNGAN PERMUKIMAN NTB </v>
          </cell>
          <cell r="C1598" t="str">
            <v xml:space="preserve">- </v>
          </cell>
          <cell r="D1598" t="str">
            <v>-</v>
          </cell>
          <cell r="E1598">
            <v>6350000</v>
          </cell>
          <cell r="F1598">
            <v>0</v>
          </cell>
          <cell r="G1598">
            <v>6350000</v>
          </cell>
          <cell r="H1598">
            <v>3496134</v>
          </cell>
          <cell r="I1598">
            <v>0</v>
          </cell>
          <cell r="J1598">
            <v>3496134</v>
          </cell>
          <cell r="K1598">
            <v>55.06</v>
          </cell>
          <cell r="L1598">
            <v>94.27</v>
          </cell>
        </row>
        <row r="1599">
          <cell r="A1599">
            <v>1521</v>
          </cell>
          <cell r="B1599" t="str">
            <v>060302.4283.00200.01 MONEV SANIMAS</v>
          </cell>
          <cell r="C1599" t="str">
            <v>Swakelola</v>
          </cell>
          <cell r="D1599" t="str">
            <v>Non Fisik</v>
          </cell>
          <cell r="E1599">
            <v>111570</v>
          </cell>
          <cell r="F1599">
            <v>0</v>
          </cell>
          <cell r="G1599">
            <v>111570</v>
          </cell>
          <cell r="H1599">
            <v>36854</v>
          </cell>
          <cell r="I1599">
            <v>0</v>
          </cell>
          <cell r="J1599">
            <v>36854</v>
          </cell>
          <cell r="K1599">
            <v>33.03</v>
          </cell>
          <cell r="L1599">
            <v>60</v>
          </cell>
        </row>
        <row r="1600">
          <cell r="A1600">
            <v>1522</v>
          </cell>
          <cell r="B1600" t="str">
            <v>060302.4283.00200.01 PELATIHAN KSM SANIMAS</v>
          </cell>
          <cell r="C1600" t="str">
            <v>Swakelola</v>
          </cell>
          <cell r="D1600" t="str">
            <v>Non Fisik</v>
          </cell>
          <cell r="E1600">
            <v>88430</v>
          </cell>
          <cell r="F1600">
            <v>0</v>
          </cell>
          <cell r="G1600">
            <v>88430</v>
          </cell>
          <cell r="H1600">
            <v>82400</v>
          </cell>
          <cell r="I1600">
            <v>0</v>
          </cell>
          <cell r="J1600">
            <v>82400</v>
          </cell>
          <cell r="K1600">
            <v>93.18</v>
          </cell>
          <cell r="L1600">
            <v>100</v>
          </cell>
        </row>
        <row r="1601">
          <cell r="A1601">
            <v>1523</v>
          </cell>
          <cell r="B1601" t="str">
            <v>060302.4283.00200.01 Pembangunan PS Air Limbah RSH Labuapi - Kab. Lombok Barat</v>
          </cell>
          <cell r="C1601" t="str">
            <v>Kontrak</v>
          </cell>
          <cell r="D1601" t="str">
            <v>Fisik</v>
          </cell>
          <cell r="E1601">
            <v>793650</v>
          </cell>
          <cell r="F1601">
            <v>0</v>
          </cell>
          <cell r="G1601">
            <v>793650</v>
          </cell>
          <cell r="H1601">
            <v>701011</v>
          </cell>
          <cell r="I1601">
            <v>0</v>
          </cell>
          <cell r="J1601">
            <v>701011</v>
          </cell>
          <cell r="K1601">
            <v>88.33</v>
          </cell>
          <cell r="L1601">
            <v>90</v>
          </cell>
        </row>
        <row r="1602">
          <cell r="A1602">
            <v>1524</v>
          </cell>
          <cell r="B1602" t="str">
            <v>060302.4283.00200.01 Panitia Pengadaan Jasa Konstruksi &amp; Konsultansi</v>
          </cell>
          <cell r="C1602" t="str">
            <v>Swakelola</v>
          </cell>
          <cell r="D1602" t="str">
            <v>Non Fisik</v>
          </cell>
          <cell r="E1602">
            <v>6350</v>
          </cell>
          <cell r="F1602">
            <v>0</v>
          </cell>
          <cell r="G1602">
            <v>6350</v>
          </cell>
          <cell r="H1602">
            <v>6350</v>
          </cell>
          <cell r="I1602">
            <v>0</v>
          </cell>
          <cell r="J1602">
            <v>6350</v>
          </cell>
          <cell r="K1602">
            <v>100</v>
          </cell>
          <cell r="L1602">
            <v>100</v>
          </cell>
        </row>
        <row r="1603">
          <cell r="A1603">
            <v>1525</v>
          </cell>
          <cell r="B1603" t="str">
            <v>060302.4283.00200.01 Penyusnan Master Plan dan DED PS Air Limbah Terpusat &amp; IPAL Kws. Senggigi</v>
          </cell>
          <cell r="C1603" t="str">
            <v>Kontrak</v>
          </cell>
          <cell r="D1603" t="str">
            <v>Non Fisik</v>
          </cell>
          <cell r="E1603">
            <v>1100000</v>
          </cell>
          <cell r="F1603">
            <v>0</v>
          </cell>
          <cell r="G1603">
            <v>1100000</v>
          </cell>
          <cell r="H1603">
            <v>613239</v>
          </cell>
          <cell r="I1603">
            <v>0</v>
          </cell>
          <cell r="J1603">
            <v>613239</v>
          </cell>
          <cell r="K1603">
            <v>55.75</v>
          </cell>
          <cell r="L1603">
            <v>80</v>
          </cell>
        </row>
        <row r="1604">
          <cell r="A1604">
            <v>1526</v>
          </cell>
          <cell r="B1604" t="str">
            <v>060302.4283.04679.01 PELATIHAN TFL DAK SANITASI TK. REGIONAL</v>
          </cell>
          <cell r="C1604" t="str">
            <v>Swakelola</v>
          </cell>
          <cell r="D1604" t="str">
            <v>Non Fisik</v>
          </cell>
          <cell r="E1604">
            <v>2825600</v>
          </cell>
          <cell r="F1604">
            <v>0</v>
          </cell>
          <cell r="G1604">
            <v>2825600</v>
          </cell>
          <cell r="H1604">
            <v>1174195</v>
          </cell>
          <cell r="I1604">
            <v>0</v>
          </cell>
          <cell r="J1604">
            <v>1174195</v>
          </cell>
          <cell r="K1604">
            <v>41.56</v>
          </cell>
          <cell r="L1604">
            <v>100</v>
          </cell>
        </row>
        <row r="1605">
          <cell r="A1605">
            <v>1527</v>
          </cell>
          <cell r="B1605" t="str">
            <v>060302.4283.04679.01 Pengadaan Konsumsi dan Akomodasi Pelatihan TFL DAK Sanitasi 2010</v>
          </cell>
          <cell r="C1605" t="str">
            <v>Kontrak</v>
          </cell>
          <cell r="D1605" t="str">
            <v>Non Fisik</v>
          </cell>
          <cell r="E1605">
            <v>1424400</v>
          </cell>
          <cell r="F1605">
            <v>0</v>
          </cell>
          <cell r="G1605">
            <v>1424400</v>
          </cell>
          <cell r="H1605">
            <v>882085</v>
          </cell>
          <cell r="I1605">
            <v>0</v>
          </cell>
          <cell r="J1605">
            <v>882085</v>
          </cell>
          <cell r="K1605">
            <v>61.93</v>
          </cell>
          <cell r="L1605">
            <v>100</v>
          </cell>
        </row>
        <row r="1606">
          <cell r="A1606">
            <v>5496582</v>
          </cell>
          <cell r="B1606" t="str">
            <v xml:space="preserve">PENGEMBANGAN KINERJA PENGELOLAAN AIR MINUM NTT </v>
          </cell>
          <cell r="C1606" t="str">
            <v xml:space="preserve">- </v>
          </cell>
          <cell r="D1606" t="str">
            <v>-</v>
          </cell>
          <cell r="E1606">
            <v>46258000</v>
          </cell>
          <cell r="F1606">
            <v>9791375</v>
          </cell>
          <cell r="G1606">
            <v>56049375</v>
          </cell>
          <cell r="H1606">
            <v>30516316</v>
          </cell>
          <cell r="I1606">
            <v>1945010</v>
          </cell>
          <cell r="J1606">
            <v>32461327</v>
          </cell>
          <cell r="K1606">
            <v>57.92</v>
          </cell>
          <cell r="L1606">
            <v>76.959999999999994</v>
          </cell>
        </row>
        <row r="1607">
          <cell r="A1607">
            <v>1528</v>
          </cell>
          <cell r="B1607" t="str">
            <v>060302.4282.00002.01 Administrasi Kegiatan</v>
          </cell>
          <cell r="C1607" t="str">
            <v>Adm. Umum</v>
          </cell>
          <cell r="D1607" t="str">
            <v>Adm. Umum</v>
          </cell>
          <cell r="E1607">
            <v>189360</v>
          </cell>
          <cell r="F1607">
            <v>0</v>
          </cell>
          <cell r="G1607">
            <v>189360</v>
          </cell>
          <cell r="H1607">
            <v>105138</v>
          </cell>
          <cell r="I1607">
            <v>0</v>
          </cell>
          <cell r="J1607">
            <v>105138</v>
          </cell>
          <cell r="K1607">
            <v>55.52</v>
          </cell>
          <cell r="L1607">
            <v>55.52</v>
          </cell>
        </row>
        <row r="1608">
          <cell r="A1608">
            <v>1529</v>
          </cell>
          <cell r="B1608" t="str">
            <v>060302.4282.00051.01 Pendampingan Penyusunan Rencana Induk SPAM Kabupaten di Pulau Sumba</v>
          </cell>
          <cell r="C1608" t="str">
            <v>Kontrak</v>
          </cell>
          <cell r="D1608" t="str">
            <v>Non Fisik</v>
          </cell>
          <cell r="E1608">
            <v>400000</v>
          </cell>
          <cell r="F1608">
            <v>0</v>
          </cell>
          <cell r="G1608">
            <v>400000</v>
          </cell>
          <cell r="H1608">
            <v>266341</v>
          </cell>
          <cell r="I1608">
            <v>0</v>
          </cell>
          <cell r="J1608">
            <v>266341</v>
          </cell>
          <cell r="K1608">
            <v>66.59</v>
          </cell>
          <cell r="L1608">
            <v>100</v>
          </cell>
        </row>
        <row r="1609">
          <cell r="A1609">
            <v>1530</v>
          </cell>
          <cell r="B1609" t="str">
            <v>060302.4282.00051.01 Studi Identifikasi Kebutuhan Air Baku untuk Air Minum di Pulau Sumba</v>
          </cell>
          <cell r="C1609" t="str">
            <v>Kontrak</v>
          </cell>
          <cell r="D1609" t="str">
            <v>Non Fisik</v>
          </cell>
          <cell r="E1609">
            <v>300000</v>
          </cell>
          <cell r="F1609">
            <v>0</v>
          </cell>
          <cell r="G1609">
            <v>300000</v>
          </cell>
          <cell r="H1609">
            <v>191937</v>
          </cell>
          <cell r="I1609">
            <v>0</v>
          </cell>
          <cell r="J1609">
            <v>191937</v>
          </cell>
          <cell r="K1609">
            <v>63.98</v>
          </cell>
          <cell r="L1609">
            <v>100</v>
          </cell>
        </row>
        <row r="1610">
          <cell r="A1610">
            <v>1531</v>
          </cell>
          <cell r="B1610" t="str">
            <v>060302.4282.00051.01 Kampanye Publik Air Minum</v>
          </cell>
          <cell r="C1610" t="str">
            <v>Swakelola</v>
          </cell>
          <cell r="D1610" t="str">
            <v>Non Fisik</v>
          </cell>
          <cell r="E1610">
            <v>150000</v>
          </cell>
          <cell r="F1610">
            <v>0</v>
          </cell>
          <cell r="G1610">
            <v>150000</v>
          </cell>
          <cell r="H1610">
            <v>124679</v>
          </cell>
          <cell r="I1610">
            <v>0</v>
          </cell>
          <cell r="J1610">
            <v>124679</v>
          </cell>
          <cell r="K1610">
            <v>83.12</v>
          </cell>
          <cell r="L1610">
            <v>83.12</v>
          </cell>
        </row>
        <row r="1611">
          <cell r="A1611">
            <v>1532</v>
          </cell>
          <cell r="B1611" t="str">
            <v>060302.4282.00051.01 Sosialisasi Pedoman Pelaksanaan Konstruksi Air Minum</v>
          </cell>
          <cell r="C1611" t="str">
            <v>Swakelola</v>
          </cell>
          <cell r="D1611" t="str">
            <v>Non Fisik</v>
          </cell>
          <cell r="E1611">
            <v>200000</v>
          </cell>
          <cell r="F1611">
            <v>0</v>
          </cell>
          <cell r="G1611">
            <v>200000</v>
          </cell>
          <cell r="H1611">
            <v>194788</v>
          </cell>
          <cell r="I1611">
            <v>0</v>
          </cell>
          <cell r="J1611">
            <v>194788</v>
          </cell>
          <cell r="K1611">
            <v>97.39</v>
          </cell>
          <cell r="L1611">
            <v>100</v>
          </cell>
        </row>
        <row r="1612">
          <cell r="A1612">
            <v>1533</v>
          </cell>
          <cell r="B1612" t="str">
            <v>060302.4282.00051.01 Kegiatan Pendukung Lainnya</v>
          </cell>
          <cell r="C1612" t="str">
            <v>Swakelola</v>
          </cell>
          <cell r="D1612" t="str">
            <v>Non Fisik</v>
          </cell>
          <cell r="E1612">
            <v>89370</v>
          </cell>
          <cell r="F1612">
            <v>0</v>
          </cell>
          <cell r="G1612">
            <v>89370</v>
          </cell>
          <cell r="H1612">
            <v>65712</v>
          </cell>
          <cell r="I1612">
            <v>0</v>
          </cell>
          <cell r="J1612">
            <v>65712</v>
          </cell>
          <cell r="K1612">
            <v>73.53</v>
          </cell>
          <cell r="L1612">
            <v>73.53</v>
          </cell>
        </row>
        <row r="1613">
          <cell r="A1613">
            <v>1534</v>
          </cell>
          <cell r="B1613" t="str">
            <v>060302.4282.00051.01 Evaluasi Sistem Penyediaan Jaringan SPAM IKK Lokasi Maulafa Kel. Naioni - Kota Kupang</v>
          </cell>
          <cell r="C1613" t="str">
            <v>Kontrak</v>
          </cell>
          <cell r="D1613" t="str">
            <v>Non Fisik</v>
          </cell>
          <cell r="E1613">
            <v>70000</v>
          </cell>
          <cell r="F1613">
            <v>0</v>
          </cell>
          <cell r="G1613">
            <v>70000</v>
          </cell>
          <cell r="H1613">
            <v>49960</v>
          </cell>
          <cell r="I1613">
            <v>0</v>
          </cell>
          <cell r="J1613">
            <v>49960</v>
          </cell>
          <cell r="K1613">
            <v>71.37</v>
          </cell>
          <cell r="L1613">
            <v>100</v>
          </cell>
        </row>
        <row r="1614">
          <cell r="A1614">
            <v>1535</v>
          </cell>
          <cell r="B1614" t="str">
            <v>060302.4282.00051.01 Evaluasi Sistem Penyediaan Jaringan SPAM Kuanheum Kabupaten Kupang</v>
          </cell>
          <cell r="C1614" t="str">
            <v>Kontrak</v>
          </cell>
          <cell r="D1614" t="str">
            <v>Non Fisik</v>
          </cell>
          <cell r="E1614">
            <v>100000</v>
          </cell>
          <cell r="F1614">
            <v>0</v>
          </cell>
          <cell r="G1614">
            <v>100000</v>
          </cell>
          <cell r="H1614">
            <v>0</v>
          </cell>
          <cell r="I1614">
            <v>0</v>
          </cell>
          <cell r="J1614">
            <v>0</v>
          </cell>
          <cell r="K1614">
            <v>0</v>
          </cell>
          <cell r="L1614">
            <v>0</v>
          </cell>
        </row>
        <row r="1615">
          <cell r="A1615">
            <v>1536</v>
          </cell>
          <cell r="B1615" t="str">
            <v>060302.4282.00121.01 Supervisi Pelaksanaan Konstruksi di Pulau Sumba</v>
          </cell>
          <cell r="C1615" t="str">
            <v>Kontrak</v>
          </cell>
          <cell r="D1615" t="str">
            <v>Non Fisik</v>
          </cell>
          <cell r="E1615">
            <v>200000</v>
          </cell>
          <cell r="F1615">
            <v>0</v>
          </cell>
          <cell r="G1615">
            <v>200000</v>
          </cell>
          <cell r="H1615">
            <v>39760</v>
          </cell>
          <cell r="I1615">
            <v>0</v>
          </cell>
          <cell r="J1615">
            <v>39760</v>
          </cell>
          <cell r="K1615">
            <v>19.88</v>
          </cell>
          <cell r="L1615">
            <v>75</v>
          </cell>
        </row>
        <row r="1616">
          <cell r="A1616">
            <v>1537</v>
          </cell>
          <cell r="B1616" t="str">
            <v>060302.4282.00121.01 Supervisi Pelaksanaan Konstruksi Di Pulau Timor</v>
          </cell>
          <cell r="C1616" t="str">
            <v>Kontrak</v>
          </cell>
          <cell r="D1616" t="str">
            <v>Non Fisik</v>
          </cell>
          <cell r="E1616">
            <v>200000</v>
          </cell>
          <cell r="F1616">
            <v>0</v>
          </cell>
          <cell r="G1616">
            <v>200000</v>
          </cell>
          <cell r="H1616">
            <v>39820</v>
          </cell>
          <cell r="I1616">
            <v>0</v>
          </cell>
          <cell r="J1616">
            <v>39820</v>
          </cell>
          <cell r="K1616">
            <v>19.91</v>
          </cell>
          <cell r="L1616">
            <v>75</v>
          </cell>
        </row>
        <row r="1617">
          <cell r="A1617">
            <v>1538</v>
          </cell>
          <cell r="B1617" t="str">
            <v>060302.4282.00121.01 Supervisi Pelaksanaan Konstruksi di Pulau Flores</v>
          </cell>
          <cell r="C1617" t="str">
            <v>Kontrak</v>
          </cell>
          <cell r="D1617" t="str">
            <v>Non Fisik</v>
          </cell>
          <cell r="E1617">
            <v>200000</v>
          </cell>
          <cell r="F1617">
            <v>0</v>
          </cell>
          <cell r="G1617">
            <v>200000</v>
          </cell>
          <cell r="H1617">
            <v>39300</v>
          </cell>
          <cell r="I1617">
            <v>0</v>
          </cell>
          <cell r="J1617">
            <v>39300</v>
          </cell>
          <cell r="K1617">
            <v>19.649999999999999</v>
          </cell>
          <cell r="L1617">
            <v>75</v>
          </cell>
        </row>
        <row r="1618">
          <cell r="A1618">
            <v>1539</v>
          </cell>
          <cell r="B1618" t="str">
            <v>060302.4282.00889.01 Laporan Pelaksanaan Akuntansi Keuangan Negara dan Inventaris Kekayaan Negara</v>
          </cell>
          <cell r="C1618" t="str">
            <v>Swakelola</v>
          </cell>
          <cell r="D1618" t="str">
            <v>Non Fisik</v>
          </cell>
          <cell r="E1618">
            <v>29996</v>
          </cell>
          <cell r="F1618">
            <v>0</v>
          </cell>
          <cell r="G1618">
            <v>29996</v>
          </cell>
          <cell r="H1618">
            <v>25606</v>
          </cell>
          <cell r="I1618">
            <v>0</v>
          </cell>
          <cell r="J1618">
            <v>25606</v>
          </cell>
          <cell r="K1618">
            <v>85.37</v>
          </cell>
          <cell r="L1618">
            <v>85.37</v>
          </cell>
        </row>
        <row r="1619">
          <cell r="A1619">
            <v>1540</v>
          </cell>
          <cell r="B1619" t="str">
            <v>060302.4282.00967.01 Monitoring dan evaluasi</v>
          </cell>
          <cell r="C1619" t="str">
            <v>Swakelola</v>
          </cell>
          <cell r="D1619" t="str">
            <v>Non Fisik</v>
          </cell>
          <cell r="E1619">
            <v>471274</v>
          </cell>
          <cell r="F1619">
            <v>0</v>
          </cell>
          <cell r="G1619">
            <v>471274</v>
          </cell>
          <cell r="H1619">
            <v>379252</v>
          </cell>
          <cell r="I1619">
            <v>0</v>
          </cell>
          <cell r="J1619">
            <v>379252</v>
          </cell>
          <cell r="K1619">
            <v>80.47</v>
          </cell>
          <cell r="L1619">
            <v>80.47</v>
          </cell>
        </row>
        <row r="1620">
          <cell r="A1620">
            <v>1541</v>
          </cell>
          <cell r="B1620" t="str">
            <v>060302.4607.00168.01 Bantuan teknis Penyehatan PDAM Kabupaten Sikka</v>
          </cell>
          <cell r="C1620" t="str">
            <v>Kontrak</v>
          </cell>
          <cell r="D1620" t="str">
            <v>Non Fisik</v>
          </cell>
          <cell r="E1620">
            <v>300000</v>
          </cell>
          <cell r="F1620">
            <v>0</v>
          </cell>
          <cell r="G1620">
            <v>300000</v>
          </cell>
          <cell r="H1620">
            <v>278949</v>
          </cell>
          <cell r="I1620">
            <v>0</v>
          </cell>
          <cell r="J1620">
            <v>278949</v>
          </cell>
          <cell r="K1620">
            <v>92.98</v>
          </cell>
          <cell r="L1620">
            <v>100</v>
          </cell>
        </row>
        <row r="1621">
          <cell r="A1621">
            <v>1542</v>
          </cell>
          <cell r="B1621" t="str">
            <v>060302.4607.00168.01 Bantuan Teknis Penyehatan PDAM Kabupaten Ende</v>
          </cell>
          <cell r="C1621" t="str">
            <v>Kontrak</v>
          </cell>
          <cell r="D1621" t="str">
            <v>Non Fisik</v>
          </cell>
          <cell r="E1621">
            <v>300000</v>
          </cell>
          <cell r="F1621">
            <v>0</v>
          </cell>
          <cell r="G1621">
            <v>300000</v>
          </cell>
          <cell r="H1621">
            <v>251350</v>
          </cell>
          <cell r="I1621">
            <v>0</v>
          </cell>
          <cell r="J1621">
            <v>251350</v>
          </cell>
          <cell r="K1621">
            <v>83.78</v>
          </cell>
          <cell r="L1621">
            <v>100</v>
          </cell>
        </row>
        <row r="1622">
          <cell r="A1622">
            <v>1543</v>
          </cell>
          <cell r="B1622" t="str">
            <v>060302.4607.00168.01 Bantuan Program Penyehatan PDAM Kabupaten Alor</v>
          </cell>
          <cell r="C1622" t="str">
            <v>Kontrak</v>
          </cell>
          <cell r="D1622" t="str">
            <v>Fisik</v>
          </cell>
          <cell r="E1622">
            <v>1900000</v>
          </cell>
          <cell r="F1622">
            <v>0</v>
          </cell>
          <cell r="G1622">
            <v>1900000</v>
          </cell>
          <cell r="H1622">
            <v>1122421</v>
          </cell>
          <cell r="I1622">
            <v>0</v>
          </cell>
          <cell r="J1622">
            <v>1122421</v>
          </cell>
          <cell r="K1622">
            <v>59.07</v>
          </cell>
          <cell r="L1622">
            <v>71.819999999999993</v>
          </cell>
        </row>
        <row r="1623">
          <cell r="A1623">
            <v>1544</v>
          </cell>
          <cell r="B1623" t="str">
            <v>060302.4607.00168.01 Bantuan Program Penyehatan PDAM Kabupaten Ngada</v>
          </cell>
          <cell r="C1623" t="str">
            <v>Kontrak</v>
          </cell>
          <cell r="D1623" t="str">
            <v>Fisik</v>
          </cell>
          <cell r="E1623">
            <v>1960000</v>
          </cell>
          <cell r="F1623">
            <v>0</v>
          </cell>
          <cell r="G1623">
            <v>1960000</v>
          </cell>
          <cell r="H1623">
            <v>1349935</v>
          </cell>
          <cell r="I1623">
            <v>0</v>
          </cell>
          <cell r="J1623">
            <v>1349935</v>
          </cell>
          <cell r="K1623">
            <v>68.87</v>
          </cell>
          <cell r="L1623">
            <v>95.26</v>
          </cell>
        </row>
        <row r="1624">
          <cell r="A1624">
            <v>1545</v>
          </cell>
          <cell r="B1624" t="str">
            <v>060302.4607.00168.01 Detail Engineering Design Bantuan Program Penyehatan PDAM Kabupaten Alor</v>
          </cell>
          <cell r="C1624" t="str">
            <v>Kontrak</v>
          </cell>
          <cell r="D1624" t="str">
            <v>Non Fisik</v>
          </cell>
          <cell r="E1624">
            <v>50000</v>
          </cell>
          <cell r="F1624">
            <v>0</v>
          </cell>
          <cell r="G1624">
            <v>50000</v>
          </cell>
          <cell r="H1624">
            <v>49390</v>
          </cell>
          <cell r="I1624">
            <v>0</v>
          </cell>
          <cell r="J1624">
            <v>49390</v>
          </cell>
          <cell r="K1624">
            <v>98.78</v>
          </cell>
          <cell r="L1624">
            <v>100</v>
          </cell>
        </row>
        <row r="1625">
          <cell r="A1625">
            <v>1546</v>
          </cell>
          <cell r="B1625" t="str">
            <v>060302.4607.00168.01 Detail Engineering Design Bantuan Program Penyehatan PDAM Kabupaten Ngada</v>
          </cell>
          <cell r="C1625" t="str">
            <v>Kontrak</v>
          </cell>
          <cell r="D1625" t="str">
            <v>Non Fisik</v>
          </cell>
          <cell r="E1625">
            <v>50000</v>
          </cell>
          <cell r="F1625">
            <v>0</v>
          </cell>
          <cell r="G1625">
            <v>50000</v>
          </cell>
          <cell r="H1625">
            <v>49850</v>
          </cell>
          <cell r="I1625">
            <v>0</v>
          </cell>
          <cell r="J1625">
            <v>49850</v>
          </cell>
          <cell r="K1625">
            <v>99.7</v>
          </cell>
          <cell r="L1625">
            <v>100</v>
          </cell>
        </row>
        <row r="1626">
          <cell r="A1626">
            <v>1547</v>
          </cell>
          <cell r="B1626" t="str">
            <v>060302.4607.00168.01 Supervisi Pelaksanaan Kegiatan Bantuan Program Penyehatan PDAM Kabupaten Alor</v>
          </cell>
          <cell r="C1626" t="str">
            <v>Kontrak</v>
          </cell>
          <cell r="D1626" t="str">
            <v>Non Fisik</v>
          </cell>
          <cell r="E1626">
            <v>50000</v>
          </cell>
          <cell r="F1626">
            <v>0</v>
          </cell>
          <cell r="G1626">
            <v>50000</v>
          </cell>
          <cell r="H1626">
            <v>0</v>
          </cell>
          <cell r="I1626">
            <v>0</v>
          </cell>
          <cell r="J1626">
            <v>0</v>
          </cell>
          <cell r="K1626">
            <v>0</v>
          </cell>
          <cell r="L1626">
            <v>75</v>
          </cell>
        </row>
        <row r="1627">
          <cell r="A1627">
            <v>1548</v>
          </cell>
          <cell r="B1627" t="str">
            <v>060302.4607.00168.01 Supervisi Pelaksanaan Kegiatan Bantuan Program Penyehatan PDAM kabupaten Ngada</v>
          </cell>
          <cell r="C1627" t="str">
            <v>Kontrak</v>
          </cell>
          <cell r="D1627" t="str">
            <v>Non Fisik</v>
          </cell>
          <cell r="E1627">
            <v>50000</v>
          </cell>
          <cell r="F1627">
            <v>0</v>
          </cell>
          <cell r="G1627">
            <v>50000</v>
          </cell>
          <cell r="H1627">
            <v>49100</v>
          </cell>
          <cell r="I1627">
            <v>0</v>
          </cell>
          <cell r="J1627">
            <v>49100</v>
          </cell>
          <cell r="K1627">
            <v>98.2</v>
          </cell>
          <cell r="L1627">
            <v>100</v>
          </cell>
        </row>
        <row r="1628">
          <cell r="A1628">
            <v>1549</v>
          </cell>
          <cell r="B1628" t="str">
            <v>060302.4612.04469.01 Bantuan Program Pamsimas (SKPA)</v>
          </cell>
          <cell r="C1628" t="str">
            <v>Swakelola</v>
          </cell>
          <cell r="D1628" t="str">
            <v>Non Fisik</v>
          </cell>
          <cell r="E1628">
            <v>0</v>
          </cell>
          <cell r="F1628">
            <v>1210375</v>
          </cell>
          <cell r="G1628">
            <v>1210375</v>
          </cell>
          <cell r="H1628">
            <v>0</v>
          </cell>
          <cell r="I1628">
            <v>0</v>
          </cell>
          <cell r="J1628">
            <v>0</v>
          </cell>
          <cell r="K1628">
            <v>0</v>
          </cell>
          <cell r="L1628">
            <v>0</v>
          </cell>
        </row>
        <row r="1629">
          <cell r="A1629">
            <v>1550</v>
          </cell>
          <cell r="B1629" t="str">
            <v>060302.4612.04941.01 Pamsimas</v>
          </cell>
          <cell r="C1629" t="str">
            <v>Swakelola</v>
          </cell>
          <cell r="D1629" t="str">
            <v>Non Fisik</v>
          </cell>
          <cell r="E1629">
            <v>7229000</v>
          </cell>
          <cell r="F1629">
            <v>0</v>
          </cell>
          <cell r="G1629">
            <v>7229000</v>
          </cell>
          <cell r="H1629">
            <v>4315200</v>
          </cell>
          <cell r="I1629">
            <v>0</v>
          </cell>
          <cell r="J1629">
            <v>4315200</v>
          </cell>
          <cell r="K1629">
            <v>59.69</v>
          </cell>
          <cell r="L1629">
            <v>63</v>
          </cell>
        </row>
        <row r="1630">
          <cell r="A1630">
            <v>1551</v>
          </cell>
          <cell r="B1630" t="str">
            <v>060302.4612.04941.01 Jasa Konsultan (PMAC NTT)</v>
          </cell>
          <cell r="C1630" t="str">
            <v>Kontrak</v>
          </cell>
          <cell r="D1630" t="str">
            <v>Non Fisik</v>
          </cell>
          <cell r="E1630">
            <v>0</v>
          </cell>
          <cell r="F1630">
            <v>8581000</v>
          </cell>
          <cell r="G1630">
            <v>8581000</v>
          </cell>
          <cell r="H1630">
            <v>0</v>
          </cell>
          <cell r="I1630">
            <v>1945010</v>
          </cell>
          <cell r="J1630">
            <v>1945010</v>
          </cell>
          <cell r="K1630">
            <v>22.67</v>
          </cell>
          <cell r="L1630">
            <v>63.43</v>
          </cell>
        </row>
        <row r="1631">
          <cell r="A1631">
            <v>1552</v>
          </cell>
          <cell r="B1631" t="str">
            <v>060302.4612.04941.01 Sewa Komputer &amp; Printer 12 Unit Untuk CTF dalam Proses Pembuatan RKM Kegiatan Pamsimas Lokasi Kab. TTS &amp; TTU</v>
          </cell>
          <cell r="C1631" t="str">
            <v>Kontrak</v>
          </cell>
          <cell r="D1631" t="str">
            <v>Fisik</v>
          </cell>
          <cell r="E1631">
            <v>84000</v>
          </cell>
          <cell r="F1631">
            <v>0</v>
          </cell>
          <cell r="G1631">
            <v>84000</v>
          </cell>
          <cell r="H1631">
            <v>83748</v>
          </cell>
          <cell r="I1631">
            <v>0</v>
          </cell>
          <cell r="J1631">
            <v>83748</v>
          </cell>
          <cell r="K1631">
            <v>99.7</v>
          </cell>
          <cell r="L1631">
            <v>100</v>
          </cell>
        </row>
        <row r="1632">
          <cell r="A1632">
            <v>1553</v>
          </cell>
          <cell r="B1632" t="str">
            <v>060302.4612.04941.01 Sewa Komputer &amp; Printer 12 Unit Untuk CTF dalam Proses Pembuatan RKM Kegiatan Pamsimas Lokasi Kab. Kupang &amp; Kota Kupang</v>
          </cell>
          <cell r="C1632" t="str">
            <v>Kontrak</v>
          </cell>
          <cell r="D1632" t="str">
            <v>Fisik</v>
          </cell>
          <cell r="E1632">
            <v>84000</v>
          </cell>
          <cell r="F1632">
            <v>0</v>
          </cell>
          <cell r="G1632">
            <v>84000</v>
          </cell>
          <cell r="H1632">
            <v>83884</v>
          </cell>
          <cell r="I1632">
            <v>0</v>
          </cell>
          <cell r="J1632">
            <v>83884</v>
          </cell>
          <cell r="K1632">
            <v>99.86</v>
          </cell>
          <cell r="L1632">
            <v>100</v>
          </cell>
        </row>
        <row r="1633">
          <cell r="A1633">
            <v>1554</v>
          </cell>
          <cell r="B1633" t="str">
            <v>060302.4612.04941.01 Sewa Komputer &amp; Printer 12 Unit Untuk CTF dalam proses Pembuatan RKM Kegiatan Pamsimas Lokasi Kab. Manggarai &amp; Manggarai Barat</v>
          </cell>
          <cell r="C1633" t="str">
            <v>Kontrak</v>
          </cell>
          <cell r="D1633" t="str">
            <v>Fisik</v>
          </cell>
          <cell r="E1633">
            <v>84000</v>
          </cell>
          <cell r="F1633">
            <v>0</v>
          </cell>
          <cell r="G1633">
            <v>84000</v>
          </cell>
          <cell r="H1633">
            <v>83786</v>
          </cell>
          <cell r="I1633">
            <v>0</v>
          </cell>
          <cell r="J1633">
            <v>83786</v>
          </cell>
          <cell r="K1633">
            <v>99.75</v>
          </cell>
          <cell r="L1633">
            <v>100</v>
          </cell>
        </row>
        <row r="1634">
          <cell r="A1634">
            <v>1555</v>
          </cell>
          <cell r="B1634" t="str">
            <v>060302.4612.04941.01 Sewa Komputer &amp; Printer 12 unit Untuk CTF dalam Proses Pembuatan RKM Kegiatan Pamsimas Lokasi Kab. Sikka &amp; Lembata</v>
          </cell>
          <cell r="C1634" t="str">
            <v>Kontrak</v>
          </cell>
          <cell r="D1634" t="str">
            <v>Fisik</v>
          </cell>
          <cell r="E1634">
            <v>84000</v>
          </cell>
          <cell r="F1634">
            <v>0</v>
          </cell>
          <cell r="G1634">
            <v>84000</v>
          </cell>
          <cell r="H1634">
            <v>83879</v>
          </cell>
          <cell r="I1634">
            <v>0</v>
          </cell>
          <cell r="J1634">
            <v>83879</v>
          </cell>
          <cell r="K1634">
            <v>99.86</v>
          </cell>
          <cell r="L1634">
            <v>100</v>
          </cell>
        </row>
        <row r="1635">
          <cell r="A1635">
            <v>1556</v>
          </cell>
          <cell r="B1635" t="str">
            <v>060302.4612.04941.01 Sewa Komputer &amp; Printer 12 unit Untuk CTF dalam Proses Pembuatan RKM Kegiatan Pamsimas Lokasi Kab. Rote Ndao &amp; Sumba Barat</v>
          </cell>
          <cell r="C1635" t="str">
            <v>Kontrak</v>
          </cell>
          <cell r="D1635" t="str">
            <v>Fisik</v>
          </cell>
          <cell r="E1635">
            <v>84000</v>
          </cell>
          <cell r="F1635">
            <v>0</v>
          </cell>
          <cell r="G1635">
            <v>84000</v>
          </cell>
          <cell r="H1635">
            <v>83912</v>
          </cell>
          <cell r="I1635">
            <v>0</v>
          </cell>
          <cell r="J1635">
            <v>83912</v>
          </cell>
          <cell r="K1635">
            <v>99.9</v>
          </cell>
          <cell r="L1635">
            <v>100</v>
          </cell>
        </row>
        <row r="1636">
          <cell r="A1636">
            <v>1557</v>
          </cell>
          <cell r="B1636" t="str">
            <v>060302.4612.04941.01 Sewa Komputer &amp; Printer 6 Unit Untuk CTF dalam Proses Pembuatan RKM Kegiatan Pamsimas Lokasi Kab. Alor</v>
          </cell>
          <cell r="C1636" t="str">
            <v>Kontrak</v>
          </cell>
          <cell r="D1636" t="str">
            <v>Fisik</v>
          </cell>
          <cell r="E1636">
            <v>42000</v>
          </cell>
          <cell r="F1636">
            <v>0</v>
          </cell>
          <cell r="G1636">
            <v>42000</v>
          </cell>
          <cell r="H1636">
            <v>42000</v>
          </cell>
          <cell r="I1636">
            <v>0</v>
          </cell>
          <cell r="J1636">
            <v>42000</v>
          </cell>
          <cell r="K1636">
            <v>100</v>
          </cell>
          <cell r="L1636">
            <v>100</v>
          </cell>
        </row>
        <row r="1637">
          <cell r="A1637">
            <v>1558</v>
          </cell>
          <cell r="B1637" t="str">
            <v>060302.4615.04940.01 Pengembangan SPAM Desa Bolok Kabupaten Kupang</v>
          </cell>
          <cell r="C1637" t="str">
            <v>Kontrak</v>
          </cell>
          <cell r="D1637" t="str">
            <v>Fisik</v>
          </cell>
          <cell r="E1637">
            <v>1233731</v>
          </cell>
          <cell r="F1637">
            <v>0</v>
          </cell>
          <cell r="G1637">
            <v>1233731</v>
          </cell>
          <cell r="H1637">
            <v>680674</v>
          </cell>
          <cell r="I1637">
            <v>0</v>
          </cell>
          <cell r="J1637">
            <v>680674</v>
          </cell>
          <cell r="K1637">
            <v>55.17</v>
          </cell>
          <cell r="L1637">
            <v>97.21</v>
          </cell>
        </row>
        <row r="1638">
          <cell r="A1638">
            <v>1559</v>
          </cell>
          <cell r="B1638" t="str">
            <v>060302.4615.04940.01 Pengembangan SPAM Desa Kolilanang Kabupaten Flores Timur</v>
          </cell>
          <cell r="C1638" t="str">
            <v>Kontrak</v>
          </cell>
          <cell r="D1638" t="str">
            <v>Fisik</v>
          </cell>
          <cell r="E1638">
            <v>706335</v>
          </cell>
          <cell r="F1638">
            <v>0</v>
          </cell>
          <cell r="G1638">
            <v>706335</v>
          </cell>
          <cell r="H1638">
            <v>457381</v>
          </cell>
          <cell r="I1638">
            <v>0</v>
          </cell>
          <cell r="J1638">
            <v>457381</v>
          </cell>
          <cell r="K1638">
            <v>64.75</v>
          </cell>
          <cell r="L1638">
            <v>74.41</v>
          </cell>
        </row>
        <row r="1639">
          <cell r="A1639">
            <v>1560</v>
          </cell>
          <cell r="B1639" t="str">
            <v>060302.4630.04930.01 Pengembangan PS Kawasan Perbatasan Pulau Batek Kab.Kupang (Kapal Tangki Air 50 M3)</v>
          </cell>
          <cell r="C1639" t="str">
            <v>Kontrak</v>
          </cell>
          <cell r="D1639" t="str">
            <v>Fisik</v>
          </cell>
          <cell r="E1639">
            <v>2055641</v>
          </cell>
          <cell r="F1639">
            <v>0</v>
          </cell>
          <cell r="G1639">
            <v>2055641</v>
          </cell>
          <cell r="H1639">
            <v>1619819</v>
          </cell>
          <cell r="I1639">
            <v>0</v>
          </cell>
          <cell r="J1639">
            <v>1619819</v>
          </cell>
          <cell r="K1639">
            <v>78.8</v>
          </cell>
          <cell r="L1639">
            <v>95.26</v>
          </cell>
        </row>
        <row r="1640">
          <cell r="A1640">
            <v>1561</v>
          </cell>
          <cell r="B1640" t="str">
            <v>060302.4630.04930.01 Pengembangan PS Kawasan Perbatasan Pulau Batek Kabupaten Kupang (Reservoir 50 M3)</v>
          </cell>
          <cell r="C1640" t="str">
            <v>Kontrak</v>
          </cell>
          <cell r="D1640" t="str">
            <v>Fisik</v>
          </cell>
          <cell r="E1640">
            <v>368660</v>
          </cell>
          <cell r="F1640">
            <v>0</v>
          </cell>
          <cell r="G1640">
            <v>368660</v>
          </cell>
          <cell r="H1640">
            <v>307736</v>
          </cell>
          <cell r="I1640">
            <v>0</v>
          </cell>
          <cell r="J1640">
            <v>307736</v>
          </cell>
          <cell r="K1640">
            <v>83.47</v>
          </cell>
          <cell r="L1640">
            <v>95.25</v>
          </cell>
        </row>
        <row r="1641">
          <cell r="A1641">
            <v>1562</v>
          </cell>
          <cell r="B1641" t="str">
            <v>060302.4630.04930.01 Pengembangan PS Kawasan Perbatasan Lokasi Kab. Belu</v>
          </cell>
          <cell r="C1641" t="str">
            <v>Kontrak</v>
          </cell>
          <cell r="D1641" t="str">
            <v>Fisik</v>
          </cell>
          <cell r="E1641">
            <v>1697461</v>
          </cell>
          <cell r="F1641">
            <v>0</v>
          </cell>
          <cell r="G1641">
            <v>1697461</v>
          </cell>
          <cell r="H1641">
            <v>1137299</v>
          </cell>
          <cell r="I1641">
            <v>0</v>
          </cell>
          <cell r="J1641">
            <v>1137299</v>
          </cell>
          <cell r="K1641">
            <v>67</v>
          </cell>
          <cell r="L1641">
            <v>95.31</v>
          </cell>
        </row>
        <row r="1642">
          <cell r="A1642">
            <v>1563</v>
          </cell>
          <cell r="B1642" t="str">
            <v>060302.4630.04930.01 Pengembangan PS Kawasan Perbatasan IKK Amfoang Timur Kabupaten Kupang</v>
          </cell>
          <cell r="C1642" t="str">
            <v>Kontrak</v>
          </cell>
          <cell r="D1642" t="str">
            <v>Fisik</v>
          </cell>
          <cell r="E1642">
            <v>1633542</v>
          </cell>
          <cell r="F1642">
            <v>0</v>
          </cell>
          <cell r="G1642">
            <v>1633542</v>
          </cell>
          <cell r="H1642">
            <v>1159815</v>
          </cell>
          <cell r="I1642">
            <v>0</v>
          </cell>
          <cell r="J1642">
            <v>1159815</v>
          </cell>
          <cell r="K1642">
            <v>71</v>
          </cell>
          <cell r="L1642">
            <v>89.51</v>
          </cell>
        </row>
        <row r="1643">
          <cell r="A1643">
            <v>1564</v>
          </cell>
          <cell r="B1643" t="str">
            <v>060302.4630.04930.01 Pengembangan PS Kawasan Perbatasan Lokasi Maulafa (Desa Naioni) Kota Kupang</v>
          </cell>
          <cell r="C1643" t="str">
            <v>Kontrak</v>
          </cell>
          <cell r="D1643" t="str">
            <v>Fisik</v>
          </cell>
          <cell r="E1643">
            <v>300000</v>
          </cell>
          <cell r="F1643">
            <v>0</v>
          </cell>
          <cell r="G1643">
            <v>300000</v>
          </cell>
          <cell r="H1643">
            <v>0</v>
          </cell>
          <cell r="I1643">
            <v>0</v>
          </cell>
          <cell r="J1643">
            <v>0</v>
          </cell>
          <cell r="K1643">
            <v>0</v>
          </cell>
          <cell r="L1643">
            <v>0</v>
          </cell>
        </row>
        <row r="1644">
          <cell r="A1644">
            <v>1565</v>
          </cell>
          <cell r="B1644" t="str">
            <v>060302.4630.04944.01 Pengembangan SPAM IKK Borong Kabupaten Manggarai Timur Zona I</v>
          </cell>
          <cell r="C1644" t="str">
            <v>Kontrak</v>
          </cell>
          <cell r="D1644" t="str">
            <v>Fisik</v>
          </cell>
          <cell r="E1644">
            <v>3808047</v>
          </cell>
          <cell r="F1644">
            <v>0</v>
          </cell>
          <cell r="G1644">
            <v>3808047</v>
          </cell>
          <cell r="H1644">
            <v>2703713</v>
          </cell>
          <cell r="I1644">
            <v>0</v>
          </cell>
          <cell r="J1644">
            <v>2703713</v>
          </cell>
          <cell r="K1644">
            <v>71</v>
          </cell>
          <cell r="L1644">
            <v>90.25</v>
          </cell>
        </row>
        <row r="1645">
          <cell r="A1645">
            <v>1566</v>
          </cell>
          <cell r="B1645" t="str">
            <v>060302.4630.04944.01 Pembangunan SPAM IKK Borong Kabupaten Manggarai Timur Zona II</v>
          </cell>
          <cell r="C1645" t="str">
            <v>Kontrak</v>
          </cell>
          <cell r="D1645" t="str">
            <v>Fisik</v>
          </cell>
          <cell r="E1645">
            <v>3130300</v>
          </cell>
          <cell r="F1645">
            <v>0</v>
          </cell>
          <cell r="G1645">
            <v>3130300</v>
          </cell>
          <cell r="H1645">
            <v>2739013</v>
          </cell>
          <cell r="I1645">
            <v>0</v>
          </cell>
          <cell r="J1645">
            <v>2739013</v>
          </cell>
          <cell r="K1645">
            <v>87.5</v>
          </cell>
          <cell r="L1645">
            <v>95.32</v>
          </cell>
        </row>
        <row r="1646">
          <cell r="A1646">
            <v>1567</v>
          </cell>
          <cell r="B1646" t="str">
            <v>060302.4630.04944.01 Pembangunan SPAM IKK Teluk Mutiara Kabupaten Alor</v>
          </cell>
          <cell r="C1646" t="str">
            <v>Kontrak</v>
          </cell>
          <cell r="D1646" t="str">
            <v>Fisik</v>
          </cell>
          <cell r="E1646">
            <v>3180834</v>
          </cell>
          <cell r="F1646">
            <v>0</v>
          </cell>
          <cell r="G1646">
            <v>3180834</v>
          </cell>
          <cell r="H1646">
            <v>2258392</v>
          </cell>
          <cell r="I1646">
            <v>0</v>
          </cell>
          <cell r="J1646">
            <v>2258392</v>
          </cell>
          <cell r="K1646">
            <v>71</v>
          </cell>
          <cell r="L1646">
            <v>83.28</v>
          </cell>
        </row>
        <row r="1647">
          <cell r="A1647">
            <v>1568</v>
          </cell>
          <cell r="B1647" t="str">
            <v>060302.4630.04944.01 Pembangunan SPAM IKK Kokar Kabupaten Alor</v>
          </cell>
          <cell r="C1647" t="str">
            <v>Kontrak</v>
          </cell>
          <cell r="D1647" t="str">
            <v>Fisik</v>
          </cell>
          <cell r="E1647">
            <v>2223813</v>
          </cell>
          <cell r="F1647">
            <v>0</v>
          </cell>
          <cell r="G1647">
            <v>2223813</v>
          </cell>
          <cell r="H1647">
            <v>1401002</v>
          </cell>
          <cell r="I1647">
            <v>0</v>
          </cell>
          <cell r="J1647">
            <v>1401002</v>
          </cell>
          <cell r="K1647">
            <v>63</v>
          </cell>
          <cell r="L1647">
            <v>91.57</v>
          </cell>
        </row>
        <row r="1648">
          <cell r="A1648">
            <v>1569</v>
          </cell>
          <cell r="B1648" t="str">
            <v>060302.4630.04944.01 Kegiatan Pendukung lainnya</v>
          </cell>
          <cell r="C1648" t="str">
            <v>Swakelola</v>
          </cell>
          <cell r="D1648" t="str">
            <v>Non Fisik</v>
          </cell>
          <cell r="E1648">
            <v>423900</v>
          </cell>
          <cell r="F1648">
            <v>0</v>
          </cell>
          <cell r="G1648">
            <v>423900</v>
          </cell>
          <cell r="H1648">
            <v>160200</v>
          </cell>
          <cell r="I1648">
            <v>0</v>
          </cell>
          <cell r="J1648">
            <v>160200</v>
          </cell>
          <cell r="K1648">
            <v>37.79</v>
          </cell>
          <cell r="L1648">
            <v>50</v>
          </cell>
        </row>
        <row r="1649">
          <cell r="A1649">
            <v>1570</v>
          </cell>
          <cell r="B1649" t="str">
            <v>060302.4630.04944.01 Studi Identifikasi Kebutuhan Air Baku untuk Air Minum di 4 Kabupaten (Ngada, Ende, Sikka, Flores Timur)</v>
          </cell>
          <cell r="C1649" t="str">
            <v>Kontrak</v>
          </cell>
          <cell r="D1649" t="str">
            <v>Non Fisik</v>
          </cell>
          <cell r="E1649">
            <v>300000</v>
          </cell>
          <cell r="F1649">
            <v>0</v>
          </cell>
          <cell r="G1649">
            <v>300000</v>
          </cell>
          <cell r="H1649">
            <v>284500</v>
          </cell>
          <cell r="I1649">
            <v>0</v>
          </cell>
          <cell r="J1649">
            <v>284500</v>
          </cell>
          <cell r="K1649">
            <v>94.83</v>
          </cell>
          <cell r="L1649">
            <v>100</v>
          </cell>
        </row>
        <row r="1650">
          <cell r="A1650">
            <v>1571</v>
          </cell>
          <cell r="B1650" t="str">
            <v>060302.4630.04944.01 Review Design Air Minum IKK Kokar dan Teluk Mutiara Kabupaten Alor</v>
          </cell>
          <cell r="C1650" t="str">
            <v>Kontrak</v>
          </cell>
          <cell r="D1650" t="str">
            <v>Non Fisik</v>
          </cell>
          <cell r="E1650">
            <v>100000</v>
          </cell>
          <cell r="F1650">
            <v>0</v>
          </cell>
          <cell r="G1650">
            <v>100000</v>
          </cell>
          <cell r="H1650">
            <v>97779</v>
          </cell>
          <cell r="I1650">
            <v>0</v>
          </cell>
          <cell r="J1650">
            <v>97779</v>
          </cell>
          <cell r="K1650">
            <v>97.78</v>
          </cell>
          <cell r="L1650">
            <v>100</v>
          </cell>
        </row>
        <row r="1651">
          <cell r="A1651">
            <v>1572</v>
          </cell>
          <cell r="B1651" t="str">
            <v>060302.4630.04944.01 Pengembangan SPAM IKK Anakalang Kabupaten Sumba Tengah Zona I</v>
          </cell>
          <cell r="C1651" t="str">
            <v>Kontrak</v>
          </cell>
          <cell r="D1651" t="str">
            <v>Fisik</v>
          </cell>
          <cell r="E1651">
            <v>2698508</v>
          </cell>
          <cell r="F1651">
            <v>0</v>
          </cell>
          <cell r="G1651">
            <v>2698508</v>
          </cell>
          <cell r="H1651">
            <v>1901222</v>
          </cell>
          <cell r="I1651">
            <v>0</v>
          </cell>
          <cell r="J1651">
            <v>1901222</v>
          </cell>
          <cell r="K1651">
            <v>70.45</v>
          </cell>
          <cell r="L1651">
            <v>90.96</v>
          </cell>
        </row>
        <row r="1652">
          <cell r="A1652">
            <v>1573</v>
          </cell>
          <cell r="B1652" t="str">
            <v>060302.4630.04944.01 Pengembangan SPAM IKK Anakalang Kabupaten Sumba Tengah Zona II</v>
          </cell>
          <cell r="C1652" t="str">
            <v>Kontrak</v>
          </cell>
          <cell r="D1652" t="str">
            <v>Fisik</v>
          </cell>
          <cell r="E1652">
            <v>2708913</v>
          </cell>
          <cell r="F1652">
            <v>0</v>
          </cell>
          <cell r="G1652">
            <v>2708913</v>
          </cell>
          <cell r="H1652">
            <v>1908552</v>
          </cell>
          <cell r="I1652">
            <v>0</v>
          </cell>
          <cell r="J1652">
            <v>1908552</v>
          </cell>
          <cell r="K1652">
            <v>70.45</v>
          </cell>
          <cell r="L1652">
            <v>88.42</v>
          </cell>
        </row>
        <row r="1653">
          <cell r="A1653">
            <v>1574</v>
          </cell>
          <cell r="B1653" t="str">
            <v>060302.4630.04944.01 Pengembangan SPAM IKK Bidipraing Kabupaten Sumba Timur</v>
          </cell>
          <cell r="C1653" t="str">
            <v>Kontrak</v>
          </cell>
          <cell r="D1653" t="str">
            <v>Fisik</v>
          </cell>
          <cell r="E1653">
            <v>2575898</v>
          </cell>
          <cell r="F1653">
            <v>0</v>
          </cell>
          <cell r="G1653">
            <v>2575898</v>
          </cell>
          <cell r="H1653">
            <v>1814837</v>
          </cell>
          <cell r="I1653">
            <v>0</v>
          </cell>
          <cell r="J1653">
            <v>1814837</v>
          </cell>
          <cell r="K1653">
            <v>70.45</v>
          </cell>
          <cell r="L1653">
            <v>84.25</v>
          </cell>
        </row>
        <row r="1654">
          <cell r="A1654">
            <v>1575</v>
          </cell>
          <cell r="B1654" t="str">
            <v>060302.4630.04944.01 Pengembangan SPAM IKK Waemangura Kab.Sumba Barat Daya</v>
          </cell>
          <cell r="C1654" t="str">
            <v>Kontrak</v>
          </cell>
          <cell r="D1654" t="str">
            <v>Fisik</v>
          </cell>
          <cell r="E1654">
            <v>659522</v>
          </cell>
          <cell r="F1654">
            <v>0</v>
          </cell>
          <cell r="G1654">
            <v>659522</v>
          </cell>
          <cell r="H1654">
            <v>434685</v>
          </cell>
          <cell r="I1654">
            <v>0</v>
          </cell>
          <cell r="J1654">
            <v>434685</v>
          </cell>
          <cell r="K1654">
            <v>65.91</v>
          </cell>
          <cell r="L1654">
            <v>93.62</v>
          </cell>
        </row>
        <row r="1655">
          <cell r="A1655">
            <v>1576</v>
          </cell>
          <cell r="B1655" t="str">
            <v>060302.4630.04944.01 Pengembangan SPAM IKK Waemangura Kab. Sumba Barat Daya (II)</v>
          </cell>
          <cell r="C1655" t="str">
            <v>Kontrak</v>
          </cell>
          <cell r="D1655" t="str">
            <v>Fisik</v>
          </cell>
          <cell r="E1655">
            <v>500000</v>
          </cell>
          <cell r="F1655">
            <v>0</v>
          </cell>
          <cell r="G1655">
            <v>500000</v>
          </cell>
          <cell r="H1655">
            <v>0</v>
          </cell>
          <cell r="I1655">
            <v>0</v>
          </cell>
          <cell r="J1655">
            <v>0</v>
          </cell>
          <cell r="K1655">
            <v>0</v>
          </cell>
          <cell r="L1655">
            <v>0</v>
          </cell>
        </row>
        <row r="1656">
          <cell r="A1656">
            <v>1577</v>
          </cell>
          <cell r="B1656" t="str">
            <v>060302.4630.04944.01 Pengembangan SPAM IKK Kuanheum Kabupaten Kupang</v>
          </cell>
          <cell r="C1656" t="str">
            <v>Kontrak</v>
          </cell>
          <cell r="D1656" t="str">
            <v>Fisik</v>
          </cell>
          <cell r="E1656">
            <v>1001895</v>
          </cell>
          <cell r="F1656">
            <v>0</v>
          </cell>
          <cell r="G1656">
            <v>1001895</v>
          </cell>
          <cell r="H1656">
            <v>0</v>
          </cell>
          <cell r="I1656">
            <v>0</v>
          </cell>
          <cell r="J1656">
            <v>0</v>
          </cell>
          <cell r="K1656">
            <v>0</v>
          </cell>
          <cell r="L1656">
            <v>0</v>
          </cell>
        </row>
        <row r="1657">
          <cell r="A1657">
            <v>5496591</v>
          </cell>
          <cell r="B1657" t="str">
            <v xml:space="preserve">PENGEMBANGAN PENYEHATAN LINGKUNGAN PERMUKIMAN NTT </v>
          </cell>
          <cell r="C1657" t="str">
            <v xml:space="preserve">- </v>
          </cell>
          <cell r="D1657" t="str">
            <v>-</v>
          </cell>
          <cell r="E1657">
            <v>1350000</v>
          </cell>
          <cell r="F1657">
            <v>0</v>
          </cell>
          <cell r="G1657">
            <v>1350000</v>
          </cell>
          <cell r="H1657">
            <v>783137</v>
          </cell>
          <cell r="I1657">
            <v>0</v>
          </cell>
          <cell r="J1657">
            <v>783137</v>
          </cell>
          <cell r="K1657">
            <v>58.01</v>
          </cell>
          <cell r="L1657">
            <v>57.78</v>
          </cell>
        </row>
        <row r="1658">
          <cell r="A1658">
            <v>1578</v>
          </cell>
          <cell r="B1658" t="str">
            <v>060302.4283.00002.01 Administrasi Kegiatan</v>
          </cell>
          <cell r="C1658" t="str">
            <v>Adm. Umum</v>
          </cell>
          <cell r="D1658" t="str">
            <v>Adm. Umum</v>
          </cell>
          <cell r="E1658">
            <v>24000</v>
          </cell>
          <cell r="F1658">
            <v>0</v>
          </cell>
          <cell r="G1658">
            <v>24000</v>
          </cell>
          <cell r="H1658">
            <v>13750</v>
          </cell>
          <cell r="I1658">
            <v>0</v>
          </cell>
          <cell r="J1658">
            <v>13750</v>
          </cell>
          <cell r="K1658">
            <v>57.29</v>
          </cell>
          <cell r="L1658">
            <v>57.29</v>
          </cell>
        </row>
        <row r="1659">
          <cell r="A1659">
            <v>1579</v>
          </cell>
          <cell r="B1659" t="str">
            <v>060302.4283.00200.01 Pembangunan IPLT di Kota Atambua</v>
          </cell>
          <cell r="C1659" t="str">
            <v>Kontrak</v>
          </cell>
          <cell r="D1659" t="str">
            <v>Fisik</v>
          </cell>
          <cell r="E1659">
            <v>803450</v>
          </cell>
          <cell r="F1659">
            <v>0</v>
          </cell>
          <cell r="G1659">
            <v>803450</v>
          </cell>
          <cell r="H1659">
            <v>434703</v>
          </cell>
          <cell r="I1659">
            <v>0</v>
          </cell>
          <cell r="J1659">
            <v>434703</v>
          </cell>
          <cell r="K1659">
            <v>54.1</v>
          </cell>
          <cell r="L1659">
            <v>41</v>
          </cell>
        </row>
        <row r="1660">
          <cell r="A1660">
            <v>1580</v>
          </cell>
          <cell r="B1660" t="str">
            <v>060302.4283.00200.01 Supervisi Pembangunan IPLT di Kota Atambua</v>
          </cell>
          <cell r="C1660" t="str">
            <v>Kontrak</v>
          </cell>
          <cell r="D1660" t="str">
            <v>Non Fisik</v>
          </cell>
          <cell r="E1660">
            <v>100000</v>
          </cell>
          <cell r="F1660">
            <v>0</v>
          </cell>
          <cell r="G1660">
            <v>100000</v>
          </cell>
          <cell r="H1660">
            <v>28740</v>
          </cell>
          <cell r="I1660">
            <v>0</v>
          </cell>
          <cell r="J1660">
            <v>28740</v>
          </cell>
          <cell r="K1660">
            <v>28.74</v>
          </cell>
          <cell r="L1660">
            <v>41</v>
          </cell>
        </row>
        <row r="1661">
          <cell r="A1661">
            <v>1581</v>
          </cell>
          <cell r="B1661" t="str">
            <v>060302.4283.00200.01 Biaya Lelang dan Pembuatan Dokumen</v>
          </cell>
          <cell r="C1661" t="str">
            <v>Swakelola</v>
          </cell>
          <cell r="D1661" t="str">
            <v>Non Fisik</v>
          </cell>
          <cell r="E1661">
            <v>63550</v>
          </cell>
          <cell r="F1661">
            <v>0</v>
          </cell>
          <cell r="G1661">
            <v>63550</v>
          </cell>
          <cell r="H1661">
            <v>42818</v>
          </cell>
          <cell r="I1661">
            <v>0</v>
          </cell>
          <cell r="J1661">
            <v>42818</v>
          </cell>
          <cell r="K1661">
            <v>67.38</v>
          </cell>
          <cell r="L1661">
            <v>67.83</v>
          </cell>
        </row>
        <row r="1662">
          <cell r="A1662">
            <v>1582</v>
          </cell>
          <cell r="B1662" t="str">
            <v>060302.4283.00273.01 Pengadaan Meubeler</v>
          </cell>
          <cell r="C1662" t="str">
            <v>Kontrak</v>
          </cell>
          <cell r="D1662" t="str">
            <v>Fisik</v>
          </cell>
          <cell r="E1662">
            <v>50000</v>
          </cell>
          <cell r="F1662">
            <v>0</v>
          </cell>
          <cell r="G1662">
            <v>50000</v>
          </cell>
          <cell r="H1662">
            <v>49725</v>
          </cell>
          <cell r="I1662">
            <v>0</v>
          </cell>
          <cell r="J1662">
            <v>49725</v>
          </cell>
          <cell r="K1662">
            <v>99.45</v>
          </cell>
          <cell r="L1662">
            <v>100</v>
          </cell>
        </row>
        <row r="1663">
          <cell r="A1663">
            <v>1583</v>
          </cell>
          <cell r="B1663" t="str">
            <v>060302.4283.00277.01 Pengadaan Alat Pengolah Data</v>
          </cell>
          <cell r="C1663" t="str">
            <v>Kontrak</v>
          </cell>
          <cell r="D1663" t="str">
            <v>Fisik</v>
          </cell>
          <cell r="E1663">
            <v>50000</v>
          </cell>
          <cell r="F1663">
            <v>0</v>
          </cell>
          <cell r="G1663">
            <v>50000</v>
          </cell>
          <cell r="H1663">
            <v>49720</v>
          </cell>
          <cell r="I1663">
            <v>0</v>
          </cell>
          <cell r="J1663">
            <v>49720</v>
          </cell>
          <cell r="K1663">
            <v>99.44</v>
          </cell>
          <cell r="L1663">
            <v>100</v>
          </cell>
        </row>
        <row r="1664">
          <cell r="A1664">
            <v>1584</v>
          </cell>
          <cell r="B1664" t="str">
            <v>060302.4283.00289.01 Pengadaan Motor</v>
          </cell>
          <cell r="C1664" t="str">
            <v>Kontrak</v>
          </cell>
          <cell r="D1664" t="str">
            <v>Fisik</v>
          </cell>
          <cell r="E1664">
            <v>33000</v>
          </cell>
          <cell r="F1664">
            <v>0</v>
          </cell>
          <cell r="G1664">
            <v>33000</v>
          </cell>
          <cell r="H1664">
            <v>16300</v>
          </cell>
          <cell r="I1664">
            <v>0</v>
          </cell>
          <cell r="J1664">
            <v>16300</v>
          </cell>
          <cell r="K1664">
            <v>49.39</v>
          </cell>
          <cell r="L1664">
            <v>100</v>
          </cell>
        </row>
        <row r="1665">
          <cell r="A1665">
            <v>1585</v>
          </cell>
          <cell r="B1665" t="str">
            <v>060302.4283.04679.01 Pelatihan KSM dan Mandor</v>
          </cell>
          <cell r="C1665" t="str">
            <v>Swakelola</v>
          </cell>
          <cell r="D1665" t="str">
            <v>Non Fisik</v>
          </cell>
          <cell r="E1665">
            <v>226000</v>
          </cell>
          <cell r="F1665">
            <v>0</v>
          </cell>
          <cell r="G1665">
            <v>226000</v>
          </cell>
          <cell r="H1665">
            <v>147381</v>
          </cell>
          <cell r="I1665">
            <v>0</v>
          </cell>
          <cell r="J1665">
            <v>147381</v>
          </cell>
          <cell r="K1665">
            <v>65.209999999999994</v>
          </cell>
          <cell r="L1665">
            <v>100</v>
          </cell>
        </row>
        <row r="1666">
          <cell r="A1666">
            <v>5496642</v>
          </cell>
          <cell r="B1666" t="str">
            <v xml:space="preserve">PENGEMBANGAN KINERJA PENGELOLAAN AIR MINUM PAPUA </v>
          </cell>
          <cell r="C1666" t="str">
            <v xml:space="preserve">- </v>
          </cell>
          <cell r="D1666" t="str">
            <v>-</v>
          </cell>
          <cell r="E1666">
            <v>35845000</v>
          </cell>
          <cell r="F1666">
            <v>0</v>
          </cell>
          <cell r="G1666">
            <v>35845000</v>
          </cell>
          <cell r="H1666">
            <v>31106988</v>
          </cell>
          <cell r="I1666">
            <v>0</v>
          </cell>
          <cell r="J1666">
            <v>31106988</v>
          </cell>
          <cell r="K1666">
            <v>86.78</v>
          </cell>
          <cell r="L1666">
            <v>92.16</v>
          </cell>
        </row>
        <row r="1667">
          <cell r="A1667">
            <v>1586</v>
          </cell>
          <cell r="B1667" t="str">
            <v>060302.4282.00002.01 Administrasi Kegiatan</v>
          </cell>
          <cell r="C1667" t="str">
            <v>Adm. Umum</v>
          </cell>
          <cell r="D1667" t="str">
            <v>Adm. Umum</v>
          </cell>
          <cell r="E1667">
            <v>250310</v>
          </cell>
          <cell r="F1667">
            <v>0</v>
          </cell>
          <cell r="G1667">
            <v>250310</v>
          </cell>
          <cell r="H1667">
            <v>145655</v>
          </cell>
          <cell r="I1667">
            <v>0</v>
          </cell>
          <cell r="J1667">
            <v>145655</v>
          </cell>
          <cell r="K1667">
            <v>58.19</v>
          </cell>
          <cell r="L1667">
            <v>58.19</v>
          </cell>
        </row>
        <row r="1668">
          <cell r="A1668">
            <v>1587</v>
          </cell>
          <cell r="B1668" t="str">
            <v>060302.4282.00002.01 Pengumuman dan Persiapan Lelang</v>
          </cell>
          <cell r="C1668" t="str">
            <v>Adm. Umum</v>
          </cell>
          <cell r="D1668" t="str">
            <v>Adm. Umum</v>
          </cell>
          <cell r="E1668">
            <v>20000</v>
          </cell>
          <cell r="F1668">
            <v>0</v>
          </cell>
          <cell r="G1668">
            <v>20000</v>
          </cell>
          <cell r="H1668">
            <v>20000</v>
          </cell>
          <cell r="I1668">
            <v>0</v>
          </cell>
          <cell r="J1668">
            <v>20000</v>
          </cell>
          <cell r="K1668">
            <v>100</v>
          </cell>
          <cell r="L1668">
            <v>100</v>
          </cell>
        </row>
        <row r="1669">
          <cell r="A1669">
            <v>1588</v>
          </cell>
          <cell r="B1669" t="str">
            <v>060302.4282.00012.01 Kampanye Publik Air Minum</v>
          </cell>
          <cell r="C1669" t="str">
            <v>Swakelola</v>
          </cell>
          <cell r="D1669" t="str">
            <v>Non Fisik</v>
          </cell>
          <cell r="E1669">
            <v>104900</v>
          </cell>
          <cell r="F1669">
            <v>0</v>
          </cell>
          <cell r="G1669">
            <v>104900</v>
          </cell>
          <cell r="H1669">
            <v>0</v>
          </cell>
          <cell r="I1669">
            <v>0</v>
          </cell>
          <cell r="J1669">
            <v>0</v>
          </cell>
          <cell r="K1669">
            <v>0</v>
          </cell>
          <cell r="L1669">
            <v>0</v>
          </cell>
        </row>
        <row r="1670">
          <cell r="A1670">
            <v>1589</v>
          </cell>
          <cell r="B1670" t="str">
            <v>060302.4282.00051.01 Konsultansi Pembentukan Kelembagaan Pengelola SPAM</v>
          </cell>
          <cell r="C1670" t="str">
            <v>Kontrak</v>
          </cell>
          <cell r="D1670" t="str">
            <v>Non Fisik</v>
          </cell>
          <cell r="E1670">
            <v>289600</v>
          </cell>
          <cell r="F1670">
            <v>0</v>
          </cell>
          <cell r="G1670">
            <v>289600</v>
          </cell>
          <cell r="H1670">
            <v>284097</v>
          </cell>
          <cell r="I1670">
            <v>0</v>
          </cell>
          <cell r="J1670">
            <v>284097</v>
          </cell>
          <cell r="K1670">
            <v>98.1</v>
          </cell>
          <cell r="L1670">
            <v>100</v>
          </cell>
        </row>
        <row r="1671">
          <cell r="A1671">
            <v>1590</v>
          </cell>
          <cell r="B1671" t="str">
            <v>060302.4282.00051.01 Pendampingan Penyusunan Rencana Induk Pengembangan SPAM</v>
          </cell>
          <cell r="C1671" t="str">
            <v>Kontrak</v>
          </cell>
          <cell r="D1671" t="str">
            <v>Non Fisik</v>
          </cell>
          <cell r="E1671">
            <v>500000</v>
          </cell>
          <cell r="F1671">
            <v>0</v>
          </cell>
          <cell r="G1671">
            <v>500000</v>
          </cell>
          <cell r="H1671">
            <v>489500</v>
          </cell>
          <cell r="I1671">
            <v>0</v>
          </cell>
          <cell r="J1671">
            <v>489500</v>
          </cell>
          <cell r="K1671">
            <v>97.9</v>
          </cell>
          <cell r="L1671">
            <v>100</v>
          </cell>
        </row>
        <row r="1672">
          <cell r="A1672">
            <v>1591</v>
          </cell>
          <cell r="B1672" t="str">
            <v>060302.4282.00051.01 Honor Panitia Lelang</v>
          </cell>
          <cell r="C1672" t="str">
            <v>Adm. Umum</v>
          </cell>
          <cell r="D1672" t="str">
            <v>Adm. Umum</v>
          </cell>
          <cell r="E1672">
            <v>5100</v>
          </cell>
          <cell r="F1672">
            <v>0</v>
          </cell>
          <cell r="G1672">
            <v>5100</v>
          </cell>
          <cell r="H1672">
            <v>5100</v>
          </cell>
          <cell r="I1672">
            <v>0</v>
          </cell>
          <cell r="J1672">
            <v>5100</v>
          </cell>
          <cell r="K1672">
            <v>100</v>
          </cell>
          <cell r="L1672">
            <v>100</v>
          </cell>
        </row>
        <row r="1673">
          <cell r="A1673">
            <v>1592</v>
          </cell>
          <cell r="B1673" t="str">
            <v>060302.4282.00121.01 Supervisi Pelaksanaan Kegiatan (Paket 1)</v>
          </cell>
          <cell r="C1673" t="str">
            <v>Kontrak</v>
          </cell>
          <cell r="D1673" t="str">
            <v>Non Fisik</v>
          </cell>
          <cell r="E1673">
            <v>344370</v>
          </cell>
          <cell r="F1673">
            <v>0</v>
          </cell>
          <cell r="G1673">
            <v>344370</v>
          </cell>
          <cell r="H1673">
            <v>294947</v>
          </cell>
          <cell r="I1673">
            <v>0</v>
          </cell>
          <cell r="J1673">
            <v>294947</v>
          </cell>
          <cell r="K1673">
            <v>85.65</v>
          </cell>
          <cell r="L1673">
            <v>90</v>
          </cell>
        </row>
        <row r="1674">
          <cell r="A1674">
            <v>1593</v>
          </cell>
          <cell r="B1674" t="str">
            <v>060302.4282.00121.01 Honor Panitia Lelang</v>
          </cell>
          <cell r="C1674" t="str">
            <v>Adm. Umum</v>
          </cell>
          <cell r="D1674" t="str">
            <v>Adm. Umum</v>
          </cell>
          <cell r="E1674">
            <v>4750</v>
          </cell>
          <cell r="F1674">
            <v>0</v>
          </cell>
          <cell r="G1674">
            <v>4750</v>
          </cell>
          <cell r="H1674">
            <v>4750</v>
          </cell>
          <cell r="I1674">
            <v>0</v>
          </cell>
          <cell r="J1674">
            <v>4750</v>
          </cell>
          <cell r="K1674">
            <v>100</v>
          </cell>
          <cell r="L1674">
            <v>100</v>
          </cell>
        </row>
        <row r="1675">
          <cell r="A1675">
            <v>1594</v>
          </cell>
          <cell r="B1675" t="str">
            <v>060302.4282.00121.01 Supervisi Pelaksanaan Kegiatan (Paket 2)</v>
          </cell>
          <cell r="C1675" t="str">
            <v>Kontrak</v>
          </cell>
          <cell r="D1675" t="str">
            <v>Non Fisik</v>
          </cell>
          <cell r="E1675">
            <v>330880</v>
          </cell>
          <cell r="F1675">
            <v>0</v>
          </cell>
          <cell r="G1675">
            <v>330880</v>
          </cell>
          <cell r="H1675">
            <v>330880</v>
          </cell>
          <cell r="I1675">
            <v>0</v>
          </cell>
          <cell r="J1675">
            <v>330880</v>
          </cell>
          <cell r="K1675">
            <v>100</v>
          </cell>
          <cell r="L1675">
            <v>100</v>
          </cell>
        </row>
        <row r="1676">
          <cell r="A1676">
            <v>1595</v>
          </cell>
          <cell r="B1676" t="str">
            <v>060302.4282.00889.01 SAI dan e-Monitoring</v>
          </cell>
          <cell r="C1676" t="str">
            <v>Swakelola</v>
          </cell>
          <cell r="D1676" t="str">
            <v>Non Fisik</v>
          </cell>
          <cell r="E1676">
            <v>150470</v>
          </cell>
          <cell r="F1676">
            <v>0</v>
          </cell>
          <cell r="G1676">
            <v>150470</v>
          </cell>
          <cell r="H1676">
            <v>109024</v>
          </cell>
          <cell r="I1676">
            <v>0</v>
          </cell>
          <cell r="J1676">
            <v>109024</v>
          </cell>
          <cell r="K1676">
            <v>72.459999999999994</v>
          </cell>
          <cell r="L1676">
            <v>75</v>
          </cell>
        </row>
        <row r="1677">
          <cell r="A1677">
            <v>1596</v>
          </cell>
          <cell r="B1677" t="str">
            <v>060302.4282.00967.01 Monitoring dan Evaluasi DAK</v>
          </cell>
          <cell r="C1677" t="str">
            <v>Swakelola</v>
          </cell>
          <cell r="D1677" t="str">
            <v>Non Fisik</v>
          </cell>
          <cell r="E1677">
            <v>337210</v>
          </cell>
          <cell r="F1677">
            <v>0</v>
          </cell>
          <cell r="G1677">
            <v>337210</v>
          </cell>
          <cell r="H1677">
            <v>190986</v>
          </cell>
          <cell r="I1677">
            <v>0</v>
          </cell>
          <cell r="J1677">
            <v>190986</v>
          </cell>
          <cell r="K1677">
            <v>56.64</v>
          </cell>
          <cell r="L1677">
            <v>75</v>
          </cell>
        </row>
        <row r="1678">
          <cell r="A1678">
            <v>1597</v>
          </cell>
          <cell r="B1678" t="str">
            <v>060302.4282.00967.01 Monitoring dan Evaluasi SPAM</v>
          </cell>
          <cell r="C1678" t="str">
            <v>Swakelola</v>
          </cell>
          <cell r="D1678" t="str">
            <v>Non Fisik</v>
          </cell>
          <cell r="E1678">
            <v>362410</v>
          </cell>
          <cell r="F1678">
            <v>0</v>
          </cell>
          <cell r="G1678">
            <v>362410</v>
          </cell>
          <cell r="H1678">
            <v>299367</v>
          </cell>
          <cell r="I1678">
            <v>0</v>
          </cell>
          <cell r="J1678">
            <v>299367</v>
          </cell>
          <cell r="K1678">
            <v>82.6</v>
          </cell>
          <cell r="L1678">
            <v>90</v>
          </cell>
        </row>
        <row r="1679">
          <cell r="A1679">
            <v>1598</v>
          </cell>
          <cell r="B1679" t="str">
            <v>060302.4615.04940.01 Pembangunan Sistem Penyediaan Air Minum Lokasi Desa Dawai - Kab. Kepulauan Yapen</v>
          </cell>
          <cell r="C1679" t="str">
            <v>Kontrak</v>
          </cell>
          <cell r="D1679" t="str">
            <v>Fisik</v>
          </cell>
          <cell r="E1679">
            <v>2487320</v>
          </cell>
          <cell r="F1679">
            <v>0</v>
          </cell>
          <cell r="G1679">
            <v>2487320</v>
          </cell>
          <cell r="H1679">
            <v>2269680</v>
          </cell>
          <cell r="I1679">
            <v>0</v>
          </cell>
          <cell r="J1679">
            <v>2269680</v>
          </cell>
          <cell r="K1679">
            <v>91.25</v>
          </cell>
          <cell r="L1679">
            <v>100</v>
          </cell>
        </row>
        <row r="1680">
          <cell r="A1680">
            <v>1599</v>
          </cell>
          <cell r="B1680" t="str">
            <v>060302.4615.04940.01 Pembangunan Sistem Penyediaan Air Minum Lokasi Desa Bottawa - Kab. Waropen</v>
          </cell>
          <cell r="C1680" t="str">
            <v>Kontrak</v>
          </cell>
          <cell r="D1680" t="str">
            <v>Fisik</v>
          </cell>
          <cell r="E1680">
            <v>3309130</v>
          </cell>
          <cell r="F1680">
            <v>0</v>
          </cell>
          <cell r="G1680">
            <v>3309130</v>
          </cell>
          <cell r="H1680">
            <v>2448756</v>
          </cell>
          <cell r="I1680">
            <v>0</v>
          </cell>
          <cell r="J1680">
            <v>2448756</v>
          </cell>
          <cell r="K1680">
            <v>74</v>
          </cell>
          <cell r="L1680">
            <v>75</v>
          </cell>
        </row>
        <row r="1681">
          <cell r="A1681">
            <v>1600</v>
          </cell>
          <cell r="B1681" t="str">
            <v>060302.4615.04940.01 Pembangunan Sistem Penyediaan Air Minum Lokasi Desa Jigonikme - Kab. Puncak Jaya</v>
          </cell>
          <cell r="C1681" t="str">
            <v>Kontrak</v>
          </cell>
          <cell r="D1681" t="str">
            <v>Fisik</v>
          </cell>
          <cell r="E1681">
            <v>3100130</v>
          </cell>
          <cell r="F1681">
            <v>0</v>
          </cell>
          <cell r="G1681">
            <v>3100130</v>
          </cell>
          <cell r="H1681">
            <v>3100130</v>
          </cell>
          <cell r="I1681">
            <v>0</v>
          </cell>
          <cell r="J1681">
            <v>3100130</v>
          </cell>
          <cell r="K1681">
            <v>100</v>
          </cell>
          <cell r="L1681">
            <v>100</v>
          </cell>
        </row>
        <row r="1682">
          <cell r="A1682">
            <v>1601</v>
          </cell>
          <cell r="B1682" t="str">
            <v>060302.4615.04940.01 Pembangunan Sistem Penyediaan Air Minum Lokasi Desa Kurik III - Kab. Merauke</v>
          </cell>
          <cell r="C1682" t="str">
            <v>Kontrak</v>
          </cell>
          <cell r="D1682" t="str">
            <v>Fisik</v>
          </cell>
          <cell r="E1682">
            <v>128106</v>
          </cell>
          <cell r="F1682">
            <v>0</v>
          </cell>
          <cell r="G1682">
            <v>128106</v>
          </cell>
          <cell r="H1682">
            <v>128106</v>
          </cell>
          <cell r="I1682">
            <v>0</v>
          </cell>
          <cell r="J1682">
            <v>128106</v>
          </cell>
          <cell r="K1682">
            <v>100</v>
          </cell>
          <cell r="L1682">
            <v>100</v>
          </cell>
        </row>
        <row r="1683">
          <cell r="A1683">
            <v>1602</v>
          </cell>
          <cell r="B1683" t="str">
            <v>060302.4615.04940.01 Pembangunan Sistem Penyediaan Air Minum Lokasi Desa Apmisibil - Distrik Okbibab - Kab. Peg. Bintang</v>
          </cell>
          <cell r="C1683" t="str">
            <v>Kontrak</v>
          </cell>
          <cell r="D1683" t="str">
            <v>Fisik</v>
          </cell>
          <cell r="E1683">
            <v>3223000</v>
          </cell>
          <cell r="F1683">
            <v>0</v>
          </cell>
          <cell r="G1683">
            <v>3223000</v>
          </cell>
          <cell r="H1683">
            <v>3223000</v>
          </cell>
          <cell r="I1683">
            <v>0</v>
          </cell>
          <cell r="J1683">
            <v>3223000</v>
          </cell>
          <cell r="K1683">
            <v>100</v>
          </cell>
          <cell r="L1683">
            <v>100</v>
          </cell>
        </row>
        <row r="1684">
          <cell r="A1684">
            <v>1603</v>
          </cell>
          <cell r="B1684" t="str">
            <v>060302.4615.04940.01 Pembangunan Sistem Penyediaan Air Minum Lokasi Desa Senggo - Kab. Mappi</v>
          </cell>
          <cell r="C1684" t="str">
            <v>Kontrak</v>
          </cell>
          <cell r="D1684" t="str">
            <v>Fisik</v>
          </cell>
          <cell r="E1684">
            <v>4386221</v>
          </cell>
          <cell r="F1684">
            <v>0</v>
          </cell>
          <cell r="G1684">
            <v>4386221</v>
          </cell>
          <cell r="H1684">
            <v>2943631</v>
          </cell>
          <cell r="I1684">
            <v>0</v>
          </cell>
          <cell r="J1684">
            <v>2943631</v>
          </cell>
          <cell r="K1684">
            <v>67.11</v>
          </cell>
          <cell r="L1684">
            <v>90</v>
          </cell>
        </row>
        <row r="1685">
          <cell r="A1685">
            <v>1604</v>
          </cell>
          <cell r="B1685" t="str">
            <v>060302.4615.04940.01 Pembangunan Sistem Penyediaan Air Minum Lokasi Desa Muramsari - Kab. Merauke</v>
          </cell>
          <cell r="C1685" t="str">
            <v>Kontrak</v>
          </cell>
          <cell r="D1685" t="str">
            <v>Fisik</v>
          </cell>
          <cell r="E1685">
            <v>247445</v>
          </cell>
          <cell r="F1685">
            <v>0</v>
          </cell>
          <cell r="G1685">
            <v>247445</v>
          </cell>
          <cell r="H1685">
            <v>247445</v>
          </cell>
          <cell r="I1685">
            <v>0</v>
          </cell>
          <cell r="J1685">
            <v>247445</v>
          </cell>
          <cell r="K1685">
            <v>100</v>
          </cell>
          <cell r="L1685">
            <v>100</v>
          </cell>
        </row>
        <row r="1686">
          <cell r="A1686">
            <v>1605</v>
          </cell>
          <cell r="B1686" t="str">
            <v>060302.4615.04940.01 Honor Panitia Lelang</v>
          </cell>
          <cell r="C1686" t="str">
            <v>Adm. Umum</v>
          </cell>
          <cell r="D1686" t="str">
            <v>Adm. Umum</v>
          </cell>
          <cell r="E1686">
            <v>28200</v>
          </cell>
          <cell r="F1686">
            <v>0</v>
          </cell>
          <cell r="G1686">
            <v>28200</v>
          </cell>
          <cell r="H1686">
            <v>28200</v>
          </cell>
          <cell r="I1686">
            <v>0</v>
          </cell>
          <cell r="J1686">
            <v>28200</v>
          </cell>
          <cell r="K1686">
            <v>100</v>
          </cell>
          <cell r="L1686">
            <v>100</v>
          </cell>
        </row>
        <row r="1687">
          <cell r="A1687">
            <v>1606</v>
          </cell>
          <cell r="B1687" t="str">
            <v>060302.4615.04940.01 Optimalisasi Pembangunan Sistem Penyediaan Air Minum Lokasi Desa Kurik III - Kab. Merauke</v>
          </cell>
          <cell r="C1687" t="str">
            <v>Kontrak</v>
          </cell>
          <cell r="D1687" t="str">
            <v>Fisik</v>
          </cell>
          <cell r="E1687">
            <v>80021</v>
          </cell>
          <cell r="F1687">
            <v>0</v>
          </cell>
          <cell r="G1687">
            <v>80021</v>
          </cell>
          <cell r="H1687">
            <v>0</v>
          </cell>
          <cell r="I1687">
            <v>0</v>
          </cell>
          <cell r="J1687">
            <v>0</v>
          </cell>
          <cell r="K1687">
            <v>0</v>
          </cell>
          <cell r="L1687">
            <v>0</v>
          </cell>
        </row>
        <row r="1688">
          <cell r="A1688">
            <v>1607</v>
          </cell>
          <cell r="B1688" t="str">
            <v>060302.4615.04940.01 Optimalisasi Pembangunan Sistem Penyediaan Air Minum Lokasi Desa Muramsari - Kab. Merauke</v>
          </cell>
          <cell r="C1688" t="str">
            <v>Kontrak</v>
          </cell>
          <cell r="D1688" t="str">
            <v>Fisik</v>
          </cell>
          <cell r="E1688">
            <v>246400</v>
          </cell>
          <cell r="F1688">
            <v>0</v>
          </cell>
          <cell r="G1688">
            <v>246400</v>
          </cell>
          <cell r="H1688">
            <v>0</v>
          </cell>
          <cell r="I1688">
            <v>0</v>
          </cell>
          <cell r="J1688">
            <v>0</v>
          </cell>
          <cell r="K1688">
            <v>0</v>
          </cell>
          <cell r="L1688">
            <v>0</v>
          </cell>
        </row>
        <row r="1689">
          <cell r="A1689">
            <v>1608</v>
          </cell>
          <cell r="B1689" t="str">
            <v>060302.4630.04930.01 Pembangunan Sistem Penyediaan Air Minum Lokasi Distrik Mandobo - Kab. Boven Digoel</v>
          </cell>
          <cell r="C1689" t="str">
            <v>Kontrak</v>
          </cell>
          <cell r="D1689" t="str">
            <v>Fisik</v>
          </cell>
          <cell r="E1689">
            <v>750000</v>
          </cell>
          <cell r="F1689">
            <v>0</v>
          </cell>
          <cell r="G1689">
            <v>750000</v>
          </cell>
          <cell r="H1689">
            <v>750000</v>
          </cell>
          <cell r="I1689">
            <v>0</v>
          </cell>
          <cell r="J1689">
            <v>750000</v>
          </cell>
          <cell r="K1689">
            <v>100</v>
          </cell>
          <cell r="L1689">
            <v>100</v>
          </cell>
        </row>
        <row r="1690">
          <cell r="A1690">
            <v>1609</v>
          </cell>
          <cell r="B1690" t="str">
            <v>060302.4630.04930.01 Honor Panitia Lelang</v>
          </cell>
          <cell r="C1690" t="str">
            <v>Adm. Umum</v>
          </cell>
          <cell r="D1690" t="str">
            <v>Adm. Umum</v>
          </cell>
          <cell r="E1690">
            <v>3625</v>
          </cell>
          <cell r="F1690">
            <v>0</v>
          </cell>
          <cell r="G1690">
            <v>3625</v>
          </cell>
          <cell r="H1690">
            <v>3625</v>
          </cell>
          <cell r="I1690">
            <v>0</v>
          </cell>
          <cell r="J1690">
            <v>3625</v>
          </cell>
          <cell r="K1690">
            <v>100</v>
          </cell>
          <cell r="L1690">
            <v>100</v>
          </cell>
        </row>
        <row r="1691">
          <cell r="A1691">
            <v>1610</v>
          </cell>
          <cell r="B1691" t="str">
            <v>060302.4630.04944.01 Pembangunan Sistem Penyediaan Air Minum Lokasi Distrik Bade - Kab. Mappi</v>
          </cell>
          <cell r="C1691" t="str">
            <v>Kontrak</v>
          </cell>
          <cell r="D1691" t="str">
            <v>Fisik</v>
          </cell>
          <cell r="E1691">
            <v>3794364</v>
          </cell>
          <cell r="F1691">
            <v>0</v>
          </cell>
          <cell r="G1691">
            <v>3794364</v>
          </cell>
          <cell r="H1691">
            <v>3147647</v>
          </cell>
          <cell r="I1691">
            <v>0</v>
          </cell>
          <cell r="J1691">
            <v>3147647</v>
          </cell>
          <cell r="K1691">
            <v>82.96</v>
          </cell>
          <cell r="L1691">
            <v>96</v>
          </cell>
        </row>
        <row r="1692">
          <cell r="A1692">
            <v>1611</v>
          </cell>
          <cell r="B1692" t="str">
            <v>060302.4630.04944.01 Pembangunan Sistem Penyediaan Air Minum Lokasi Distrik Mulia - Kab. Puncak Jaya</v>
          </cell>
          <cell r="C1692" t="str">
            <v>Kontrak</v>
          </cell>
          <cell r="D1692" t="str">
            <v>Fisik</v>
          </cell>
          <cell r="E1692">
            <v>4422000</v>
          </cell>
          <cell r="F1692">
            <v>0</v>
          </cell>
          <cell r="G1692">
            <v>4422000</v>
          </cell>
          <cell r="H1692">
            <v>3703425</v>
          </cell>
          <cell r="I1692">
            <v>0</v>
          </cell>
          <cell r="J1692">
            <v>3703425</v>
          </cell>
          <cell r="K1692">
            <v>83.75</v>
          </cell>
          <cell r="L1692">
            <v>85</v>
          </cell>
        </row>
        <row r="1693">
          <cell r="A1693">
            <v>1612</v>
          </cell>
          <cell r="B1693" t="str">
            <v>060302.4630.04944.01 Pembangunan Sistem Penyediaan Air Minum Lokasi Distrik Mimika Baru (SP4 &amp; SP2) - Kab. Mimika</v>
          </cell>
          <cell r="C1693" t="str">
            <v>Kontrak</v>
          </cell>
          <cell r="D1693" t="str">
            <v>Fisik</v>
          </cell>
          <cell r="E1693">
            <v>1228636</v>
          </cell>
          <cell r="F1693">
            <v>0</v>
          </cell>
          <cell r="G1693">
            <v>1228636</v>
          </cell>
          <cell r="H1693">
            <v>1228636</v>
          </cell>
          <cell r="I1693">
            <v>0</v>
          </cell>
          <cell r="J1693">
            <v>1228636</v>
          </cell>
          <cell r="K1693">
            <v>100</v>
          </cell>
          <cell r="L1693">
            <v>100</v>
          </cell>
        </row>
        <row r="1694">
          <cell r="A1694">
            <v>1613</v>
          </cell>
          <cell r="B1694" t="str">
            <v>060302.4630.04944.01 Honor Panitia Lelang</v>
          </cell>
          <cell r="C1694" t="str">
            <v>Adm. Umum</v>
          </cell>
          <cell r="D1694" t="str">
            <v>Adm. Umum</v>
          </cell>
          <cell r="E1694">
            <v>13200</v>
          </cell>
          <cell r="F1694">
            <v>0</v>
          </cell>
          <cell r="G1694">
            <v>13200</v>
          </cell>
          <cell r="H1694">
            <v>13200</v>
          </cell>
          <cell r="I1694">
            <v>0</v>
          </cell>
          <cell r="J1694">
            <v>13200</v>
          </cell>
          <cell r="K1694">
            <v>100</v>
          </cell>
          <cell r="L1694">
            <v>100</v>
          </cell>
        </row>
        <row r="1695">
          <cell r="A1695">
            <v>1614</v>
          </cell>
          <cell r="B1695" t="str">
            <v>060302.4630.04945.01 Pembangunan Sistem Penyediaan Air Minum Lokasi Distrik Agats - Kab. Asmat</v>
          </cell>
          <cell r="C1695" t="str">
            <v>Kontrak</v>
          </cell>
          <cell r="D1695" t="str">
            <v>Fisik</v>
          </cell>
          <cell r="E1695">
            <v>760705</v>
          </cell>
          <cell r="F1695">
            <v>0</v>
          </cell>
          <cell r="G1695">
            <v>760705</v>
          </cell>
          <cell r="H1695">
            <v>760705</v>
          </cell>
          <cell r="I1695">
            <v>0</v>
          </cell>
          <cell r="J1695">
            <v>760705</v>
          </cell>
          <cell r="K1695">
            <v>100</v>
          </cell>
          <cell r="L1695">
            <v>100</v>
          </cell>
        </row>
        <row r="1696">
          <cell r="A1696">
            <v>1615</v>
          </cell>
          <cell r="B1696" t="str">
            <v>060302.4630.04945.01 Pembangunan Sistem Penyediaan Air Minum Lokasi Distrik Kasanoweja - Kab. Mamberamo Raya</v>
          </cell>
          <cell r="C1696" t="str">
            <v>Kontrak</v>
          </cell>
          <cell r="D1696" t="str">
            <v>Fisik</v>
          </cell>
          <cell r="E1696">
            <v>1557892</v>
          </cell>
          <cell r="F1696">
            <v>0</v>
          </cell>
          <cell r="G1696">
            <v>1557892</v>
          </cell>
          <cell r="H1696">
            <v>1557892</v>
          </cell>
          <cell r="I1696">
            <v>0</v>
          </cell>
          <cell r="J1696">
            <v>1557892</v>
          </cell>
          <cell r="K1696">
            <v>100</v>
          </cell>
          <cell r="L1696">
            <v>100</v>
          </cell>
        </row>
        <row r="1697">
          <cell r="A1697">
            <v>1616</v>
          </cell>
          <cell r="B1697" t="str">
            <v>060302.4630.04945.01 Pembangunan Sistem Penyediaan Air Minum Lokasi Distrik Sugapa - Kab. Intan Jaya</v>
          </cell>
          <cell r="C1697" t="str">
            <v>Kontrak</v>
          </cell>
          <cell r="D1697" t="str">
            <v>Fisik</v>
          </cell>
          <cell r="E1697">
            <v>3366330</v>
          </cell>
          <cell r="F1697">
            <v>0</v>
          </cell>
          <cell r="G1697">
            <v>3366330</v>
          </cell>
          <cell r="H1697">
            <v>3366330</v>
          </cell>
          <cell r="I1697">
            <v>0</v>
          </cell>
          <cell r="J1697">
            <v>3366330</v>
          </cell>
          <cell r="K1697">
            <v>100</v>
          </cell>
          <cell r="L1697">
            <v>100</v>
          </cell>
        </row>
        <row r="1698">
          <cell r="A1698">
            <v>1617</v>
          </cell>
          <cell r="B1698" t="str">
            <v>060302.4630.04945.01 Honor Panitia Lelang</v>
          </cell>
          <cell r="C1698" t="str">
            <v>Adm. Umum</v>
          </cell>
          <cell r="D1698" t="str">
            <v>Adm. Umum</v>
          </cell>
          <cell r="E1698">
            <v>12275</v>
          </cell>
          <cell r="F1698">
            <v>0</v>
          </cell>
          <cell r="G1698">
            <v>12275</v>
          </cell>
          <cell r="H1698">
            <v>12275</v>
          </cell>
          <cell r="I1698">
            <v>0</v>
          </cell>
          <cell r="J1698">
            <v>12275</v>
          </cell>
          <cell r="K1698">
            <v>100</v>
          </cell>
          <cell r="L1698">
            <v>100</v>
          </cell>
        </row>
        <row r="1699">
          <cell r="A1699">
            <v>5496658</v>
          </cell>
          <cell r="B1699" t="str">
            <v xml:space="preserve">PENGEMBANGAN PENYEHATAN LINGKUNGAN PERMUKIMAN PAPUA </v>
          </cell>
          <cell r="C1699" t="str">
            <v xml:space="preserve">- </v>
          </cell>
          <cell r="D1699" t="str">
            <v>-</v>
          </cell>
          <cell r="E1699">
            <v>250000</v>
          </cell>
          <cell r="F1699">
            <v>0</v>
          </cell>
          <cell r="G1699">
            <v>250000</v>
          </cell>
          <cell r="H1699">
            <v>19005</v>
          </cell>
          <cell r="I1699">
            <v>0</v>
          </cell>
          <cell r="J1699">
            <v>19005</v>
          </cell>
          <cell r="K1699">
            <v>7.6</v>
          </cell>
          <cell r="L1699">
            <v>7.6</v>
          </cell>
        </row>
        <row r="1700">
          <cell r="A1700">
            <v>1618</v>
          </cell>
          <cell r="B1700" t="str">
            <v>060302.4283.04679.01 Pelatihan Sanimas Mandor dan KSM</v>
          </cell>
          <cell r="C1700" t="str">
            <v>Swakelola</v>
          </cell>
          <cell r="D1700" t="str">
            <v>Non Fisik</v>
          </cell>
          <cell r="E1700">
            <v>151650</v>
          </cell>
          <cell r="F1700">
            <v>0</v>
          </cell>
          <cell r="G1700">
            <v>151650</v>
          </cell>
          <cell r="H1700">
            <v>0</v>
          </cell>
          <cell r="I1700">
            <v>0</v>
          </cell>
          <cell r="J1700">
            <v>0</v>
          </cell>
          <cell r="K1700">
            <v>0</v>
          </cell>
          <cell r="L1700">
            <v>0</v>
          </cell>
        </row>
        <row r="1701">
          <cell r="A1701">
            <v>1619</v>
          </cell>
          <cell r="B1701" t="str">
            <v>060302.4283.04679.01 Sosialisasi NSPM</v>
          </cell>
          <cell r="C1701" t="str">
            <v>Swakelola</v>
          </cell>
          <cell r="D1701" t="str">
            <v>Non Fisik</v>
          </cell>
          <cell r="E1701">
            <v>98350</v>
          </cell>
          <cell r="F1701">
            <v>0</v>
          </cell>
          <cell r="G1701">
            <v>98350</v>
          </cell>
          <cell r="H1701">
            <v>19005</v>
          </cell>
          <cell r="I1701">
            <v>0</v>
          </cell>
          <cell r="J1701">
            <v>19005</v>
          </cell>
          <cell r="K1701">
            <v>19.32</v>
          </cell>
          <cell r="L1701">
            <v>19.32</v>
          </cell>
        </row>
        <row r="1702">
          <cell r="A1702">
            <v>5496709</v>
          </cell>
          <cell r="B1702" t="str">
            <v xml:space="preserve">PENGEMBANGAN KINERJA PENGELOLAAN AIR MINUM MALUKU UTARA </v>
          </cell>
          <cell r="C1702" t="str">
            <v xml:space="preserve">- </v>
          </cell>
          <cell r="D1702" t="str">
            <v>-</v>
          </cell>
          <cell r="E1702">
            <v>45010000</v>
          </cell>
          <cell r="F1702">
            <v>276850</v>
          </cell>
          <cell r="G1702">
            <v>45286850</v>
          </cell>
          <cell r="H1702">
            <v>24612893</v>
          </cell>
          <cell r="I1702">
            <v>0</v>
          </cell>
          <cell r="J1702">
            <v>24612893</v>
          </cell>
          <cell r="K1702">
            <v>54.35</v>
          </cell>
          <cell r="L1702">
            <v>63.64</v>
          </cell>
        </row>
        <row r="1703">
          <cell r="A1703">
            <v>1620</v>
          </cell>
          <cell r="B1703" t="str">
            <v>060302.4282.00002.01 Administrasi Kegiatan</v>
          </cell>
          <cell r="C1703" t="str">
            <v>Adm. Umum</v>
          </cell>
          <cell r="D1703" t="str">
            <v>Adm. Umum</v>
          </cell>
          <cell r="E1703">
            <v>100000</v>
          </cell>
          <cell r="F1703">
            <v>0</v>
          </cell>
          <cell r="G1703">
            <v>100000</v>
          </cell>
          <cell r="H1703">
            <v>45286</v>
          </cell>
          <cell r="I1703">
            <v>0</v>
          </cell>
          <cell r="J1703">
            <v>45286</v>
          </cell>
          <cell r="K1703">
            <v>45.29</v>
          </cell>
          <cell r="L1703">
            <v>45.29</v>
          </cell>
        </row>
        <row r="1704">
          <cell r="A1704">
            <v>1621</v>
          </cell>
          <cell r="B1704" t="str">
            <v>060302.4282.00051.01 Fasilitasi Perencanaan Teknis Pengembangan SPAM</v>
          </cell>
          <cell r="C1704" t="str">
            <v>Swakelola</v>
          </cell>
          <cell r="D1704" t="str">
            <v>Non Fisik</v>
          </cell>
          <cell r="E1704">
            <v>300000</v>
          </cell>
          <cell r="F1704">
            <v>0</v>
          </cell>
          <cell r="G1704">
            <v>300000</v>
          </cell>
          <cell r="H1704">
            <v>0</v>
          </cell>
          <cell r="I1704">
            <v>0</v>
          </cell>
          <cell r="J1704">
            <v>0</v>
          </cell>
          <cell r="K1704">
            <v>0</v>
          </cell>
          <cell r="L1704">
            <v>0</v>
          </cell>
        </row>
        <row r="1705">
          <cell r="A1705">
            <v>1622</v>
          </cell>
          <cell r="B1705" t="str">
            <v>060302.4282.00051.01 Studi Identifikasi Kebutuhan Dan Potensi Air Baku/Air Minum</v>
          </cell>
          <cell r="C1705" t="str">
            <v>Kontrak</v>
          </cell>
          <cell r="D1705" t="str">
            <v>Non Fisik</v>
          </cell>
          <cell r="E1705">
            <v>350000</v>
          </cell>
          <cell r="F1705">
            <v>0</v>
          </cell>
          <cell r="G1705">
            <v>350000</v>
          </cell>
          <cell r="H1705">
            <v>258575</v>
          </cell>
          <cell r="I1705">
            <v>0</v>
          </cell>
          <cell r="J1705">
            <v>258575</v>
          </cell>
          <cell r="K1705">
            <v>73.88</v>
          </cell>
          <cell r="L1705">
            <v>80</v>
          </cell>
        </row>
        <row r="1706">
          <cell r="A1706">
            <v>1623</v>
          </cell>
          <cell r="B1706" t="str">
            <v>060302.4282.00051.01 Pendampingan Penyusunan Rencana Induk</v>
          </cell>
          <cell r="C1706" t="str">
            <v>Kontrak</v>
          </cell>
          <cell r="D1706" t="str">
            <v>Non Fisik</v>
          </cell>
          <cell r="E1706">
            <v>300000</v>
          </cell>
          <cell r="F1706">
            <v>0</v>
          </cell>
          <cell r="G1706">
            <v>300000</v>
          </cell>
          <cell r="H1706">
            <v>88752</v>
          </cell>
          <cell r="I1706">
            <v>0</v>
          </cell>
          <cell r="J1706">
            <v>88752</v>
          </cell>
          <cell r="K1706">
            <v>29.58</v>
          </cell>
          <cell r="L1706">
            <v>50</v>
          </cell>
        </row>
        <row r="1707">
          <cell r="A1707">
            <v>1624</v>
          </cell>
          <cell r="B1707" t="str">
            <v>060302.4282.00062.01 Pameran/Visualisasi/Publikasi/Promosi</v>
          </cell>
          <cell r="C1707" t="str">
            <v>Swakelola</v>
          </cell>
          <cell r="D1707" t="str">
            <v>Non Fisik</v>
          </cell>
          <cell r="E1707">
            <v>150000</v>
          </cell>
          <cell r="F1707">
            <v>0</v>
          </cell>
          <cell r="G1707">
            <v>150000</v>
          </cell>
          <cell r="H1707">
            <v>0</v>
          </cell>
          <cell r="I1707">
            <v>0</v>
          </cell>
          <cell r="J1707">
            <v>0</v>
          </cell>
          <cell r="K1707">
            <v>0</v>
          </cell>
          <cell r="L1707">
            <v>0</v>
          </cell>
        </row>
        <row r="1708">
          <cell r="A1708">
            <v>1625</v>
          </cell>
          <cell r="B1708" t="str">
            <v>060302.4282.00121.01 Supervisi Kegiatan SPAM</v>
          </cell>
          <cell r="C1708" t="str">
            <v>Kontrak</v>
          </cell>
          <cell r="D1708" t="str">
            <v>Non Fisik</v>
          </cell>
          <cell r="E1708">
            <v>900000</v>
          </cell>
          <cell r="F1708">
            <v>0</v>
          </cell>
          <cell r="G1708">
            <v>900000</v>
          </cell>
          <cell r="H1708">
            <v>179000</v>
          </cell>
          <cell r="I1708">
            <v>0</v>
          </cell>
          <cell r="J1708">
            <v>179000</v>
          </cell>
          <cell r="K1708">
            <v>19.89</v>
          </cell>
          <cell r="L1708">
            <v>35</v>
          </cell>
        </row>
        <row r="1709">
          <cell r="A1709">
            <v>1626</v>
          </cell>
          <cell r="B1709" t="str">
            <v>060302.4282.00728.01 Fasilitasi Pembentukan Kelembagaan BLU SPAM Dan Kelompok Masyarakat</v>
          </cell>
          <cell r="C1709" t="str">
            <v>Swakelola</v>
          </cell>
          <cell r="D1709" t="str">
            <v>Non Fisik</v>
          </cell>
          <cell r="E1709">
            <v>300000</v>
          </cell>
          <cell r="F1709">
            <v>0</v>
          </cell>
          <cell r="G1709">
            <v>300000</v>
          </cell>
          <cell r="H1709">
            <v>323552</v>
          </cell>
          <cell r="I1709">
            <v>0</v>
          </cell>
          <cell r="J1709">
            <v>323552</v>
          </cell>
          <cell r="K1709">
            <v>107.85</v>
          </cell>
          <cell r="L1709">
            <v>99.45</v>
          </cell>
        </row>
        <row r="1710">
          <cell r="A1710">
            <v>1627</v>
          </cell>
          <cell r="B1710" t="str">
            <v>060302.4282.00728.01 Sosialisasi Pedoman Pelaksanaan Konstruksi</v>
          </cell>
          <cell r="C1710" t="str">
            <v>Swakelola</v>
          </cell>
          <cell r="D1710" t="str">
            <v>Non Fisik</v>
          </cell>
          <cell r="E1710">
            <v>300000</v>
          </cell>
          <cell r="F1710">
            <v>0</v>
          </cell>
          <cell r="G1710">
            <v>300000</v>
          </cell>
          <cell r="H1710">
            <v>204648</v>
          </cell>
          <cell r="I1710">
            <v>0</v>
          </cell>
          <cell r="J1710">
            <v>204648</v>
          </cell>
          <cell r="K1710">
            <v>68.22</v>
          </cell>
          <cell r="L1710">
            <v>68.22</v>
          </cell>
        </row>
        <row r="1711">
          <cell r="A1711">
            <v>1628</v>
          </cell>
          <cell r="B1711" t="str">
            <v>060302.4282.00967.01 Monitoring Evaluasi DAK</v>
          </cell>
          <cell r="C1711" t="str">
            <v>Swakelola</v>
          </cell>
          <cell r="D1711" t="str">
            <v>Non Fisik</v>
          </cell>
          <cell r="E1711">
            <v>198108</v>
          </cell>
          <cell r="F1711">
            <v>0</v>
          </cell>
          <cell r="G1711">
            <v>198108</v>
          </cell>
          <cell r="H1711">
            <v>144920</v>
          </cell>
          <cell r="I1711">
            <v>0</v>
          </cell>
          <cell r="J1711">
            <v>144920</v>
          </cell>
          <cell r="K1711">
            <v>73.150000000000006</v>
          </cell>
          <cell r="L1711">
            <v>73.150000000000006</v>
          </cell>
        </row>
        <row r="1712">
          <cell r="A1712">
            <v>1629</v>
          </cell>
          <cell r="B1712" t="str">
            <v>060302.4282.00967.01 Monitoring Evaluasi Pengembangan SPAM</v>
          </cell>
          <cell r="C1712" t="str">
            <v>Swakelola</v>
          </cell>
          <cell r="D1712" t="str">
            <v>Non Fisik</v>
          </cell>
          <cell r="E1712">
            <v>263834</v>
          </cell>
          <cell r="F1712">
            <v>0</v>
          </cell>
          <cell r="G1712">
            <v>263834</v>
          </cell>
          <cell r="H1712">
            <v>94728</v>
          </cell>
          <cell r="I1712">
            <v>0</v>
          </cell>
          <cell r="J1712">
            <v>94728</v>
          </cell>
          <cell r="K1712">
            <v>35.9</v>
          </cell>
          <cell r="L1712">
            <v>35.9</v>
          </cell>
        </row>
        <row r="1713">
          <cell r="A1713">
            <v>1630</v>
          </cell>
          <cell r="B1713" t="str">
            <v>060302.4282.00967.01 Monitoring Evaluasi PAMSIMAS</v>
          </cell>
          <cell r="C1713" t="str">
            <v>Swakelola</v>
          </cell>
          <cell r="D1713" t="str">
            <v>Non Fisik</v>
          </cell>
          <cell r="E1713">
            <v>150000</v>
          </cell>
          <cell r="F1713">
            <v>0</v>
          </cell>
          <cell r="G1713">
            <v>150000</v>
          </cell>
          <cell r="H1713">
            <v>55470</v>
          </cell>
          <cell r="I1713">
            <v>0</v>
          </cell>
          <cell r="J1713">
            <v>55470</v>
          </cell>
          <cell r="K1713">
            <v>36.979999999999997</v>
          </cell>
          <cell r="L1713">
            <v>36.979999999999997</v>
          </cell>
        </row>
        <row r="1714">
          <cell r="A1714">
            <v>1631</v>
          </cell>
          <cell r="B1714" t="str">
            <v>060302.4282.04989.01 Inventarisasi Kekayaan Milik Negara</v>
          </cell>
          <cell r="C1714" t="str">
            <v>Swakelola</v>
          </cell>
          <cell r="D1714" t="str">
            <v>Non Fisik</v>
          </cell>
          <cell r="E1714">
            <v>188058</v>
          </cell>
          <cell r="F1714">
            <v>0</v>
          </cell>
          <cell r="G1714">
            <v>188058</v>
          </cell>
          <cell r="H1714">
            <v>113330</v>
          </cell>
          <cell r="I1714">
            <v>0</v>
          </cell>
          <cell r="J1714">
            <v>113330</v>
          </cell>
          <cell r="K1714">
            <v>60.26</v>
          </cell>
          <cell r="L1714">
            <v>60.26</v>
          </cell>
        </row>
        <row r="1715">
          <cell r="A1715">
            <v>1632</v>
          </cell>
          <cell r="B1715" t="str">
            <v>060302.4607.00168.01 Bantuan Program Penyehatan PDAM Kota Ternate</v>
          </cell>
          <cell r="C1715" t="str">
            <v>Kontrak</v>
          </cell>
          <cell r="D1715" t="str">
            <v>Fisik</v>
          </cell>
          <cell r="E1715">
            <v>1992537</v>
          </cell>
          <cell r="F1715">
            <v>0</v>
          </cell>
          <cell r="G1715">
            <v>1992537</v>
          </cell>
          <cell r="H1715">
            <v>1217392</v>
          </cell>
          <cell r="I1715">
            <v>0</v>
          </cell>
          <cell r="J1715">
            <v>1217392</v>
          </cell>
          <cell r="K1715">
            <v>61.1</v>
          </cell>
          <cell r="L1715">
            <v>65</v>
          </cell>
        </row>
        <row r="1716">
          <cell r="A1716">
            <v>1633</v>
          </cell>
          <cell r="B1716" t="str">
            <v>060302.4607.00168.01 Bantuan Program Penyehatan PDAM Kota Tidore Kepulauan</v>
          </cell>
          <cell r="C1716" t="str">
            <v>Kontrak</v>
          </cell>
          <cell r="D1716" t="str">
            <v>Fisik</v>
          </cell>
          <cell r="E1716">
            <v>1539963</v>
          </cell>
          <cell r="F1716">
            <v>0</v>
          </cell>
          <cell r="G1716">
            <v>1539963</v>
          </cell>
          <cell r="H1716">
            <v>941187</v>
          </cell>
          <cell r="I1716">
            <v>0</v>
          </cell>
          <cell r="J1716">
            <v>941187</v>
          </cell>
          <cell r="K1716">
            <v>61.12</v>
          </cell>
          <cell r="L1716">
            <v>70</v>
          </cell>
        </row>
        <row r="1717">
          <cell r="A1717">
            <v>1634</v>
          </cell>
          <cell r="B1717" t="str">
            <v>060302.4612.04469.01 ISI DNGN KEGIATAN SKPA PAMSIMAS</v>
          </cell>
          <cell r="C1717" t="str">
            <v>Swakelola</v>
          </cell>
          <cell r="D1717" t="str">
            <v>Non Fisik</v>
          </cell>
          <cell r="E1717">
            <v>0</v>
          </cell>
          <cell r="F1717">
            <v>276850</v>
          </cell>
          <cell r="G1717">
            <v>276850</v>
          </cell>
          <cell r="H1717">
            <v>0</v>
          </cell>
          <cell r="I1717">
            <v>0</v>
          </cell>
          <cell r="J1717">
            <v>0</v>
          </cell>
          <cell r="K1717">
            <v>0</v>
          </cell>
          <cell r="L1717">
            <v>0</v>
          </cell>
        </row>
        <row r="1718">
          <cell r="A1718">
            <v>1635</v>
          </cell>
          <cell r="B1718" t="str">
            <v>060302.4612.04941.01 Kegiatan PAMSIMAS</v>
          </cell>
          <cell r="C1718" t="str">
            <v>Swakelola</v>
          </cell>
          <cell r="D1718" t="str">
            <v>Non Fisik</v>
          </cell>
          <cell r="E1718">
            <v>2427000</v>
          </cell>
          <cell r="F1718">
            <v>0</v>
          </cell>
          <cell r="G1718">
            <v>2427000</v>
          </cell>
          <cell r="H1718">
            <v>891327</v>
          </cell>
          <cell r="I1718">
            <v>0</v>
          </cell>
          <cell r="J1718">
            <v>891327</v>
          </cell>
          <cell r="K1718">
            <v>36.729999999999997</v>
          </cell>
          <cell r="L1718">
            <v>36.729999999999997</v>
          </cell>
        </row>
        <row r="1719">
          <cell r="A1719">
            <v>1636</v>
          </cell>
          <cell r="B1719" t="str">
            <v>060302.4615.04940.01 Pengembangan SPAM Desa Bori Kab. Halmahera Utara</v>
          </cell>
          <cell r="C1719" t="str">
            <v>Kontrak</v>
          </cell>
          <cell r="D1719" t="str">
            <v>Fisik</v>
          </cell>
          <cell r="E1719">
            <v>1489907</v>
          </cell>
          <cell r="F1719">
            <v>0</v>
          </cell>
          <cell r="G1719">
            <v>1489907</v>
          </cell>
          <cell r="H1719">
            <v>1401166</v>
          </cell>
          <cell r="I1719">
            <v>0</v>
          </cell>
          <cell r="J1719">
            <v>1401166</v>
          </cell>
          <cell r="K1719">
            <v>94.04</v>
          </cell>
          <cell r="L1719">
            <v>100</v>
          </cell>
        </row>
        <row r="1720">
          <cell r="A1720">
            <v>1637</v>
          </cell>
          <cell r="B1720" t="str">
            <v>060302.4615.04940.01 Pengembangan SPAM Desa Dodinga Kab. Halmahera Barat</v>
          </cell>
          <cell r="C1720" t="str">
            <v>Kontrak</v>
          </cell>
          <cell r="D1720" t="str">
            <v>Fisik</v>
          </cell>
          <cell r="E1720">
            <v>2318075</v>
          </cell>
          <cell r="F1720">
            <v>0</v>
          </cell>
          <cell r="G1720">
            <v>2318075</v>
          </cell>
          <cell r="H1720">
            <v>1438065</v>
          </cell>
          <cell r="I1720">
            <v>0</v>
          </cell>
          <cell r="J1720">
            <v>1438065</v>
          </cell>
          <cell r="K1720">
            <v>62.04</v>
          </cell>
          <cell r="L1720">
            <v>65</v>
          </cell>
        </row>
        <row r="1721">
          <cell r="A1721">
            <v>1638</v>
          </cell>
          <cell r="B1721" t="str">
            <v>060302.4615.04940.01 Pengambangan SPAM Desa Kusu Kota Tidore Kepulauan</v>
          </cell>
          <cell r="C1721" t="str">
            <v>Kontrak</v>
          </cell>
          <cell r="D1721" t="str">
            <v>Fisik</v>
          </cell>
          <cell r="E1721">
            <v>1185383</v>
          </cell>
          <cell r="F1721">
            <v>0</v>
          </cell>
          <cell r="G1721">
            <v>1185383</v>
          </cell>
          <cell r="H1721">
            <v>828223</v>
          </cell>
          <cell r="I1721">
            <v>0</v>
          </cell>
          <cell r="J1721">
            <v>828223</v>
          </cell>
          <cell r="K1721">
            <v>69.87</v>
          </cell>
          <cell r="L1721">
            <v>75</v>
          </cell>
        </row>
        <row r="1722">
          <cell r="A1722">
            <v>1639</v>
          </cell>
          <cell r="B1722" t="str">
            <v>060302.4615.04940.01 Pengembangan SPAM Desa Kobe Kab. Halmahera Tengah</v>
          </cell>
          <cell r="C1722" t="str">
            <v>Kontrak</v>
          </cell>
          <cell r="D1722" t="str">
            <v>Fisik</v>
          </cell>
          <cell r="E1722">
            <v>1597407</v>
          </cell>
          <cell r="F1722">
            <v>0</v>
          </cell>
          <cell r="G1722">
            <v>1597407</v>
          </cell>
          <cell r="H1722">
            <v>826104</v>
          </cell>
          <cell r="I1722">
            <v>0</v>
          </cell>
          <cell r="J1722">
            <v>826104</v>
          </cell>
          <cell r="K1722">
            <v>51.72</v>
          </cell>
          <cell r="L1722">
            <v>60</v>
          </cell>
        </row>
        <row r="1723">
          <cell r="A1723">
            <v>1640</v>
          </cell>
          <cell r="B1723" t="str">
            <v>060302.4615.04940.01 Pengembangan SPAM Desa Wari Kab. Halmahera Utara</v>
          </cell>
          <cell r="C1723" t="str">
            <v>Kontrak</v>
          </cell>
          <cell r="D1723" t="str">
            <v>Fisik</v>
          </cell>
          <cell r="E1723">
            <v>1495628</v>
          </cell>
          <cell r="F1723">
            <v>0</v>
          </cell>
          <cell r="G1723">
            <v>1495628</v>
          </cell>
          <cell r="H1723">
            <v>1399533</v>
          </cell>
          <cell r="I1723">
            <v>0</v>
          </cell>
          <cell r="J1723">
            <v>1399533</v>
          </cell>
          <cell r="K1723">
            <v>93.57</v>
          </cell>
          <cell r="L1723">
            <v>100</v>
          </cell>
        </row>
        <row r="1724">
          <cell r="A1724">
            <v>1641</v>
          </cell>
          <cell r="B1724" t="str">
            <v>060302.4615.04940.01 Administrasi Pendukung Pengembangan SPAM Di Desa Rawan Air, Pesisir dan Terpencil</v>
          </cell>
          <cell r="C1724" t="str">
            <v>Adm. Umum</v>
          </cell>
          <cell r="D1724" t="str">
            <v>Adm. Umum</v>
          </cell>
          <cell r="E1724">
            <v>131193</v>
          </cell>
          <cell r="F1724">
            <v>0</v>
          </cell>
          <cell r="G1724">
            <v>131193</v>
          </cell>
          <cell r="H1724">
            <v>118725</v>
          </cell>
          <cell r="I1724">
            <v>0</v>
          </cell>
          <cell r="J1724">
            <v>118725</v>
          </cell>
          <cell r="K1724">
            <v>90.5</v>
          </cell>
          <cell r="L1724">
            <v>90.5</v>
          </cell>
        </row>
        <row r="1725">
          <cell r="A1725">
            <v>1642</v>
          </cell>
          <cell r="B1725" t="str">
            <v>060302.4615.04940.01 Pengembangan SPAM Desa Yoyok Kab. Halmahera Selatan</v>
          </cell>
          <cell r="C1725" t="str">
            <v>Kontrak</v>
          </cell>
          <cell r="D1725" t="str">
            <v>Fisik</v>
          </cell>
          <cell r="E1725">
            <v>1489907</v>
          </cell>
          <cell r="F1725">
            <v>0</v>
          </cell>
          <cell r="G1725">
            <v>1489907</v>
          </cell>
          <cell r="H1725">
            <v>923320</v>
          </cell>
          <cell r="I1725">
            <v>0</v>
          </cell>
          <cell r="J1725">
            <v>923320</v>
          </cell>
          <cell r="K1725">
            <v>61.97</v>
          </cell>
          <cell r="L1725">
            <v>75</v>
          </cell>
        </row>
        <row r="1726">
          <cell r="A1726">
            <v>1643</v>
          </cell>
          <cell r="B1726" t="str">
            <v>060302.4629.04942.01 Penyediaan PS Sofifi, Kota Tidore Kepulauan</v>
          </cell>
          <cell r="C1726" t="str">
            <v>Kontrak</v>
          </cell>
          <cell r="D1726" t="str">
            <v>Fisik</v>
          </cell>
          <cell r="E1726">
            <v>1500000</v>
          </cell>
          <cell r="F1726">
            <v>0</v>
          </cell>
          <cell r="G1726">
            <v>1500000</v>
          </cell>
          <cell r="H1726">
            <v>816750</v>
          </cell>
          <cell r="I1726">
            <v>0</v>
          </cell>
          <cell r="J1726">
            <v>816750</v>
          </cell>
          <cell r="K1726">
            <v>54.45</v>
          </cell>
          <cell r="L1726">
            <v>65</v>
          </cell>
        </row>
        <row r="1727">
          <cell r="A1727">
            <v>1644</v>
          </cell>
          <cell r="B1727" t="str">
            <v>060302.4630.04930.01 Pengembangan SPAM IKK Morotai Jaya Kab. Pulau Morotai</v>
          </cell>
          <cell r="C1727" t="str">
            <v>Kontrak</v>
          </cell>
          <cell r="D1727" t="str">
            <v>Fisik</v>
          </cell>
          <cell r="E1727">
            <v>3000000</v>
          </cell>
          <cell r="F1727">
            <v>0</v>
          </cell>
          <cell r="G1727">
            <v>3000000</v>
          </cell>
          <cell r="H1727">
            <v>579853</v>
          </cell>
          <cell r="I1727">
            <v>0</v>
          </cell>
          <cell r="J1727">
            <v>579853</v>
          </cell>
          <cell r="K1727">
            <v>19.329999999999998</v>
          </cell>
          <cell r="L1727">
            <v>50</v>
          </cell>
        </row>
        <row r="1728">
          <cell r="A1728">
            <v>1645</v>
          </cell>
          <cell r="B1728" t="str">
            <v>060302.4630.04944.01 Pengembangan SPAM IKK Batang Dua Kota Ternate</v>
          </cell>
          <cell r="C1728" t="str">
            <v>Kontrak</v>
          </cell>
          <cell r="D1728" t="str">
            <v>Fisik</v>
          </cell>
          <cell r="E1728">
            <v>2000001</v>
          </cell>
          <cell r="F1728">
            <v>0</v>
          </cell>
          <cell r="G1728">
            <v>2000001</v>
          </cell>
          <cell r="H1728">
            <v>1194394</v>
          </cell>
          <cell r="I1728">
            <v>0</v>
          </cell>
          <cell r="J1728">
            <v>1194394</v>
          </cell>
          <cell r="K1728">
            <v>59.72</v>
          </cell>
          <cell r="L1728">
            <v>70</v>
          </cell>
        </row>
        <row r="1729">
          <cell r="A1729">
            <v>1646</v>
          </cell>
          <cell r="B1729" t="str">
            <v>060302.4630.04944.01 Pengembangan SPAM IKK Wasiley Kab. Halmahera Timur</v>
          </cell>
          <cell r="C1729" t="str">
            <v>Kontrak</v>
          </cell>
          <cell r="D1729" t="str">
            <v>Fisik</v>
          </cell>
          <cell r="E1729">
            <v>2300005</v>
          </cell>
          <cell r="F1729">
            <v>0</v>
          </cell>
          <cell r="G1729">
            <v>2300005</v>
          </cell>
          <cell r="H1729">
            <v>1098574</v>
          </cell>
          <cell r="I1729">
            <v>0</v>
          </cell>
          <cell r="J1729">
            <v>1098574</v>
          </cell>
          <cell r="K1729">
            <v>47.76</v>
          </cell>
          <cell r="L1729">
            <v>55</v>
          </cell>
        </row>
        <row r="1730">
          <cell r="A1730">
            <v>1647</v>
          </cell>
          <cell r="B1730" t="str">
            <v>060302.4630.04944.01 Pengembangan SPAM IKK Weda Selatan Kab. Halmahera Tengah</v>
          </cell>
          <cell r="C1730" t="str">
            <v>Kontrak</v>
          </cell>
          <cell r="D1730" t="str">
            <v>Fisik</v>
          </cell>
          <cell r="E1730">
            <v>1465313</v>
          </cell>
          <cell r="F1730">
            <v>0</v>
          </cell>
          <cell r="G1730">
            <v>1465313</v>
          </cell>
          <cell r="H1730">
            <v>738992</v>
          </cell>
          <cell r="I1730">
            <v>0</v>
          </cell>
          <cell r="J1730">
            <v>738992</v>
          </cell>
          <cell r="K1730">
            <v>50.43</v>
          </cell>
          <cell r="L1730">
            <v>60</v>
          </cell>
        </row>
        <row r="1731">
          <cell r="A1731">
            <v>1648</v>
          </cell>
          <cell r="B1731" t="str">
            <v>060302.4630.04944.01 Pengembangan SPAM IKK Akelamo, Kota Tidore Kepulauan</v>
          </cell>
          <cell r="C1731" t="str">
            <v>Kontrak</v>
          </cell>
          <cell r="D1731" t="str">
            <v>Fisik</v>
          </cell>
          <cell r="E1731">
            <v>2420715</v>
          </cell>
          <cell r="F1731">
            <v>0</v>
          </cell>
          <cell r="G1731">
            <v>2420715</v>
          </cell>
          <cell r="H1731">
            <v>1287458</v>
          </cell>
          <cell r="I1731">
            <v>0</v>
          </cell>
          <cell r="J1731">
            <v>1287458</v>
          </cell>
          <cell r="K1731">
            <v>53.19</v>
          </cell>
          <cell r="L1731">
            <v>65</v>
          </cell>
        </row>
        <row r="1732">
          <cell r="A1732">
            <v>1649</v>
          </cell>
          <cell r="B1732" t="str">
            <v>060302.4630.04944.01 Pengembangan SPAM IKK Tidore Selatan, Kota Tidore Kepulauan</v>
          </cell>
          <cell r="C1732" t="str">
            <v>Kontrak</v>
          </cell>
          <cell r="D1732" t="str">
            <v>Fisik</v>
          </cell>
          <cell r="E1732">
            <v>2500001</v>
          </cell>
          <cell r="F1732">
            <v>0</v>
          </cell>
          <cell r="G1732">
            <v>2500001</v>
          </cell>
          <cell r="H1732">
            <v>1445395</v>
          </cell>
          <cell r="I1732">
            <v>0</v>
          </cell>
          <cell r="J1732">
            <v>1445395</v>
          </cell>
          <cell r="K1732">
            <v>57.82</v>
          </cell>
          <cell r="L1732">
            <v>60</v>
          </cell>
        </row>
        <row r="1733">
          <cell r="A1733">
            <v>1650</v>
          </cell>
          <cell r="B1733" t="str">
            <v>060302.4630.04944.01 Pengembangan SPAM IKK Jailolo Kab. Halmahera Barat</v>
          </cell>
          <cell r="C1733" t="str">
            <v>Kontrak</v>
          </cell>
          <cell r="D1733" t="str">
            <v>Fisik</v>
          </cell>
          <cell r="E1733">
            <v>2000020</v>
          </cell>
          <cell r="F1733">
            <v>0</v>
          </cell>
          <cell r="G1733">
            <v>2000020</v>
          </cell>
          <cell r="H1733">
            <v>1077208</v>
          </cell>
          <cell r="I1733">
            <v>0</v>
          </cell>
          <cell r="J1733">
            <v>1077208</v>
          </cell>
          <cell r="K1733">
            <v>53.86</v>
          </cell>
          <cell r="L1733">
            <v>55</v>
          </cell>
        </row>
        <row r="1734">
          <cell r="A1734">
            <v>1651</v>
          </cell>
          <cell r="B1734" t="str">
            <v>060302.4630.04944.01 Pengembangan SPAM IKK Patani Utara Kab. Halmahera Tengah</v>
          </cell>
          <cell r="C1734" t="str">
            <v>Kontrak</v>
          </cell>
          <cell r="D1734" t="str">
            <v>Fisik</v>
          </cell>
          <cell r="E1734">
            <v>2656945</v>
          </cell>
          <cell r="F1734">
            <v>0</v>
          </cell>
          <cell r="G1734">
            <v>2656945</v>
          </cell>
          <cell r="H1734">
            <v>1417484</v>
          </cell>
          <cell r="I1734">
            <v>0</v>
          </cell>
          <cell r="J1734">
            <v>1417484</v>
          </cell>
          <cell r="K1734">
            <v>53.35</v>
          </cell>
          <cell r="L1734">
            <v>60</v>
          </cell>
        </row>
        <row r="1735">
          <cell r="A1735">
            <v>1652</v>
          </cell>
          <cell r="B1735" t="str">
            <v>060302.4630.04945.01 Penyediaan SPAM IKK Kabau, Kab. Kepulauan Sula</v>
          </cell>
          <cell r="C1735" t="str">
            <v>Kontrak</v>
          </cell>
          <cell r="D1735" t="str">
            <v>Fisik</v>
          </cell>
          <cell r="E1735">
            <v>3238893</v>
          </cell>
          <cell r="F1735">
            <v>0</v>
          </cell>
          <cell r="G1735">
            <v>3238893</v>
          </cell>
          <cell r="H1735">
            <v>2011936</v>
          </cell>
          <cell r="I1735">
            <v>0</v>
          </cell>
          <cell r="J1735">
            <v>2011936</v>
          </cell>
          <cell r="K1735">
            <v>62.12</v>
          </cell>
          <cell r="L1735">
            <v>75</v>
          </cell>
        </row>
        <row r="1736">
          <cell r="A1736">
            <v>1653</v>
          </cell>
          <cell r="B1736" t="str">
            <v>060302.4630.04945.01 Penyediaan SPAM IKK Tobelo Kab. Halmahera Utara</v>
          </cell>
          <cell r="C1736" t="str">
            <v>Kontrak</v>
          </cell>
          <cell r="D1736" t="str">
            <v>Fisik</v>
          </cell>
          <cell r="E1736">
            <v>2761107</v>
          </cell>
          <cell r="F1736">
            <v>0</v>
          </cell>
          <cell r="G1736">
            <v>2761107</v>
          </cell>
          <cell r="H1736">
            <v>1451546</v>
          </cell>
          <cell r="I1736">
            <v>0</v>
          </cell>
          <cell r="J1736">
            <v>1451546</v>
          </cell>
          <cell r="K1736">
            <v>52.57</v>
          </cell>
          <cell r="L1736">
            <v>75</v>
          </cell>
        </row>
        <row r="1737">
          <cell r="A1737">
            <v>5496715</v>
          </cell>
          <cell r="B1737" t="str">
            <v xml:space="preserve">PENGEMBANGAN PENYEHATAN LINGKUNGAN PERMUKIMAN MALUKU UTARA </v>
          </cell>
          <cell r="C1737" t="str">
            <v xml:space="preserve">- </v>
          </cell>
          <cell r="D1737" t="str">
            <v>-</v>
          </cell>
          <cell r="E1737">
            <v>250000</v>
          </cell>
          <cell r="F1737">
            <v>0</v>
          </cell>
          <cell r="G1737">
            <v>250000</v>
          </cell>
          <cell r="H1737">
            <v>128936</v>
          </cell>
          <cell r="I1737">
            <v>0</v>
          </cell>
          <cell r="J1737">
            <v>128936</v>
          </cell>
          <cell r="K1737">
            <v>51.57</v>
          </cell>
          <cell r="L1737">
            <v>51.99</v>
          </cell>
        </row>
        <row r="1738">
          <cell r="A1738">
            <v>1654</v>
          </cell>
          <cell r="B1738" t="str">
            <v>060302.4283.04679.01 Penyusunan DED Air Limbah Domestic Kawasan</v>
          </cell>
          <cell r="C1738" t="str">
            <v>Kontrak</v>
          </cell>
          <cell r="D1738" t="str">
            <v>Non Fisik</v>
          </cell>
          <cell r="E1738">
            <v>100000</v>
          </cell>
          <cell r="F1738">
            <v>0</v>
          </cell>
          <cell r="G1738">
            <v>100000</v>
          </cell>
          <cell r="H1738">
            <v>98000</v>
          </cell>
          <cell r="I1738">
            <v>0</v>
          </cell>
          <cell r="J1738">
            <v>98000</v>
          </cell>
          <cell r="K1738">
            <v>98</v>
          </cell>
          <cell r="L1738">
            <v>100</v>
          </cell>
        </row>
        <row r="1739">
          <cell r="A1739">
            <v>1655</v>
          </cell>
          <cell r="B1739" t="str">
            <v>060302.4283.04679.01 Pelatihan Sanimas Mandor dan KSM</v>
          </cell>
          <cell r="C1739" t="str">
            <v>Swakelola</v>
          </cell>
          <cell r="D1739" t="str">
            <v>Non Fisik</v>
          </cell>
          <cell r="E1739">
            <v>150000</v>
          </cell>
          <cell r="F1739">
            <v>0</v>
          </cell>
          <cell r="G1739">
            <v>150000</v>
          </cell>
          <cell r="H1739">
            <v>30936</v>
          </cell>
          <cell r="I1739">
            <v>0</v>
          </cell>
          <cell r="J1739">
            <v>30936</v>
          </cell>
          <cell r="K1739">
            <v>20.62</v>
          </cell>
          <cell r="L1739">
            <v>20.62</v>
          </cell>
        </row>
        <row r="1740">
          <cell r="A1740">
            <v>5496752</v>
          </cell>
          <cell r="B1740" t="str">
            <v xml:space="preserve">PENGEMBANGAN KINERJA PENGELOLAAN AIR MINUM GORONTALO </v>
          </cell>
          <cell r="C1740" t="str">
            <v xml:space="preserve">- </v>
          </cell>
          <cell r="D1740" t="str">
            <v>-</v>
          </cell>
          <cell r="E1740">
            <v>25317000</v>
          </cell>
          <cell r="F1740">
            <v>7338100</v>
          </cell>
          <cell r="G1740">
            <v>32655100</v>
          </cell>
          <cell r="H1740">
            <v>16738535</v>
          </cell>
          <cell r="I1740">
            <v>4319383</v>
          </cell>
          <cell r="J1740">
            <v>21057918</v>
          </cell>
          <cell r="K1740">
            <v>64.489999999999995</v>
          </cell>
          <cell r="L1740">
            <v>67.400000000000006</v>
          </cell>
        </row>
        <row r="1741">
          <cell r="A1741">
            <v>1656</v>
          </cell>
          <cell r="B1741" t="str">
            <v>060302.4282.00002.01 Administrasi Kegiatan</v>
          </cell>
          <cell r="C1741" t="str">
            <v>Adm. Umum</v>
          </cell>
          <cell r="D1741" t="str">
            <v>Adm. Umum</v>
          </cell>
          <cell r="E1741">
            <v>267032</v>
          </cell>
          <cell r="F1741">
            <v>0</v>
          </cell>
          <cell r="G1741">
            <v>267032</v>
          </cell>
          <cell r="H1741">
            <v>240690</v>
          </cell>
          <cell r="I1741">
            <v>0</v>
          </cell>
          <cell r="J1741">
            <v>240690</v>
          </cell>
          <cell r="K1741">
            <v>90.14</v>
          </cell>
          <cell r="L1741">
            <v>90.14</v>
          </cell>
        </row>
        <row r="1742">
          <cell r="A1742">
            <v>1657</v>
          </cell>
          <cell r="B1742" t="str">
            <v>060302.4282.00051.01 Pendampingan Penyusunan Rencana Induk Sistem Pengembangan Air Minum</v>
          </cell>
          <cell r="C1742" t="str">
            <v>Kontrak</v>
          </cell>
          <cell r="D1742" t="str">
            <v>Non Fisik</v>
          </cell>
          <cell r="E1742">
            <v>400000</v>
          </cell>
          <cell r="F1742">
            <v>0</v>
          </cell>
          <cell r="G1742">
            <v>400000</v>
          </cell>
          <cell r="H1742">
            <v>197265</v>
          </cell>
          <cell r="I1742">
            <v>0</v>
          </cell>
          <cell r="J1742">
            <v>197265</v>
          </cell>
          <cell r="K1742">
            <v>49.32</v>
          </cell>
          <cell r="L1742">
            <v>61</v>
          </cell>
        </row>
        <row r="1743">
          <cell r="A1743">
            <v>1658</v>
          </cell>
          <cell r="B1743" t="str">
            <v>060302.4282.00051.01 Fasilitasi Pembentukan Kelembagaan Penyelenggaraan SPAM Perdesaan Dan IKK (Fasilitator Pembahasan</v>
          </cell>
          <cell r="C1743" t="str">
            <v>Swakelola</v>
          </cell>
          <cell r="D1743" t="str">
            <v>Non Fisik</v>
          </cell>
          <cell r="E1743">
            <v>214238</v>
          </cell>
          <cell r="F1743">
            <v>0</v>
          </cell>
          <cell r="G1743">
            <v>214238</v>
          </cell>
          <cell r="H1743">
            <v>120484</v>
          </cell>
          <cell r="I1743">
            <v>0</v>
          </cell>
          <cell r="J1743">
            <v>120484</v>
          </cell>
          <cell r="K1743">
            <v>56.24</v>
          </cell>
          <cell r="L1743">
            <v>100</v>
          </cell>
        </row>
        <row r="1744">
          <cell r="A1744">
            <v>1659</v>
          </cell>
          <cell r="B1744" t="str">
            <v>060302.4282.00062.01 Pameran/Fisualisasi/Publikasi dan Promosi</v>
          </cell>
          <cell r="C1744" t="str">
            <v>Swakelola</v>
          </cell>
          <cell r="D1744" t="str">
            <v>Non Fisik</v>
          </cell>
          <cell r="E1744">
            <v>159672</v>
          </cell>
          <cell r="F1744">
            <v>0</v>
          </cell>
          <cell r="G1744">
            <v>159672</v>
          </cell>
          <cell r="H1744">
            <v>8944</v>
          </cell>
          <cell r="I1744">
            <v>0</v>
          </cell>
          <cell r="J1744">
            <v>8944</v>
          </cell>
          <cell r="K1744">
            <v>5.6</v>
          </cell>
          <cell r="L1744">
            <v>5.6</v>
          </cell>
        </row>
        <row r="1745">
          <cell r="A1745">
            <v>1660</v>
          </cell>
          <cell r="B1745" t="str">
            <v>060302.4282.00121.01 Supervisi Pelaksanaan Kegiatan</v>
          </cell>
          <cell r="C1745" t="str">
            <v>Kontrak</v>
          </cell>
          <cell r="D1745" t="str">
            <v>Non Fisik</v>
          </cell>
          <cell r="E1745">
            <v>380000</v>
          </cell>
          <cell r="F1745">
            <v>0</v>
          </cell>
          <cell r="G1745">
            <v>380000</v>
          </cell>
          <cell r="H1745">
            <v>204630</v>
          </cell>
          <cell r="I1745">
            <v>0</v>
          </cell>
          <cell r="J1745">
            <v>204630</v>
          </cell>
          <cell r="K1745">
            <v>53.85</v>
          </cell>
          <cell r="L1745">
            <v>80</v>
          </cell>
        </row>
        <row r="1746">
          <cell r="A1746">
            <v>1661</v>
          </cell>
          <cell r="B1746" t="str">
            <v>060302.4282.00273.01 Pengadaan Meubelair</v>
          </cell>
          <cell r="C1746" t="str">
            <v>Kontrak</v>
          </cell>
          <cell r="D1746" t="str">
            <v>Fisik</v>
          </cell>
          <cell r="E1746">
            <v>20000</v>
          </cell>
          <cell r="F1746">
            <v>0</v>
          </cell>
          <cell r="G1746">
            <v>20000</v>
          </cell>
          <cell r="H1746">
            <v>18810</v>
          </cell>
          <cell r="I1746">
            <v>0</v>
          </cell>
          <cell r="J1746">
            <v>18810</v>
          </cell>
          <cell r="K1746">
            <v>94.05</v>
          </cell>
          <cell r="L1746">
            <v>100</v>
          </cell>
        </row>
        <row r="1747">
          <cell r="A1747">
            <v>1662</v>
          </cell>
          <cell r="B1747" t="str">
            <v>060302.4282.00728.01 Sosialisasi Pedoman Pelaksanaan Konstruksi</v>
          </cell>
          <cell r="C1747" t="str">
            <v>Swakelola</v>
          </cell>
          <cell r="D1747" t="str">
            <v>Non Fisik</v>
          </cell>
          <cell r="E1747">
            <v>200000</v>
          </cell>
          <cell r="F1747">
            <v>0</v>
          </cell>
          <cell r="G1747">
            <v>200000</v>
          </cell>
          <cell r="H1747">
            <v>132368</v>
          </cell>
          <cell r="I1747">
            <v>0</v>
          </cell>
          <cell r="J1747">
            <v>132368</v>
          </cell>
          <cell r="K1747">
            <v>66.180000000000007</v>
          </cell>
          <cell r="L1747">
            <v>100</v>
          </cell>
        </row>
        <row r="1748">
          <cell r="A1748">
            <v>1663</v>
          </cell>
          <cell r="B1748" t="str">
            <v>060302.4282.00889.01 Akuntansi Keuangan Negara dan Inventaris</v>
          </cell>
          <cell r="C1748" t="str">
            <v>Swakelola</v>
          </cell>
          <cell r="D1748" t="str">
            <v>Non Fisik</v>
          </cell>
          <cell r="E1748">
            <v>109216</v>
          </cell>
          <cell r="F1748">
            <v>0</v>
          </cell>
          <cell r="G1748">
            <v>109216</v>
          </cell>
          <cell r="H1748">
            <v>58109</v>
          </cell>
          <cell r="I1748">
            <v>0</v>
          </cell>
          <cell r="J1748">
            <v>58109</v>
          </cell>
          <cell r="K1748">
            <v>53.21</v>
          </cell>
          <cell r="L1748">
            <v>53.21</v>
          </cell>
        </row>
        <row r="1749">
          <cell r="A1749">
            <v>1664</v>
          </cell>
          <cell r="B1749" t="str">
            <v>060302.4282.00967.01 Monitoring dan Evaluasi SPAM</v>
          </cell>
          <cell r="C1749" t="str">
            <v>Swakelola</v>
          </cell>
          <cell r="D1749" t="str">
            <v>Non Fisik</v>
          </cell>
          <cell r="E1749">
            <v>270618</v>
          </cell>
          <cell r="F1749">
            <v>0</v>
          </cell>
          <cell r="G1749">
            <v>270618</v>
          </cell>
          <cell r="H1749">
            <v>132850</v>
          </cell>
          <cell r="I1749">
            <v>0</v>
          </cell>
          <cell r="J1749">
            <v>132850</v>
          </cell>
          <cell r="K1749">
            <v>49.09</v>
          </cell>
          <cell r="L1749">
            <v>49.09</v>
          </cell>
        </row>
        <row r="1750">
          <cell r="A1750">
            <v>1665</v>
          </cell>
          <cell r="B1750" t="str">
            <v>060302.4282.00967.01 Monitoring dan Evaluasi DAK</v>
          </cell>
          <cell r="C1750" t="str">
            <v>Swakelola</v>
          </cell>
          <cell r="D1750" t="str">
            <v>Non Fisik</v>
          </cell>
          <cell r="E1750">
            <v>171612</v>
          </cell>
          <cell r="F1750">
            <v>0</v>
          </cell>
          <cell r="G1750">
            <v>171612</v>
          </cell>
          <cell r="H1750">
            <v>52922</v>
          </cell>
          <cell r="I1750">
            <v>0</v>
          </cell>
          <cell r="J1750">
            <v>52922</v>
          </cell>
          <cell r="K1750">
            <v>30.84</v>
          </cell>
          <cell r="L1750">
            <v>30.84</v>
          </cell>
        </row>
        <row r="1751">
          <cell r="A1751">
            <v>1666</v>
          </cell>
          <cell r="B1751" t="str">
            <v>060302.4282.00967.01 Monitoring dan Evaluasi PAMSIMAS</v>
          </cell>
          <cell r="C1751" t="str">
            <v>Swakelola</v>
          </cell>
          <cell r="D1751" t="str">
            <v>Non Fisik</v>
          </cell>
          <cell r="E1751">
            <v>207612</v>
          </cell>
          <cell r="F1751">
            <v>0</v>
          </cell>
          <cell r="G1751">
            <v>207612</v>
          </cell>
          <cell r="H1751">
            <v>91553</v>
          </cell>
          <cell r="I1751">
            <v>0</v>
          </cell>
          <cell r="J1751">
            <v>91553</v>
          </cell>
          <cell r="K1751">
            <v>44.1</v>
          </cell>
          <cell r="L1751">
            <v>44.1</v>
          </cell>
        </row>
        <row r="1752">
          <cell r="A1752">
            <v>1667</v>
          </cell>
          <cell r="B1752" t="str">
            <v>060302.4612.04469.01 KEGIATAN SKPA PAMSIMAS</v>
          </cell>
          <cell r="C1752" t="str">
            <v>Swakelola</v>
          </cell>
          <cell r="D1752" t="str">
            <v>Non Fisik</v>
          </cell>
          <cell r="E1752">
            <v>0</v>
          </cell>
          <cell r="F1752">
            <v>349100</v>
          </cell>
          <cell r="G1752">
            <v>349100</v>
          </cell>
          <cell r="H1752">
            <v>0</v>
          </cell>
          <cell r="I1752">
            <v>0</v>
          </cell>
          <cell r="J1752">
            <v>0</v>
          </cell>
          <cell r="K1752">
            <v>0</v>
          </cell>
          <cell r="L1752">
            <v>0</v>
          </cell>
        </row>
        <row r="1753">
          <cell r="A1753">
            <v>1668</v>
          </cell>
          <cell r="B1753" t="str">
            <v>060302.4612.04941.01 Kegiatan PAMSIMAS</v>
          </cell>
          <cell r="C1753" t="str">
            <v>Swakelola</v>
          </cell>
          <cell r="D1753" t="str">
            <v>Non Fisik</v>
          </cell>
          <cell r="E1753">
            <v>2742000</v>
          </cell>
          <cell r="F1753">
            <v>0</v>
          </cell>
          <cell r="G1753">
            <v>2742000</v>
          </cell>
          <cell r="H1753">
            <v>1803518</v>
          </cell>
          <cell r="I1753">
            <v>0</v>
          </cell>
          <cell r="J1753">
            <v>1803518</v>
          </cell>
          <cell r="K1753">
            <v>65.77</v>
          </cell>
          <cell r="L1753">
            <v>65.77</v>
          </cell>
        </row>
        <row r="1754">
          <cell r="A1754">
            <v>1669</v>
          </cell>
          <cell r="B1754" t="str">
            <v>060302.4612.04941.01 Provincial Management Advisory Consultant (PMAC)</v>
          </cell>
          <cell r="C1754" t="str">
            <v>Kontrak</v>
          </cell>
          <cell r="D1754" t="str">
            <v>Non Fisik</v>
          </cell>
          <cell r="E1754">
            <v>0</v>
          </cell>
          <cell r="F1754">
            <v>6989000</v>
          </cell>
          <cell r="G1754">
            <v>6989000</v>
          </cell>
          <cell r="H1754">
            <v>0</v>
          </cell>
          <cell r="I1754">
            <v>4319383</v>
          </cell>
          <cell r="J1754">
            <v>4319383</v>
          </cell>
          <cell r="K1754">
            <v>61.8</v>
          </cell>
          <cell r="L1754">
            <v>65.84</v>
          </cell>
        </row>
        <row r="1755">
          <cell r="A1755">
            <v>1670</v>
          </cell>
          <cell r="B1755" t="str">
            <v>060302.4615.04940.01 Pembangunan SPAM di Desa Rawan Air di Desa Boliyohuto kec. Boliyohuto Kab. Gorontalo</v>
          </cell>
          <cell r="C1755" t="str">
            <v>Kontrak</v>
          </cell>
          <cell r="D1755" t="str">
            <v>Fisik</v>
          </cell>
          <cell r="E1755">
            <v>3603815</v>
          </cell>
          <cell r="F1755">
            <v>0</v>
          </cell>
          <cell r="G1755">
            <v>3603815</v>
          </cell>
          <cell r="H1755">
            <v>2277019</v>
          </cell>
          <cell r="I1755">
            <v>0</v>
          </cell>
          <cell r="J1755">
            <v>2277019</v>
          </cell>
          <cell r="K1755">
            <v>63.18</v>
          </cell>
          <cell r="L1755">
            <v>65</v>
          </cell>
        </row>
        <row r="1756">
          <cell r="A1756">
            <v>1671</v>
          </cell>
          <cell r="B1756" t="str">
            <v>060302.4615.04940.01 Pembangunan SPAM di Desa Rawan Air di Desa Botumoito, Desa Tapadaa, Desa Mananggu Kec. Botumoito Kab. Boalemo</v>
          </cell>
          <cell r="C1756" t="str">
            <v>Kontrak</v>
          </cell>
          <cell r="D1756" t="str">
            <v>Fisik</v>
          </cell>
          <cell r="E1756">
            <v>3671185</v>
          </cell>
          <cell r="F1756">
            <v>0</v>
          </cell>
          <cell r="G1756">
            <v>3671185</v>
          </cell>
          <cell r="H1756">
            <v>2524284</v>
          </cell>
          <cell r="I1756">
            <v>0</v>
          </cell>
          <cell r="J1756">
            <v>2524284</v>
          </cell>
          <cell r="K1756">
            <v>68.760000000000005</v>
          </cell>
          <cell r="L1756">
            <v>71</v>
          </cell>
        </row>
        <row r="1757">
          <cell r="A1757">
            <v>1672</v>
          </cell>
          <cell r="B1757" t="str">
            <v>060302.4629.04943.01 Penyediaan PS AM Bagi Kawasan Kumuh/Nelayan di Desa Maleo, Desa Bunto, Desa Tahele dan Desa Londoun Kec. Popayato Timur</v>
          </cell>
          <cell r="C1757" t="str">
            <v>Kontrak</v>
          </cell>
          <cell r="D1757" t="str">
            <v>Fisik</v>
          </cell>
          <cell r="E1757">
            <v>3183620</v>
          </cell>
          <cell r="F1757">
            <v>0</v>
          </cell>
          <cell r="G1757">
            <v>3183620</v>
          </cell>
          <cell r="H1757">
            <v>2009284</v>
          </cell>
          <cell r="I1757">
            <v>0</v>
          </cell>
          <cell r="J1757">
            <v>2009284</v>
          </cell>
          <cell r="K1757">
            <v>63.11</v>
          </cell>
          <cell r="L1757">
            <v>65</v>
          </cell>
        </row>
        <row r="1758">
          <cell r="A1758">
            <v>1673</v>
          </cell>
          <cell r="B1758" t="str">
            <v>060302.4629.04943.01 Penyediaan PS AM Bagi Kawasan Kumuh/Nelayan di Desa Monano Kec. Anggrek</v>
          </cell>
          <cell r="C1758" t="str">
            <v>Kontrak</v>
          </cell>
          <cell r="D1758" t="str">
            <v>Fisik</v>
          </cell>
          <cell r="E1758">
            <v>3316380</v>
          </cell>
          <cell r="F1758">
            <v>0</v>
          </cell>
          <cell r="G1758">
            <v>3316380</v>
          </cell>
          <cell r="H1758">
            <v>2018702</v>
          </cell>
          <cell r="I1758">
            <v>0</v>
          </cell>
          <cell r="J1758">
            <v>2018702</v>
          </cell>
          <cell r="K1758">
            <v>60.87</v>
          </cell>
          <cell r="L1758">
            <v>62</v>
          </cell>
        </row>
        <row r="1759">
          <cell r="A1759">
            <v>1674</v>
          </cell>
          <cell r="B1759" t="str">
            <v>060302.4630.04944.01 Pembangunan SPAM bagi Kawasan Kumuh/Nelayan di Kec. Tibawa</v>
          </cell>
          <cell r="C1759" t="str">
            <v>Kontrak</v>
          </cell>
          <cell r="D1759" t="str">
            <v>Fisik</v>
          </cell>
          <cell r="E1759">
            <v>6303310</v>
          </cell>
          <cell r="F1759">
            <v>0</v>
          </cell>
          <cell r="G1759">
            <v>6303310</v>
          </cell>
          <cell r="H1759">
            <v>4796612</v>
          </cell>
          <cell r="I1759">
            <v>0</v>
          </cell>
          <cell r="J1759">
            <v>4796612</v>
          </cell>
          <cell r="K1759">
            <v>76.099999999999994</v>
          </cell>
          <cell r="L1759">
            <v>78</v>
          </cell>
        </row>
        <row r="1760">
          <cell r="A1760">
            <v>1675</v>
          </cell>
          <cell r="B1760" t="str">
            <v>060302.4630.04944.01 Honor Panitia Pengadaan Barang / Jasa</v>
          </cell>
          <cell r="C1760" t="str">
            <v>Adm. Umum</v>
          </cell>
          <cell r="D1760" t="str">
            <v>Adm. Umum</v>
          </cell>
          <cell r="E1760">
            <v>96690</v>
          </cell>
          <cell r="F1760">
            <v>0</v>
          </cell>
          <cell r="G1760">
            <v>96690</v>
          </cell>
          <cell r="H1760">
            <v>50490</v>
          </cell>
          <cell r="I1760">
            <v>0</v>
          </cell>
          <cell r="J1760">
            <v>50490</v>
          </cell>
          <cell r="K1760">
            <v>52.22</v>
          </cell>
          <cell r="L1760">
            <v>52.22</v>
          </cell>
        </row>
        <row r="1761">
          <cell r="A1761">
            <v>5496761</v>
          </cell>
          <cell r="B1761" t="str">
            <v xml:space="preserve">PENGEMBANGAN PENYEHATAN LINGKUNGAN PERMUKIMAN GORONTALO </v>
          </cell>
          <cell r="C1761" t="str">
            <v xml:space="preserve">- </v>
          </cell>
          <cell r="D1761" t="str">
            <v>-</v>
          </cell>
          <cell r="E1761">
            <v>1650000</v>
          </cell>
          <cell r="F1761">
            <v>0</v>
          </cell>
          <cell r="G1761">
            <v>1650000</v>
          </cell>
          <cell r="H1761">
            <v>766765</v>
          </cell>
          <cell r="I1761">
            <v>0</v>
          </cell>
          <cell r="J1761">
            <v>766765</v>
          </cell>
          <cell r="K1761">
            <v>46.47</v>
          </cell>
          <cell r="L1761">
            <v>41.89</v>
          </cell>
        </row>
        <row r="1762">
          <cell r="A1762">
            <v>1676</v>
          </cell>
          <cell r="B1762" t="str">
            <v>060302.4283.00200.01 Bantuan Teknik PS Air Limbah Penunjang RSH Kab. Boalemo</v>
          </cell>
          <cell r="C1762" t="str">
            <v>Kontrak</v>
          </cell>
          <cell r="D1762" t="str">
            <v>Non Fisik</v>
          </cell>
          <cell r="E1762">
            <v>320000</v>
          </cell>
          <cell r="F1762">
            <v>0</v>
          </cell>
          <cell r="G1762">
            <v>320000</v>
          </cell>
          <cell r="H1762">
            <v>106480</v>
          </cell>
          <cell r="I1762">
            <v>0</v>
          </cell>
          <cell r="J1762">
            <v>106480</v>
          </cell>
          <cell r="K1762">
            <v>33.28</v>
          </cell>
          <cell r="L1762">
            <v>30</v>
          </cell>
        </row>
        <row r="1763">
          <cell r="A1763">
            <v>1677</v>
          </cell>
          <cell r="B1763" t="str">
            <v>060302.4283.00200.01 Bantek PS Air Limbah Penunjang RSH Kab. Pohuwato</v>
          </cell>
          <cell r="C1763" t="str">
            <v>Kontrak</v>
          </cell>
          <cell r="D1763" t="str">
            <v>Non Fisik</v>
          </cell>
          <cell r="E1763">
            <v>320000</v>
          </cell>
          <cell r="F1763">
            <v>0</v>
          </cell>
          <cell r="G1763">
            <v>320000</v>
          </cell>
          <cell r="H1763">
            <v>130658</v>
          </cell>
          <cell r="I1763">
            <v>0</v>
          </cell>
          <cell r="J1763">
            <v>130658</v>
          </cell>
          <cell r="K1763">
            <v>40.83</v>
          </cell>
          <cell r="L1763">
            <v>30</v>
          </cell>
        </row>
        <row r="1764">
          <cell r="A1764">
            <v>1678</v>
          </cell>
          <cell r="B1764" t="str">
            <v>060302.4283.00200.01 Bantek PS Air Limbah Penunjang RSH Kab. Gorontalo</v>
          </cell>
          <cell r="C1764" t="str">
            <v>Kontrak</v>
          </cell>
          <cell r="D1764" t="str">
            <v>Non Fisik</v>
          </cell>
          <cell r="E1764">
            <v>320000</v>
          </cell>
          <cell r="F1764">
            <v>0</v>
          </cell>
          <cell r="G1764">
            <v>320000</v>
          </cell>
          <cell r="H1764">
            <v>130680</v>
          </cell>
          <cell r="I1764">
            <v>0</v>
          </cell>
          <cell r="J1764">
            <v>130680</v>
          </cell>
          <cell r="K1764">
            <v>40.840000000000003</v>
          </cell>
          <cell r="L1764">
            <v>30</v>
          </cell>
        </row>
        <row r="1765">
          <cell r="A1765">
            <v>1679</v>
          </cell>
          <cell r="B1765" t="str">
            <v>060302.4283.00200.01 Bantek PS Air Limbah Penunjang RSH Kab. Gorontalo Utara</v>
          </cell>
          <cell r="C1765" t="str">
            <v>Kontrak</v>
          </cell>
          <cell r="D1765" t="str">
            <v>Non Fisik</v>
          </cell>
          <cell r="E1765">
            <v>320000</v>
          </cell>
          <cell r="F1765">
            <v>0</v>
          </cell>
          <cell r="G1765">
            <v>320000</v>
          </cell>
          <cell r="H1765">
            <v>229520</v>
          </cell>
          <cell r="I1765">
            <v>0</v>
          </cell>
          <cell r="J1765">
            <v>229520</v>
          </cell>
          <cell r="K1765">
            <v>71.73</v>
          </cell>
          <cell r="L1765">
            <v>70</v>
          </cell>
        </row>
        <row r="1766">
          <cell r="A1766">
            <v>1680</v>
          </cell>
          <cell r="B1766" t="str">
            <v>060302.4283.00200.01 Biaya Pelelangan</v>
          </cell>
          <cell r="C1766" t="str">
            <v>Adm. Umum</v>
          </cell>
          <cell r="D1766" t="str">
            <v>Adm. Umum</v>
          </cell>
          <cell r="E1766">
            <v>20000</v>
          </cell>
          <cell r="F1766">
            <v>0</v>
          </cell>
          <cell r="G1766">
            <v>20000</v>
          </cell>
          <cell r="H1766">
            <v>19500</v>
          </cell>
          <cell r="I1766">
            <v>0</v>
          </cell>
          <cell r="J1766">
            <v>19500</v>
          </cell>
          <cell r="K1766">
            <v>97.5</v>
          </cell>
          <cell r="L1766">
            <v>97.5</v>
          </cell>
        </row>
        <row r="1767">
          <cell r="A1767">
            <v>1681</v>
          </cell>
          <cell r="B1767" t="str">
            <v>060302.4283.04679.01 PELATIHAN SANIMAS MANDOR DAN KSM</v>
          </cell>
          <cell r="C1767" t="str">
            <v>Swakelola</v>
          </cell>
          <cell r="D1767" t="str">
            <v>Non Fisik</v>
          </cell>
          <cell r="E1767">
            <v>179200</v>
          </cell>
          <cell r="F1767">
            <v>0</v>
          </cell>
          <cell r="G1767">
            <v>179200</v>
          </cell>
          <cell r="H1767">
            <v>126292</v>
          </cell>
          <cell r="I1767">
            <v>0</v>
          </cell>
          <cell r="J1767">
            <v>126292</v>
          </cell>
          <cell r="K1767">
            <v>70.48</v>
          </cell>
          <cell r="L1767">
            <v>70.48</v>
          </cell>
        </row>
        <row r="1768">
          <cell r="A1768">
            <v>1682</v>
          </cell>
          <cell r="B1768" t="str">
            <v>060302.4283.04679.01 DISEMINASI DAN SOSIALISASI NSPM BIDANG PLP</v>
          </cell>
          <cell r="C1768" t="str">
            <v>Swakelola</v>
          </cell>
          <cell r="D1768" t="str">
            <v>Non Fisik</v>
          </cell>
          <cell r="E1768">
            <v>89600</v>
          </cell>
          <cell r="F1768">
            <v>0</v>
          </cell>
          <cell r="G1768">
            <v>89600</v>
          </cell>
          <cell r="H1768">
            <v>0</v>
          </cell>
          <cell r="I1768">
            <v>0</v>
          </cell>
          <cell r="J1768">
            <v>0</v>
          </cell>
          <cell r="K1768">
            <v>0</v>
          </cell>
          <cell r="L1768">
            <v>0</v>
          </cell>
        </row>
        <row r="1769">
          <cell r="A1769">
            <v>1683</v>
          </cell>
          <cell r="B1769" t="str">
            <v>060302.4283.04679.01 PENILAIAN KINERJA PEMERINTAH DAERAH (PKPD-PU)</v>
          </cell>
          <cell r="C1769" t="str">
            <v>Swakelola</v>
          </cell>
          <cell r="D1769" t="str">
            <v>Non Fisik</v>
          </cell>
          <cell r="E1769">
            <v>81200</v>
          </cell>
          <cell r="F1769">
            <v>0</v>
          </cell>
          <cell r="G1769">
            <v>81200</v>
          </cell>
          <cell r="H1769">
            <v>23636</v>
          </cell>
          <cell r="I1769">
            <v>0</v>
          </cell>
          <cell r="J1769">
            <v>23636</v>
          </cell>
          <cell r="K1769">
            <v>29.11</v>
          </cell>
          <cell r="L1769">
            <v>29.11</v>
          </cell>
        </row>
        <row r="1770">
          <cell r="A1770">
            <v>5496828</v>
          </cell>
          <cell r="B1770" t="str">
            <v xml:space="preserve">PENGEMBANGAN KINERJA PENGELOLAAN AIR MINUM IRJA BARAT </v>
          </cell>
          <cell r="C1770" t="str">
            <v xml:space="preserve">- </v>
          </cell>
          <cell r="D1770" t="str">
            <v>-</v>
          </cell>
          <cell r="E1770">
            <v>29528000</v>
          </cell>
          <cell r="F1770">
            <v>169985</v>
          </cell>
          <cell r="G1770">
            <v>29697985</v>
          </cell>
          <cell r="H1770">
            <v>25427615</v>
          </cell>
          <cell r="I1770">
            <v>0</v>
          </cell>
          <cell r="J1770">
            <v>25427615</v>
          </cell>
          <cell r="K1770">
            <v>85.62</v>
          </cell>
          <cell r="L1770">
            <v>93.13</v>
          </cell>
        </row>
        <row r="1771">
          <cell r="A1771">
            <v>1684</v>
          </cell>
          <cell r="B1771" t="str">
            <v>060302.4282.00002.01 Administrasi Kegiatan</v>
          </cell>
          <cell r="C1771" t="str">
            <v>Adm. Umum</v>
          </cell>
          <cell r="D1771" t="str">
            <v>Adm. Umum</v>
          </cell>
          <cell r="E1771">
            <v>434230</v>
          </cell>
          <cell r="F1771">
            <v>0</v>
          </cell>
          <cell r="G1771">
            <v>434230</v>
          </cell>
          <cell r="H1771">
            <v>392242</v>
          </cell>
          <cell r="I1771">
            <v>0</v>
          </cell>
          <cell r="J1771">
            <v>392242</v>
          </cell>
          <cell r="K1771">
            <v>90.33</v>
          </cell>
          <cell r="L1771">
            <v>90.33</v>
          </cell>
        </row>
        <row r="1772">
          <cell r="A1772">
            <v>1685</v>
          </cell>
          <cell r="B1772" t="str">
            <v>060302.4282.00012.01 Konsultasi Pembentukan Kelembagaan SPAM</v>
          </cell>
          <cell r="C1772" t="str">
            <v>Swakelola</v>
          </cell>
          <cell r="D1772" t="str">
            <v>Non Fisik</v>
          </cell>
          <cell r="E1772">
            <v>271630</v>
          </cell>
          <cell r="F1772">
            <v>0</v>
          </cell>
          <cell r="G1772">
            <v>271630</v>
          </cell>
          <cell r="H1772">
            <v>329630</v>
          </cell>
          <cell r="I1772">
            <v>0</v>
          </cell>
          <cell r="J1772">
            <v>329630</v>
          </cell>
          <cell r="K1772">
            <v>121.35</v>
          </cell>
          <cell r="L1772">
            <v>100</v>
          </cell>
        </row>
        <row r="1773">
          <cell r="A1773">
            <v>1686</v>
          </cell>
          <cell r="B1773" t="str">
            <v>060302.4282.00012.01 Kampanye Publik Air Minum</v>
          </cell>
          <cell r="C1773" t="str">
            <v>Swakelola</v>
          </cell>
          <cell r="D1773" t="str">
            <v>Non Fisik</v>
          </cell>
          <cell r="E1773">
            <v>271500</v>
          </cell>
          <cell r="F1773">
            <v>0</v>
          </cell>
          <cell r="G1773">
            <v>271500</v>
          </cell>
          <cell r="H1773">
            <v>58000</v>
          </cell>
          <cell r="I1773">
            <v>0</v>
          </cell>
          <cell r="J1773">
            <v>58000</v>
          </cell>
          <cell r="K1773">
            <v>21.36</v>
          </cell>
          <cell r="L1773">
            <v>21.36</v>
          </cell>
        </row>
        <row r="1774">
          <cell r="A1774">
            <v>1687</v>
          </cell>
          <cell r="B1774" t="str">
            <v>060302.4282.00051.01 Pendampingan Penyusunan Rencana Induk Pengembangan SPAM Lokasi Kab. Teluk Bintuni</v>
          </cell>
          <cell r="C1774" t="str">
            <v>Kontrak</v>
          </cell>
          <cell r="D1774" t="str">
            <v>Non Fisik</v>
          </cell>
          <cell r="E1774">
            <v>400000</v>
          </cell>
          <cell r="F1774">
            <v>0</v>
          </cell>
          <cell r="G1774">
            <v>400000</v>
          </cell>
          <cell r="H1774">
            <v>390004</v>
          </cell>
          <cell r="I1774">
            <v>0</v>
          </cell>
          <cell r="J1774">
            <v>390004</v>
          </cell>
          <cell r="K1774">
            <v>97.5</v>
          </cell>
          <cell r="L1774">
            <v>100</v>
          </cell>
        </row>
        <row r="1775">
          <cell r="A1775">
            <v>1688</v>
          </cell>
          <cell r="B1775" t="str">
            <v>060302.4282.00121.01 Supervisi Kegiatan Fisik Air Minum Provinsi Papua Barat</v>
          </cell>
          <cell r="C1775" t="str">
            <v>Kontrak</v>
          </cell>
          <cell r="D1775" t="str">
            <v>Non Fisik</v>
          </cell>
          <cell r="E1775">
            <v>500000</v>
          </cell>
          <cell r="F1775">
            <v>0</v>
          </cell>
          <cell r="G1775">
            <v>500000</v>
          </cell>
          <cell r="H1775">
            <v>293486</v>
          </cell>
          <cell r="I1775">
            <v>0</v>
          </cell>
          <cell r="J1775">
            <v>293486</v>
          </cell>
          <cell r="K1775">
            <v>58.7</v>
          </cell>
          <cell r="L1775">
            <v>95</v>
          </cell>
        </row>
        <row r="1776">
          <cell r="A1776">
            <v>1689</v>
          </cell>
          <cell r="B1776" t="str">
            <v>060302.4282.00967.01 MONEV DAK</v>
          </cell>
          <cell r="C1776" t="str">
            <v>Swakelola</v>
          </cell>
          <cell r="D1776" t="str">
            <v>Non Fisik</v>
          </cell>
          <cell r="E1776">
            <v>260700</v>
          </cell>
          <cell r="F1776">
            <v>0</v>
          </cell>
          <cell r="G1776">
            <v>260700</v>
          </cell>
          <cell r="H1776">
            <v>181447</v>
          </cell>
          <cell r="I1776">
            <v>0</v>
          </cell>
          <cell r="J1776">
            <v>181447</v>
          </cell>
          <cell r="K1776">
            <v>69.599999999999994</v>
          </cell>
          <cell r="L1776">
            <v>69.599999999999994</v>
          </cell>
        </row>
        <row r="1777">
          <cell r="A1777">
            <v>1690</v>
          </cell>
          <cell r="B1777" t="str">
            <v>060302.4282.00967.01 MONEV SPAM</v>
          </cell>
          <cell r="C1777" t="str">
            <v>Swakelola</v>
          </cell>
          <cell r="D1777" t="str">
            <v>Non Fisik</v>
          </cell>
          <cell r="E1777">
            <v>249640</v>
          </cell>
          <cell r="F1777">
            <v>0</v>
          </cell>
          <cell r="G1777">
            <v>249640</v>
          </cell>
          <cell r="H1777">
            <v>121162</v>
          </cell>
          <cell r="I1777">
            <v>0</v>
          </cell>
          <cell r="J1777">
            <v>121162</v>
          </cell>
          <cell r="K1777">
            <v>48.53</v>
          </cell>
          <cell r="L1777">
            <v>48.53</v>
          </cell>
        </row>
        <row r="1778">
          <cell r="A1778">
            <v>1691</v>
          </cell>
          <cell r="B1778" t="str">
            <v>060302.4282.00967.01 MONEV PAMSIMAS</v>
          </cell>
          <cell r="C1778" t="str">
            <v>Swakelola</v>
          </cell>
          <cell r="D1778" t="str">
            <v>Non Fisik</v>
          </cell>
          <cell r="E1778">
            <v>112300</v>
          </cell>
          <cell r="F1778">
            <v>0</v>
          </cell>
          <cell r="G1778">
            <v>112300</v>
          </cell>
          <cell r="H1778">
            <v>74771</v>
          </cell>
          <cell r="I1778">
            <v>0</v>
          </cell>
          <cell r="J1778">
            <v>74771</v>
          </cell>
          <cell r="K1778">
            <v>66.58</v>
          </cell>
          <cell r="L1778">
            <v>66.58</v>
          </cell>
        </row>
        <row r="1779">
          <cell r="A1779">
            <v>1692</v>
          </cell>
          <cell r="B1779" t="str">
            <v>060302.4607.00168.01 Rehabilitasi Sistem Penyediaan Air Minum Kota Fakfak Kabupaten Fakfak</v>
          </cell>
          <cell r="C1779" t="str">
            <v>Kontrak</v>
          </cell>
          <cell r="D1779" t="str">
            <v>Fisik</v>
          </cell>
          <cell r="E1779">
            <v>2428300</v>
          </cell>
          <cell r="F1779">
            <v>0</v>
          </cell>
          <cell r="G1779">
            <v>2428300</v>
          </cell>
          <cell r="H1779">
            <v>2369277</v>
          </cell>
          <cell r="I1779">
            <v>0</v>
          </cell>
          <cell r="J1779">
            <v>2369277</v>
          </cell>
          <cell r="K1779">
            <v>97.57</v>
          </cell>
          <cell r="L1779">
            <v>100</v>
          </cell>
        </row>
        <row r="1780">
          <cell r="A1780">
            <v>1693</v>
          </cell>
          <cell r="B1780" t="str">
            <v>060302.4607.00168.01 Kegiatan Penunjang</v>
          </cell>
          <cell r="C1780" t="str">
            <v>Swakelola</v>
          </cell>
          <cell r="D1780" t="str">
            <v>Non Fisik</v>
          </cell>
          <cell r="E1780">
            <v>131700</v>
          </cell>
          <cell r="F1780">
            <v>0</v>
          </cell>
          <cell r="G1780">
            <v>131700</v>
          </cell>
          <cell r="H1780">
            <v>131700</v>
          </cell>
          <cell r="I1780">
            <v>0</v>
          </cell>
          <cell r="J1780">
            <v>131700</v>
          </cell>
          <cell r="K1780">
            <v>100</v>
          </cell>
          <cell r="L1780">
            <v>100</v>
          </cell>
        </row>
        <row r="1781">
          <cell r="A1781">
            <v>1694</v>
          </cell>
          <cell r="B1781" t="str">
            <v>060302.4612.04469.01 ISI DNGN KEGIATAN SKPA PAMSIMAS</v>
          </cell>
          <cell r="C1781" t="str">
            <v>Swakelola</v>
          </cell>
          <cell r="D1781" t="str">
            <v>Non Fisik</v>
          </cell>
          <cell r="E1781">
            <v>0</v>
          </cell>
          <cell r="F1781">
            <v>169985</v>
          </cell>
          <cell r="G1781">
            <v>169985</v>
          </cell>
          <cell r="H1781">
            <v>0</v>
          </cell>
          <cell r="I1781">
            <v>0</v>
          </cell>
          <cell r="J1781">
            <v>0</v>
          </cell>
          <cell r="K1781">
            <v>0</v>
          </cell>
          <cell r="L1781">
            <v>0</v>
          </cell>
        </row>
        <row r="1782">
          <cell r="A1782">
            <v>1695</v>
          </cell>
          <cell r="B1782" t="str">
            <v>060302.4612.04941.01 PAMSIMAS</v>
          </cell>
          <cell r="C1782" t="str">
            <v>Swakelola</v>
          </cell>
          <cell r="D1782" t="str">
            <v>Non Fisik</v>
          </cell>
          <cell r="E1782">
            <v>1101000</v>
          </cell>
          <cell r="F1782">
            <v>0</v>
          </cell>
          <cell r="G1782">
            <v>1101000</v>
          </cell>
          <cell r="H1782">
            <v>787702</v>
          </cell>
          <cell r="I1782">
            <v>0</v>
          </cell>
          <cell r="J1782">
            <v>787702</v>
          </cell>
          <cell r="K1782">
            <v>71.540000000000006</v>
          </cell>
          <cell r="L1782">
            <v>71.540000000000006</v>
          </cell>
        </row>
        <row r="1783">
          <cell r="A1783">
            <v>1696</v>
          </cell>
          <cell r="B1783" t="str">
            <v>060302.4615.04940.01 Pembangunan Sistem Penyediaan Air Minum Desa Susumuk Kab. Maybrat</v>
          </cell>
          <cell r="C1783" t="str">
            <v>Kontrak</v>
          </cell>
          <cell r="D1783" t="str">
            <v>Fisik</v>
          </cell>
          <cell r="E1783">
            <v>789000</v>
          </cell>
          <cell r="F1783">
            <v>0</v>
          </cell>
          <cell r="G1783">
            <v>789000</v>
          </cell>
          <cell r="H1783">
            <v>606174</v>
          </cell>
          <cell r="I1783">
            <v>0</v>
          </cell>
          <cell r="J1783">
            <v>606174</v>
          </cell>
          <cell r="K1783">
            <v>76.83</v>
          </cell>
          <cell r="L1783">
            <v>80.25</v>
          </cell>
        </row>
        <row r="1784">
          <cell r="A1784">
            <v>1697</v>
          </cell>
          <cell r="B1784" t="str">
            <v>060302.4615.04940.01 Pembangunan Sistem Penyediaan Air Minum Kamp. Krooy Kab. Kaimana</v>
          </cell>
          <cell r="C1784" t="str">
            <v>Kontrak</v>
          </cell>
          <cell r="D1784" t="str">
            <v>Fisik</v>
          </cell>
          <cell r="E1784">
            <v>645000</v>
          </cell>
          <cell r="F1784">
            <v>0</v>
          </cell>
          <cell r="G1784">
            <v>645000</v>
          </cell>
          <cell r="H1784">
            <v>636756</v>
          </cell>
          <cell r="I1784">
            <v>0</v>
          </cell>
          <cell r="J1784">
            <v>636756</v>
          </cell>
          <cell r="K1784">
            <v>98.72</v>
          </cell>
          <cell r="L1784">
            <v>100</v>
          </cell>
        </row>
        <row r="1785">
          <cell r="A1785">
            <v>1698</v>
          </cell>
          <cell r="B1785" t="str">
            <v>060302.4615.04940.01 Pembangunan Sistem Penyediaan Air Minum Kamp. Wensolo Distrik Sawiat Kab. Sorong Selatan</v>
          </cell>
          <cell r="C1785" t="str">
            <v>Kontrak</v>
          </cell>
          <cell r="D1785" t="str">
            <v>Fisik</v>
          </cell>
          <cell r="E1785">
            <v>2158257</v>
          </cell>
          <cell r="F1785">
            <v>0</v>
          </cell>
          <cell r="G1785">
            <v>2158257</v>
          </cell>
          <cell r="H1785">
            <v>1760815</v>
          </cell>
          <cell r="I1785">
            <v>0</v>
          </cell>
          <cell r="J1785">
            <v>1760815</v>
          </cell>
          <cell r="K1785">
            <v>81.59</v>
          </cell>
          <cell r="L1785">
            <v>87.15</v>
          </cell>
        </row>
        <row r="1786">
          <cell r="A1786">
            <v>1699</v>
          </cell>
          <cell r="B1786" t="str">
            <v>060302.4615.04940.01 Pembangunan Sistem Penyediaan Air Minum Desa Waisai Kab. Raja Ampat</v>
          </cell>
          <cell r="C1786" t="str">
            <v>Kontrak</v>
          </cell>
          <cell r="D1786" t="str">
            <v>Fisik</v>
          </cell>
          <cell r="E1786">
            <v>1475343</v>
          </cell>
          <cell r="F1786">
            <v>0</v>
          </cell>
          <cell r="G1786">
            <v>1475343</v>
          </cell>
          <cell r="H1786">
            <v>1165497</v>
          </cell>
          <cell r="I1786">
            <v>0</v>
          </cell>
          <cell r="J1786">
            <v>1165497</v>
          </cell>
          <cell r="K1786">
            <v>79</v>
          </cell>
          <cell r="L1786">
            <v>100</v>
          </cell>
        </row>
        <row r="1787">
          <cell r="A1787">
            <v>1700</v>
          </cell>
          <cell r="B1787" t="str">
            <v>060302.4629.04943.01 Pembangunan Sistem Penyediaan Air Minum Desa SP 2 Kab. Teluk Bintuni</v>
          </cell>
          <cell r="C1787" t="str">
            <v>Kontrak</v>
          </cell>
          <cell r="D1787" t="str">
            <v>Fisik</v>
          </cell>
          <cell r="E1787">
            <v>3900750</v>
          </cell>
          <cell r="F1787">
            <v>0</v>
          </cell>
          <cell r="G1787">
            <v>3900750</v>
          </cell>
          <cell r="H1787">
            <v>3474327</v>
          </cell>
          <cell r="I1787">
            <v>0</v>
          </cell>
          <cell r="J1787">
            <v>3474327</v>
          </cell>
          <cell r="K1787">
            <v>89.07</v>
          </cell>
          <cell r="L1787">
            <v>99.01</v>
          </cell>
        </row>
        <row r="1788">
          <cell r="A1788">
            <v>1701</v>
          </cell>
          <cell r="B1788" t="str">
            <v>060302.4629.04943.01 Pembangunan Sistem Penyediaan Air Minum Desa Aisandami Kab. Teluk Wondama</v>
          </cell>
          <cell r="C1788" t="str">
            <v>Kontrak</v>
          </cell>
          <cell r="D1788" t="str">
            <v>Fisik</v>
          </cell>
          <cell r="E1788">
            <v>3498650</v>
          </cell>
          <cell r="F1788">
            <v>0</v>
          </cell>
          <cell r="G1788">
            <v>3498650</v>
          </cell>
          <cell r="H1788">
            <v>2823520</v>
          </cell>
          <cell r="I1788">
            <v>0</v>
          </cell>
          <cell r="J1788">
            <v>2823520</v>
          </cell>
          <cell r="K1788">
            <v>80.7</v>
          </cell>
          <cell r="L1788">
            <v>97.15</v>
          </cell>
        </row>
        <row r="1789">
          <cell r="A1789">
            <v>1702</v>
          </cell>
          <cell r="B1789" t="str">
            <v>060302.4630.04944.01 Pembangunan Sistem Penyediaan Air Minum Kawasan Aimas Kab. Sorong</v>
          </cell>
          <cell r="C1789" t="str">
            <v>Kontrak</v>
          </cell>
          <cell r="D1789" t="str">
            <v>Fisik</v>
          </cell>
          <cell r="E1789">
            <v>2368446</v>
          </cell>
          <cell r="F1789">
            <v>0</v>
          </cell>
          <cell r="G1789">
            <v>2368446</v>
          </cell>
          <cell r="H1789">
            <v>2348446</v>
          </cell>
          <cell r="I1789">
            <v>0</v>
          </cell>
          <cell r="J1789">
            <v>2348446</v>
          </cell>
          <cell r="K1789">
            <v>99.16</v>
          </cell>
          <cell r="L1789">
            <v>100</v>
          </cell>
        </row>
        <row r="1790">
          <cell r="A1790">
            <v>1703</v>
          </cell>
          <cell r="B1790" t="str">
            <v>060302.4630.04944.01 Pembangunan Sistem Penyediaan Air Minum Kawasan Salawati Kab. Sorong</v>
          </cell>
          <cell r="C1790" t="str">
            <v>Kontrak</v>
          </cell>
          <cell r="D1790" t="str">
            <v>Fisik</v>
          </cell>
          <cell r="E1790">
            <v>998600</v>
          </cell>
          <cell r="F1790">
            <v>0</v>
          </cell>
          <cell r="G1790">
            <v>998600</v>
          </cell>
          <cell r="H1790">
            <v>998600</v>
          </cell>
          <cell r="I1790">
            <v>0</v>
          </cell>
          <cell r="J1790">
            <v>998600</v>
          </cell>
          <cell r="K1790">
            <v>100</v>
          </cell>
          <cell r="L1790">
            <v>100</v>
          </cell>
        </row>
        <row r="1791">
          <cell r="A1791">
            <v>1704</v>
          </cell>
          <cell r="B1791" t="str">
            <v>060302.4630.04944.01 Pembangunan Sistem Penyediaan Air Minum Kawasan Masni Kab. Manokwari</v>
          </cell>
          <cell r="C1791" t="str">
            <v>Kontrak</v>
          </cell>
          <cell r="D1791" t="str">
            <v>Fisik</v>
          </cell>
          <cell r="E1791">
            <v>6002954</v>
          </cell>
          <cell r="F1791">
            <v>0</v>
          </cell>
          <cell r="G1791">
            <v>6002954</v>
          </cell>
          <cell r="H1791">
            <v>5186996</v>
          </cell>
          <cell r="I1791">
            <v>0</v>
          </cell>
          <cell r="J1791">
            <v>5186996</v>
          </cell>
          <cell r="K1791">
            <v>86.41</v>
          </cell>
          <cell r="L1791">
            <v>94.35</v>
          </cell>
        </row>
        <row r="1792">
          <cell r="A1792">
            <v>1705</v>
          </cell>
          <cell r="B1792" t="str">
            <v>060302.4630.04944.01 Pembangunan Intake Kawasan Masni Kab. Manokwari</v>
          </cell>
          <cell r="C1792" t="str">
            <v>Kontrak</v>
          </cell>
          <cell r="D1792" t="str">
            <v>Fisik</v>
          </cell>
          <cell r="E1792">
            <v>410000</v>
          </cell>
          <cell r="F1792">
            <v>0</v>
          </cell>
          <cell r="G1792">
            <v>410000</v>
          </cell>
          <cell r="H1792">
            <v>355066</v>
          </cell>
          <cell r="I1792">
            <v>0</v>
          </cell>
          <cell r="J1792">
            <v>355066</v>
          </cell>
          <cell r="K1792">
            <v>86.6</v>
          </cell>
          <cell r="L1792">
            <v>100</v>
          </cell>
        </row>
        <row r="1793">
          <cell r="A1793">
            <v>1706</v>
          </cell>
          <cell r="B1793" t="str">
            <v>060302.4630.04944.01 Pembangunan Sistem Penyediaan Air Minum IKK Oransbari Kab. Manokwari</v>
          </cell>
          <cell r="C1793" t="str">
            <v>Kontrak</v>
          </cell>
          <cell r="D1793" t="str">
            <v>Fisik</v>
          </cell>
          <cell r="E1793">
            <v>1120000</v>
          </cell>
          <cell r="F1793">
            <v>0</v>
          </cell>
          <cell r="G1793">
            <v>1120000</v>
          </cell>
          <cell r="H1793">
            <v>941999</v>
          </cell>
          <cell r="I1793">
            <v>0</v>
          </cell>
          <cell r="J1793">
            <v>941999</v>
          </cell>
          <cell r="K1793">
            <v>84.11</v>
          </cell>
          <cell r="L1793">
            <v>90.45</v>
          </cell>
        </row>
        <row r="1794">
          <cell r="A1794">
            <v>5496834</v>
          </cell>
          <cell r="B1794" t="str">
            <v xml:space="preserve">PENGEMBANGAN PENYEHATAN LINGKUNGAN PERMUKIMAN PAPUA BARAT </v>
          </cell>
          <cell r="C1794" t="str">
            <v xml:space="preserve">- </v>
          </cell>
          <cell r="D1794" t="str">
            <v>-</v>
          </cell>
          <cell r="E1794">
            <v>1350000</v>
          </cell>
          <cell r="F1794">
            <v>0</v>
          </cell>
          <cell r="G1794">
            <v>1350000</v>
          </cell>
          <cell r="H1794">
            <v>1045131</v>
          </cell>
          <cell r="I1794">
            <v>0</v>
          </cell>
          <cell r="J1794">
            <v>1045131</v>
          </cell>
          <cell r="K1794">
            <v>77.42</v>
          </cell>
          <cell r="L1794">
            <v>81.41</v>
          </cell>
        </row>
        <row r="1795">
          <cell r="A1795">
            <v>1707</v>
          </cell>
          <cell r="B1795" t="str">
            <v>060302.4283.00200.01 Pembangunan PS Air Limbah RSH/Kawasan Kab. Sorong</v>
          </cell>
          <cell r="C1795" t="str">
            <v>Kontrak</v>
          </cell>
          <cell r="D1795" t="str">
            <v>Fisik</v>
          </cell>
          <cell r="E1795">
            <v>1000000</v>
          </cell>
          <cell r="F1795">
            <v>0</v>
          </cell>
          <cell r="G1795">
            <v>1000000</v>
          </cell>
          <cell r="H1795">
            <v>946731</v>
          </cell>
          <cell r="I1795">
            <v>0</v>
          </cell>
          <cell r="J1795">
            <v>946731</v>
          </cell>
          <cell r="K1795">
            <v>94.67</v>
          </cell>
          <cell r="L1795">
            <v>100</v>
          </cell>
        </row>
        <row r="1796">
          <cell r="A1796">
            <v>1708</v>
          </cell>
          <cell r="B1796" t="str">
            <v>060302.4283.00200.01 Supervisi Pembangunan PS Air Limbah RSH/ Kawasan Kab. Sorong</v>
          </cell>
          <cell r="C1796" t="str">
            <v>Kontrak</v>
          </cell>
          <cell r="D1796" t="str">
            <v>Non Fisik</v>
          </cell>
          <cell r="E1796">
            <v>95155</v>
          </cell>
          <cell r="F1796">
            <v>0</v>
          </cell>
          <cell r="G1796">
            <v>95155</v>
          </cell>
          <cell r="H1796">
            <v>93555</v>
          </cell>
          <cell r="I1796">
            <v>0</v>
          </cell>
          <cell r="J1796">
            <v>93555</v>
          </cell>
          <cell r="K1796">
            <v>98.32</v>
          </cell>
          <cell r="L1796">
            <v>100</v>
          </cell>
        </row>
        <row r="1797">
          <cell r="A1797">
            <v>1709</v>
          </cell>
          <cell r="B1797" t="str">
            <v>060302.4283.00200.01 Honor Panitia Pengadaan Barang dan Jasa</v>
          </cell>
          <cell r="C1797" t="str">
            <v>Adm. Umum</v>
          </cell>
          <cell r="D1797" t="str">
            <v>Adm. Umum</v>
          </cell>
          <cell r="E1797">
            <v>4845</v>
          </cell>
          <cell r="F1797">
            <v>0</v>
          </cell>
          <cell r="G1797">
            <v>4845</v>
          </cell>
          <cell r="H1797">
            <v>4845</v>
          </cell>
          <cell r="I1797">
            <v>0</v>
          </cell>
          <cell r="J1797">
            <v>4845</v>
          </cell>
          <cell r="K1797">
            <v>100</v>
          </cell>
          <cell r="L1797">
            <v>100</v>
          </cell>
        </row>
        <row r="1798">
          <cell r="A1798">
            <v>1710</v>
          </cell>
          <cell r="B1798" t="str">
            <v>060302.4283.04679.01 Pelatihan Mandor Sanimas dan KSM</v>
          </cell>
          <cell r="C1798" t="str">
            <v>Swakelola</v>
          </cell>
          <cell r="D1798" t="str">
            <v>Non Fisik</v>
          </cell>
          <cell r="E1798">
            <v>150000</v>
          </cell>
          <cell r="F1798">
            <v>0</v>
          </cell>
          <cell r="G1798">
            <v>150000</v>
          </cell>
          <cell r="H1798">
            <v>0</v>
          </cell>
          <cell r="I1798">
            <v>0</v>
          </cell>
          <cell r="J1798">
            <v>0</v>
          </cell>
          <cell r="K1798">
            <v>0</v>
          </cell>
          <cell r="L1798">
            <v>0</v>
          </cell>
        </row>
        <row r="1799">
          <cell r="A1799">
            <v>1711</v>
          </cell>
          <cell r="B1799" t="str">
            <v>060302.4283.04679.01 Sosialisasi NSPM</v>
          </cell>
          <cell r="C1799" t="str">
            <v>Swakelola</v>
          </cell>
          <cell r="D1799" t="str">
            <v>Non Fisik</v>
          </cell>
          <cell r="E1799">
            <v>100000</v>
          </cell>
          <cell r="F1799">
            <v>0</v>
          </cell>
          <cell r="G1799">
            <v>100000</v>
          </cell>
          <cell r="H1799">
            <v>0</v>
          </cell>
          <cell r="I1799">
            <v>0</v>
          </cell>
          <cell r="J1799">
            <v>0</v>
          </cell>
          <cell r="K1799">
            <v>0</v>
          </cell>
          <cell r="L1799">
            <v>0</v>
          </cell>
        </row>
        <row r="1800">
          <cell r="A1800">
            <v>5501380</v>
          </cell>
          <cell r="B1800" t="str">
            <v xml:space="preserve">PENGEMBANGAN KINERJA PENGELOLAAN AIR MINUM NAD </v>
          </cell>
          <cell r="C1800" t="str">
            <v xml:space="preserve">- </v>
          </cell>
          <cell r="D1800" t="str">
            <v>-</v>
          </cell>
          <cell r="E1800">
            <v>33363000</v>
          </cell>
          <cell r="F1800">
            <v>0</v>
          </cell>
          <cell r="G1800">
            <v>33363000</v>
          </cell>
          <cell r="H1800">
            <v>24237407</v>
          </cell>
          <cell r="I1800">
            <v>0</v>
          </cell>
          <cell r="J1800">
            <v>24237407</v>
          </cell>
          <cell r="K1800">
            <v>72.650000000000006</v>
          </cell>
          <cell r="L1800">
            <v>80.290000000000006</v>
          </cell>
        </row>
        <row r="1801">
          <cell r="A1801">
            <v>1712</v>
          </cell>
          <cell r="B1801" t="str">
            <v>060302.4282.00002.01 Adminitrasi Kegiatan</v>
          </cell>
          <cell r="C1801" t="str">
            <v>Adm. Umum</v>
          </cell>
          <cell r="D1801" t="str">
            <v>Adm. Umum</v>
          </cell>
          <cell r="E1801">
            <v>151548</v>
          </cell>
          <cell r="F1801">
            <v>0</v>
          </cell>
          <cell r="G1801">
            <v>151548</v>
          </cell>
          <cell r="H1801">
            <v>85303</v>
          </cell>
          <cell r="I1801">
            <v>0</v>
          </cell>
          <cell r="J1801">
            <v>85303</v>
          </cell>
          <cell r="K1801">
            <v>56.29</v>
          </cell>
          <cell r="L1801">
            <v>65</v>
          </cell>
        </row>
        <row r="1802">
          <cell r="A1802">
            <v>1713</v>
          </cell>
          <cell r="B1802" t="str">
            <v>060302.4282.00051.01 Fasilitasi Perencanaan Teknik Pengembangan SPAM</v>
          </cell>
          <cell r="C1802" t="str">
            <v>Kontrak</v>
          </cell>
          <cell r="D1802" t="str">
            <v>Non Fisik</v>
          </cell>
          <cell r="E1802">
            <v>290500</v>
          </cell>
          <cell r="F1802">
            <v>0</v>
          </cell>
          <cell r="G1802">
            <v>290500</v>
          </cell>
          <cell r="H1802">
            <v>268500</v>
          </cell>
          <cell r="I1802">
            <v>0</v>
          </cell>
          <cell r="J1802">
            <v>268500</v>
          </cell>
          <cell r="K1802">
            <v>92.43</v>
          </cell>
          <cell r="L1802">
            <v>100</v>
          </cell>
        </row>
        <row r="1803">
          <cell r="A1803">
            <v>1714</v>
          </cell>
          <cell r="B1803" t="str">
            <v>060302.4282.00051.01 Studi Identifikasi Kebutuhan dan Potensi Air Baku Air Minum Provinsi Aceh</v>
          </cell>
          <cell r="C1803" t="str">
            <v>Kontrak</v>
          </cell>
          <cell r="D1803" t="str">
            <v>Non Fisik</v>
          </cell>
          <cell r="E1803">
            <v>300000</v>
          </cell>
          <cell r="F1803">
            <v>0</v>
          </cell>
          <cell r="G1803">
            <v>300000</v>
          </cell>
          <cell r="H1803">
            <v>262160</v>
          </cell>
          <cell r="I1803">
            <v>0</v>
          </cell>
          <cell r="J1803">
            <v>262160</v>
          </cell>
          <cell r="K1803">
            <v>87.39</v>
          </cell>
          <cell r="L1803">
            <v>100</v>
          </cell>
        </row>
        <row r="1804">
          <cell r="A1804">
            <v>1715</v>
          </cell>
          <cell r="B1804" t="str">
            <v>060302.4282.00051.01 Fasilitasi Pembentukan Kelembagaan Penyelenggaraan SPAM Perdesaan dan IKK</v>
          </cell>
          <cell r="C1804" t="str">
            <v>Kontrak</v>
          </cell>
          <cell r="D1804" t="str">
            <v>Non Fisik</v>
          </cell>
          <cell r="E1804">
            <v>300000</v>
          </cell>
          <cell r="F1804">
            <v>0</v>
          </cell>
          <cell r="G1804">
            <v>300000</v>
          </cell>
          <cell r="H1804">
            <v>261200</v>
          </cell>
          <cell r="I1804">
            <v>0</v>
          </cell>
          <cell r="J1804">
            <v>261200</v>
          </cell>
          <cell r="K1804">
            <v>87.07</v>
          </cell>
          <cell r="L1804">
            <v>100</v>
          </cell>
        </row>
        <row r="1805">
          <cell r="A1805">
            <v>1716</v>
          </cell>
          <cell r="B1805" t="str">
            <v>060302.4282.00051.01 Pendampingan Penyusunan Rencana Induk Pengembangan SPAM Provinsi Aceh</v>
          </cell>
          <cell r="C1805" t="str">
            <v>Kontrak</v>
          </cell>
          <cell r="D1805" t="str">
            <v>Non Fisik</v>
          </cell>
          <cell r="E1805">
            <v>398800</v>
          </cell>
          <cell r="F1805">
            <v>0</v>
          </cell>
          <cell r="G1805">
            <v>398800</v>
          </cell>
          <cell r="H1805">
            <v>317705</v>
          </cell>
          <cell r="I1805">
            <v>0</v>
          </cell>
          <cell r="J1805">
            <v>317705</v>
          </cell>
          <cell r="K1805">
            <v>79.67</v>
          </cell>
          <cell r="L1805">
            <v>90</v>
          </cell>
        </row>
        <row r="1806">
          <cell r="A1806">
            <v>1717</v>
          </cell>
          <cell r="B1806" t="str">
            <v>060302.4282.00051.01 Honor Panitia Pengadaan Jasa (Non Konstruksi) 100 juta [5 ORG x 1 PKT]</v>
          </cell>
          <cell r="C1806" t="str">
            <v>Swakelola</v>
          </cell>
          <cell r="D1806" t="str">
            <v>Non Fisik</v>
          </cell>
          <cell r="E1806">
            <v>10700</v>
          </cell>
          <cell r="F1806">
            <v>0</v>
          </cell>
          <cell r="G1806">
            <v>10700</v>
          </cell>
          <cell r="H1806">
            <v>10700</v>
          </cell>
          <cell r="I1806">
            <v>0</v>
          </cell>
          <cell r="J1806">
            <v>10700</v>
          </cell>
          <cell r="K1806">
            <v>100</v>
          </cell>
          <cell r="L1806">
            <v>100</v>
          </cell>
        </row>
        <row r="1807">
          <cell r="A1807">
            <v>1718</v>
          </cell>
          <cell r="B1807" t="str">
            <v>060302.4282.00051.01 Public Campaign</v>
          </cell>
          <cell r="C1807" t="str">
            <v>Kontrak</v>
          </cell>
          <cell r="D1807" t="str">
            <v>Non Fisik</v>
          </cell>
          <cell r="E1807">
            <v>100000</v>
          </cell>
          <cell r="F1807">
            <v>0</v>
          </cell>
          <cell r="G1807">
            <v>100000</v>
          </cell>
          <cell r="H1807">
            <v>29964</v>
          </cell>
          <cell r="I1807">
            <v>0</v>
          </cell>
          <cell r="J1807">
            <v>29964</v>
          </cell>
          <cell r="K1807">
            <v>29.96</v>
          </cell>
          <cell r="L1807">
            <v>35</v>
          </cell>
        </row>
        <row r="1808">
          <cell r="A1808">
            <v>1719</v>
          </cell>
          <cell r="B1808" t="str">
            <v>060302.4282.00967.01 Monitoring dan Evaluasi</v>
          </cell>
          <cell r="C1808" t="str">
            <v>Swakelola</v>
          </cell>
          <cell r="D1808" t="str">
            <v>Non Fisik</v>
          </cell>
          <cell r="E1808">
            <v>448452</v>
          </cell>
          <cell r="F1808">
            <v>0</v>
          </cell>
          <cell r="G1808">
            <v>448452</v>
          </cell>
          <cell r="H1808">
            <v>123224</v>
          </cell>
          <cell r="I1808">
            <v>0</v>
          </cell>
          <cell r="J1808">
            <v>123224</v>
          </cell>
          <cell r="K1808">
            <v>27.48</v>
          </cell>
          <cell r="L1808">
            <v>35</v>
          </cell>
        </row>
        <row r="1809">
          <cell r="A1809">
            <v>1720</v>
          </cell>
          <cell r="B1809" t="str">
            <v>060302.4607.00168.01 Bantuan Fisik Penyehatan PDAM Kota Lhokseumawe/Aceh Utara</v>
          </cell>
          <cell r="C1809" t="str">
            <v>Kontrak</v>
          </cell>
          <cell r="D1809" t="str">
            <v>Fisik</v>
          </cell>
          <cell r="E1809">
            <v>2016450</v>
          </cell>
          <cell r="F1809">
            <v>0</v>
          </cell>
          <cell r="G1809">
            <v>2016450</v>
          </cell>
          <cell r="H1809">
            <v>1523611</v>
          </cell>
          <cell r="I1809">
            <v>0</v>
          </cell>
          <cell r="J1809">
            <v>1523611</v>
          </cell>
          <cell r="K1809">
            <v>75.56</v>
          </cell>
          <cell r="L1809">
            <v>85</v>
          </cell>
        </row>
        <row r="1810">
          <cell r="A1810">
            <v>1721</v>
          </cell>
          <cell r="B1810" t="str">
            <v>060302.4607.00168.01 Bantuan Fisik Penyehatan PDAM Kab. Gayo Lues</v>
          </cell>
          <cell r="C1810" t="str">
            <v>Kontrak</v>
          </cell>
          <cell r="D1810" t="str">
            <v>Fisik</v>
          </cell>
          <cell r="E1810">
            <v>2148500</v>
          </cell>
          <cell r="F1810">
            <v>0</v>
          </cell>
          <cell r="G1810">
            <v>2148500</v>
          </cell>
          <cell r="H1810">
            <v>1622771</v>
          </cell>
          <cell r="I1810">
            <v>0</v>
          </cell>
          <cell r="J1810">
            <v>1622771</v>
          </cell>
          <cell r="K1810">
            <v>75.53</v>
          </cell>
          <cell r="L1810">
            <v>85</v>
          </cell>
        </row>
        <row r="1811">
          <cell r="A1811">
            <v>1722</v>
          </cell>
          <cell r="B1811" t="str">
            <v>060302.4607.00168.01 Bantuan Fisik Penyehatan PDAM Kab. Aceh Singkil</v>
          </cell>
          <cell r="C1811" t="str">
            <v>Kontrak</v>
          </cell>
          <cell r="D1811" t="str">
            <v>Fisik</v>
          </cell>
          <cell r="E1811">
            <v>2150351</v>
          </cell>
          <cell r="F1811">
            <v>0</v>
          </cell>
          <cell r="G1811">
            <v>2150351</v>
          </cell>
          <cell r="H1811">
            <v>1694239</v>
          </cell>
          <cell r="I1811">
            <v>0</v>
          </cell>
          <cell r="J1811">
            <v>1694239</v>
          </cell>
          <cell r="K1811">
            <v>78.790000000000006</v>
          </cell>
          <cell r="L1811">
            <v>85</v>
          </cell>
        </row>
        <row r="1812">
          <cell r="A1812">
            <v>1723</v>
          </cell>
          <cell r="B1812" t="str">
            <v>060302.4607.00168.01 Bantuan Fisik Penyehatan PDAM Kab. Aceh Barat</v>
          </cell>
          <cell r="C1812" t="str">
            <v>Kontrak</v>
          </cell>
          <cell r="D1812" t="str">
            <v>Fisik</v>
          </cell>
          <cell r="E1812">
            <v>1370400</v>
          </cell>
          <cell r="F1812">
            <v>0</v>
          </cell>
          <cell r="G1812">
            <v>1370400</v>
          </cell>
          <cell r="H1812">
            <v>1156438</v>
          </cell>
          <cell r="I1812">
            <v>0</v>
          </cell>
          <cell r="J1812">
            <v>1156438</v>
          </cell>
          <cell r="K1812">
            <v>84.39</v>
          </cell>
          <cell r="L1812">
            <v>95</v>
          </cell>
        </row>
        <row r="1813">
          <cell r="A1813">
            <v>1724</v>
          </cell>
          <cell r="B1813" t="str">
            <v>060302.4607.00168.01 Bantuan Fisik Penyehatan PDAM Kab. Aceh Tamiang</v>
          </cell>
          <cell r="C1813" t="str">
            <v>Kontrak</v>
          </cell>
          <cell r="D1813" t="str">
            <v>Fisik</v>
          </cell>
          <cell r="E1813">
            <v>1686799</v>
          </cell>
          <cell r="F1813">
            <v>0</v>
          </cell>
          <cell r="G1813">
            <v>1686799</v>
          </cell>
          <cell r="H1813">
            <v>1120470</v>
          </cell>
          <cell r="I1813">
            <v>0</v>
          </cell>
          <cell r="J1813">
            <v>1120470</v>
          </cell>
          <cell r="K1813">
            <v>66.430000000000007</v>
          </cell>
          <cell r="L1813">
            <v>88</v>
          </cell>
        </row>
        <row r="1814">
          <cell r="A1814">
            <v>1725</v>
          </cell>
          <cell r="B1814" t="str">
            <v>060302.4607.00168.01 Honor Panitia Pengadaan Barang/Jasa</v>
          </cell>
          <cell r="C1814" t="str">
            <v>Swakelola</v>
          </cell>
          <cell r="D1814" t="str">
            <v>Non Fisik</v>
          </cell>
          <cell r="E1814">
            <v>20500</v>
          </cell>
          <cell r="F1814">
            <v>0</v>
          </cell>
          <cell r="G1814">
            <v>20500</v>
          </cell>
          <cell r="H1814">
            <v>20500</v>
          </cell>
          <cell r="I1814">
            <v>0</v>
          </cell>
          <cell r="J1814">
            <v>20500</v>
          </cell>
          <cell r="K1814">
            <v>100</v>
          </cell>
          <cell r="L1814">
            <v>100</v>
          </cell>
        </row>
        <row r="1815">
          <cell r="A1815">
            <v>1726</v>
          </cell>
          <cell r="B1815" t="str">
            <v>060302.4607.00168.01 Konsultan Supervisi</v>
          </cell>
          <cell r="C1815" t="str">
            <v>Kontrak</v>
          </cell>
          <cell r="D1815" t="str">
            <v>Non Fisik</v>
          </cell>
          <cell r="E1815">
            <v>100000</v>
          </cell>
          <cell r="F1815">
            <v>0</v>
          </cell>
          <cell r="G1815">
            <v>100000</v>
          </cell>
          <cell r="H1815">
            <v>30000</v>
          </cell>
          <cell r="I1815">
            <v>0</v>
          </cell>
          <cell r="J1815">
            <v>30000</v>
          </cell>
          <cell r="K1815">
            <v>30</v>
          </cell>
          <cell r="L1815">
            <v>35</v>
          </cell>
        </row>
        <row r="1816">
          <cell r="A1816">
            <v>1727</v>
          </cell>
          <cell r="B1816" t="str">
            <v>060302.4629.04943.01 Penyediaan Prasarana Sarana Air Minum Bagi Kws Kumuh/Nelayan</v>
          </cell>
          <cell r="C1816" t="str">
            <v>Kontrak</v>
          </cell>
          <cell r="D1816" t="str">
            <v>Fisik</v>
          </cell>
          <cell r="E1816">
            <v>1339900</v>
          </cell>
          <cell r="F1816">
            <v>0</v>
          </cell>
          <cell r="G1816">
            <v>1339900</v>
          </cell>
          <cell r="H1816">
            <v>1014009</v>
          </cell>
          <cell r="I1816">
            <v>0</v>
          </cell>
          <cell r="J1816">
            <v>1014009</v>
          </cell>
          <cell r="K1816">
            <v>75.680000000000007</v>
          </cell>
          <cell r="L1816">
            <v>85</v>
          </cell>
        </row>
        <row r="1817">
          <cell r="A1817">
            <v>1728</v>
          </cell>
          <cell r="B1817" t="str">
            <v>060302.4629.04943.01 Honor Panitia Pengadaan Barang / Jasa</v>
          </cell>
          <cell r="C1817" t="str">
            <v>Swakelola</v>
          </cell>
          <cell r="D1817" t="str">
            <v>Fisik</v>
          </cell>
          <cell r="E1817">
            <v>5850</v>
          </cell>
          <cell r="F1817">
            <v>0</v>
          </cell>
          <cell r="G1817">
            <v>5850</v>
          </cell>
          <cell r="H1817">
            <v>5850</v>
          </cell>
          <cell r="I1817">
            <v>0</v>
          </cell>
          <cell r="J1817">
            <v>5850</v>
          </cell>
          <cell r="K1817">
            <v>100</v>
          </cell>
          <cell r="L1817">
            <v>100</v>
          </cell>
        </row>
        <row r="1818">
          <cell r="A1818">
            <v>1729</v>
          </cell>
          <cell r="B1818" t="str">
            <v>060302.4629.04943.01 Pengawasan/Supervisi Konstruksi</v>
          </cell>
          <cell r="C1818" t="str">
            <v>Kontrak</v>
          </cell>
          <cell r="D1818" t="str">
            <v>Fisik</v>
          </cell>
          <cell r="E1818">
            <v>101200</v>
          </cell>
          <cell r="F1818">
            <v>0</v>
          </cell>
          <cell r="G1818">
            <v>101200</v>
          </cell>
          <cell r="H1818">
            <v>30360</v>
          </cell>
          <cell r="I1818">
            <v>0</v>
          </cell>
          <cell r="J1818">
            <v>30360</v>
          </cell>
          <cell r="K1818">
            <v>30</v>
          </cell>
          <cell r="L1818">
            <v>35</v>
          </cell>
        </row>
        <row r="1819">
          <cell r="A1819">
            <v>1730</v>
          </cell>
          <cell r="B1819" t="str">
            <v>060302.4629.04943.01 Biaya Pelelangan</v>
          </cell>
          <cell r="C1819" t="str">
            <v>Kontrak</v>
          </cell>
          <cell r="D1819" t="str">
            <v>Non Fisik</v>
          </cell>
          <cell r="E1819">
            <v>53050</v>
          </cell>
          <cell r="F1819">
            <v>0</v>
          </cell>
          <cell r="G1819">
            <v>53050</v>
          </cell>
          <cell r="H1819">
            <v>48146</v>
          </cell>
          <cell r="I1819">
            <v>0</v>
          </cell>
          <cell r="J1819">
            <v>48146</v>
          </cell>
          <cell r="K1819">
            <v>90.76</v>
          </cell>
          <cell r="L1819">
            <v>100</v>
          </cell>
        </row>
        <row r="1820">
          <cell r="A1820">
            <v>1731</v>
          </cell>
          <cell r="B1820" t="str">
            <v>060302.4630.04944.01 Pembangunan Instalasi Pengolahan Air Kap. 10 l/dt Lengkap Sarana Penunjang (IKK Owaq)</v>
          </cell>
          <cell r="C1820" t="str">
            <v>Kontrak</v>
          </cell>
          <cell r="D1820" t="str">
            <v>Fisik</v>
          </cell>
          <cell r="E1820">
            <v>4735000</v>
          </cell>
          <cell r="F1820">
            <v>0</v>
          </cell>
          <cell r="G1820">
            <v>4735000</v>
          </cell>
          <cell r="H1820">
            <v>3202272</v>
          </cell>
          <cell r="I1820">
            <v>0</v>
          </cell>
          <cell r="J1820">
            <v>3202272</v>
          </cell>
          <cell r="K1820">
            <v>67.63</v>
          </cell>
          <cell r="L1820">
            <v>75</v>
          </cell>
        </row>
        <row r="1821">
          <cell r="A1821">
            <v>1732</v>
          </cell>
          <cell r="B1821" t="str">
            <v>060302.4630.04944.01 Pembangunan Instalasi Pengolahan Air Lengkap Sarana Penunjang (IKK Samadua)</v>
          </cell>
          <cell r="C1821" t="str">
            <v>Kontrak</v>
          </cell>
          <cell r="D1821" t="str">
            <v>Fisik</v>
          </cell>
          <cell r="E1821">
            <v>4739700</v>
          </cell>
          <cell r="F1821">
            <v>0</v>
          </cell>
          <cell r="G1821">
            <v>4739700</v>
          </cell>
          <cell r="H1821">
            <v>3534223</v>
          </cell>
          <cell r="I1821">
            <v>0</v>
          </cell>
          <cell r="J1821">
            <v>3534223</v>
          </cell>
          <cell r="K1821">
            <v>74.569999999999993</v>
          </cell>
          <cell r="L1821">
            <v>80</v>
          </cell>
        </row>
        <row r="1822">
          <cell r="A1822">
            <v>1733</v>
          </cell>
          <cell r="B1822" t="str">
            <v>060302.4630.04944.01 Pembangunan Instalasi Pengolahan Air Lengkap Sarana Penunjang (IKK Ulee Glee)</v>
          </cell>
          <cell r="C1822" t="str">
            <v>Kontrak</v>
          </cell>
          <cell r="D1822" t="str">
            <v>Fisik</v>
          </cell>
          <cell r="E1822">
            <v>5735300</v>
          </cell>
          <cell r="F1822">
            <v>0</v>
          </cell>
          <cell r="G1822">
            <v>5735300</v>
          </cell>
          <cell r="H1822">
            <v>4338704</v>
          </cell>
          <cell r="I1822">
            <v>0</v>
          </cell>
          <cell r="J1822">
            <v>4338704</v>
          </cell>
          <cell r="K1822">
            <v>75.650000000000006</v>
          </cell>
          <cell r="L1822">
            <v>80</v>
          </cell>
        </row>
        <row r="1823">
          <cell r="A1823">
            <v>1734</v>
          </cell>
          <cell r="B1823" t="str">
            <v>060302.4630.04944.01 Pembangunan Instalasi Pengolahan Air Lengkap Sarana Penunjang (IKK Rimo)</v>
          </cell>
          <cell r="C1823" t="str">
            <v>Kontrak</v>
          </cell>
          <cell r="D1823" t="str">
            <v>Fisik</v>
          </cell>
          <cell r="E1823">
            <v>4730000</v>
          </cell>
          <cell r="F1823">
            <v>0</v>
          </cell>
          <cell r="G1823">
            <v>4730000</v>
          </cell>
          <cell r="H1823">
            <v>3357257</v>
          </cell>
          <cell r="I1823">
            <v>0</v>
          </cell>
          <cell r="J1823">
            <v>3357257</v>
          </cell>
          <cell r="K1823">
            <v>70.98</v>
          </cell>
          <cell r="L1823">
            <v>75</v>
          </cell>
        </row>
        <row r="1824">
          <cell r="A1824">
            <v>1735</v>
          </cell>
          <cell r="B1824" t="str">
            <v>060302.4630.04944.01 Honor Panitia Pengadaan Barang/Jasa</v>
          </cell>
          <cell r="C1824" t="str">
            <v>Swakelola</v>
          </cell>
          <cell r="D1824" t="str">
            <v>Fisik</v>
          </cell>
          <cell r="E1824">
            <v>25200</v>
          </cell>
          <cell r="F1824">
            <v>0</v>
          </cell>
          <cell r="G1824">
            <v>25200</v>
          </cell>
          <cell r="H1824">
            <v>25200</v>
          </cell>
          <cell r="I1824">
            <v>0</v>
          </cell>
          <cell r="J1824">
            <v>25200</v>
          </cell>
          <cell r="K1824">
            <v>100</v>
          </cell>
          <cell r="L1824">
            <v>100</v>
          </cell>
        </row>
        <row r="1825">
          <cell r="A1825">
            <v>1736</v>
          </cell>
          <cell r="B1825" t="str">
            <v>060302.4630.04944.01 Pengawasan/Supervisi Konstruksi (IKK Owaq)</v>
          </cell>
          <cell r="C1825" t="str">
            <v>Kontrak</v>
          </cell>
          <cell r="D1825" t="str">
            <v>Fisik</v>
          </cell>
          <cell r="E1825">
            <v>100000</v>
          </cell>
          <cell r="F1825">
            <v>0</v>
          </cell>
          <cell r="G1825">
            <v>100000</v>
          </cell>
          <cell r="H1825">
            <v>30000</v>
          </cell>
          <cell r="I1825">
            <v>0</v>
          </cell>
          <cell r="J1825">
            <v>30000</v>
          </cell>
          <cell r="K1825">
            <v>30</v>
          </cell>
          <cell r="L1825">
            <v>75</v>
          </cell>
        </row>
        <row r="1826">
          <cell r="A1826">
            <v>1737</v>
          </cell>
          <cell r="B1826" t="str">
            <v>060302.4630.04944.01 Pengawasan/Supervisi Konstruksi (IKK Samadua)</v>
          </cell>
          <cell r="C1826" t="str">
            <v>Kontrak</v>
          </cell>
          <cell r="D1826" t="str">
            <v>Fisik</v>
          </cell>
          <cell r="E1826">
            <v>100000</v>
          </cell>
          <cell r="F1826">
            <v>0</v>
          </cell>
          <cell r="G1826">
            <v>100000</v>
          </cell>
          <cell r="H1826">
            <v>30000</v>
          </cell>
          <cell r="I1826">
            <v>0</v>
          </cell>
          <cell r="J1826">
            <v>30000</v>
          </cell>
          <cell r="K1826">
            <v>30</v>
          </cell>
          <cell r="L1826">
            <v>80</v>
          </cell>
        </row>
        <row r="1827">
          <cell r="A1827">
            <v>1738</v>
          </cell>
          <cell r="B1827" t="str">
            <v>060302.4630.04944.01 Pengawasan/Supervisi Konstruksi (IKK Ulee Glee)</v>
          </cell>
          <cell r="C1827" t="str">
            <v>Kontrak</v>
          </cell>
          <cell r="D1827" t="str">
            <v>Fisik</v>
          </cell>
          <cell r="E1827">
            <v>100000</v>
          </cell>
          <cell r="F1827">
            <v>0</v>
          </cell>
          <cell r="G1827">
            <v>100000</v>
          </cell>
          <cell r="H1827">
            <v>49878</v>
          </cell>
          <cell r="I1827">
            <v>0</v>
          </cell>
          <cell r="J1827">
            <v>49878</v>
          </cell>
          <cell r="K1827">
            <v>49.88</v>
          </cell>
          <cell r="L1827">
            <v>80</v>
          </cell>
        </row>
        <row r="1828">
          <cell r="A1828">
            <v>1739</v>
          </cell>
          <cell r="B1828" t="str">
            <v>060302.4630.04944.01 Pengawasan/supervisi konstruksi (IKK Rimo)</v>
          </cell>
          <cell r="C1828" t="str">
            <v>Kontrak</v>
          </cell>
          <cell r="D1828" t="str">
            <v>Fisik</v>
          </cell>
          <cell r="E1828">
            <v>100000</v>
          </cell>
          <cell r="F1828">
            <v>0</v>
          </cell>
          <cell r="G1828">
            <v>100000</v>
          </cell>
          <cell r="H1828">
            <v>39923</v>
          </cell>
          <cell r="I1828">
            <v>0</v>
          </cell>
          <cell r="J1828">
            <v>39923</v>
          </cell>
          <cell r="K1828">
            <v>39.92</v>
          </cell>
          <cell r="L1828">
            <v>75</v>
          </cell>
        </row>
        <row r="1829">
          <cell r="A1829">
            <v>1740</v>
          </cell>
          <cell r="B1829" t="str">
            <v>060302.4630.04944.01 Honor Panitia Pengadaan Jasa (Non Konstruksi)</v>
          </cell>
          <cell r="C1829" t="str">
            <v>Swakelola</v>
          </cell>
          <cell r="D1829" t="str">
            <v>Non Fisik</v>
          </cell>
          <cell r="E1829">
            <v>4800</v>
          </cell>
          <cell r="F1829">
            <v>0</v>
          </cell>
          <cell r="G1829">
            <v>4800</v>
          </cell>
          <cell r="H1829">
            <v>4800</v>
          </cell>
          <cell r="I1829">
            <v>0</v>
          </cell>
          <cell r="J1829">
            <v>4800</v>
          </cell>
          <cell r="K1829">
            <v>100</v>
          </cell>
          <cell r="L1829">
            <v>100</v>
          </cell>
        </row>
        <row r="1830">
          <cell r="A1830">
            <v>5501685</v>
          </cell>
          <cell r="B1830" t="str">
            <v xml:space="preserve">PEMBANGUNAN INFRASTRUKTUR PERMUKIMAN KAB. PESISIR SELATAN </v>
          </cell>
          <cell r="C1830" t="str">
            <v xml:space="preserve">- </v>
          </cell>
          <cell r="D1830" t="str">
            <v>-</v>
          </cell>
          <cell r="E1830">
            <v>0</v>
          </cell>
          <cell r="F1830">
            <v>2310000</v>
          </cell>
          <cell r="G1830">
            <v>2310000</v>
          </cell>
          <cell r="H1830">
            <v>0</v>
          </cell>
          <cell r="I1830">
            <v>1085674</v>
          </cell>
          <cell r="J1830">
            <v>1085674</v>
          </cell>
          <cell r="K1830">
            <v>47</v>
          </cell>
          <cell r="L1830">
            <v>47.13</v>
          </cell>
        </row>
        <row r="1831">
          <cell r="A1831">
            <v>1741</v>
          </cell>
          <cell r="B1831" t="str">
            <v>060302.4612.04941.01 PEMBANGUNAN SARANA AIR BERSIH DESA KAMPUNG SEI. TANUAK KEC. XI TARUSAN</v>
          </cell>
          <cell r="C1831" t="str">
            <v>Swakelola</v>
          </cell>
          <cell r="D1831" t="str">
            <v>Fisik</v>
          </cell>
          <cell r="E1831">
            <v>0</v>
          </cell>
          <cell r="F1831">
            <v>164448</v>
          </cell>
          <cell r="G1831">
            <v>164448</v>
          </cell>
          <cell r="H1831">
            <v>0</v>
          </cell>
          <cell r="I1831">
            <v>162431</v>
          </cell>
          <cell r="J1831">
            <v>162431</v>
          </cell>
          <cell r="K1831">
            <v>98.77</v>
          </cell>
          <cell r="L1831">
            <v>100</v>
          </cell>
        </row>
        <row r="1832">
          <cell r="A1832">
            <v>1742</v>
          </cell>
          <cell r="B1832" t="str">
            <v>060302.4612.04941.01 PEMBANGUNAN SARANA AIR BERSIH DESA KAMPUNG KABUN BUNGA PASANG II KEC. IV JURAI</v>
          </cell>
          <cell r="C1832" t="str">
            <v>Swakelola</v>
          </cell>
          <cell r="D1832" t="str">
            <v>Fisik</v>
          </cell>
          <cell r="E1832">
            <v>0</v>
          </cell>
          <cell r="F1832">
            <v>154086</v>
          </cell>
          <cell r="G1832">
            <v>154086</v>
          </cell>
          <cell r="H1832">
            <v>0</v>
          </cell>
          <cell r="I1832">
            <v>153654</v>
          </cell>
          <cell r="J1832">
            <v>153654</v>
          </cell>
          <cell r="K1832">
            <v>99.72</v>
          </cell>
          <cell r="L1832">
            <v>100</v>
          </cell>
        </row>
        <row r="1833">
          <cell r="A1833">
            <v>1743</v>
          </cell>
          <cell r="B1833" t="str">
            <v>060302.4612.04941.01 PEMBANGUNAN SARANA AIR BERSIH DESA KAMPUNG LUBUK SARIK KEC. LENGAYANG</v>
          </cell>
          <cell r="C1833" t="str">
            <v>Swakelola</v>
          </cell>
          <cell r="D1833" t="str">
            <v>Fisik</v>
          </cell>
          <cell r="E1833">
            <v>0</v>
          </cell>
          <cell r="F1833">
            <v>154000</v>
          </cell>
          <cell r="G1833">
            <v>154000</v>
          </cell>
          <cell r="H1833">
            <v>0</v>
          </cell>
          <cell r="I1833">
            <v>154000</v>
          </cell>
          <cell r="J1833">
            <v>154000</v>
          </cell>
          <cell r="K1833">
            <v>100</v>
          </cell>
          <cell r="L1833">
            <v>100</v>
          </cell>
        </row>
        <row r="1834">
          <cell r="A1834">
            <v>1744</v>
          </cell>
          <cell r="B1834" t="str">
            <v>060302.4612.04941.01 PEMBANGUNAN SARANA AIR BERSIH DESA KAMPUNG SEI. TUNU KEC. RANAH PESISIR</v>
          </cell>
          <cell r="C1834" t="str">
            <v>Swakelola</v>
          </cell>
          <cell r="D1834" t="str">
            <v>Fisik</v>
          </cell>
          <cell r="E1834">
            <v>0</v>
          </cell>
          <cell r="F1834">
            <v>154000</v>
          </cell>
          <cell r="G1834">
            <v>154000</v>
          </cell>
          <cell r="H1834">
            <v>0</v>
          </cell>
          <cell r="I1834">
            <v>154000</v>
          </cell>
          <cell r="J1834">
            <v>154000</v>
          </cell>
          <cell r="K1834">
            <v>100</v>
          </cell>
          <cell r="L1834">
            <v>100</v>
          </cell>
        </row>
        <row r="1835">
          <cell r="A1835">
            <v>1745</v>
          </cell>
          <cell r="B1835" t="str">
            <v>060302.4612.04941.01 PEMBANGUNAN SARANA AIR BERSIH DESA KAMPUNG KOTO MERAPAK KEC. RANAH PESISIR</v>
          </cell>
          <cell r="C1835" t="str">
            <v>Swakelola</v>
          </cell>
          <cell r="D1835" t="str">
            <v>Fisik</v>
          </cell>
          <cell r="E1835">
            <v>0</v>
          </cell>
          <cell r="F1835">
            <v>154070</v>
          </cell>
          <cell r="G1835">
            <v>154070</v>
          </cell>
          <cell r="H1835">
            <v>0</v>
          </cell>
          <cell r="I1835">
            <v>153718</v>
          </cell>
          <cell r="J1835">
            <v>153718</v>
          </cell>
          <cell r="K1835">
            <v>99.77</v>
          </cell>
          <cell r="L1835">
            <v>100</v>
          </cell>
        </row>
        <row r="1836">
          <cell r="A1836">
            <v>1746</v>
          </cell>
          <cell r="B1836" t="str">
            <v>060302.4612.04941.01 PEMBANGUNAN SARANA AIR BERSIH DESA KAMPUNG SEI. SALAK KEC. SEI. IV JURAI</v>
          </cell>
          <cell r="C1836" t="str">
            <v>Swakelola</v>
          </cell>
          <cell r="D1836" t="str">
            <v>Fisik</v>
          </cell>
          <cell r="E1836">
            <v>0</v>
          </cell>
          <cell r="F1836">
            <v>154008</v>
          </cell>
          <cell r="G1836">
            <v>154008</v>
          </cell>
          <cell r="H1836">
            <v>0</v>
          </cell>
          <cell r="I1836">
            <v>153969</v>
          </cell>
          <cell r="J1836">
            <v>153969</v>
          </cell>
          <cell r="K1836">
            <v>99.98</v>
          </cell>
          <cell r="L1836">
            <v>100</v>
          </cell>
        </row>
        <row r="1837">
          <cell r="A1837">
            <v>1747</v>
          </cell>
          <cell r="B1837" t="str">
            <v>060302.4612.04941.01 PEMBANGUNAN SARANA AIR BERISH DESA KAMPUNG BUKIT PUTUS LUAR KEC. LINGGO SARI BAGANTI</v>
          </cell>
          <cell r="C1837" t="str">
            <v>Swakelola</v>
          </cell>
          <cell r="D1837" t="str">
            <v>Fisik</v>
          </cell>
          <cell r="E1837">
            <v>0</v>
          </cell>
          <cell r="F1837">
            <v>154025</v>
          </cell>
          <cell r="G1837">
            <v>154025</v>
          </cell>
          <cell r="H1837">
            <v>0</v>
          </cell>
          <cell r="I1837">
            <v>153901</v>
          </cell>
          <cell r="J1837">
            <v>153901</v>
          </cell>
          <cell r="K1837">
            <v>99.92</v>
          </cell>
          <cell r="L1837">
            <v>100</v>
          </cell>
        </row>
        <row r="1838">
          <cell r="A1838">
            <v>1748</v>
          </cell>
          <cell r="B1838" t="str">
            <v>060302.4612.04941.01 PEMBANGUNAN SARANA AIR BERSIH DESA KAMPUNG JURUAI DURIAN KADOK KEC. XI TARUSAN</v>
          </cell>
          <cell r="C1838" t="str">
            <v>Swakelola</v>
          </cell>
          <cell r="D1838" t="str">
            <v>Fisik</v>
          </cell>
          <cell r="E1838">
            <v>0</v>
          </cell>
          <cell r="F1838">
            <v>101780</v>
          </cell>
          <cell r="G1838">
            <v>101780</v>
          </cell>
          <cell r="H1838">
            <v>0</v>
          </cell>
          <cell r="I1838">
            <v>0</v>
          </cell>
          <cell r="J1838">
            <v>0</v>
          </cell>
          <cell r="K1838">
            <v>0</v>
          </cell>
          <cell r="L1838">
            <v>0</v>
          </cell>
        </row>
        <row r="1839">
          <cell r="A1839">
            <v>1749</v>
          </cell>
          <cell r="B1839" t="str">
            <v>060302.4612.04941.01 PEMBANGUNAN SARANA AIR BERSIH DESA KAMPUNG SEI. SANGKIR KEC. XI TARUSAN</v>
          </cell>
          <cell r="C1839" t="str">
            <v>Swakelola</v>
          </cell>
          <cell r="D1839" t="str">
            <v>Fisik</v>
          </cell>
          <cell r="E1839">
            <v>0</v>
          </cell>
          <cell r="F1839">
            <v>101780</v>
          </cell>
          <cell r="G1839">
            <v>101780</v>
          </cell>
          <cell r="H1839">
            <v>0</v>
          </cell>
          <cell r="I1839">
            <v>0</v>
          </cell>
          <cell r="J1839">
            <v>0</v>
          </cell>
          <cell r="K1839">
            <v>0</v>
          </cell>
          <cell r="L1839">
            <v>0</v>
          </cell>
        </row>
        <row r="1840">
          <cell r="A1840">
            <v>1750</v>
          </cell>
          <cell r="B1840" t="str">
            <v>060302.4612.04941.01 PEMBANGUNAN SARANA AIR BERSIH DESA KAMPUNG TANGKUJUA KEC. IV JURAI</v>
          </cell>
          <cell r="C1840" t="str">
            <v>Swakelola</v>
          </cell>
          <cell r="D1840" t="str">
            <v>Fisik</v>
          </cell>
          <cell r="E1840">
            <v>0</v>
          </cell>
          <cell r="F1840">
            <v>101780</v>
          </cell>
          <cell r="G1840">
            <v>101780</v>
          </cell>
          <cell r="H1840">
            <v>0</v>
          </cell>
          <cell r="I1840">
            <v>0</v>
          </cell>
          <cell r="J1840">
            <v>0</v>
          </cell>
          <cell r="K1840">
            <v>0</v>
          </cell>
          <cell r="L1840">
            <v>0</v>
          </cell>
        </row>
        <row r="1841">
          <cell r="A1841">
            <v>1751</v>
          </cell>
          <cell r="B1841" t="str">
            <v>060302.4612.04941.01 PEMBANGUNAN SARANA AIR BERSIH DESA KAMPUNG CALAU KEC. BAYANG UTARA</v>
          </cell>
          <cell r="C1841" t="str">
            <v>Swakelola</v>
          </cell>
          <cell r="D1841" t="str">
            <v>Fisik</v>
          </cell>
          <cell r="E1841">
            <v>0</v>
          </cell>
          <cell r="F1841">
            <v>101780</v>
          </cell>
          <cell r="G1841">
            <v>101780</v>
          </cell>
          <cell r="H1841">
            <v>0</v>
          </cell>
          <cell r="I1841">
            <v>0</v>
          </cell>
          <cell r="J1841">
            <v>0</v>
          </cell>
          <cell r="K1841">
            <v>0</v>
          </cell>
          <cell r="L1841">
            <v>0</v>
          </cell>
        </row>
        <row r="1842">
          <cell r="A1842">
            <v>1752</v>
          </cell>
          <cell r="B1842" t="str">
            <v>060302.4612.04941.01 PEMBANGUNAN SARANA AIR BERSIH DESA KAMPUNG KOTO TARATAK KEC. SUTERA</v>
          </cell>
          <cell r="C1842" t="str">
            <v>Swakelola</v>
          </cell>
          <cell r="D1842" t="str">
            <v>Fisik</v>
          </cell>
          <cell r="E1842">
            <v>0</v>
          </cell>
          <cell r="F1842">
            <v>101780</v>
          </cell>
          <cell r="G1842">
            <v>101780</v>
          </cell>
          <cell r="H1842">
            <v>0</v>
          </cell>
          <cell r="I1842">
            <v>0</v>
          </cell>
          <cell r="J1842">
            <v>0</v>
          </cell>
          <cell r="K1842">
            <v>0</v>
          </cell>
          <cell r="L1842">
            <v>0</v>
          </cell>
        </row>
        <row r="1843">
          <cell r="A1843">
            <v>1753</v>
          </cell>
          <cell r="B1843" t="str">
            <v>060302.4612.04941.01 PEMBANGUNAN SARANA AIR BERSIH DESA KAMPUNG JALAMU KEC. BATANG KAPAS</v>
          </cell>
          <cell r="C1843" t="str">
            <v>Swakelola</v>
          </cell>
          <cell r="D1843" t="str">
            <v>Fisik</v>
          </cell>
          <cell r="E1843">
            <v>0</v>
          </cell>
          <cell r="F1843">
            <v>101780</v>
          </cell>
          <cell r="G1843">
            <v>101780</v>
          </cell>
          <cell r="H1843">
            <v>0</v>
          </cell>
          <cell r="I1843">
            <v>0</v>
          </cell>
          <cell r="J1843">
            <v>0</v>
          </cell>
          <cell r="K1843">
            <v>0</v>
          </cell>
          <cell r="L1843">
            <v>0</v>
          </cell>
        </row>
        <row r="1844">
          <cell r="A1844">
            <v>1754</v>
          </cell>
          <cell r="B1844" t="str">
            <v>060302.4612.04941.01 PEMBANGUNAN SARANA AIR BERSIH DESA KAMPUNG AMPALU KEC. SUTERA</v>
          </cell>
          <cell r="C1844" t="str">
            <v>Swakelola</v>
          </cell>
          <cell r="D1844" t="str">
            <v>Fisik</v>
          </cell>
          <cell r="E1844">
            <v>0</v>
          </cell>
          <cell r="F1844">
            <v>101780</v>
          </cell>
          <cell r="G1844">
            <v>101780</v>
          </cell>
          <cell r="H1844">
            <v>0</v>
          </cell>
          <cell r="I1844">
            <v>0</v>
          </cell>
          <cell r="J1844">
            <v>0</v>
          </cell>
          <cell r="K1844">
            <v>0</v>
          </cell>
          <cell r="L1844">
            <v>0</v>
          </cell>
        </row>
        <row r="1845">
          <cell r="A1845">
            <v>1755</v>
          </cell>
          <cell r="B1845" t="str">
            <v>060302.4612.04941.01 PEMBANGUNAN SARANA AIR BERSIH DESA KAMPUNG KOTO KANDIS KEC. LENGAYANG</v>
          </cell>
          <cell r="C1845" t="str">
            <v>Swakelola</v>
          </cell>
          <cell r="D1845" t="str">
            <v>Fisik</v>
          </cell>
          <cell r="E1845">
            <v>0</v>
          </cell>
          <cell r="F1845">
            <v>101780</v>
          </cell>
          <cell r="G1845">
            <v>101780</v>
          </cell>
          <cell r="H1845">
            <v>0</v>
          </cell>
          <cell r="I1845">
            <v>0</v>
          </cell>
          <cell r="J1845">
            <v>0</v>
          </cell>
          <cell r="K1845">
            <v>0</v>
          </cell>
          <cell r="L1845">
            <v>0</v>
          </cell>
        </row>
        <row r="1846">
          <cell r="A1846">
            <v>1756</v>
          </cell>
          <cell r="B1846" t="str">
            <v>060302.4612.04941.01 PEMBANGUNAN SARANA AIR BERSIH DESA KAMPUNG KELOK KOTO LANGANG KEC. LENGAYANG</v>
          </cell>
          <cell r="C1846" t="str">
            <v>Swakelola</v>
          </cell>
          <cell r="D1846" t="str">
            <v>Fisik</v>
          </cell>
          <cell r="E1846">
            <v>0</v>
          </cell>
          <cell r="F1846">
            <v>101780</v>
          </cell>
          <cell r="G1846">
            <v>101780</v>
          </cell>
          <cell r="H1846">
            <v>0</v>
          </cell>
          <cell r="I1846">
            <v>0</v>
          </cell>
          <cell r="J1846">
            <v>0</v>
          </cell>
          <cell r="K1846">
            <v>0</v>
          </cell>
          <cell r="L1846">
            <v>0</v>
          </cell>
        </row>
        <row r="1847">
          <cell r="A1847">
            <v>1757</v>
          </cell>
          <cell r="B1847" t="str">
            <v>060302.4612.04941.01 PEMBANGUNAN SARANA AIR BERSIH DESA KAMPUNG AKAD KEC. LINGGO SARI BAGANTI</v>
          </cell>
          <cell r="C1847" t="str">
            <v>Swakelola</v>
          </cell>
          <cell r="D1847" t="str">
            <v>Fisik</v>
          </cell>
          <cell r="E1847">
            <v>0</v>
          </cell>
          <cell r="F1847">
            <v>101780</v>
          </cell>
          <cell r="G1847">
            <v>101780</v>
          </cell>
          <cell r="H1847">
            <v>0</v>
          </cell>
          <cell r="I1847">
            <v>0</v>
          </cell>
          <cell r="J1847">
            <v>0</v>
          </cell>
          <cell r="K1847">
            <v>0</v>
          </cell>
          <cell r="L1847">
            <v>0</v>
          </cell>
        </row>
        <row r="1848">
          <cell r="A1848">
            <v>1758</v>
          </cell>
          <cell r="B1848" t="str">
            <v>060302.4612.04941.01 PEMBANGUNAN SARANA AIR BERSIH DESA KAMPUNG BANTAIAN KEC. LINNGO SARI BAGANTI</v>
          </cell>
          <cell r="C1848" t="str">
            <v>Swakelola</v>
          </cell>
          <cell r="D1848" t="str">
            <v>Fisik</v>
          </cell>
          <cell r="E1848">
            <v>0</v>
          </cell>
          <cell r="F1848">
            <v>101780</v>
          </cell>
          <cell r="G1848">
            <v>101780</v>
          </cell>
          <cell r="H1848">
            <v>0</v>
          </cell>
          <cell r="I1848">
            <v>0</v>
          </cell>
          <cell r="J1848">
            <v>0</v>
          </cell>
          <cell r="K1848">
            <v>0</v>
          </cell>
          <cell r="L1848">
            <v>0</v>
          </cell>
        </row>
        <row r="1849">
          <cell r="A1849">
            <v>1759</v>
          </cell>
          <cell r="B1849" t="str">
            <v>060302.4612.04941.01 PEMBANGUNAN SARANA AIR BERSIH DESA KAMPUNG KOTO KABUN KEC. LINGGO SARI BANGANTI</v>
          </cell>
          <cell r="C1849" t="str">
            <v>Swakelola</v>
          </cell>
          <cell r="D1849" t="str">
            <v>Fisik</v>
          </cell>
          <cell r="E1849">
            <v>0</v>
          </cell>
          <cell r="F1849">
            <v>101780</v>
          </cell>
          <cell r="G1849">
            <v>101780</v>
          </cell>
          <cell r="H1849">
            <v>0</v>
          </cell>
          <cell r="I1849">
            <v>0</v>
          </cell>
          <cell r="J1849">
            <v>0</v>
          </cell>
          <cell r="K1849">
            <v>0</v>
          </cell>
          <cell r="L1849">
            <v>0</v>
          </cell>
        </row>
        <row r="1850">
          <cell r="A1850">
            <v>5501691</v>
          </cell>
          <cell r="B1850" t="str">
            <v xml:space="preserve">PEMBANGUNAN INFRASTRUKTUR PERMUKIMAN KAB. SOLOK </v>
          </cell>
          <cell r="C1850" t="str">
            <v xml:space="preserve">- </v>
          </cell>
          <cell r="D1850" t="str">
            <v>-</v>
          </cell>
          <cell r="E1850">
            <v>0</v>
          </cell>
          <cell r="F1850">
            <v>2310000</v>
          </cell>
          <cell r="G1850">
            <v>2310000</v>
          </cell>
          <cell r="H1850">
            <v>0</v>
          </cell>
          <cell r="I1850">
            <v>939400</v>
          </cell>
          <cell r="J1850">
            <v>939400</v>
          </cell>
          <cell r="K1850">
            <v>40.67</v>
          </cell>
          <cell r="L1850">
            <v>40.67</v>
          </cell>
        </row>
        <row r="1851">
          <cell r="A1851">
            <v>1760</v>
          </cell>
          <cell r="B1851" t="str">
            <v>060302.4612.04941.02 Pembangunan Sarana Air Minum Desa Simpang Empat / Gurah, Nagari Batu Bajanjang</v>
          </cell>
          <cell r="C1851" t="str">
            <v>Swakelola</v>
          </cell>
          <cell r="D1851" t="str">
            <v>Fisik</v>
          </cell>
          <cell r="E1851">
            <v>0</v>
          </cell>
          <cell r="F1851">
            <v>154000</v>
          </cell>
          <cell r="G1851">
            <v>154000</v>
          </cell>
          <cell r="H1851">
            <v>0</v>
          </cell>
          <cell r="I1851">
            <v>154000</v>
          </cell>
          <cell r="J1851">
            <v>154000</v>
          </cell>
          <cell r="K1851">
            <v>100</v>
          </cell>
          <cell r="L1851">
            <v>100</v>
          </cell>
        </row>
        <row r="1852">
          <cell r="A1852">
            <v>1761</v>
          </cell>
          <cell r="B1852" t="str">
            <v>060302.4612.04941.02 Pembangunan Sarana Air Minum Desa Tabek Nagari Talang Babungo</v>
          </cell>
          <cell r="C1852" t="str">
            <v>Swakelola</v>
          </cell>
          <cell r="D1852" t="str">
            <v>Fisik</v>
          </cell>
          <cell r="E1852">
            <v>0</v>
          </cell>
          <cell r="F1852">
            <v>154000</v>
          </cell>
          <cell r="G1852">
            <v>154000</v>
          </cell>
          <cell r="H1852">
            <v>0</v>
          </cell>
          <cell r="I1852">
            <v>154000</v>
          </cell>
          <cell r="J1852">
            <v>154000</v>
          </cell>
          <cell r="K1852">
            <v>100</v>
          </cell>
          <cell r="L1852">
            <v>100</v>
          </cell>
        </row>
        <row r="1853">
          <cell r="A1853">
            <v>1762</v>
          </cell>
          <cell r="B1853" t="str">
            <v>060302.4612.04941.02 Pembangunan Sarana Air Minum Desa Ganting Padang Palak Nagari Paninggahan</v>
          </cell>
          <cell r="C1853" t="str">
            <v>Swakelola</v>
          </cell>
          <cell r="D1853" t="str">
            <v>Fisik</v>
          </cell>
          <cell r="E1853">
            <v>0</v>
          </cell>
          <cell r="F1853">
            <v>154000</v>
          </cell>
          <cell r="G1853">
            <v>154000</v>
          </cell>
          <cell r="H1853">
            <v>0</v>
          </cell>
          <cell r="I1853">
            <v>92400</v>
          </cell>
          <cell r="J1853">
            <v>92400</v>
          </cell>
          <cell r="K1853">
            <v>60</v>
          </cell>
          <cell r="L1853">
            <v>60</v>
          </cell>
        </row>
        <row r="1854">
          <cell r="A1854">
            <v>1763</v>
          </cell>
          <cell r="B1854" t="str">
            <v>060302.4612.04941.02 Pembangunan Sarana Air Minum Desa Talago Dadok/Gurah, Nagari Sungai Janiah</v>
          </cell>
          <cell r="C1854" t="str">
            <v>Swakelola</v>
          </cell>
          <cell r="D1854" t="str">
            <v>Fisik</v>
          </cell>
          <cell r="E1854">
            <v>0</v>
          </cell>
          <cell r="F1854">
            <v>154000</v>
          </cell>
          <cell r="G1854">
            <v>154000</v>
          </cell>
          <cell r="H1854">
            <v>0</v>
          </cell>
          <cell r="I1854">
            <v>92400</v>
          </cell>
          <cell r="J1854">
            <v>92400</v>
          </cell>
          <cell r="K1854">
            <v>60</v>
          </cell>
          <cell r="L1854">
            <v>60</v>
          </cell>
        </row>
        <row r="1855">
          <cell r="A1855">
            <v>1764</v>
          </cell>
          <cell r="B1855" t="str">
            <v>060302.4612.04941.02 Pembangunan Sarana Air Minum Desa Sungai Pangalek, Nagari Sariak Alahan Tigo</v>
          </cell>
          <cell r="C1855" t="str">
            <v>Swakelola</v>
          </cell>
          <cell r="D1855" t="str">
            <v>Fisik</v>
          </cell>
          <cell r="E1855">
            <v>0</v>
          </cell>
          <cell r="F1855">
            <v>154000</v>
          </cell>
          <cell r="G1855">
            <v>154000</v>
          </cell>
          <cell r="H1855">
            <v>0</v>
          </cell>
          <cell r="I1855">
            <v>154000</v>
          </cell>
          <cell r="J1855">
            <v>154000</v>
          </cell>
          <cell r="K1855">
            <v>100</v>
          </cell>
          <cell r="L1855">
            <v>100</v>
          </cell>
        </row>
        <row r="1856">
          <cell r="A1856">
            <v>1765</v>
          </cell>
          <cell r="B1856" t="str">
            <v>060302.4612.04941.02 Pembangunan Sarana Air Minum Desa Bancah Laweh Nagari Rangkiang Luluih</v>
          </cell>
          <cell r="C1856" t="str">
            <v>Swakelola</v>
          </cell>
          <cell r="D1856" t="str">
            <v>Fisik</v>
          </cell>
          <cell r="E1856">
            <v>0</v>
          </cell>
          <cell r="F1856">
            <v>154000</v>
          </cell>
          <cell r="G1856">
            <v>154000</v>
          </cell>
          <cell r="H1856">
            <v>0</v>
          </cell>
          <cell r="I1856">
            <v>30800</v>
          </cell>
          <cell r="J1856">
            <v>30800</v>
          </cell>
          <cell r="K1856">
            <v>20</v>
          </cell>
          <cell r="L1856">
            <v>20</v>
          </cell>
        </row>
        <row r="1857">
          <cell r="A1857">
            <v>1766</v>
          </cell>
          <cell r="B1857" t="str">
            <v>060302.4612.04941.02 Pembangunan Sarana Air Minum Desa Balai Gadang / Batu Kudo / Sikumbang Nagari Sungai Durian</v>
          </cell>
          <cell r="C1857" t="str">
            <v>Swakelola</v>
          </cell>
          <cell r="D1857" t="str">
            <v>Fisik</v>
          </cell>
          <cell r="E1857">
            <v>0</v>
          </cell>
          <cell r="F1857">
            <v>154000</v>
          </cell>
          <cell r="G1857">
            <v>154000</v>
          </cell>
          <cell r="H1857">
            <v>0</v>
          </cell>
          <cell r="I1857">
            <v>30800</v>
          </cell>
          <cell r="J1857">
            <v>30800</v>
          </cell>
          <cell r="K1857">
            <v>20</v>
          </cell>
          <cell r="L1857">
            <v>20</v>
          </cell>
        </row>
        <row r="1858">
          <cell r="A1858">
            <v>1767</v>
          </cell>
          <cell r="B1858" t="str">
            <v>060302.4612.04941.02 Pembangunan Sarana Air Minum Desa Atas Mesjid, Nagari Batu Bajanjang</v>
          </cell>
          <cell r="C1858" t="str">
            <v>Swakelola</v>
          </cell>
          <cell r="D1858" t="str">
            <v>Fisik</v>
          </cell>
          <cell r="E1858">
            <v>0</v>
          </cell>
          <cell r="F1858">
            <v>192500</v>
          </cell>
          <cell r="G1858">
            <v>192500</v>
          </cell>
          <cell r="H1858">
            <v>0</v>
          </cell>
          <cell r="I1858">
            <v>38500</v>
          </cell>
          <cell r="J1858">
            <v>38500</v>
          </cell>
          <cell r="K1858">
            <v>20</v>
          </cell>
          <cell r="L1858">
            <v>20</v>
          </cell>
        </row>
        <row r="1859">
          <cell r="A1859">
            <v>1768</v>
          </cell>
          <cell r="B1859" t="str">
            <v>060302.4612.04941.02 Pembangunan Sarana Air Minum Desa Buah Jambu, Nagari Tanjung Alai</v>
          </cell>
          <cell r="C1859" t="str">
            <v>Swakelola</v>
          </cell>
          <cell r="D1859" t="str">
            <v>Fisik</v>
          </cell>
          <cell r="E1859">
            <v>0</v>
          </cell>
          <cell r="F1859">
            <v>192500</v>
          </cell>
          <cell r="G1859">
            <v>192500</v>
          </cell>
          <cell r="H1859">
            <v>0</v>
          </cell>
          <cell r="I1859">
            <v>38500</v>
          </cell>
          <cell r="J1859">
            <v>38500</v>
          </cell>
          <cell r="K1859">
            <v>20</v>
          </cell>
          <cell r="L1859">
            <v>20</v>
          </cell>
        </row>
        <row r="1860">
          <cell r="A1860">
            <v>1769</v>
          </cell>
          <cell r="B1860" t="str">
            <v>060302.4612.04941.02 Pembangunan Sarana Air Minum Desa Kubang Nan Raok/Rumah Gadang, Nagari Supayang</v>
          </cell>
          <cell r="C1860" t="str">
            <v>Swakelola</v>
          </cell>
          <cell r="D1860" t="str">
            <v>Fisik</v>
          </cell>
          <cell r="E1860">
            <v>0</v>
          </cell>
          <cell r="F1860">
            <v>192500</v>
          </cell>
          <cell r="G1860">
            <v>192500</v>
          </cell>
          <cell r="H1860">
            <v>0</v>
          </cell>
          <cell r="I1860">
            <v>38500</v>
          </cell>
          <cell r="J1860">
            <v>38500</v>
          </cell>
          <cell r="K1860">
            <v>20</v>
          </cell>
          <cell r="L1860">
            <v>20</v>
          </cell>
        </row>
        <row r="1861">
          <cell r="A1861">
            <v>1770</v>
          </cell>
          <cell r="B1861" t="str">
            <v>060302.4612.04941.02 Pembangunan Sarana Air Minum Desa Lubuk Muaro, Nagari Sungai Abu</v>
          </cell>
          <cell r="C1861" t="str">
            <v>Swakelola</v>
          </cell>
          <cell r="D1861" t="str">
            <v>Fisik</v>
          </cell>
          <cell r="E1861">
            <v>0</v>
          </cell>
          <cell r="F1861">
            <v>192500</v>
          </cell>
          <cell r="G1861">
            <v>192500</v>
          </cell>
          <cell r="H1861">
            <v>0</v>
          </cell>
          <cell r="I1861">
            <v>38500</v>
          </cell>
          <cell r="J1861">
            <v>38500</v>
          </cell>
          <cell r="K1861">
            <v>20</v>
          </cell>
          <cell r="L1861">
            <v>20</v>
          </cell>
        </row>
        <row r="1862">
          <cell r="A1862">
            <v>1771</v>
          </cell>
          <cell r="B1862" t="str">
            <v>060302.4612.04941.02 Pembangunan Sarana Air Minum Desa Lipek Pageh, Nagari Sungai Nanam</v>
          </cell>
          <cell r="C1862" t="str">
            <v>Swakelola</v>
          </cell>
          <cell r="D1862" t="str">
            <v>Fisik</v>
          </cell>
          <cell r="E1862">
            <v>0</v>
          </cell>
          <cell r="F1862">
            <v>192500</v>
          </cell>
          <cell r="G1862">
            <v>192500</v>
          </cell>
          <cell r="H1862">
            <v>0</v>
          </cell>
          <cell r="I1862">
            <v>38500</v>
          </cell>
          <cell r="J1862">
            <v>38500</v>
          </cell>
          <cell r="K1862">
            <v>20</v>
          </cell>
          <cell r="L1862">
            <v>20</v>
          </cell>
        </row>
        <row r="1863">
          <cell r="A1863">
            <v>1772</v>
          </cell>
          <cell r="B1863" t="str">
            <v>060302.4612.04941.02 Pembangunan Sarana Air Minum Desa Bulakan, Nagari Talang Babungo</v>
          </cell>
          <cell r="C1863" t="str">
            <v>Swakelola</v>
          </cell>
          <cell r="D1863" t="str">
            <v>Fisik</v>
          </cell>
          <cell r="E1863">
            <v>0</v>
          </cell>
          <cell r="F1863">
            <v>192500</v>
          </cell>
          <cell r="G1863">
            <v>192500</v>
          </cell>
          <cell r="H1863">
            <v>0</v>
          </cell>
          <cell r="I1863">
            <v>38500</v>
          </cell>
          <cell r="J1863">
            <v>38500</v>
          </cell>
          <cell r="K1863">
            <v>20</v>
          </cell>
          <cell r="L1863">
            <v>20</v>
          </cell>
        </row>
        <row r="1864">
          <cell r="A1864">
            <v>1773</v>
          </cell>
          <cell r="B1864" t="str">
            <v>060302.4612.04941.02 Sisa Dana</v>
          </cell>
          <cell r="C1864" t="str">
            <v>Swakelola</v>
          </cell>
          <cell r="D1864" t="str">
            <v>Fisik</v>
          </cell>
          <cell r="E1864">
            <v>0</v>
          </cell>
          <cell r="F1864">
            <v>77000</v>
          </cell>
          <cell r="G1864">
            <v>77000</v>
          </cell>
          <cell r="H1864">
            <v>0</v>
          </cell>
          <cell r="I1864">
            <v>0</v>
          </cell>
          <cell r="J1864">
            <v>0</v>
          </cell>
          <cell r="K1864">
            <v>0</v>
          </cell>
          <cell r="L1864">
            <v>0</v>
          </cell>
        </row>
        <row r="1865">
          <cell r="A1865">
            <v>5501705</v>
          </cell>
          <cell r="B1865" t="str">
            <v xml:space="preserve">PEMBANGUNAN INFRASTRUKTUR PERMUKIMAN KAB. SAWAHLUNTOSINJUNJUNG </v>
          </cell>
          <cell r="C1865" t="str">
            <v xml:space="preserve">- </v>
          </cell>
          <cell r="D1865" t="str">
            <v>-</v>
          </cell>
          <cell r="E1865">
            <v>0</v>
          </cell>
          <cell r="F1865">
            <v>2310000</v>
          </cell>
          <cell r="G1865">
            <v>2310000</v>
          </cell>
          <cell r="H1865">
            <v>0</v>
          </cell>
          <cell r="I1865">
            <v>1296900</v>
          </cell>
          <cell r="J1865">
            <v>1296900</v>
          </cell>
          <cell r="K1865">
            <v>56.14</v>
          </cell>
          <cell r="L1865">
            <v>34.61</v>
          </cell>
        </row>
        <row r="1866">
          <cell r="A1866">
            <v>1774</v>
          </cell>
          <cell r="B1866" t="str">
            <v>060302.4612.04941.02 PAMSIMAS Jorong Batu Manjulur</v>
          </cell>
          <cell r="C1866" t="str">
            <v>Swakelola</v>
          </cell>
          <cell r="D1866" t="str">
            <v>Fisik</v>
          </cell>
          <cell r="E1866">
            <v>0</v>
          </cell>
          <cell r="F1866">
            <v>77000</v>
          </cell>
          <cell r="G1866">
            <v>77000</v>
          </cell>
          <cell r="H1866">
            <v>0</v>
          </cell>
          <cell r="I1866">
            <v>77000</v>
          </cell>
          <cell r="J1866">
            <v>77000</v>
          </cell>
          <cell r="K1866">
            <v>100</v>
          </cell>
          <cell r="L1866">
            <v>98.18</v>
          </cell>
        </row>
        <row r="1867">
          <cell r="A1867">
            <v>1775</v>
          </cell>
          <cell r="B1867" t="str">
            <v>060302.4612.04941.02 PAMSIMAS Jorong Kampung Baru</v>
          </cell>
          <cell r="C1867" t="str">
            <v>Swakelola</v>
          </cell>
          <cell r="D1867" t="str">
            <v>Fisik</v>
          </cell>
          <cell r="E1867">
            <v>0</v>
          </cell>
          <cell r="F1867">
            <v>77000</v>
          </cell>
          <cell r="G1867">
            <v>77000</v>
          </cell>
          <cell r="H1867">
            <v>0</v>
          </cell>
          <cell r="I1867">
            <v>77000</v>
          </cell>
          <cell r="J1867">
            <v>77000</v>
          </cell>
          <cell r="K1867">
            <v>100</v>
          </cell>
          <cell r="L1867">
            <v>81.52</v>
          </cell>
        </row>
        <row r="1868">
          <cell r="A1868">
            <v>1776</v>
          </cell>
          <cell r="B1868" t="str">
            <v>060302.4612.04941.02 PAMSIMAS Jorong Koran 2</v>
          </cell>
          <cell r="C1868" t="str">
            <v>Swakelola</v>
          </cell>
          <cell r="D1868" t="str">
            <v>Fisik</v>
          </cell>
          <cell r="E1868">
            <v>0</v>
          </cell>
          <cell r="F1868">
            <v>103400</v>
          </cell>
          <cell r="G1868">
            <v>103400</v>
          </cell>
          <cell r="H1868">
            <v>0</v>
          </cell>
          <cell r="I1868">
            <v>103400</v>
          </cell>
          <cell r="J1868">
            <v>103400</v>
          </cell>
          <cell r="K1868">
            <v>100</v>
          </cell>
          <cell r="L1868">
            <v>81.5</v>
          </cell>
        </row>
        <row r="1869">
          <cell r="A1869">
            <v>1777</v>
          </cell>
          <cell r="B1869" t="str">
            <v>060302.4612.04941.02 PAMSIMAS Jorong Sungai Abu</v>
          </cell>
          <cell r="C1869" t="str">
            <v>Swakelola</v>
          </cell>
          <cell r="D1869" t="str">
            <v>Fisik</v>
          </cell>
          <cell r="E1869">
            <v>0</v>
          </cell>
          <cell r="F1869">
            <v>77000</v>
          </cell>
          <cell r="G1869">
            <v>77000</v>
          </cell>
          <cell r="H1869">
            <v>0</v>
          </cell>
          <cell r="I1869">
            <v>77000</v>
          </cell>
          <cell r="J1869">
            <v>77000</v>
          </cell>
          <cell r="K1869">
            <v>100</v>
          </cell>
          <cell r="L1869">
            <v>94.5</v>
          </cell>
        </row>
        <row r="1870">
          <cell r="A1870">
            <v>1778</v>
          </cell>
          <cell r="B1870" t="str">
            <v>060302.4612.04941.02 PAMSIMAS Jorong Palintangan</v>
          </cell>
          <cell r="C1870" t="str">
            <v>Swakelola</v>
          </cell>
          <cell r="D1870" t="str">
            <v>Fisik</v>
          </cell>
          <cell r="E1870">
            <v>0</v>
          </cell>
          <cell r="F1870">
            <v>77000</v>
          </cell>
          <cell r="G1870">
            <v>77000</v>
          </cell>
          <cell r="H1870">
            <v>0</v>
          </cell>
          <cell r="I1870">
            <v>77000</v>
          </cell>
          <cell r="J1870">
            <v>77000</v>
          </cell>
          <cell r="K1870">
            <v>100</v>
          </cell>
          <cell r="L1870">
            <v>100</v>
          </cell>
        </row>
        <row r="1871">
          <cell r="A1871">
            <v>1779</v>
          </cell>
          <cell r="B1871" t="str">
            <v>060302.4612.04941.02 PAMSIMAS Jorong Kampung Juar</v>
          </cell>
          <cell r="C1871" t="str">
            <v>Swakelola</v>
          </cell>
          <cell r="D1871" t="str">
            <v>Fisik</v>
          </cell>
          <cell r="E1871">
            <v>0</v>
          </cell>
          <cell r="F1871">
            <v>77000</v>
          </cell>
          <cell r="G1871">
            <v>77000</v>
          </cell>
          <cell r="H1871">
            <v>0</v>
          </cell>
          <cell r="I1871">
            <v>77000</v>
          </cell>
          <cell r="J1871">
            <v>77000</v>
          </cell>
          <cell r="K1871">
            <v>100</v>
          </cell>
          <cell r="L1871">
            <v>100</v>
          </cell>
        </row>
        <row r="1872">
          <cell r="A1872">
            <v>1780</v>
          </cell>
          <cell r="B1872" t="str">
            <v>060302.4612.04941.02 PAMSIMAS Jorong Bukit Malintang</v>
          </cell>
          <cell r="C1872" t="str">
            <v>Swakelola</v>
          </cell>
          <cell r="D1872" t="str">
            <v>Fisik</v>
          </cell>
          <cell r="E1872">
            <v>0</v>
          </cell>
          <cell r="F1872">
            <v>77000</v>
          </cell>
          <cell r="G1872">
            <v>77000</v>
          </cell>
          <cell r="H1872">
            <v>0</v>
          </cell>
          <cell r="I1872">
            <v>77000</v>
          </cell>
          <cell r="J1872">
            <v>77000</v>
          </cell>
          <cell r="K1872">
            <v>100</v>
          </cell>
          <cell r="L1872">
            <v>90</v>
          </cell>
        </row>
        <row r="1873">
          <cell r="A1873">
            <v>1781</v>
          </cell>
          <cell r="B1873" t="str">
            <v>060302.4612.04941.02 PAMSIMAS Jorong Limau Sundai</v>
          </cell>
          <cell r="C1873" t="str">
            <v>Swakelola</v>
          </cell>
          <cell r="D1873" t="str">
            <v>Fisik</v>
          </cell>
          <cell r="E1873">
            <v>0</v>
          </cell>
          <cell r="F1873">
            <v>154000</v>
          </cell>
          <cell r="G1873">
            <v>154000</v>
          </cell>
          <cell r="H1873">
            <v>0</v>
          </cell>
          <cell r="I1873">
            <v>77000</v>
          </cell>
          <cell r="J1873">
            <v>77000</v>
          </cell>
          <cell r="K1873">
            <v>50</v>
          </cell>
          <cell r="L1873">
            <v>67.5</v>
          </cell>
        </row>
        <row r="1874">
          <cell r="A1874">
            <v>1782</v>
          </cell>
          <cell r="B1874" t="str">
            <v>060302.4612.04941.02 PAMSIMAS Jorong Kapalo Koto</v>
          </cell>
          <cell r="C1874" t="str">
            <v>Swakelola</v>
          </cell>
          <cell r="D1874" t="str">
            <v>Fisik</v>
          </cell>
          <cell r="E1874">
            <v>0</v>
          </cell>
          <cell r="F1874">
            <v>154000</v>
          </cell>
          <cell r="G1874">
            <v>154000</v>
          </cell>
          <cell r="H1874">
            <v>0</v>
          </cell>
          <cell r="I1874">
            <v>77000</v>
          </cell>
          <cell r="J1874">
            <v>77000</v>
          </cell>
          <cell r="K1874">
            <v>50</v>
          </cell>
          <cell r="L1874">
            <v>41.3</v>
          </cell>
        </row>
        <row r="1875">
          <cell r="A1875">
            <v>1783</v>
          </cell>
          <cell r="B1875" t="str">
            <v>060302.4612.04941.02 PAMSIMAS Jorong Taratak Batuang</v>
          </cell>
          <cell r="C1875" t="str">
            <v>Swakelola</v>
          </cell>
          <cell r="D1875" t="str">
            <v>Fisik</v>
          </cell>
          <cell r="E1875">
            <v>0</v>
          </cell>
          <cell r="F1875">
            <v>154000</v>
          </cell>
          <cell r="G1875">
            <v>154000</v>
          </cell>
          <cell r="H1875">
            <v>0</v>
          </cell>
          <cell r="I1875">
            <v>154000</v>
          </cell>
          <cell r="J1875">
            <v>154000</v>
          </cell>
          <cell r="K1875">
            <v>100</v>
          </cell>
          <cell r="L1875">
            <v>0</v>
          </cell>
        </row>
        <row r="1876">
          <cell r="A1876">
            <v>1784</v>
          </cell>
          <cell r="B1876" t="str">
            <v>060302.4612.04941.02 PAMSIMAS Jorong Koto Tuo</v>
          </cell>
          <cell r="C1876" t="str">
            <v>Swakelola</v>
          </cell>
          <cell r="D1876" t="str">
            <v>Fisik</v>
          </cell>
          <cell r="E1876">
            <v>0</v>
          </cell>
          <cell r="F1876">
            <v>154000</v>
          </cell>
          <cell r="G1876">
            <v>154000</v>
          </cell>
          <cell r="H1876">
            <v>0</v>
          </cell>
          <cell r="I1876">
            <v>154000</v>
          </cell>
          <cell r="J1876">
            <v>154000</v>
          </cell>
          <cell r="K1876">
            <v>100</v>
          </cell>
          <cell r="L1876">
            <v>73.5</v>
          </cell>
        </row>
        <row r="1877">
          <cell r="A1877">
            <v>1785</v>
          </cell>
          <cell r="B1877" t="str">
            <v>060302.4612.04941.02 PAMSIMAS Jorong Bukit Bual</v>
          </cell>
          <cell r="C1877" t="str">
            <v>Swakelola</v>
          </cell>
          <cell r="D1877" t="str">
            <v>Fisik</v>
          </cell>
          <cell r="E1877">
            <v>0</v>
          </cell>
          <cell r="F1877">
            <v>192500</v>
          </cell>
          <cell r="G1877">
            <v>192500</v>
          </cell>
          <cell r="H1877">
            <v>0</v>
          </cell>
          <cell r="I1877">
            <v>38500</v>
          </cell>
          <cell r="J1877">
            <v>38500</v>
          </cell>
          <cell r="K1877">
            <v>20</v>
          </cell>
          <cell r="L1877">
            <v>0</v>
          </cell>
        </row>
        <row r="1878">
          <cell r="A1878">
            <v>1786</v>
          </cell>
          <cell r="B1878" t="str">
            <v>060302.4612.04941.02 PAMSIMAS Jorong Kurnia Kamang</v>
          </cell>
          <cell r="C1878" t="str">
            <v>Swakelola</v>
          </cell>
          <cell r="D1878" t="str">
            <v>Fisik</v>
          </cell>
          <cell r="E1878">
            <v>0</v>
          </cell>
          <cell r="F1878">
            <v>192500</v>
          </cell>
          <cell r="G1878">
            <v>192500</v>
          </cell>
          <cell r="H1878">
            <v>0</v>
          </cell>
          <cell r="I1878">
            <v>38500</v>
          </cell>
          <cell r="J1878">
            <v>38500</v>
          </cell>
          <cell r="K1878">
            <v>20</v>
          </cell>
          <cell r="L1878">
            <v>0</v>
          </cell>
        </row>
        <row r="1879">
          <cell r="A1879">
            <v>1787</v>
          </cell>
          <cell r="B1879" t="str">
            <v>060302.4612.04941.02 PAMSIMAS Jorong Kamang Sejahtera</v>
          </cell>
          <cell r="C1879" t="str">
            <v>Swakelola</v>
          </cell>
          <cell r="D1879" t="str">
            <v>Fisik</v>
          </cell>
          <cell r="E1879">
            <v>0</v>
          </cell>
          <cell r="F1879">
            <v>192500</v>
          </cell>
          <cell r="G1879">
            <v>192500</v>
          </cell>
          <cell r="H1879">
            <v>0</v>
          </cell>
          <cell r="I1879">
            <v>38500</v>
          </cell>
          <cell r="J1879">
            <v>38500</v>
          </cell>
          <cell r="K1879">
            <v>20</v>
          </cell>
          <cell r="L1879">
            <v>0</v>
          </cell>
        </row>
        <row r="1880">
          <cell r="A1880">
            <v>1788</v>
          </cell>
          <cell r="B1880" t="str">
            <v>060302.4612.04941.02 PAMSIMAS Jorong Lembah Gunung</v>
          </cell>
          <cell r="C1880" t="str">
            <v>Swakelola</v>
          </cell>
          <cell r="D1880" t="str">
            <v>Fisik</v>
          </cell>
          <cell r="E1880">
            <v>0</v>
          </cell>
          <cell r="F1880">
            <v>192500</v>
          </cell>
          <cell r="G1880">
            <v>192500</v>
          </cell>
          <cell r="H1880">
            <v>0</v>
          </cell>
          <cell r="I1880">
            <v>38500</v>
          </cell>
          <cell r="J1880">
            <v>38500</v>
          </cell>
          <cell r="K1880">
            <v>20</v>
          </cell>
          <cell r="L1880">
            <v>0</v>
          </cell>
        </row>
        <row r="1881">
          <cell r="A1881">
            <v>1789</v>
          </cell>
          <cell r="B1881" t="str">
            <v>060302.4612.04941.02 PAMSIMAS Jorong Tanjung Karan Latang</v>
          </cell>
          <cell r="C1881" t="str">
            <v>Swakelola</v>
          </cell>
          <cell r="D1881" t="str">
            <v>Fisik</v>
          </cell>
          <cell r="E1881">
            <v>0</v>
          </cell>
          <cell r="F1881">
            <v>192500</v>
          </cell>
          <cell r="G1881">
            <v>192500</v>
          </cell>
          <cell r="H1881">
            <v>0</v>
          </cell>
          <cell r="I1881">
            <v>38500</v>
          </cell>
          <cell r="J1881">
            <v>38500</v>
          </cell>
          <cell r="K1881">
            <v>20</v>
          </cell>
          <cell r="L1881">
            <v>0</v>
          </cell>
        </row>
        <row r="1882">
          <cell r="A1882">
            <v>1790</v>
          </cell>
          <cell r="B1882" t="str">
            <v>060302.4612.04941.02 PAMSIMAS Jorong Koran I</v>
          </cell>
          <cell r="C1882" t="str">
            <v>Swakelola</v>
          </cell>
          <cell r="D1882" t="str">
            <v>Fisik</v>
          </cell>
          <cell r="E1882">
            <v>0</v>
          </cell>
          <cell r="F1882">
            <v>89100</v>
          </cell>
          <cell r="G1882">
            <v>89100</v>
          </cell>
          <cell r="H1882">
            <v>0</v>
          </cell>
          <cell r="I1882">
            <v>0</v>
          </cell>
          <cell r="J1882">
            <v>0</v>
          </cell>
          <cell r="K1882">
            <v>0</v>
          </cell>
          <cell r="L1882">
            <v>0</v>
          </cell>
        </row>
        <row r="1883">
          <cell r="A1883">
            <v>1791</v>
          </cell>
          <cell r="B1883" t="str">
            <v>060302.4612.04941.02 PAMSIMAS Jorong Ranah Sigading</v>
          </cell>
          <cell r="C1883" t="str">
            <v>Swakelola</v>
          </cell>
          <cell r="D1883" t="str">
            <v>Fisik</v>
          </cell>
          <cell r="E1883">
            <v>0</v>
          </cell>
          <cell r="F1883">
            <v>77000</v>
          </cell>
          <cell r="G1883">
            <v>77000</v>
          </cell>
          <cell r="H1883">
            <v>0</v>
          </cell>
          <cell r="I1883">
            <v>77000</v>
          </cell>
          <cell r="J1883">
            <v>77000</v>
          </cell>
          <cell r="K1883">
            <v>100</v>
          </cell>
          <cell r="L1883">
            <v>0</v>
          </cell>
        </row>
        <row r="1884">
          <cell r="A1884">
            <v>5501711</v>
          </cell>
          <cell r="B1884" t="str">
            <v xml:space="preserve">PEMBANGUNAN INFRASTRUKTUR PERMUKIMAN KAB. TANAH DATAR </v>
          </cell>
          <cell r="C1884" t="str">
            <v xml:space="preserve">- </v>
          </cell>
          <cell r="D1884" t="str">
            <v>-</v>
          </cell>
          <cell r="E1884">
            <v>0</v>
          </cell>
          <cell r="F1884">
            <v>2310000</v>
          </cell>
          <cell r="G1884">
            <v>2310000</v>
          </cell>
          <cell r="H1884">
            <v>0</v>
          </cell>
          <cell r="I1884">
            <v>985049</v>
          </cell>
          <cell r="J1884">
            <v>985049</v>
          </cell>
          <cell r="K1884">
            <v>42.64</v>
          </cell>
          <cell r="L1884">
            <v>34.15</v>
          </cell>
        </row>
        <row r="1885">
          <cell r="A1885">
            <v>1792</v>
          </cell>
          <cell r="B1885" t="str">
            <v>060302.4612.04941.02 PAMSIMAS Jorong Subarang Nagari Panyalaian Kecamatan X Koto</v>
          </cell>
          <cell r="C1885" t="str">
            <v>Swakelola</v>
          </cell>
          <cell r="D1885" t="str">
            <v>Fisik</v>
          </cell>
          <cell r="E1885">
            <v>0</v>
          </cell>
          <cell r="F1885">
            <v>192500</v>
          </cell>
          <cell r="G1885">
            <v>192500</v>
          </cell>
          <cell r="H1885">
            <v>0</v>
          </cell>
          <cell r="I1885">
            <v>38500</v>
          </cell>
          <cell r="J1885">
            <v>38500</v>
          </cell>
          <cell r="K1885">
            <v>20</v>
          </cell>
          <cell r="L1885">
            <v>11</v>
          </cell>
        </row>
        <row r="1886">
          <cell r="A1886">
            <v>1793</v>
          </cell>
          <cell r="B1886" t="str">
            <v>060302.4612.04941.02 PAMSIMAS Jorong Balai Bungo Nagari Tanjuang Kecamatan Sungayang</v>
          </cell>
          <cell r="C1886" t="str">
            <v>Swakelola</v>
          </cell>
          <cell r="D1886" t="str">
            <v>Fisik</v>
          </cell>
          <cell r="E1886">
            <v>0</v>
          </cell>
          <cell r="F1886">
            <v>38500</v>
          </cell>
          <cell r="G1886">
            <v>38500</v>
          </cell>
          <cell r="H1886">
            <v>0</v>
          </cell>
          <cell r="I1886">
            <v>0</v>
          </cell>
          <cell r="J1886">
            <v>0</v>
          </cell>
          <cell r="K1886">
            <v>0</v>
          </cell>
          <cell r="L1886">
            <v>0</v>
          </cell>
        </row>
        <row r="1887">
          <cell r="A1887">
            <v>1794</v>
          </cell>
          <cell r="B1887" t="str">
            <v>060302.4612.04941.02 PAMSIMAS Batu Gadang Jorong Padang Panjang Nagari Pariangan Kecamatan Pariangan</v>
          </cell>
          <cell r="C1887" t="str">
            <v>Swakelola</v>
          </cell>
          <cell r="D1887" t="str">
            <v>Fisik</v>
          </cell>
          <cell r="E1887">
            <v>0</v>
          </cell>
          <cell r="F1887">
            <v>192500</v>
          </cell>
          <cell r="G1887">
            <v>192500</v>
          </cell>
          <cell r="H1887">
            <v>0</v>
          </cell>
          <cell r="I1887">
            <v>38500</v>
          </cell>
          <cell r="J1887">
            <v>38500</v>
          </cell>
          <cell r="K1887">
            <v>20</v>
          </cell>
          <cell r="L1887">
            <v>11</v>
          </cell>
        </row>
        <row r="1888">
          <cell r="A1888">
            <v>1795</v>
          </cell>
          <cell r="B1888" t="str">
            <v>060302.4612.04941.02 PAMSIMAS Nagari Koto Baru Kecamatan Sungai Tarab</v>
          </cell>
          <cell r="C1888" t="str">
            <v>Swakelola</v>
          </cell>
          <cell r="D1888" t="str">
            <v>Fisik</v>
          </cell>
          <cell r="E1888">
            <v>0</v>
          </cell>
          <cell r="F1888">
            <v>192500</v>
          </cell>
          <cell r="G1888">
            <v>192500</v>
          </cell>
          <cell r="H1888">
            <v>0</v>
          </cell>
          <cell r="I1888">
            <v>38500</v>
          </cell>
          <cell r="J1888">
            <v>38500</v>
          </cell>
          <cell r="K1888">
            <v>20</v>
          </cell>
          <cell r="L1888">
            <v>11</v>
          </cell>
        </row>
        <row r="1889">
          <cell r="A1889">
            <v>1796</v>
          </cell>
          <cell r="B1889" t="str">
            <v>060302.4612.04941.02 PAMSIMAS Sawah Kareh Jorong Sawah Kareh Nagari Balimbiang Kecamatan Rambatan</v>
          </cell>
          <cell r="C1889" t="str">
            <v>Swakelola</v>
          </cell>
          <cell r="D1889" t="str">
            <v>Fisik</v>
          </cell>
          <cell r="E1889">
            <v>0</v>
          </cell>
          <cell r="F1889">
            <v>192500</v>
          </cell>
          <cell r="G1889">
            <v>192500</v>
          </cell>
          <cell r="H1889">
            <v>0</v>
          </cell>
          <cell r="I1889">
            <v>38500</v>
          </cell>
          <cell r="J1889">
            <v>38500</v>
          </cell>
          <cell r="K1889">
            <v>20</v>
          </cell>
          <cell r="L1889">
            <v>13</v>
          </cell>
        </row>
        <row r="1890">
          <cell r="A1890">
            <v>1797</v>
          </cell>
          <cell r="B1890" t="str">
            <v>060302.4612.04941.02 PAMSIMAS Jorong Pagu-Pagu Nagari Pandai Sikek Kecamatan X Koto</v>
          </cell>
          <cell r="C1890" t="str">
            <v>Swakelola</v>
          </cell>
          <cell r="D1890" t="str">
            <v>Fisik</v>
          </cell>
          <cell r="E1890">
            <v>0</v>
          </cell>
          <cell r="F1890">
            <v>192500</v>
          </cell>
          <cell r="G1890">
            <v>192500</v>
          </cell>
          <cell r="H1890">
            <v>0</v>
          </cell>
          <cell r="I1890">
            <v>38500</v>
          </cell>
          <cell r="J1890">
            <v>38500</v>
          </cell>
          <cell r="K1890">
            <v>20</v>
          </cell>
          <cell r="L1890">
            <v>11</v>
          </cell>
        </row>
        <row r="1891">
          <cell r="A1891">
            <v>1798</v>
          </cell>
          <cell r="B1891" t="str">
            <v>060302.4612.04941.02 PAMSIMAS Jorong Jambu Nagari Batipuh Ateh Kecamatan Batipuh</v>
          </cell>
          <cell r="C1891" t="str">
            <v>Swakelola</v>
          </cell>
          <cell r="D1891" t="str">
            <v>Fisik</v>
          </cell>
          <cell r="E1891">
            <v>0</v>
          </cell>
          <cell r="F1891">
            <v>54451</v>
          </cell>
          <cell r="G1891">
            <v>54451</v>
          </cell>
          <cell r="H1891">
            <v>0</v>
          </cell>
          <cell r="I1891">
            <v>38500</v>
          </cell>
          <cell r="J1891">
            <v>38500</v>
          </cell>
          <cell r="K1891">
            <v>70.709999999999994</v>
          </cell>
          <cell r="L1891">
            <v>11</v>
          </cell>
        </row>
        <row r="1892">
          <cell r="A1892">
            <v>1799</v>
          </cell>
          <cell r="B1892" t="str">
            <v>060302.4612.04941.02 PAMSIMAS Jorong Tibalau Nagari Batu Taba Kecamatan Batipuh Selatan</v>
          </cell>
          <cell r="C1892" t="str">
            <v>Swakelola</v>
          </cell>
          <cell r="D1892" t="str">
            <v>Fisik</v>
          </cell>
          <cell r="E1892">
            <v>0</v>
          </cell>
          <cell r="F1892">
            <v>192500</v>
          </cell>
          <cell r="G1892">
            <v>192500</v>
          </cell>
          <cell r="H1892">
            <v>0</v>
          </cell>
          <cell r="I1892">
            <v>38500</v>
          </cell>
          <cell r="J1892">
            <v>38500</v>
          </cell>
          <cell r="K1892">
            <v>20</v>
          </cell>
          <cell r="L1892">
            <v>12</v>
          </cell>
        </row>
        <row r="1893">
          <cell r="A1893">
            <v>1800</v>
          </cell>
          <cell r="B1893" t="str">
            <v>060302.4612.04941.02 PAMSIMAS Jorong Padang Data Nagari Simawang Kecamatan Rambatan</v>
          </cell>
          <cell r="C1893" t="str">
            <v>Swakelola</v>
          </cell>
          <cell r="D1893" t="str">
            <v>Fisik</v>
          </cell>
          <cell r="E1893">
            <v>0</v>
          </cell>
          <cell r="F1893">
            <v>38500</v>
          </cell>
          <cell r="G1893">
            <v>38500</v>
          </cell>
          <cell r="H1893">
            <v>0</v>
          </cell>
          <cell r="I1893">
            <v>0</v>
          </cell>
          <cell r="J1893">
            <v>0</v>
          </cell>
          <cell r="K1893">
            <v>0</v>
          </cell>
          <cell r="L1893">
            <v>0</v>
          </cell>
        </row>
        <row r="1894">
          <cell r="A1894">
            <v>1801</v>
          </cell>
          <cell r="B1894" t="str">
            <v>060302.4612.04941.02 PAMSIMAS Jorong Duo Koto Nagari Guguak Malalo Kecamatan Batipuh Selatan</v>
          </cell>
          <cell r="C1894" t="str">
            <v>Swakelola</v>
          </cell>
          <cell r="D1894" t="str">
            <v>Fisik</v>
          </cell>
          <cell r="E1894">
            <v>0</v>
          </cell>
          <cell r="F1894">
            <v>192500</v>
          </cell>
          <cell r="G1894">
            <v>192500</v>
          </cell>
          <cell r="H1894">
            <v>0</v>
          </cell>
          <cell r="I1894">
            <v>38500</v>
          </cell>
          <cell r="J1894">
            <v>38500</v>
          </cell>
          <cell r="K1894">
            <v>20</v>
          </cell>
          <cell r="L1894">
            <v>12</v>
          </cell>
        </row>
        <row r="1895">
          <cell r="A1895">
            <v>1802</v>
          </cell>
          <cell r="B1895" t="str">
            <v>060302.4612.04941.02 PAMSIMAS Ladang Laweh Dusun Ladang Laweh Jorong Rambatan Nagari Rambatan Kecamatan Rambatan</v>
          </cell>
          <cell r="C1895" t="str">
            <v>Swakelola</v>
          </cell>
          <cell r="D1895" t="str">
            <v>Fisik</v>
          </cell>
          <cell r="E1895">
            <v>0</v>
          </cell>
          <cell r="F1895">
            <v>192500</v>
          </cell>
          <cell r="G1895">
            <v>192500</v>
          </cell>
          <cell r="H1895">
            <v>0</v>
          </cell>
          <cell r="I1895">
            <v>38500</v>
          </cell>
          <cell r="J1895">
            <v>38500</v>
          </cell>
          <cell r="K1895">
            <v>20</v>
          </cell>
          <cell r="L1895">
            <v>12</v>
          </cell>
        </row>
        <row r="1896">
          <cell r="A1896">
            <v>1803</v>
          </cell>
          <cell r="B1896" t="str">
            <v>060302.4612.04941.02 PAMSIMAS Jorong Dua Baleh Koto Nagari Tanjung Alam Kecamatan Tanjung Baru</v>
          </cell>
          <cell r="C1896" t="str">
            <v>Swakelola</v>
          </cell>
          <cell r="D1896" t="str">
            <v>Fisik</v>
          </cell>
          <cell r="E1896">
            <v>0</v>
          </cell>
          <cell r="F1896">
            <v>38500</v>
          </cell>
          <cell r="G1896">
            <v>38500</v>
          </cell>
          <cell r="H1896">
            <v>0</v>
          </cell>
          <cell r="I1896">
            <v>38500</v>
          </cell>
          <cell r="J1896">
            <v>38500</v>
          </cell>
          <cell r="K1896">
            <v>100</v>
          </cell>
          <cell r="L1896">
            <v>10</v>
          </cell>
        </row>
        <row r="1897">
          <cell r="A1897">
            <v>1804</v>
          </cell>
          <cell r="B1897" t="str">
            <v>060302.4612.04941.02 PAMSIMAS Jorong Cubadak Nagari Cubadak Kecamatan Lima Kaum</v>
          </cell>
          <cell r="C1897" t="str">
            <v>Swakelola</v>
          </cell>
          <cell r="D1897" t="str">
            <v>Fisik</v>
          </cell>
          <cell r="E1897">
            <v>0</v>
          </cell>
          <cell r="F1897">
            <v>67691</v>
          </cell>
          <cell r="G1897">
            <v>67691</v>
          </cell>
          <cell r="H1897">
            <v>0</v>
          </cell>
          <cell r="I1897">
            <v>67691</v>
          </cell>
          <cell r="J1897">
            <v>67691</v>
          </cell>
          <cell r="K1897">
            <v>100</v>
          </cell>
          <cell r="L1897">
            <v>100</v>
          </cell>
        </row>
        <row r="1898">
          <cell r="A1898">
            <v>1805</v>
          </cell>
          <cell r="B1898" t="str">
            <v>060302.4612.04941.02 PAMSIMAS Lona Saiyo Sakato Nagari Parambahan Kecamatan Lima Kaum</v>
          </cell>
          <cell r="C1898" t="str">
            <v>Swakelola</v>
          </cell>
          <cell r="D1898" t="str">
            <v>Fisik</v>
          </cell>
          <cell r="E1898">
            <v>0</v>
          </cell>
          <cell r="F1898">
            <v>147358</v>
          </cell>
          <cell r="G1898">
            <v>147358</v>
          </cell>
          <cell r="H1898">
            <v>0</v>
          </cell>
          <cell r="I1898">
            <v>147358</v>
          </cell>
          <cell r="J1898">
            <v>147358</v>
          </cell>
          <cell r="K1898">
            <v>100</v>
          </cell>
          <cell r="L1898">
            <v>100</v>
          </cell>
        </row>
        <row r="1899">
          <cell r="A1899">
            <v>1806</v>
          </cell>
          <cell r="B1899" t="str">
            <v>060302.4612.04941.02 PAMSIMAS Jorong Tigo Suku Nagari Paninjauan Kecamatan X Koto</v>
          </cell>
          <cell r="C1899" t="str">
            <v>Swakelola</v>
          </cell>
          <cell r="D1899" t="str">
            <v>Fisik</v>
          </cell>
          <cell r="E1899">
            <v>0</v>
          </cell>
          <cell r="F1899">
            <v>77000</v>
          </cell>
          <cell r="G1899">
            <v>77000</v>
          </cell>
          <cell r="H1899">
            <v>0</v>
          </cell>
          <cell r="I1899">
            <v>77000</v>
          </cell>
          <cell r="J1899">
            <v>77000</v>
          </cell>
          <cell r="K1899">
            <v>100</v>
          </cell>
          <cell r="L1899">
            <v>100</v>
          </cell>
        </row>
        <row r="1900">
          <cell r="A1900">
            <v>1807</v>
          </cell>
          <cell r="B1900" t="str">
            <v>060302.4612.04941.02 PAMSIMAS Batang Tarok Dusun Ladang Koto Jorong Sungai Tarab Kecamatan Sungai Tarab</v>
          </cell>
          <cell r="C1900" t="str">
            <v>Swakelola</v>
          </cell>
          <cell r="D1900" t="str">
            <v>Fisik</v>
          </cell>
          <cell r="E1900">
            <v>0</v>
          </cell>
          <cell r="F1900">
            <v>154000</v>
          </cell>
          <cell r="G1900">
            <v>154000</v>
          </cell>
          <cell r="H1900">
            <v>0</v>
          </cell>
          <cell r="I1900">
            <v>154000</v>
          </cell>
          <cell r="J1900">
            <v>154000</v>
          </cell>
          <cell r="K1900">
            <v>100</v>
          </cell>
          <cell r="L1900">
            <v>100</v>
          </cell>
        </row>
        <row r="1901">
          <cell r="A1901">
            <v>1808</v>
          </cell>
          <cell r="B1901" t="str">
            <v>060302.4612.04941.02 PAMSIMAS Kantor Nagari Koto Baru Kecamatan X Koto</v>
          </cell>
          <cell r="C1901" t="str">
            <v>Swakelola</v>
          </cell>
          <cell r="D1901" t="str">
            <v>Fisik</v>
          </cell>
          <cell r="E1901">
            <v>0</v>
          </cell>
          <cell r="F1901">
            <v>154000</v>
          </cell>
          <cell r="G1901">
            <v>154000</v>
          </cell>
          <cell r="H1901">
            <v>0</v>
          </cell>
          <cell r="I1901">
            <v>154000</v>
          </cell>
          <cell r="J1901">
            <v>154000</v>
          </cell>
          <cell r="K1901">
            <v>100</v>
          </cell>
          <cell r="L1901">
            <v>100</v>
          </cell>
        </row>
        <row r="1902">
          <cell r="A1902">
            <v>5501720</v>
          </cell>
          <cell r="B1902" t="str">
            <v xml:space="preserve">PEMBANGUNAN INFRASTRUKTUR PERMUKIMAN KAB. PADANG PARIAMAN </v>
          </cell>
          <cell r="C1902" t="str">
            <v xml:space="preserve">- </v>
          </cell>
          <cell r="D1902" t="str">
            <v>-</v>
          </cell>
          <cell r="E1902">
            <v>0</v>
          </cell>
          <cell r="F1902">
            <v>2310000</v>
          </cell>
          <cell r="G1902">
            <v>2310000</v>
          </cell>
          <cell r="H1902">
            <v>0</v>
          </cell>
          <cell r="I1902">
            <v>2002062</v>
          </cell>
          <cell r="J1902">
            <v>2002062</v>
          </cell>
          <cell r="K1902">
            <v>86.67</v>
          </cell>
          <cell r="L1902">
            <v>70.98</v>
          </cell>
        </row>
        <row r="1903">
          <cell r="A1903">
            <v>1809</v>
          </cell>
          <cell r="B1903" t="str">
            <v>060302.4612.04941.02 LKM KORONG KOTO HILALANG TIMUR</v>
          </cell>
          <cell r="C1903" t="str">
            <v>Swakelola</v>
          </cell>
          <cell r="D1903" t="str">
            <v>Fisik</v>
          </cell>
          <cell r="E1903">
            <v>0</v>
          </cell>
          <cell r="F1903">
            <v>38500</v>
          </cell>
          <cell r="G1903">
            <v>38500</v>
          </cell>
          <cell r="H1903">
            <v>0</v>
          </cell>
          <cell r="I1903">
            <v>38500</v>
          </cell>
          <cell r="J1903">
            <v>38500</v>
          </cell>
          <cell r="K1903">
            <v>100</v>
          </cell>
          <cell r="L1903">
            <v>100</v>
          </cell>
        </row>
        <row r="1904">
          <cell r="A1904">
            <v>1810</v>
          </cell>
          <cell r="B1904" t="str">
            <v>060302.4612.04941.02 LKM KORONG KOTO HILALANG BARAT</v>
          </cell>
          <cell r="C1904" t="str">
            <v>Swakelola</v>
          </cell>
          <cell r="D1904" t="str">
            <v>Fisik</v>
          </cell>
          <cell r="E1904">
            <v>0</v>
          </cell>
          <cell r="F1904">
            <v>62500</v>
          </cell>
          <cell r="G1904">
            <v>62500</v>
          </cell>
          <cell r="H1904">
            <v>0</v>
          </cell>
          <cell r="I1904">
            <v>38500</v>
          </cell>
          <cell r="J1904">
            <v>38500</v>
          </cell>
          <cell r="K1904">
            <v>61.6</v>
          </cell>
          <cell r="L1904">
            <v>61.6</v>
          </cell>
        </row>
        <row r="1905">
          <cell r="A1905">
            <v>1811</v>
          </cell>
          <cell r="B1905" t="str">
            <v>060302.4612.04941.02 LKM KORONG KOTO HILALANG SELATAN</v>
          </cell>
          <cell r="C1905" t="str">
            <v>Swakelola</v>
          </cell>
          <cell r="D1905" t="str">
            <v>Fisik</v>
          </cell>
          <cell r="E1905">
            <v>0</v>
          </cell>
          <cell r="F1905">
            <v>52500</v>
          </cell>
          <cell r="G1905">
            <v>52500</v>
          </cell>
          <cell r="H1905">
            <v>0</v>
          </cell>
          <cell r="I1905">
            <v>38500</v>
          </cell>
          <cell r="J1905">
            <v>38500</v>
          </cell>
          <cell r="K1905">
            <v>73.33</v>
          </cell>
          <cell r="L1905">
            <v>73.33</v>
          </cell>
        </row>
        <row r="1906">
          <cell r="A1906">
            <v>1812</v>
          </cell>
          <cell r="B1906" t="str">
            <v>060302.4612.04941.02 LKM KORONG ALAHAN TABEK</v>
          </cell>
          <cell r="C1906" t="str">
            <v>Swakelola</v>
          </cell>
          <cell r="D1906" t="str">
            <v>Fisik</v>
          </cell>
          <cell r="E1906">
            <v>0</v>
          </cell>
          <cell r="F1906">
            <v>38500</v>
          </cell>
          <cell r="G1906">
            <v>38500</v>
          </cell>
          <cell r="H1906">
            <v>0</v>
          </cell>
          <cell r="I1906">
            <v>38500</v>
          </cell>
          <cell r="J1906">
            <v>38500</v>
          </cell>
          <cell r="K1906">
            <v>100</v>
          </cell>
          <cell r="L1906">
            <v>100</v>
          </cell>
        </row>
        <row r="1907">
          <cell r="A1907">
            <v>1813</v>
          </cell>
          <cell r="B1907" t="str">
            <v>060302.4612.04941.02 LKM KORONG KOTO TINGGI</v>
          </cell>
          <cell r="C1907" t="str">
            <v>Swakelola</v>
          </cell>
          <cell r="D1907" t="str">
            <v>Fisik</v>
          </cell>
          <cell r="E1907">
            <v>0</v>
          </cell>
          <cell r="F1907">
            <v>38500</v>
          </cell>
          <cell r="G1907">
            <v>38500</v>
          </cell>
          <cell r="H1907">
            <v>0</v>
          </cell>
          <cell r="I1907">
            <v>38500</v>
          </cell>
          <cell r="J1907">
            <v>38500</v>
          </cell>
          <cell r="K1907">
            <v>100</v>
          </cell>
          <cell r="L1907">
            <v>100</v>
          </cell>
        </row>
        <row r="1908">
          <cell r="A1908">
            <v>1814</v>
          </cell>
          <cell r="B1908" t="str">
            <v>060302.4612.04941.02 LKM KORONG TALAU</v>
          </cell>
          <cell r="C1908" t="str">
            <v>Swakelola</v>
          </cell>
          <cell r="D1908" t="str">
            <v>Fisik</v>
          </cell>
          <cell r="E1908">
            <v>0</v>
          </cell>
          <cell r="F1908">
            <v>52500</v>
          </cell>
          <cell r="G1908">
            <v>52500</v>
          </cell>
          <cell r="H1908">
            <v>0</v>
          </cell>
          <cell r="I1908">
            <v>38500</v>
          </cell>
          <cell r="J1908">
            <v>38500</v>
          </cell>
          <cell r="K1908">
            <v>73.33</v>
          </cell>
          <cell r="L1908">
            <v>30</v>
          </cell>
        </row>
        <row r="1909">
          <cell r="A1909">
            <v>1815</v>
          </cell>
          <cell r="B1909" t="str">
            <v>060302.4612.04941.02 LKM KORONG KULIEK</v>
          </cell>
          <cell r="C1909" t="str">
            <v>Swakelola</v>
          </cell>
          <cell r="D1909" t="str">
            <v>Fisik</v>
          </cell>
          <cell r="E1909">
            <v>0</v>
          </cell>
          <cell r="F1909">
            <v>38500</v>
          </cell>
          <cell r="G1909">
            <v>38500</v>
          </cell>
          <cell r="H1909">
            <v>0</v>
          </cell>
          <cell r="I1909">
            <v>0</v>
          </cell>
          <cell r="J1909">
            <v>0</v>
          </cell>
          <cell r="K1909">
            <v>0</v>
          </cell>
          <cell r="L1909">
            <v>0</v>
          </cell>
        </row>
        <row r="1910">
          <cell r="A1910">
            <v>1816</v>
          </cell>
          <cell r="B1910" t="str">
            <v>060302.4612.04941.02 LKM KORONG KAMPUANG LAMBAH</v>
          </cell>
          <cell r="C1910" t="str">
            <v>Swakelola</v>
          </cell>
          <cell r="D1910" t="str">
            <v>Fisik</v>
          </cell>
          <cell r="E1910">
            <v>0</v>
          </cell>
          <cell r="F1910">
            <v>38500</v>
          </cell>
          <cell r="G1910">
            <v>38500</v>
          </cell>
          <cell r="H1910">
            <v>0</v>
          </cell>
          <cell r="I1910">
            <v>0</v>
          </cell>
          <cell r="J1910">
            <v>0</v>
          </cell>
          <cell r="K1910">
            <v>0</v>
          </cell>
          <cell r="L1910">
            <v>0</v>
          </cell>
        </row>
        <row r="1911">
          <cell r="A1911">
            <v>1817</v>
          </cell>
          <cell r="B1911" t="str">
            <v>060302.4612.04941.02 LKM KORONG KAMPUANG CAMPAGO</v>
          </cell>
          <cell r="C1911" t="str">
            <v>Swakelola</v>
          </cell>
          <cell r="D1911" t="str">
            <v>Fisik</v>
          </cell>
          <cell r="E1911">
            <v>0</v>
          </cell>
          <cell r="F1911">
            <v>38500</v>
          </cell>
          <cell r="G1911">
            <v>38500</v>
          </cell>
          <cell r="H1911">
            <v>0</v>
          </cell>
          <cell r="I1911">
            <v>38500</v>
          </cell>
          <cell r="J1911">
            <v>38500</v>
          </cell>
          <cell r="K1911">
            <v>100</v>
          </cell>
          <cell r="L1911">
            <v>100</v>
          </cell>
        </row>
        <row r="1912">
          <cell r="A1912">
            <v>1818</v>
          </cell>
          <cell r="B1912" t="str">
            <v>060302.4612.04941.02 LKM KORONG BATANG PIAMAN</v>
          </cell>
          <cell r="C1912" t="str">
            <v>Swakelola</v>
          </cell>
          <cell r="D1912" t="str">
            <v>Fisik</v>
          </cell>
          <cell r="E1912">
            <v>0</v>
          </cell>
          <cell r="F1912">
            <v>92500</v>
          </cell>
          <cell r="G1912">
            <v>92500</v>
          </cell>
          <cell r="H1912">
            <v>0</v>
          </cell>
          <cell r="I1912">
            <v>38500</v>
          </cell>
          <cell r="J1912">
            <v>38500</v>
          </cell>
          <cell r="K1912">
            <v>41.62</v>
          </cell>
          <cell r="L1912">
            <v>41.62</v>
          </cell>
        </row>
        <row r="1913">
          <cell r="A1913">
            <v>1819</v>
          </cell>
          <cell r="B1913" t="str">
            <v>060302.4612.04941.02 LKM KORONGSEI GERINGGING 2</v>
          </cell>
          <cell r="C1913" t="str">
            <v>Swakelola</v>
          </cell>
          <cell r="D1913" t="str">
            <v>Fisik</v>
          </cell>
          <cell r="E1913">
            <v>0</v>
          </cell>
          <cell r="F1913">
            <v>38500</v>
          </cell>
          <cell r="G1913">
            <v>38500</v>
          </cell>
          <cell r="H1913">
            <v>0</v>
          </cell>
          <cell r="I1913">
            <v>38500</v>
          </cell>
          <cell r="J1913">
            <v>38500</v>
          </cell>
          <cell r="K1913">
            <v>100</v>
          </cell>
          <cell r="L1913">
            <v>100</v>
          </cell>
        </row>
        <row r="1914">
          <cell r="A1914">
            <v>1820</v>
          </cell>
          <cell r="B1914" t="str">
            <v>060302.4612.04941.02 LKM KORONG GUNUNG</v>
          </cell>
          <cell r="C1914" t="str">
            <v>Swakelola</v>
          </cell>
          <cell r="D1914" t="str">
            <v>Fisik</v>
          </cell>
          <cell r="E1914">
            <v>0</v>
          </cell>
          <cell r="F1914">
            <v>38500</v>
          </cell>
          <cell r="G1914">
            <v>38500</v>
          </cell>
          <cell r="H1914">
            <v>0</v>
          </cell>
          <cell r="I1914">
            <v>38500</v>
          </cell>
          <cell r="J1914">
            <v>38500</v>
          </cell>
          <cell r="K1914">
            <v>100</v>
          </cell>
          <cell r="L1914">
            <v>100</v>
          </cell>
        </row>
        <row r="1915">
          <cell r="A1915">
            <v>1821</v>
          </cell>
          <cell r="B1915" t="str">
            <v>060302.4612.04941.02 PADANG BUNGO</v>
          </cell>
          <cell r="C1915" t="str">
            <v>Swakelola</v>
          </cell>
          <cell r="D1915" t="str">
            <v>Fisik</v>
          </cell>
          <cell r="E1915">
            <v>0</v>
          </cell>
          <cell r="F1915">
            <v>154000</v>
          </cell>
          <cell r="G1915">
            <v>154000</v>
          </cell>
          <cell r="H1915">
            <v>0</v>
          </cell>
          <cell r="I1915">
            <v>154000</v>
          </cell>
          <cell r="J1915">
            <v>154000</v>
          </cell>
          <cell r="K1915">
            <v>100</v>
          </cell>
          <cell r="L1915">
            <v>80</v>
          </cell>
        </row>
        <row r="1916">
          <cell r="A1916">
            <v>1822</v>
          </cell>
          <cell r="B1916" t="str">
            <v>060302.4612.04941.02 JAMBAK PAMSIMAS</v>
          </cell>
          <cell r="C1916" t="str">
            <v>Swakelola</v>
          </cell>
          <cell r="D1916" t="str">
            <v>Fisik</v>
          </cell>
          <cell r="E1916">
            <v>0</v>
          </cell>
          <cell r="F1916">
            <v>130000</v>
          </cell>
          <cell r="G1916">
            <v>130000</v>
          </cell>
          <cell r="H1916">
            <v>0</v>
          </cell>
          <cell r="I1916">
            <v>126000</v>
          </cell>
          <cell r="J1916">
            <v>126000</v>
          </cell>
          <cell r="K1916">
            <v>96.92</v>
          </cell>
          <cell r="L1916">
            <v>65.45</v>
          </cell>
        </row>
        <row r="1917">
          <cell r="A1917">
            <v>1823</v>
          </cell>
          <cell r="B1917" t="str">
            <v>060302.4612.04941.02 AUR MALINTANG</v>
          </cell>
          <cell r="C1917" t="str">
            <v>Swakelola</v>
          </cell>
          <cell r="D1917" t="str">
            <v>Fisik</v>
          </cell>
          <cell r="E1917">
            <v>0</v>
          </cell>
          <cell r="F1917">
            <v>140000</v>
          </cell>
          <cell r="G1917">
            <v>140000</v>
          </cell>
          <cell r="H1917">
            <v>0</v>
          </cell>
          <cell r="I1917">
            <v>123817</v>
          </cell>
          <cell r="J1917">
            <v>123817</v>
          </cell>
          <cell r="K1917">
            <v>88.44</v>
          </cell>
          <cell r="L1917">
            <v>64.319999999999993</v>
          </cell>
        </row>
        <row r="1918">
          <cell r="A1918">
            <v>1824</v>
          </cell>
          <cell r="B1918" t="str">
            <v>060302.4612.04941.02 PADANG BAYUR</v>
          </cell>
          <cell r="C1918" t="str">
            <v>Swakelola</v>
          </cell>
          <cell r="D1918" t="str">
            <v>Fisik</v>
          </cell>
          <cell r="E1918">
            <v>0</v>
          </cell>
          <cell r="F1918">
            <v>154000</v>
          </cell>
          <cell r="G1918">
            <v>154000</v>
          </cell>
          <cell r="H1918">
            <v>0</v>
          </cell>
          <cell r="I1918">
            <v>154000</v>
          </cell>
          <cell r="J1918">
            <v>154000</v>
          </cell>
          <cell r="K1918">
            <v>100</v>
          </cell>
          <cell r="L1918">
            <v>80</v>
          </cell>
        </row>
        <row r="1919">
          <cell r="A1919">
            <v>1825</v>
          </cell>
          <cell r="B1919" t="str">
            <v>060302.4612.04941.02 RIMBO SIMAUNG</v>
          </cell>
          <cell r="C1919" t="str">
            <v>Swakelola</v>
          </cell>
          <cell r="D1919" t="str">
            <v>Fisik</v>
          </cell>
          <cell r="E1919">
            <v>0</v>
          </cell>
          <cell r="F1919">
            <v>154000</v>
          </cell>
          <cell r="G1919">
            <v>154000</v>
          </cell>
          <cell r="H1919">
            <v>0</v>
          </cell>
          <cell r="I1919">
            <v>154000</v>
          </cell>
          <cell r="J1919">
            <v>154000</v>
          </cell>
          <cell r="K1919">
            <v>100</v>
          </cell>
          <cell r="L1919">
            <v>80</v>
          </cell>
        </row>
        <row r="1920">
          <cell r="A1920">
            <v>1826</v>
          </cell>
          <cell r="B1920" t="str">
            <v>060302.4612.04941.02 TALANG PARINDU</v>
          </cell>
          <cell r="C1920" t="str">
            <v>Swakelola</v>
          </cell>
          <cell r="D1920" t="str">
            <v>Fisik</v>
          </cell>
          <cell r="E1920">
            <v>0</v>
          </cell>
          <cell r="F1920">
            <v>140000</v>
          </cell>
          <cell r="G1920">
            <v>140000</v>
          </cell>
          <cell r="H1920">
            <v>0</v>
          </cell>
          <cell r="I1920">
            <v>136058</v>
          </cell>
          <cell r="J1920">
            <v>136058</v>
          </cell>
          <cell r="K1920">
            <v>97.18</v>
          </cell>
          <cell r="L1920">
            <v>70.680000000000007</v>
          </cell>
        </row>
        <row r="1921">
          <cell r="A1921">
            <v>1827</v>
          </cell>
          <cell r="B1921" t="str">
            <v>060302.4612.04941.02 TANJUNG PAMSIMAS</v>
          </cell>
          <cell r="C1921" t="str">
            <v>Swakelola</v>
          </cell>
          <cell r="D1921" t="str">
            <v>Fisik</v>
          </cell>
          <cell r="E1921">
            <v>0</v>
          </cell>
          <cell r="F1921">
            <v>154000</v>
          </cell>
          <cell r="G1921">
            <v>154000</v>
          </cell>
          <cell r="H1921">
            <v>0</v>
          </cell>
          <cell r="I1921">
            <v>154000</v>
          </cell>
          <cell r="J1921">
            <v>154000</v>
          </cell>
          <cell r="K1921">
            <v>100</v>
          </cell>
          <cell r="L1921">
            <v>80</v>
          </cell>
        </row>
        <row r="1922">
          <cell r="A1922">
            <v>1828</v>
          </cell>
          <cell r="B1922" t="str">
            <v>060302.4612.04941.02 KORONG APAR</v>
          </cell>
          <cell r="C1922" t="str">
            <v>Swakelola</v>
          </cell>
          <cell r="D1922" t="str">
            <v>Fisik</v>
          </cell>
          <cell r="E1922">
            <v>0</v>
          </cell>
          <cell r="F1922">
            <v>154000</v>
          </cell>
          <cell r="G1922">
            <v>154000</v>
          </cell>
          <cell r="H1922">
            <v>0</v>
          </cell>
          <cell r="I1922">
            <v>154000</v>
          </cell>
          <cell r="J1922">
            <v>154000</v>
          </cell>
          <cell r="K1922">
            <v>100</v>
          </cell>
          <cell r="L1922">
            <v>80</v>
          </cell>
        </row>
        <row r="1923">
          <cell r="A1923">
            <v>1829</v>
          </cell>
          <cell r="B1923" t="str">
            <v>060302.4612.04941.02 AMPALU TINGGI</v>
          </cell>
          <cell r="C1923" t="str">
            <v>Swakelola</v>
          </cell>
          <cell r="D1923" t="str">
            <v>Fisik</v>
          </cell>
          <cell r="E1923">
            <v>0</v>
          </cell>
          <cell r="F1923">
            <v>154000</v>
          </cell>
          <cell r="G1923">
            <v>154000</v>
          </cell>
          <cell r="H1923">
            <v>0</v>
          </cell>
          <cell r="I1923">
            <v>154000</v>
          </cell>
          <cell r="J1923">
            <v>154000</v>
          </cell>
          <cell r="K1923">
            <v>100</v>
          </cell>
          <cell r="L1923">
            <v>80</v>
          </cell>
        </row>
        <row r="1924">
          <cell r="A1924">
            <v>1830</v>
          </cell>
          <cell r="B1924" t="str">
            <v>060302.4612.04941.02 TOBOH SIKUMBANG</v>
          </cell>
          <cell r="C1924" t="str">
            <v>Swakelola</v>
          </cell>
          <cell r="D1924" t="str">
            <v>Fisik</v>
          </cell>
          <cell r="E1924">
            <v>0</v>
          </cell>
          <cell r="F1924">
            <v>100000</v>
          </cell>
          <cell r="G1924">
            <v>100000</v>
          </cell>
          <cell r="H1924">
            <v>0</v>
          </cell>
          <cell r="I1924">
            <v>77000</v>
          </cell>
          <cell r="J1924">
            <v>77000</v>
          </cell>
          <cell r="K1924">
            <v>77</v>
          </cell>
          <cell r="L1924">
            <v>80</v>
          </cell>
        </row>
        <row r="1925">
          <cell r="A1925">
            <v>1831</v>
          </cell>
          <cell r="B1925" t="str">
            <v>060302.4612.04941.02 SAKOMPAK SAKATO</v>
          </cell>
          <cell r="C1925" t="str">
            <v>Swakelola</v>
          </cell>
          <cell r="D1925" t="str">
            <v>Fisik</v>
          </cell>
          <cell r="E1925">
            <v>0</v>
          </cell>
          <cell r="F1925">
            <v>154000</v>
          </cell>
          <cell r="G1925">
            <v>154000</v>
          </cell>
          <cell r="H1925">
            <v>0</v>
          </cell>
          <cell r="I1925">
            <v>154000</v>
          </cell>
          <cell r="J1925">
            <v>154000</v>
          </cell>
          <cell r="K1925">
            <v>100</v>
          </cell>
          <cell r="L1925">
            <v>80</v>
          </cell>
        </row>
        <row r="1926">
          <cell r="A1926">
            <v>1832</v>
          </cell>
          <cell r="B1926" t="str">
            <v>060302.4612.04941.02 BUKIK TALAGO</v>
          </cell>
          <cell r="C1926" t="str">
            <v>Swakelola</v>
          </cell>
          <cell r="D1926" t="str">
            <v>Fisik</v>
          </cell>
          <cell r="E1926">
            <v>0</v>
          </cell>
          <cell r="F1926">
            <v>154000</v>
          </cell>
          <cell r="G1926">
            <v>154000</v>
          </cell>
          <cell r="H1926">
            <v>0</v>
          </cell>
          <cell r="I1926">
            <v>76188</v>
          </cell>
          <cell r="J1926">
            <v>76188</v>
          </cell>
          <cell r="K1926">
            <v>49.47</v>
          </cell>
          <cell r="L1926">
            <v>39.58</v>
          </cell>
        </row>
        <row r="1927">
          <cell r="A1927">
            <v>5501736</v>
          </cell>
          <cell r="B1927" t="str">
            <v xml:space="preserve">PEMBANGUNAN INFRASTRUKTUR PERMUKIMAN KAB. AGAM </v>
          </cell>
          <cell r="C1927" t="str">
            <v xml:space="preserve">- </v>
          </cell>
          <cell r="D1927" t="str">
            <v>-</v>
          </cell>
          <cell r="E1927">
            <v>0</v>
          </cell>
          <cell r="F1927">
            <v>2310000</v>
          </cell>
          <cell r="G1927">
            <v>2310000</v>
          </cell>
          <cell r="H1927">
            <v>0</v>
          </cell>
          <cell r="I1927">
            <v>1454600</v>
          </cell>
          <cell r="J1927">
            <v>1454600</v>
          </cell>
          <cell r="K1927">
            <v>62.97</v>
          </cell>
          <cell r="L1927">
            <v>65.959999999999994</v>
          </cell>
        </row>
        <row r="1928">
          <cell r="A1928">
            <v>1833</v>
          </cell>
          <cell r="B1928" t="str">
            <v>060302.4612.04941.02 PAMSIMAS Jorong Pagadih Mudiak Nagari Pagadih Kec. Palupuh</v>
          </cell>
          <cell r="C1928" t="str">
            <v>Swakelola</v>
          </cell>
          <cell r="D1928" t="str">
            <v>Fisik</v>
          </cell>
          <cell r="E1928">
            <v>0</v>
          </cell>
          <cell r="F1928">
            <v>192500</v>
          </cell>
          <cell r="G1928">
            <v>192500</v>
          </cell>
          <cell r="H1928">
            <v>0</v>
          </cell>
          <cell r="I1928">
            <v>115500</v>
          </cell>
          <cell r="J1928">
            <v>115500</v>
          </cell>
          <cell r="K1928">
            <v>60</v>
          </cell>
          <cell r="L1928">
            <v>70</v>
          </cell>
        </row>
        <row r="1929">
          <cell r="A1929">
            <v>1834</v>
          </cell>
          <cell r="B1929" t="str">
            <v>060302.4612.04941.02 PAMSIMAS Jorong Sungai Buluh Nagari Tigo Balai Kec. Matur</v>
          </cell>
          <cell r="C1929" t="str">
            <v>Swakelola</v>
          </cell>
          <cell r="D1929" t="str">
            <v>Fisik</v>
          </cell>
          <cell r="E1929">
            <v>0</v>
          </cell>
          <cell r="F1929">
            <v>192500</v>
          </cell>
          <cell r="G1929">
            <v>192500</v>
          </cell>
          <cell r="H1929">
            <v>0</v>
          </cell>
          <cell r="I1929">
            <v>107100</v>
          </cell>
          <cell r="J1929">
            <v>107100</v>
          </cell>
          <cell r="K1929">
            <v>55.64</v>
          </cell>
          <cell r="L1929">
            <v>62</v>
          </cell>
        </row>
        <row r="1930">
          <cell r="A1930">
            <v>1835</v>
          </cell>
          <cell r="B1930" t="str">
            <v>060302.4612.04941.02 PAMSIMAS Jorong Palimbatan Nagari Pasie Laweh Kec. Palupuh</v>
          </cell>
          <cell r="C1930" t="str">
            <v>Swakelola</v>
          </cell>
          <cell r="D1930" t="str">
            <v>Fisik</v>
          </cell>
          <cell r="E1930">
            <v>0</v>
          </cell>
          <cell r="F1930">
            <v>192500</v>
          </cell>
          <cell r="G1930">
            <v>192500</v>
          </cell>
          <cell r="H1930">
            <v>0</v>
          </cell>
          <cell r="I1930">
            <v>115500</v>
          </cell>
          <cell r="J1930">
            <v>115500</v>
          </cell>
          <cell r="K1930">
            <v>60</v>
          </cell>
          <cell r="L1930">
            <v>65</v>
          </cell>
        </row>
        <row r="1931">
          <cell r="A1931">
            <v>1836</v>
          </cell>
          <cell r="B1931" t="str">
            <v>060302.4612.04941.02 PAMSIMAS Jorong Padang Kunyik Nagari Kamang Mudiak Kec. Kamang Magek</v>
          </cell>
          <cell r="C1931" t="str">
            <v>Swakelola</v>
          </cell>
          <cell r="D1931" t="str">
            <v>Fisik</v>
          </cell>
          <cell r="E1931">
            <v>0</v>
          </cell>
          <cell r="F1931">
            <v>192500</v>
          </cell>
          <cell r="G1931">
            <v>192500</v>
          </cell>
          <cell r="H1931">
            <v>0</v>
          </cell>
          <cell r="I1931">
            <v>115500</v>
          </cell>
          <cell r="J1931">
            <v>115500</v>
          </cell>
          <cell r="K1931">
            <v>60</v>
          </cell>
          <cell r="L1931">
            <v>75</v>
          </cell>
        </row>
        <row r="1932">
          <cell r="A1932">
            <v>1837</v>
          </cell>
          <cell r="B1932" t="str">
            <v>060302.4612.04941.02 PAMSIMAS Jorong Titih Nagari Padang Tarok Kec. Baso</v>
          </cell>
          <cell r="C1932" t="str">
            <v>Swakelola</v>
          </cell>
          <cell r="D1932" t="str">
            <v>Fisik</v>
          </cell>
          <cell r="E1932">
            <v>0</v>
          </cell>
          <cell r="F1932">
            <v>192500</v>
          </cell>
          <cell r="G1932">
            <v>192500</v>
          </cell>
          <cell r="H1932">
            <v>0</v>
          </cell>
          <cell r="I1932">
            <v>115500</v>
          </cell>
          <cell r="J1932">
            <v>115500</v>
          </cell>
          <cell r="K1932">
            <v>60</v>
          </cell>
          <cell r="L1932">
            <v>65</v>
          </cell>
        </row>
        <row r="1933">
          <cell r="A1933">
            <v>1838</v>
          </cell>
          <cell r="B1933" t="str">
            <v>060302.4612.04941.02 PAMSIMAS Jorong Gobah Nagari Buki Batabuah Kec. Canduang</v>
          </cell>
          <cell r="C1933" t="str">
            <v>Swakelola</v>
          </cell>
          <cell r="D1933" t="str">
            <v>Fisik</v>
          </cell>
          <cell r="E1933">
            <v>0</v>
          </cell>
          <cell r="F1933">
            <v>192500</v>
          </cell>
          <cell r="G1933">
            <v>192500</v>
          </cell>
          <cell r="H1933">
            <v>0</v>
          </cell>
          <cell r="I1933">
            <v>115500</v>
          </cell>
          <cell r="J1933">
            <v>115500</v>
          </cell>
          <cell r="K1933">
            <v>60</v>
          </cell>
          <cell r="L1933">
            <v>70</v>
          </cell>
        </row>
        <row r="1934">
          <cell r="A1934">
            <v>1839</v>
          </cell>
          <cell r="B1934" t="str">
            <v>060302.4612.04941.02 PAMSIMAS Jorong Baruah Mudiak Nagari Sariak Kec. Sungai Pua</v>
          </cell>
          <cell r="C1934" t="str">
            <v>Swakelola</v>
          </cell>
          <cell r="D1934" t="str">
            <v>Fisik</v>
          </cell>
          <cell r="E1934">
            <v>0</v>
          </cell>
          <cell r="F1934">
            <v>192500</v>
          </cell>
          <cell r="G1934">
            <v>192500</v>
          </cell>
          <cell r="H1934">
            <v>0</v>
          </cell>
          <cell r="I1934">
            <v>115500</v>
          </cell>
          <cell r="J1934">
            <v>115500</v>
          </cell>
          <cell r="K1934">
            <v>60</v>
          </cell>
          <cell r="L1934">
            <v>65</v>
          </cell>
        </row>
        <row r="1935">
          <cell r="A1935">
            <v>1840</v>
          </cell>
          <cell r="B1935" t="str">
            <v>060302.4612.04941.02 PAMSIMAS Jorong Simpang Nagari Batagak Kec. Sungai Pua</v>
          </cell>
          <cell r="C1935" t="str">
            <v>Swakelola</v>
          </cell>
          <cell r="D1935" t="str">
            <v>Fisik</v>
          </cell>
          <cell r="E1935">
            <v>0</v>
          </cell>
          <cell r="F1935">
            <v>192500</v>
          </cell>
          <cell r="G1935">
            <v>192500</v>
          </cell>
          <cell r="H1935">
            <v>0</v>
          </cell>
          <cell r="I1935">
            <v>192500</v>
          </cell>
          <cell r="J1935">
            <v>192500</v>
          </cell>
          <cell r="K1935">
            <v>100</v>
          </cell>
          <cell r="L1935">
            <v>80</v>
          </cell>
        </row>
        <row r="1936">
          <cell r="A1936">
            <v>1841</v>
          </cell>
          <cell r="B1936" t="str">
            <v>060302.4612.04941.02 PAMSIMAS Jorong Aceh Baru Nagari Batu Palano Kec. Sungai Pua</v>
          </cell>
          <cell r="C1936" t="str">
            <v>Swakelola</v>
          </cell>
          <cell r="D1936" t="str">
            <v>Fisik</v>
          </cell>
          <cell r="E1936">
            <v>0</v>
          </cell>
          <cell r="F1936">
            <v>192500</v>
          </cell>
          <cell r="G1936">
            <v>192500</v>
          </cell>
          <cell r="H1936">
            <v>0</v>
          </cell>
          <cell r="I1936">
            <v>115500</v>
          </cell>
          <cell r="J1936">
            <v>115500</v>
          </cell>
          <cell r="K1936">
            <v>60</v>
          </cell>
          <cell r="L1936">
            <v>63</v>
          </cell>
        </row>
        <row r="1937">
          <cell r="A1937">
            <v>1842</v>
          </cell>
          <cell r="B1937" t="str">
            <v>060302.4612.04941.02 PAMSIMAS Jorong Kampung Pisang Nagari Koto Panjang Kec. IV Koto</v>
          </cell>
          <cell r="C1937" t="str">
            <v>Swakelola</v>
          </cell>
          <cell r="D1937" t="str">
            <v>Fisik</v>
          </cell>
          <cell r="E1937">
            <v>0</v>
          </cell>
          <cell r="F1937">
            <v>192500</v>
          </cell>
          <cell r="G1937">
            <v>192500</v>
          </cell>
          <cell r="H1937">
            <v>0</v>
          </cell>
          <cell r="I1937">
            <v>115500</v>
          </cell>
          <cell r="J1937">
            <v>115500</v>
          </cell>
          <cell r="K1937">
            <v>60</v>
          </cell>
          <cell r="L1937">
            <v>65</v>
          </cell>
        </row>
        <row r="1938">
          <cell r="A1938">
            <v>1843</v>
          </cell>
          <cell r="B1938" t="str">
            <v>060302.4612.04941.02 PAMSIMAS Jorong Data Kampung Dadok Nagari Sungai Batang Kec. Tanjung Raya</v>
          </cell>
          <cell r="C1938" t="str">
            <v>Swakelola</v>
          </cell>
          <cell r="D1938" t="str">
            <v>Fisik</v>
          </cell>
          <cell r="E1938">
            <v>0</v>
          </cell>
          <cell r="F1938">
            <v>192500</v>
          </cell>
          <cell r="G1938">
            <v>192500</v>
          </cell>
          <cell r="H1938">
            <v>0</v>
          </cell>
          <cell r="I1938">
            <v>115500</v>
          </cell>
          <cell r="J1938">
            <v>115500</v>
          </cell>
          <cell r="K1938">
            <v>60</v>
          </cell>
          <cell r="L1938">
            <v>70</v>
          </cell>
        </row>
        <row r="1939">
          <cell r="A1939">
            <v>1844</v>
          </cell>
          <cell r="B1939" t="str">
            <v>060302.4612.04941.02 PAMSIMAS Jorong Siguhung I/ RK Dama Sikuciang - Talago Nagari Lubuk Basung Kec. Lubuk Basung</v>
          </cell>
          <cell r="C1939" t="str">
            <v>Swakelola</v>
          </cell>
          <cell r="D1939" t="str">
            <v>Fisik</v>
          </cell>
          <cell r="E1939">
            <v>0</v>
          </cell>
          <cell r="F1939">
            <v>192500</v>
          </cell>
          <cell r="G1939">
            <v>192500</v>
          </cell>
          <cell r="H1939">
            <v>0</v>
          </cell>
          <cell r="I1939">
            <v>115500</v>
          </cell>
          <cell r="J1939">
            <v>115500</v>
          </cell>
          <cell r="K1939">
            <v>60</v>
          </cell>
          <cell r="L1939">
            <v>41.5</v>
          </cell>
        </row>
        <row r="1940">
          <cell r="A1940">
            <v>5501742</v>
          </cell>
          <cell r="B1940" t="str">
            <v xml:space="preserve">PEMBANGUNAN INFRASTRUKTUR PERMUKIMAN KAB. LIMA PULUH KOTO </v>
          </cell>
          <cell r="C1940" t="str">
            <v xml:space="preserve">- </v>
          </cell>
          <cell r="D1940" t="str">
            <v>-</v>
          </cell>
          <cell r="E1940">
            <v>0</v>
          </cell>
          <cell r="F1940">
            <v>2310000</v>
          </cell>
          <cell r="G1940">
            <v>2310000</v>
          </cell>
          <cell r="H1940">
            <v>0</v>
          </cell>
          <cell r="I1940">
            <v>693000</v>
          </cell>
          <cell r="J1940">
            <v>693000</v>
          </cell>
          <cell r="K1940">
            <v>30</v>
          </cell>
          <cell r="L1940">
            <v>13.33</v>
          </cell>
        </row>
        <row r="1941">
          <cell r="A1941">
            <v>1845</v>
          </cell>
          <cell r="B1941" t="str">
            <v>060302.4612.04941.02 LKM Dua Saudara Jr. Baliak Bukik Kenagarian Gunung Malintang</v>
          </cell>
          <cell r="C1941" t="str">
            <v>Swakelola</v>
          </cell>
          <cell r="D1941" t="str">
            <v>Fisik</v>
          </cell>
          <cell r="E1941">
            <v>0</v>
          </cell>
          <cell r="F1941">
            <v>77000</v>
          </cell>
          <cell r="G1941">
            <v>77000</v>
          </cell>
          <cell r="H1941">
            <v>0</v>
          </cell>
          <cell r="I1941">
            <v>77000</v>
          </cell>
          <cell r="J1941">
            <v>77000</v>
          </cell>
          <cell r="K1941">
            <v>100</v>
          </cell>
          <cell r="L1941">
            <v>100</v>
          </cell>
        </row>
        <row r="1942">
          <cell r="A1942">
            <v>1846</v>
          </cell>
          <cell r="B1942" t="str">
            <v>060302.4612.04941.02 LKM Batu Payung Nagari Batu Payung Kec. Lareh Sago Halaban</v>
          </cell>
          <cell r="C1942" t="str">
            <v>Swakelola</v>
          </cell>
          <cell r="D1942" t="str">
            <v>Fisik</v>
          </cell>
          <cell r="E1942">
            <v>0</v>
          </cell>
          <cell r="F1942">
            <v>77000</v>
          </cell>
          <cell r="G1942">
            <v>77000</v>
          </cell>
          <cell r="H1942">
            <v>0</v>
          </cell>
          <cell r="I1942">
            <v>77000</v>
          </cell>
          <cell r="J1942">
            <v>77000</v>
          </cell>
          <cell r="K1942">
            <v>100</v>
          </cell>
          <cell r="L1942">
            <v>100</v>
          </cell>
        </row>
        <row r="1943">
          <cell r="A1943">
            <v>1847</v>
          </cell>
          <cell r="B1943" t="str">
            <v>060302.4612.04941.02 LKM Sungai Ipuah Jr. Sungai Ipuah Sitanang Lareh Sago Halaban</v>
          </cell>
          <cell r="C1943" t="str">
            <v>Swakelola</v>
          </cell>
          <cell r="D1943" t="str">
            <v>Fisik</v>
          </cell>
          <cell r="E1943">
            <v>0</v>
          </cell>
          <cell r="F1943">
            <v>77000</v>
          </cell>
          <cell r="G1943">
            <v>77000</v>
          </cell>
          <cell r="H1943">
            <v>0</v>
          </cell>
          <cell r="I1943">
            <v>77000</v>
          </cell>
          <cell r="J1943">
            <v>77000</v>
          </cell>
          <cell r="K1943">
            <v>100</v>
          </cell>
          <cell r="L1943">
            <v>100</v>
          </cell>
        </row>
        <row r="1944">
          <cell r="A1944">
            <v>1848</v>
          </cell>
          <cell r="B1944" t="str">
            <v>060302.4612.04941.02 LKM Aie Angek Nagari Koto Tinggi Kec. Gunuang Omeh</v>
          </cell>
          <cell r="C1944" t="str">
            <v>Swakelola</v>
          </cell>
          <cell r="D1944" t="str">
            <v>Fisik</v>
          </cell>
          <cell r="E1944">
            <v>0</v>
          </cell>
          <cell r="F1944">
            <v>77000</v>
          </cell>
          <cell r="G1944">
            <v>77000</v>
          </cell>
          <cell r="H1944">
            <v>0</v>
          </cell>
          <cell r="I1944">
            <v>77000</v>
          </cell>
          <cell r="J1944">
            <v>77000</v>
          </cell>
          <cell r="K1944">
            <v>100</v>
          </cell>
          <cell r="L1944">
            <v>100</v>
          </cell>
        </row>
        <row r="1945">
          <cell r="A1945">
            <v>1849</v>
          </cell>
          <cell r="B1945" t="str">
            <v>060302.4612.04941.02 LKM Puncak Nunang Taram Jr. Tanjuang Ateh Taram Kec. Harau</v>
          </cell>
          <cell r="C1945" t="str">
            <v>Swakelola</v>
          </cell>
          <cell r="D1945" t="str">
            <v>Fisik</v>
          </cell>
          <cell r="E1945">
            <v>0</v>
          </cell>
          <cell r="F1945">
            <v>77000</v>
          </cell>
          <cell r="G1945">
            <v>77000</v>
          </cell>
          <cell r="H1945">
            <v>0</v>
          </cell>
          <cell r="I1945">
            <v>77000</v>
          </cell>
          <cell r="J1945">
            <v>77000</v>
          </cell>
          <cell r="K1945">
            <v>100</v>
          </cell>
          <cell r="L1945">
            <v>0</v>
          </cell>
        </row>
        <row r="1946">
          <cell r="A1946">
            <v>1850</v>
          </cell>
          <cell r="B1946" t="str">
            <v>060302.4612.04941.02 LKM Sumber kehidupan Jrg. Kampung Goduang Nagari Pandam Gadang Kec. Gunung Omeh</v>
          </cell>
          <cell r="C1946" t="str">
            <v>Swakelola</v>
          </cell>
          <cell r="D1946" t="str">
            <v>Fisik</v>
          </cell>
          <cell r="E1946">
            <v>0</v>
          </cell>
          <cell r="F1946">
            <v>192500</v>
          </cell>
          <cell r="G1946">
            <v>192500</v>
          </cell>
          <cell r="H1946">
            <v>0</v>
          </cell>
          <cell r="I1946">
            <v>38500</v>
          </cell>
          <cell r="J1946">
            <v>38500</v>
          </cell>
          <cell r="K1946">
            <v>20</v>
          </cell>
          <cell r="L1946">
            <v>0</v>
          </cell>
        </row>
        <row r="1947">
          <cell r="A1947">
            <v>1851</v>
          </cell>
          <cell r="B1947" t="str">
            <v>060302.4612.04941.02 LKM Bonto Jrg. Bukik Tapuang Kenagarian Taeh Bukik</v>
          </cell>
          <cell r="C1947" t="str">
            <v>Swakelola</v>
          </cell>
          <cell r="D1947" t="str">
            <v>Fisik</v>
          </cell>
          <cell r="E1947">
            <v>0</v>
          </cell>
          <cell r="F1947">
            <v>192500</v>
          </cell>
          <cell r="G1947">
            <v>192500</v>
          </cell>
          <cell r="H1947">
            <v>0</v>
          </cell>
          <cell r="I1947">
            <v>38500</v>
          </cell>
          <cell r="J1947">
            <v>38500</v>
          </cell>
          <cell r="K1947">
            <v>20</v>
          </cell>
          <cell r="L1947">
            <v>0</v>
          </cell>
        </row>
        <row r="1948">
          <cell r="A1948">
            <v>1852</v>
          </cell>
          <cell r="B1948" t="str">
            <v>060302.4612.04941.02 LKM. Goa Imam Bonjol Kampung Melayu Kenagarian Koto tinggi Kec. Gunung Omeh</v>
          </cell>
          <cell r="C1948" t="str">
            <v>Swakelola</v>
          </cell>
          <cell r="D1948" t="str">
            <v>Fisik</v>
          </cell>
          <cell r="E1948">
            <v>0</v>
          </cell>
          <cell r="F1948">
            <v>192500</v>
          </cell>
          <cell r="G1948">
            <v>192500</v>
          </cell>
          <cell r="H1948">
            <v>0</v>
          </cell>
          <cell r="I1948">
            <v>38500</v>
          </cell>
          <cell r="J1948">
            <v>38500</v>
          </cell>
          <cell r="K1948">
            <v>20</v>
          </cell>
          <cell r="L1948">
            <v>0</v>
          </cell>
        </row>
        <row r="1949">
          <cell r="A1949">
            <v>1853</v>
          </cell>
          <cell r="B1949" t="str">
            <v>060302.4612.04941.02 LKM Tirta Sago Jorong Atas Laban Kenagarian Lareh Sago Halaban</v>
          </cell>
          <cell r="C1949" t="str">
            <v>Swakelola</v>
          </cell>
          <cell r="D1949" t="str">
            <v>Fisik</v>
          </cell>
          <cell r="E1949">
            <v>0</v>
          </cell>
          <cell r="F1949">
            <v>192500</v>
          </cell>
          <cell r="G1949">
            <v>192500</v>
          </cell>
          <cell r="H1949">
            <v>0</v>
          </cell>
          <cell r="I1949">
            <v>38500</v>
          </cell>
          <cell r="J1949">
            <v>38500</v>
          </cell>
          <cell r="K1949">
            <v>20</v>
          </cell>
          <cell r="L1949">
            <v>0</v>
          </cell>
        </row>
        <row r="1950">
          <cell r="A1950">
            <v>1854</v>
          </cell>
          <cell r="B1950" t="str">
            <v>060302.4612.04941.02 LKM Tabek Rajo Jorong Beringin Kenagarian Durian Gadang Kec. Akabiluru</v>
          </cell>
          <cell r="C1950" t="str">
            <v>Swakelola</v>
          </cell>
          <cell r="D1950" t="str">
            <v>Fisik</v>
          </cell>
          <cell r="E1950">
            <v>0</v>
          </cell>
          <cell r="F1950">
            <v>192500</v>
          </cell>
          <cell r="G1950">
            <v>192500</v>
          </cell>
          <cell r="H1950">
            <v>0</v>
          </cell>
          <cell r="I1950">
            <v>38500</v>
          </cell>
          <cell r="J1950">
            <v>38500</v>
          </cell>
          <cell r="K1950">
            <v>20</v>
          </cell>
          <cell r="L1950">
            <v>0</v>
          </cell>
        </row>
        <row r="1951">
          <cell r="A1951">
            <v>1855</v>
          </cell>
          <cell r="B1951" t="str">
            <v>060302.4612.04941.02 LKM Lubuk penawar Jorong Sipingai Kenagarian VII Koto Talago Kec. Guguk</v>
          </cell>
          <cell r="C1951" t="str">
            <v>Swakelola</v>
          </cell>
          <cell r="D1951" t="str">
            <v>Fisik</v>
          </cell>
          <cell r="E1951">
            <v>0</v>
          </cell>
          <cell r="F1951">
            <v>192500</v>
          </cell>
          <cell r="G1951">
            <v>192500</v>
          </cell>
          <cell r="H1951">
            <v>0</v>
          </cell>
          <cell r="I1951">
            <v>38500</v>
          </cell>
          <cell r="J1951">
            <v>38500</v>
          </cell>
          <cell r="K1951">
            <v>20</v>
          </cell>
          <cell r="L1951">
            <v>0</v>
          </cell>
        </row>
        <row r="1952">
          <cell r="A1952">
            <v>1856</v>
          </cell>
          <cell r="B1952" t="str">
            <v>060302.4612.04941.02 LKM Kayu Godang Jorong Taratak Kenagarian Suliki Kec. Suliki</v>
          </cell>
          <cell r="C1952" t="str">
            <v>Swakelola</v>
          </cell>
          <cell r="D1952" t="str">
            <v>Fisik</v>
          </cell>
          <cell r="E1952">
            <v>0</v>
          </cell>
          <cell r="F1952">
            <v>192500</v>
          </cell>
          <cell r="G1952">
            <v>192500</v>
          </cell>
          <cell r="H1952">
            <v>0</v>
          </cell>
          <cell r="I1952">
            <v>38500</v>
          </cell>
          <cell r="J1952">
            <v>38500</v>
          </cell>
          <cell r="K1952">
            <v>20</v>
          </cell>
          <cell r="L1952">
            <v>0</v>
          </cell>
        </row>
        <row r="1953">
          <cell r="A1953">
            <v>1857</v>
          </cell>
          <cell r="B1953" t="str">
            <v>060302.4612.04941.02 LKM Lurah Sanda Jorong Botuang Kenagarian Kurai Kec. Suliki</v>
          </cell>
          <cell r="C1953" t="str">
            <v>Swakelola</v>
          </cell>
          <cell r="D1953" t="str">
            <v>Fisik</v>
          </cell>
          <cell r="E1953">
            <v>0</v>
          </cell>
          <cell r="F1953">
            <v>192500</v>
          </cell>
          <cell r="G1953">
            <v>192500</v>
          </cell>
          <cell r="H1953">
            <v>0</v>
          </cell>
          <cell r="I1953">
            <v>38500</v>
          </cell>
          <cell r="J1953">
            <v>38500</v>
          </cell>
          <cell r="K1953">
            <v>20</v>
          </cell>
          <cell r="L1953">
            <v>0</v>
          </cell>
        </row>
        <row r="1954">
          <cell r="A1954">
            <v>1858</v>
          </cell>
          <cell r="B1954" t="str">
            <v>060302.4612.04941.02 LKM. sisa anggaran yang belum teralokasikan</v>
          </cell>
          <cell r="C1954" t="str">
            <v>Swakelola</v>
          </cell>
          <cell r="D1954" t="str">
            <v>Fisik</v>
          </cell>
          <cell r="E1954">
            <v>0</v>
          </cell>
          <cell r="F1954">
            <v>385000</v>
          </cell>
          <cell r="G1954">
            <v>385000</v>
          </cell>
          <cell r="H1954">
            <v>0</v>
          </cell>
          <cell r="I1954">
            <v>0</v>
          </cell>
          <cell r="J1954">
            <v>0</v>
          </cell>
          <cell r="K1954">
            <v>0</v>
          </cell>
          <cell r="L1954">
            <v>0</v>
          </cell>
        </row>
        <row r="1955">
          <cell r="A1955">
            <v>5501751</v>
          </cell>
          <cell r="B1955" t="str">
            <v xml:space="preserve">PEMBANGUNAN INFRASTRUKTUR PERMUKIMAN KAB. PASAMAN </v>
          </cell>
          <cell r="C1955" t="str">
            <v xml:space="preserve">- </v>
          </cell>
          <cell r="D1955" t="str">
            <v>-</v>
          </cell>
          <cell r="E1955">
            <v>0</v>
          </cell>
          <cell r="F1955">
            <v>2310000</v>
          </cell>
          <cell r="G1955">
            <v>2310000</v>
          </cell>
          <cell r="H1955">
            <v>0</v>
          </cell>
          <cell r="I1955">
            <v>431562</v>
          </cell>
          <cell r="J1955">
            <v>431562</v>
          </cell>
          <cell r="K1955">
            <v>18.68</v>
          </cell>
          <cell r="L1955">
            <v>14.14</v>
          </cell>
        </row>
        <row r="1956">
          <cell r="A1956">
            <v>1859</v>
          </cell>
          <cell r="B1956" t="str">
            <v>060302.4612.04941.02 PAMSIMAS Kampung Labuah Luruih</v>
          </cell>
          <cell r="C1956" t="str">
            <v>Swakelola</v>
          </cell>
          <cell r="D1956" t="str">
            <v>Fisik</v>
          </cell>
          <cell r="E1956">
            <v>0</v>
          </cell>
          <cell r="F1956">
            <v>192435</v>
          </cell>
          <cell r="G1956">
            <v>192435</v>
          </cell>
          <cell r="H1956">
            <v>0</v>
          </cell>
          <cell r="I1956">
            <v>34487</v>
          </cell>
          <cell r="J1956">
            <v>34487</v>
          </cell>
          <cell r="K1956">
            <v>17.920000000000002</v>
          </cell>
          <cell r="L1956">
            <v>15</v>
          </cell>
        </row>
        <row r="1957">
          <cell r="A1957">
            <v>1860</v>
          </cell>
          <cell r="B1957" t="str">
            <v>060302.4612.04941.02 PAMSIMAS Kampung Sleman Bungo Tanjung</v>
          </cell>
          <cell r="C1957" t="str">
            <v>Swakelola</v>
          </cell>
          <cell r="D1957" t="str">
            <v>Fisik</v>
          </cell>
          <cell r="E1957">
            <v>0</v>
          </cell>
          <cell r="F1957">
            <v>155508</v>
          </cell>
          <cell r="G1957">
            <v>155508</v>
          </cell>
          <cell r="H1957">
            <v>0</v>
          </cell>
          <cell r="I1957">
            <v>31102</v>
          </cell>
          <cell r="J1957">
            <v>31102</v>
          </cell>
          <cell r="K1957">
            <v>20</v>
          </cell>
          <cell r="L1957">
            <v>15</v>
          </cell>
        </row>
        <row r="1958">
          <cell r="A1958">
            <v>1861</v>
          </cell>
          <cell r="B1958" t="str">
            <v>060302.4612.04941.02 PAMSIMAS Kampung Katimahar Kuamang</v>
          </cell>
          <cell r="C1958" t="str">
            <v>Swakelola</v>
          </cell>
          <cell r="D1958" t="str">
            <v>Fisik</v>
          </cell>
          <cell r="E1958">
            <v>0</v>
          </cell>
          <cell r="F1958">
            <v>192496</v>
          </cell>
          <cell r="G1958">
            <v>192496</v>
          </cell>
          <cell r="H1958">
            <v>0</v>
          </cell>
          <cell r="I1958">
            <v>38499</v>
          </cell>
          <cell r="J1958">
            <v>38499</v>
          </cell>
          <cell r="K1958">
            <v>20</v>
          </cell>
          <cell r="L1958">
            <v>15</v>
          </cell>
        </row>
        <row r="1959">
          <cell r="A1959">
            <v>1862</v>
          </cell>
          <cell r="B1959" t="str">
            <v>060302.4612.04941.02 PAMSIMAS Kampung Padang Kudu Binjai</v>
          </cell>
          <cell r="C1959" t="str">
            <v>Swakelola</v>
          </cell>
          <cell r="D1959" t="str">
            <v>Fisik</v>
          </cell>
          <cell r="E1959">
            <v>0</v>
          </cell>
          <cell r="F1959">
            <v>192462</v>
          </cell>
          <cell r="G1959">
            <v>192462</v>
          </cell>
          <cell r="H1959">
            <v>0</v>
          </cell>
          <cell r="I1959">
            <v>38492</v>
          </cell>
          <cell r="J1959">
            <v>38492</v>
          </cell>
          <cell r="K1959">
            <v>20</v>
          </cell>
          <cell r="L1959">
            <v>15</v>
          </cell>
        </row>
        <row r="1960">
          <cell r="A1960">
            <v>1863</v>
          </cell>
          <cell r="B1960" t="str">
            <v>060302.4612.04941.02 PAMSIMAS Jorong Saparampek</v>
          </cell>
          <cell r="C1960" t="str">
            <v>Swakelola</v>
          </cell>
          <cell r="D1960" t="str">
            <v>Fisik</v>
          </cell>
          <cell r="E1960">
            <v>0</v>
          </cell>
          <cell r="F1960">
            <v>148541</v>
          </cell>
          <cell r="G1960">
            <v>148541</v>
          </cell>
          <cell r="H1960">
            <v>0</v>
          </cell>
          <cell r="I1960">
            <v>29708</v>
          </cell>
          <cell r="J1960">
            <v>29708</v>
          </cell>
          <cell r="K1960">
            <v>20</v>
          </cell>
          <cell r="L1960">
            <v>15</v>
          </cell>
        </row>
        <row r="1961">
          <cell r="A1961">
            <v>1864</v>
          </cell>
          <cell r="B1961" t="str">
            <v>060302.4612.04941.02 PAMSIMAS Jorong Rumah Nan XXX</v>
          </cell>
          <cell r="C1961" t="str">
            <v>Swakelola</v>
          </cell>
          <cell r="D1961" t="str">
            <v>Fisik</v>
          </cell>
          <cell r="E1961">
            <v>0</v>
          </cell>
          <cell r="F1961">
            <v>192295</v>
          </cell>
          <cell r="G1961">
            <v>192295</v>
          </cell>
          <cell r="H1961">
            <v>0</v>
          </cell>
          <cell r="I1961">
            <v>38459</v>
          </cell>
          <cell r="J1961">
            <v>38459</v>
          </cell>
          <cell r="K1961">
            <v>20</v>
          </cell>
          <cell r="L1961">
            <v>15</v>
          </cell>
        </row>
        <row r="1962">
          <cell r="A1962">
            <v>1865</v>
          </cell>
          <cell r="B1962" t="str">
            <v>060302.4612.04941.02 PAMSIMAS Guguang Jorong Makmur</v>
          </cell>
          <cell r="C1962" t="str">
            <v>Swakelola</v>
          </cell>
          <cell r="D1962" t="str">
            <v>Fisik</v>
          </cell>
          <cell r="E1962">
            <v>0</v>
          </cell>
          <cell r="F1962">
            <v>191608</v>
          </cell>
          <cell r="G1962">
            <v>191608</v>
          </cell>
          <cell r="H1962">
            <v>0</v>
          </cell>
          <cell r="I1962">
            <v>38322</v>
          </cell>
          <cell r="J1962">
            <v>38322</v>
          </cell>
          <cell r="K1962">
            <v>20</v>
          </cell>
          <cell r="L1962">
            <v>15</v>
          </cell>
        </row>
        <row r="1963">
          <cell r="A1963">
            <v>1866</v>
          </cell>
          <cell r="B1963" t="str">
            <v>060302.4612.04941.02 PAMSIMAS Simpang Tigo Air Hangat</v>
          </cell>
          <cell r="C1963" t="str">
            <v>Swakelola</v>
          </cell>
          <cell r="D1963" t="str">
            <v>Fisik</v>
          </cell>
          <cell r="E1963">
            <v>0</v>
          </cell>
          <cell r="F1963">
            <v>192465</v>
          </cell>
          <cell r="G1963">
            <v>192465</v>
          </cell>
          <cell r="H1963">
            <v>0</v>
          </cell>
          <cell r="I1963">
            <v>38493</v>
          </cell>
          <cell r="J1963">
            <v>38493</v>
          </cell>
          <cell r="K1963">
            <v>20</v>
          </cell>
          <cell r="L1963">
            <v>15</v>
          </cell>
        </row>
        <row r="1964">
          <cell r="A1964">
            <v>1867</v>
          </cell>
          <cell r="B1964" t="str">
            <v>060302.4612.04941.02 PAMSIMAS Kampung Botan Kuamang</v>
          </cell>
          <cell r="C1964" t="str">
            <v>Swakelola</v>
          </cell>
          <cell r="D1964" t="str">
            <v>Fisik</v>
          </cell>
          <cell r="E1964">
            <v>0</v>
          </cell>
          <cell r="F1964">
            <v>158139</v>
          </cell>
          <cell r="G1964">
            <v>158139</v>
          </cell>
          <cell r="H1964">
            <v>0</v>
          </cell>
          <cell r="I1964">
            <v>31628</v>
          </cell>
          <cell r="J1964">
            <v>31628</v>
          </cell>
          <cell r="K1964">
            <v>20</v>
          </cell>
          <cell r="L1964">
            <v>15</v>
          </cell>
        </row>
        <row r="1965">
          <cell r="A1965">
            <v>1868</v>
          </cell>
          <cell r="B1965" t="str">
            <v>060302.4612.04941.02 PAMSIMAS Jorong Muaro Mago</v>
          </cell>
          <cell r="C1965" t="str">
            <v>Swakelola</v>
          </cell>
          <cell r="D1965" t="str">
            <v>Fisik</v>
          </cell>
          <cell r="E1965">
            <v>0</v>
          </cell>
          <cell r="F1965">
            <v>192499</v>
          </cell>
          <cell r="G1965">
            <v>192499</v>
          </cell>
          <cell r="H1965">
            <v>0</v>
          </cell>
          <cell r="I1965">
            <v>38500</v>
          </cell>
          <cell r="J1965">
            <v>38500</v>
          </cell>
          <cell r="K1965">
            <v>20</v>
          </cell>
          <cell r="L1965">
            <v>15</v>
          </cell>
        </row>
        <row r="1966">
          <cell r="A1966">
            <v>1869</v>
          </cell>
          <cell r="B1966" t="str">
            <v>060302.4612.04941.02 PAMSIMAS Jorong Lambah Bukik</v>
          </cell>
          <cell r="C1966" t="str">
            <v>Swakelola</v>
          </cell>
          <cell r="D1966" t="str">
            <v>Fisik</v>
          </cell>
          <cell r="E1966">
            <v>0</v>
          </cell>
          <cell r="F1966">
            <v>179770</v>
          </cell>
          <cell r="G1966">
            <v>179770</v>
          </cell>
          <cell r="H1966">
            <v>0</v>
          </cell>
          <cell r="I1966">
            <v>35954</v>
          </cell>
          <cell r="J1966">
            <v>35954</v>
          </cell>
          <cell r="K1966">
            <v>20</v>
          </cell>
          <cell r="L1966">
            <v>15</v>
          </cell>
        </row>
        <row r="1967">
          <cell r="A1967">
            <v>1870</v>
          </cell>
          <cell r="B1967" t="str">
            <v>060302.4612.04941.02 PAMSIMAS Kampung Durian Taleh Kajai</v>
          </cell>
          <cell r="C1967" t="str">
            <v>Swakelola</v>
          </cell>
          <cell r="D1967" t="str">
            <v>Fisik</v>
          </cell>
          <cell r="E1967">
            <v>0</v>
          </cell>
          <cell r="F1967">
            <v>189597</v>
          </cell>
          <cell r="G1967">
            <v>189597</v>
          </cell>
          <cell r="H1967">
            <v>0</v>
          </cell>
          <cell r="I1967">
            <v>37919</v>
          </cell>
          <cell r="J1967">
            <v>37919</v>
          </cell>
          <cell r="K1967">
            <v>20</v>
          </cell>
          <cell r="L1967">
            <v>15</v>
          </cell>
        </row>
        <row r="1968">
          <cell r="A1968">
            <v>1871</v>
          </cell>
          <cell r="B1968" t="str">
            <v>060302.4612.04941.02 PAMSIMAS ZZZZ</v>
          </cell>
          <cell r="C1968" t="str">
            <v>Swakelola</v>
          </cell>
          <cell r="D1968" t="str">
            <v>Fisik</v>
          </cell>
          <cell r="E1968">
            <v>0</v>
          </cell>
          <cell r="F1968">
            <v>132187</v>
          </cell>
          <cell r="G1968">
            <v>132187</v>
          </cell>
          <cell r="H1968">
            <v>0</v>
          </cell>
          <cell r="I1968">
            <v>0</v>
          </cell>
          <cell r="J1968">
            <v>0</v>
          </cell>
          <cell r="K1968">
            <v>0</v>
          </cell>
          <cell r="L1968">
            <v>0</v>
          </cell>
        </row>
        <row r="1969">
          <cell r="A1969">
            <v>5501767</v>
          </cell>
          <cell r="B1969" t="str">
            <v xml:space="preserve">PEMBANGUNAN INFRASTRUKTUR PERMUKIMAN KAB. SOLOK SELATAN </v>
          </cell>
          <cell r="C1969" t="str">
            <v xml:space="preserve">- </v>
          </cell>
          <cell r="D1969" t="str">
            <v>-</v>
          </cell>
          <cell r="E1969">
            <v>0</v>
          </cell>
          <cell r="F1969">
            <v>2310000</v>
          </cell>
          <cell r="G1969">
            <v>2310000</v>
          </cell>
          <cell r="H1969">
            <v>0</v>
          </cell>
          <cell r="I1969">
            <v>445952</v>
          </cell>
          <cell r="J1969">
            <v>445952</v>
          </cell>
          <cell r="K1969">
            <v>19.309999999999999</v>
          </cell>
          <cell r="L1969">
            <v>0</v>
          </cell>
        </row>
        <row r="1970">
          <cell r="A1970">
            <v>1872</v>
          </cell>
          <cell r="B1970" t="str">
            <v>060302.4612.04941.01 Penyediaan Air Minum dan Sanitasi Berbasis Masyarakat Jorong Tubo Taratak Tinggi</v>
          </cell>
          <cell r="C1970" t="str">
            <v>Swakelola</v>
          </cell>
          <cell r="D1970" t="str">
            <v>Fisik</v>
          </cell>
          <cell r="E1970">
            <v>0</v>
          </cell>
          <cell r="F1970">
            <v>192500</v>
          </cell>
          <cell r="G1970">
            <v>192500</v>
          </cell>
          <cell r="H1970">
            <v>0</v>
          </cell>
          <cell r="I1970">
            <v>38500</v>
          </cell>
          <cell r="J1970">
            <v>38500</v>
          </cell>
          <cell r="K1970">
            <v>20</v>
          </cell>
          <cell r="L1970">
            <v>0</v>
          </cell>
        </row>
        <row r="1971">
          <cell r="A1971">
            <v>1873</v>
          </cell>
          <cell r="B1971" t="str">
            <v>060302.4612.04941.01 Penyediaan Air Minum dan Sanitasi Berbasis Masyarakat Jorong Sirumbuak</v>
          </cell>
          <cell r="C1971" t="str">
            <v>Swakelola</v>
          </cell>
          <cell r="D1971" t="str">
            <v>Fisik</v>
          </cell>
          <cell r="E1971">
            <v>0</v>
          </cell>
          <cell r="F1971">
            <v>192500</v>
          </cell>
          <cell r="G1971">
            <v>192500</v>
          </cell>
          <cell r="H1971">
            <v>0</v>
          </cell>
          <cell r="I1971">
            <v>38153</v>
          </cell>
          <cell r="J1971">
            <v>38153</v>
          </cell>
          <cell r="K1971">
            <v>19.82</v>
          </cell>
          <cell r="L1971">
            <v>0</v>
          </cell>
        </row>
        <row r="1972">
          <cell r="A1972">
            <v>1874</v>
          </cell>
          <cell r="B1972" t="str">
            <v>060302.4612.04941.01 Penyediaan Air Minum dan Sanitasi Berbasis Masyarakat Jorong Bukit Malintang Timur</v>
          </cell>
          <cell r="C1972" t="str">
            <v>Swakelola</v>
          </cell>
          <cell r="D1972" t="str">
            <v>Fisik</v>
          </cell>
          <cell r="E1972">
            <v>0</v>
          </cell>
          <cell r="F1972">
            <v>192500</v>
          </cell>
          <cell r="G1972">
            <v>192500</v>
          </cell>
          <cell r="H1972">
            <v>0</v>
          </cell>
          <cell r="I1972">
            <v>38499</v>
          </cell>
          <cell r="J1972">
            <v>38499</v>
          </cell>
          <cell r="K1972">
            <v>20</v>
          </cell>
          <cell r="L1972">
            <v>0</v>
          </cell>
        </row>
        <row r="1973">
          <cell r="A1973">
            <v>1875</v>
          </cell>
          <cell r="B1973" t="str">
            <v>060302.4612.04941.01 Penyediaan Air Minum dan Sanitasi Berbasis Masyarakat Jorong Gunung Pasie</v>
          </cell>
          <cell r="C1973" t="str">
            <v>Swakelola</v>
          </cell>
          <cell r="D1973" t="str">
            <v>Fisik</v>
          </cell>
          <cell r="E1973">
            <v>0</v>
          </cell>
          <cell r="F1973">
            <v>192500</v>
          </cell>
          <cell r="G1973">
            <v>192500</v>
          </cell>
          <cell r="H1973">
            <v>0</v>
          </cell>
          <cell r="I1973">
            <v>38500</v>
          </cell>
          <cell r="J1973">
            <v>38500</v>
          </cell>
          <cell r="K1973">
            <v>20</v>
          </cell>
          <cell r="L1973">
            <v>0</v>
          </cell>
        </row>
        <row r="1974">
          <cell r="A1974">
            <v>1876</v>
          </cell>
          <cell r="B1974" t="str">
            <v>060302.4612.04941.01 Penyediaan Air Minum dan Sanitasi Berbasis Masyarakat Jorong Durian Gaduang</v>
          </cell>
          <cell r="C1974" t="str">
            <v>Swakelola</v>
          </cell>
          <cell r="D1974" t="str">
            <v>Fisik</v>
          </cell>
          <cell r="E1974">
            <v>0</v>
          </cell>
          <cell r="F1974">
            <v>192500</v>
          </cell>
          <cell r="G1974">
            <v>192500</v>
          </cell>
          <cell r="H1974">
            <v>0</v>
          </cell>
          <cell r="I1974">
            <v>29120</v>
          </cell>
          <cell r="J1974">
            <v>29120</v>
          </cell>
          <cell r="K1974">
            <v>15.13</v>
          </cell>
          <cell r="L1974">
            <v>0</v>
          </cell>
        </row>
        <row r="1975">
          <cell r="A1975">
            <v>1877</v>
          </cell>
          <cell r="B1975" t="str">
            <v>060302.4612.04941.01 Penyediaan Air Minum dan Sanitasi Berbasis Masyarakat Jorong Durian Tanjak</v>
          </cell>
          <cell r="C1975" t="str">
            <v>Swakelola</v>
          </cell>
          <cell r="D1975" t="str">
            <v>Fisik</v>
          </cell>
          <cell r="E1975">
            <v>0</v>
          </cell>
          <cell r="F1975">
            <v>192500</v>
          </cell>
          <cell r="G1975">
            <v>192500</v>
          </cell>
          <cell r="H1975">
            <v>0</v>
          </cell>
          <cell r="I1975">
            <v>32200</v>
          </cell>
          <cell r="J1975">
            <v>32200</v>
          </cell>
          <cell r="K1975">
            <v>16.73</v>
          </cell>
          <cell r="L1975">
            <v>0</v>
          </cell>
        </row>
        <row r="1976">
          <cell r="A1976">
            <v>1878</v>
          </cell>
          <cell r="B1976" t="str">
            <v>060302.4612.04941.01 Penyediaan Air Minum dan Sanitasi Berbasis Masyarakat Jorong Ulu Suliti</v>
          </cell>
          <cell r="C1976" t="str">
            <v>Swakelola</v>
          </cell>
          <cell r="D1976" t="str">
            <v>Fisik</v>
          </cell>
          <cell r="E1976">
            <v>0</v>
          </cell>
          <cell r="F1976">
            <v>192500</v>
          </cell>
          <cell r="G1976">
            <v>192500</v>
          </cell>
          <cell r="H1976">
            <v>0</v>
          </cell>
          <cell r="I1976">
            <v>38500</v>
          </cell>
          <cell r="J1976">
            <v>38500</v>
          </cell>
          <cell r="K1976">
            <v>20</v>
          </cell>
          <cell r="L1976">
            <v>0</v>
          </cell>
        </row>
        <row r="1977">
          <cell r="A1977">
            <v>1879</v>
          </cell>
          <cell r="B1977" t="str">
            <v>060302.4612.04941.01 Penyediaan Air Minum dan Sanitasi Berbasis Masyarakat Jorong Pinti Kayu Gadang</v>
          </cell>
          <cell r="C1977" t="str">
            <v>Swakelola</v>
          </cell>
          <cell r="D1977" t="str">
            <v>Fisik</v>
          </cell>
          <cell r="E1977">
            <v>0</v>
          </cell>
          <cell r="F1977">
            <v>192500</v>
          </cell>
          <cell r="G1977">
            <v>192500</v>
          </cell>
          <cell r="H1977">
            <v>0</v>
          </cell>
          <cell r="I1977">
            <v>38500</v>
          </cell>
          <cell r="J1977">
            <v>38500</v>
          </cell>
          <cell r="K1977">
            <v>20</v>
          </cell>
          <cell r="L1977">
            <v>0</v>
          </cell>
        </row>
        <row r="1978">
          <cell r="A1978">
            <v>1880</v>
          </cell>
          <cell r="B1978" t="str">
            <v>060302.4612.04941.01 Penyediaan Air Minum dan Sanitasi Berbasis Masyarakat Jorong Karang Putih</v>
          </cell>
          <cell r="C1978" t="str">
            <v>Swakelola</v>
          </cell>
          <cell r="D1978" t="str">
            <v>Fisik</v>
          </cell>
          <cell r="E1978">
            <v>0</v>
          </cell>
          <cell r="F1978">
            <v>192500</v>
          </cell>
          <cell r="G1978">
            <v>192500</v>
          </cell>
          <cell r="H1978">
            <v>0</v>
          </cell>
          <cell r="I1978">
            <v>38500</v>
          </cell>
          <cell r="J1978">
            <v>38500</v>
          </cell>
          <cell r="K1978">
            <v>20</v>
          </cell>
          <cell r="L1978">
            <v>0</v>
          </cell>
        </row>
        <row r="1979">
          <cell r="A1979">
            <v>1881</v>
          </cell>
          <cell r="B1979" t="str">
            <v>060302.4612.04941.01 Penyediaan Air Minum dan Sanitasi Berbasis Masyarakat Jorong Sariak Taba</v>
          </cell>
          <cell r="C1979" t="str">
            <v>Swakelola</v>
          </cell>
          <cell r="D1979" t="str">
            <v>Fisik</v>
          </cell>
          <cell r="E1979">
            <v>0</v>
          </cell>
          <cell r="F1979">
            <v>192500</v>
          </cell>
          <cell r="G1979">
            <v>192500</v>
          </cell>
          <cell r="H1979">
            <v>0</v>
          </cell>
          <cell r="I1979">
            <v>38491</v>
          </cell>
          <cell r="J1979">
            <v>38491</v>
          </cell>
          <cell r="K1979">
            <v>20</v>
          </cell>
          <cell r="L1979">
            <v>0</v>
          </cell>
        </row>
        <row r="1980">
          <cell r="A1980">
            <v>1882</v>
          </cell>
          <cell r="B1980" t="str">
            <v>060302.4612.04941.01 Penyediaan Air Minum dan Sanitasi Berbasis Masyarakat Jorong Maluih</v>
          </cell>
          <cell r="C1980" t="str">
            <v>Swakelola</v>
          </cell>
          <cell r="D1980" t="str">
            <v>Fisik</v>
          </cell>
          <cell r="E1980">
            <v>0</v>
          </cell>
          <cell r="F1980">
            <v>192500</v>
          </cell>
          <cell r="G1980">
            <v>192500</v>
          </cell>
          <cell r="H1980">
            <v>0</v>
          </cell>
          <cell r="I1980">
            <v>38488</v>
          </cell>
          <cell r="J1980">
            <v>38488</v>
          </cell>
          <cell r="K1980">
            <v>19.989999999999998</v>
          </cell>
          <cell r="L1980">
            <v>0</v>
          </cell>
        </row>
        <row r="1981">
          <cell r="A1981">
            <v>1883</v>
          </cell>
          <cell r="B1981" t="str">
            <v>060302.4612.04941.01 Penyediaan Air Minum dan Sanitasi Berbasis Masyarakat Jorong Balun</v>
          </cell>
          <cell r="C1981" t="str">
            <v>Swakelola</v>
          </cell>
          <cell r="D1981" t="str">
            <v>Fisik</v>
          </cell>
          <cell r="E1981">
            <v>0</v>
          </cell>
          <cell r="F1981">
            <v>192500</v>
          </cell>
          <cell r="G1981">
            <v>192500</v>
          </cell>
          <cell r="H1981">
            <v>0</v>
          </cell>
          <cell r="I1981">
            <v>38500</v>
          </cell>
          <cell r="J1981">
            <v>38500</v>
          </cell>
          <cell r="K1981">
            <v>20</v>
          </cell>
          <cell r="L1981">
            <v>0</v>
          </cell>
        </row>
        <row r="1982">
          <cell r="A1982">
            <v>5501773</v>
          </cell>
          <cell r="B1982" t="str">
            <v xml:space="preserve">PEMBANGUNAN INFRASTRUKTUR PERMUKIMAN KAB. DHARMASRAYA </v>
          </cell>
          <cell r="C1982" t="str">
            <v xml:space="preserve">- </v>
          </cell>
          <cell r="D1982" t="str">
            <v>-</v>
          </cell>
          <cell r="E1982">
            <v>0</v>
          </cell>
          <cell r="F1982">
            <v>2310000</v>
          </cell>
          <cell r="G1982">
            <v>2310000</v>
          </cell>
          <cell r="H1982">
            <v>0</v>
          </cell>
          <cell r="I1982">
            <v>462000</v>
          </cell>
          <cell r="J1982">
            <v>462000</v>
          </cell>
          <cell r="K1982">
            <v>20</v>
          </cell>
          <cell r="L1982">
            <v>0</v>
          </cell>
        </row>
        <row r="1983">
          <cell r="A1983">
            <v>1884</v>
          </cell>
          <cell r="B1983" t="str">
            <v>060302.4612.04941.01 JR. PASIR MAYANG NAG. BONJOL KEC. KOTO BESAR</v>
          </cell>
          <cell r="C1983" t="str">
            <v>Swakelola</v>
          </cell>
          <cell r="D1983" t="str">
            <v>Fisik</v>
          </cell>
          <cell r="E1983">
            <v>0</v>
          </cell>
          <cell r="F1983">
            <v>192500</v>
          </cell>
          <cell r="G1983">
            <v>192500</v>
          </cell>
          <cell r="H1983">
            <v>0</v>
          </cell>
          <cell r="I1983">
            <v>38500</v>
          </cell>
          <cell r="J1983">
            <v>38500</v>
          </cell>
          <cell r="K1983">
            <v>20</v>
          </cell>
          <cell r="L1983">
            <v>0</v>
          </cell>
        </row>
        <row r="1984">
          <cell r="A1984">
            <v>1885</v>
          </cell>
          <cell r="B1984" t="str">
            <v>060302.4612.04941.01 JR. TUO NAG. BONJOL KEC. KOTO BESAR</v>
          </cell>
          <cell r="C1984" t="str">
            <v>Swakelola</v>
          </cell>
          <cell r="D1984" t="str">
            <v>Fisik</v>
          </cell>
          <cell r="E1984">
            <v>0</v>
          </cell>
          <cell r="F1984">
            <v>192500</v>
          </cell>
          <cell r="G1984">
            <v>192500</v>
          </cell>
          <cell r="H1984">
            <v>0</v>
          </cell>
          <cell r="I1984">
            <v>38500</v>
          </cell>
          <cell r="J1984">
            <v>38500</v>
          </cell>
          <cell r="K1984">
            <v>20</v>
          </cell>
          <cell r="L1984">
            <v>0</v>
          </cell>
        </row>
        <row r="1985">
          <cell r="A1985">
            <v>1886</v>
          </cell>
          <cell r="B1985" t="str">
            <v>060302.4612.04941.01 JR. PADANG SARI NAG. TABIANG TINGGI KEC. PULAU PUNJUNG</v>
          </cell>
          <cell r="C1985" t="str">
            <v>Swakelola</v>
          </cell>
          <cell r="D1985" t="str">
            <v>Fisik</v>
          </cell>
          <cell r="E1985">
            <v>0</v>
          </cell>
          <cell r="F1985">
            <v>192500</v>
          </cell>
          <cell r="G1985">
            <v>192500</v>
          </cell>
          <cell r="H1985">
            <v>0</v>
          </cell>
          <cell r="I1985">
            <v>38500</v>
          </cell>
          <cell r="J1985">
            <v>38500</v>
          </cell>
          <cell r="K1985">
            <v>20</v>
          </cell>
          <cell r="L1985">
            <v>0</v>
          </cell>
        </row>
        <row r="1986">
          <cell r="A1986">
            <v>1887</v>
          </cell>
          <cell r="B1986" t="str">
            <v>060302.4612.04941.01 JR.SIALANG NAG. TABIANG TINGGI KEC. PULAU PUNJUNG</v>
          </cell>
          <cell r="C1986" t="str">
            <v>Swakelola</v>
          </cell>
          <cell r="D1986" t="str">
            <v>Fisik</v>
          </cell>
          <cell r="E1986">
            <v>0</v>
          </cell>
          <cell r="F1986">
            <v>192500</v>
          </cell>
          <cell r="G1986">
            <v>192500</v>
          </cell>
          <cell r="H1986">
            <v>0</v>
          </cell>
          <cell r="I1986">
            <v>38500</v>
          </cell>
          <cell r="J1986">
            <v>38500</v>
          </cell>
          <cell r="K1986">
            <v>20</v>
          </cell>
          <cell r="L1986">
            <v>0</v>
          </cell>
        </row>
        <row r="1987">
          <cell r="A1987">
            <v>1888</v>
          </cell>
          <cell r="B1987" t="str">
            <v>060302.4612.04941.01 JR. BARU NAG. BONJOL KEC. KOTO BESAR</v>
          </cell>
          <cell r="C1987" t="str">
            <v>Swakelola</v>
          </cell>
          <cell r="D1987" t="str">
            <v>Fisik</v>
          </cell>
          <cell r="E1987">
            <v>0</v>
          </cell>
          <cell r="F1987">
            <v>192500</v>
          </cell>
          <cell r="G1987">
            <v>192500</v>
          </cell>
          <cell r="H1987">
            <v>0</v>
          </cell>
          <cell r="I1987">
            <v>38500</v>
          </cell>
          <cell r="J1987">
            <v>38500</v>
          </cell>
          <cell r="K1987">
            <v>20</v>
          </cell>
          <cell r="L1987">
            <v>0</v>
          </cell>
        </row>
        <row r="1988">
          <cell r="A1988">
            <v>1889</v>
          </cell>
          <cell r="B1988" t="str">
            <v>060302.4612.04941.01 JR. AUR JAYA I NAG. KOTO PADANG KEC. KOTO BARU</v>
          </cell>
          <cell r="C1988" t="str">
            <v>Swakelola</v>
          </cell>
          <cell r="D1988" t="str">
            <v>Fisik</v>
          </cell>
          <cell r="E1988">
            <v>0</v>
          </cell>
          <cell r="F1988">
            <v>192500</v>
          </cell>
          <cell r="G1988">
            <v>192500</v>
          </cell>
          <cell r="H1988">
            <v>0</v>
          </cell>
          <cell r="I1988">
            <v>38500</v>
          </cell>
          <cell r="J1988">
            <v>38500</v>
          </cell>
          <cell r="K1988">
            <v>20</v>
          </cell>
          <cell r="L1988">
            <v>0</v>
          </cell>
        </row>
        <row r="1989">
          <cell r="A1989">
            <v>1890</v>
          </cell>
          <cell r="B1989" t="str">
            <v>060302.4612.04941.01 JR. AUR JAYA II NAG. KOTO PADANG KEC. KOTO BARU</v>
          </cell>
          <cell r="C1989" t="str">
            <v>Swakelola</v>
          </cell>
          <cell r="D1989" t="str">
            <v>Fisik</v>
          </cell>
          <cell r="E1989">
            <v>0</v>
          </cell>
          <cell r="F1989">
            <v>192500</v>
          </cell>
          <cell r="G1989">
            <v>192500</v>
          </cell>
          <cell r="H1989">
            <v>0</v>
          </cell>
          <cell r="I1989">
            <v>38500</v>
          </cell>
          <cell r="J1989">
            <v>38500</v>
          </cell>
          <cell r="K1989">
            <v>20</v>
          </cell>
          <cell r="L1989">
            <v>0</v>
          </cell>
        </row>
        <row r="1990">
          <cell r="A1990">
            <v>1891</v>
          </cell>
          <cell r="B1990" t="str">
            <v>060302.4612.04941.01 JR. CAHAYA KOTO KURNIA SELATAN KEC. SUNGAI RUMBAI</v>
          </cell>
          <cell r="C1990" t="str">
            <v>Swakelola</v>
          </cell>
          <cell r="D1990" t="str">
            <v>Fisik</v>
          </cell>
          <cell r="E1990">
            <v>0</v>
          </cell>
          <cell r="F1990">
            <v>192500</v>
          </cell>
          <cell r="G1990">
            <v>192500</v>
          </cell>
          <cell r="H1990">
            <v>0</v>
          </cell>
          <cell r="I1990">
            <v>38500</v>
          </cell>
          <cell r="J1990">
            <v>38500</v>
          </cell>
          <cell r="K1990">
            <v>20</v>
          </cell>
          <cell r="L1990">
            <v>0</v>
          </cell>
        </row>
        <row r="1991">
          <cell r="A1991">
            <v>1892</v>
          </cell>
          <cell r="B1991" t="str">
            <v>060302.4612.04941.01 JR. BATAS MINANG NAG. KURNIA SELATAN KEC. SUNGAI RUMBAI</v>
          </cell>
          <cell r="C1991" t="str">
            <v>Swakelola</v>
          </cell>
          <cell r="D1991" t="str">
            <v>Fisik</v>
          </cell>
          <cell r="E1991">
            <v>0</v>
          </cell>
          <cell r="F1991">
            <v>192500</v>
          </cell>
          <cell r="G1991">
            <v>192500</v>
          </cell>
          <cell r="H1991">
            <v>0</v>
          </cell>
          <cell r="I1991">
            <v>38500</v>
          </cell>
          <cell r="J1991">
            <v>38500</v>
          </cell>
          <cell r="K1991">
            <v>20</v>
          </cell>
          <cell r="L1991">
            <v>0</v>
          </cell>
        </row>
        <row r="1992">
          <cell r="A1992">
            <v>1893</v>
          </cell>
          <cell r="B1992" t="str">
            <v>060302.4612.04941.01 JR. RANAH MINANG NAG. KURNIA SELATAN KEC. SUNGAI RUMBAI</v>
          </cell>
          <cell r="C1992" t="str">
            <v>Swakelola</v>
          </cell>
          <cell r="D1992" t="str">
            <v>Fisik</v>
          </cell>
          <cell r="E1992">
            <v>0</v>
          </cell>
          <cell r="F1992">
            <v>192500</v>
          </cell>
          <cell r="G1992">
            <v>192500</v>
          </cell>
          <cell r="H1992">
            <v>0</v>
          </cell>
          <cell r="I1992">
            <v>38500</v>
          </cell>
          <cell r="J1992">
            <v>38500</v>
          </cell>
          <cell r="K1992">
            <v>20</v>
          </cell>
          <cell r="L1992">
            <v>0</v>
          </cell>
        </row>
        <row r="1993">
          <cell r="A1993">
            <v>1894</v>
          </cell>
          <cell r="B1993" t="str">
            <v>060302.4612.04941.01 JR. DURIAN SIMPAI NAG. IV KOTO DIBAUAH KEC. IX KOTO</v>
          </cell>
          <cell r="C1993" t="str">
            <v>Swakelola</v>
          </cell>
          <cell r="D1993" t="str">
            <v>Fisik</v>
          </cell>
          <cell r="E1993">
            <v>0</v>
          </cell>
          <cell r="F1993">
            <v>192500</v>
          </cell>
          <cell r="G1993">
            <v>192500</v>
          </cell>
          <cell r="H1993">
            <v>0</v>
          </cell>
          <cell r="I1993">
            <v>38500</v>
          </cell>
          <cell r="J1993">
            <v>38500</v>
          </cell>
          <cell r="K1993">
            <v>20</v>
          </cell>
          <cell r="L1993">
            <v>0</v>
          </cell>
        </row>
        <row r="1994">
          <cell r="A1994">
            <v>1895</v>
          </cell>
          <cell r="B1994" t="str">
            <v>060302.4612.04941.01 JR. LUBUK MANSAGU NAG. IV KOTO DIBAUAH KEC. IX KOTO</v>
          </cell>
          <cell r="C1994" t="str">
            <v>Swakelola</v>
          </cell>
          <cell r="D1994" t="str">
            <v>Fisik</v>
          </cell>
          <cell r="E1994">
            <v>0</v>
          </cell>
          <cell r="F1994">
            <v>192500</v>
          </cell>
          <cell r="G1994">
            <v>192500</v>
          </cell>
          <cell r="H1994">
            <v>0</v>
          </cell>
          <cell r="I1994">
            <v>38500</v>
          </cell>
          <cell r="J1994">
            <v>38500</v>
          </cell>
          <cell r="K1994">
            <v>20</v>
          </cell>
          <cell r="L1994">
            <v>0</v>
          </cell>
        </row>
        <row r="1995">
          <cell r="A1995">
            <v>5501782</v>
          </cell>
          <cell r="B1995" t="str">
            <v xml:space="preserve">PEMBANGUNAN INFRASTRUKTUR PERMUKIMAN KAB. PASAMAN BARAT </v>
          </cell>
          <cell r="C1995" t="str">
            <v xml:space="preserve">- </v>
          </cell>
          <cell r="D1995" t="str">
            <v>-</v>
          </cell>
          <cell r="E1995">
            <v>0</v>
          </cell>
          <cell r="F1995">
            <v>2310000</v>
          </cell>
          <cell r="G1995">
            <v>2310000</v>
          </cell>
          <cell r="H1995">
            <v>0</v>
          </cell>
          <cell r="I1995">
            <v>452843</v>
          </cell>
          <cell r="J1995">
            <v>452843</v>
          </cell>
          <cell r="K1995">
            <v>19.600000000000001</v>
          </cell>
          <cell r="L1995">
            <v>0</v>
          </cell>
        </row>
        <row r="1996">
          <cell r="A1996">
            <v>1896</v>
          </cell>
          <cell r="B1996" t="str">
            <v>060302.4612.04941.02 Pembangunan Sarana Air Minum Jorong Pigogah Patibubur</v>
          </cell>
          <cell r="C1996" t="str">
            <v>Swakelola</v>
          </cell>
          <cell r="D1996" t="str">
            <v>Fisik</v>
          </cell>
          <cell r="E1996">
            <v>0</v>
          </cell>
          <cell r="F1996">
            <v>192500</v>
          </cell>
          <cell r="G1996">
            <v>192500</v>
          </cell>
          <cell r="H1996">
            <v>0</v>
          </cell>
          <cell r="I1996">
            <v>38500</v>
          </cell>
          <cell r="J1996">
            <v>38500</v>
          </cell>
          <cell r="K1996">
            <v>20</v>
          </cell>
          <cell r="L1996">
            <v>0</v>
          </cell>
        </row>
        <row r="1997">
          <cell r="A1997">
            <v>1897</v>
          </cell>
          <cell r="B1997" t="str">
            <v>060302.4612.04941.02 Pembangunan Sarana Air Minum Jorong Kampung Alang</v>
          </cell>
          <cell r="C1997" t="str">
            <v>Swakelola</v>
          </cell>
          <cell r="D1997" t="str">
            <v>Fisik</v>
          </cell>
          <cell r="E1997">
            <v>0</v>
          </cell>
          <cell r="F1997">
            <v>192500</v>
          </cell>
          <cell r="G1997">
            <v>192500</v>
          </cell>
          <cell r="H1997">
            <v>0</v>
          </cell>
          <cell r="I1997">
            <v>38500</v>
          </cell>
          <cell r="J1997">
            <v>38500</v>
          </cell>
          <cell r="K1997">
            <v>20</v>
          </cell>
          <cell r="L1997">
            <v>0</v>
          </cell>
        </row>
        <row r="1998">
          <cell r="A1998">
            <v>1898</v>
          </cell>
          <cell r="B1998" t="str">
            <v>060302.4612.04941.02 Pembangunan SAM Jorong Rimbo Batu</v>
          </cell>
          <cell r="C1998" t="str">
            <v>Swakelola</v>
          </cell>
          <cell r="D1998" t="str">
            <v>Fisik</v>
          </cell>
          <cell r="E1998">
            <v>0</v>
          </cell>
          <cell r="F1998">
            <v>192500</v>
          </cell>
          <cell r="G1998">
            <v>192500</v>
          </cell>
          <cell r="H1998">
            <v>0</v>
          </cell>
          <cell r="I1998">
            <v>38500</v>
          </cell>
          <cell r="J1998">
            <v>38500</v>
          </cell>
          <cell r="K1998">
            <v>20</v>
          </cell>
          <cell r="L1998">
            <v>0</v>
          </cell>
        </row>
        <row r="1999">
          <cell r="A1999">
            <v>1899</v>
          </cell>
          <cell r="B1999" t="str">
            <v>060302.4612.04941.02 Pembangunan SAM Tombang Mudik</v>
          </cell>
          <cell r="C1999" t="str">
            <v>Swakelola</v>
          </cell>
          <cell r="D1999" t="str">
            <v>Fisik</v>
          </cell>
          <cell r="E1999">
            <v>0</v>
          </cell>
          <cell r="F1999">
            <v>185059</v>
          </cell>
          <cell r="G1999">
            <v>185059</v>
          </cell>
          <cell r="H1999">
            <v>0</v>
          </cell>
          <cell r="I1999">
            <v>37012</v>
          </cell>
          <cell r="J1999">
            <v>37012</v>
          </cell>
          <cell r="K1999">
            <v>20</v>
          </cell>
          <cell r="L1999">
            <v>0</v>
          </cell>
        </row>
        <row r="2000">
          <cell r="A2000">
            <v>1900</v>
          </cell>
          <cell r="B2000" t="str">
            <v>060302.4612.04941.02 Pembangunan SAM Girimaju</v>
          </cell>
          <cell r="C2000" t="str">
            <v>Swakelola</v>
          </cell>
          <cell r="D2000" t="str">
            <v>Fisik</v>
          </cell>
          <cell r="E2000">
            <v>0</v>
          </cell>
          <cell r="F2000">
            <v>192388</v>
          </cell>
          <cell r="G2000">
            <v>192388</v>
          </cell>
          <cell r="H2000">
            <v>0</v>
          </cell>
          <cell r="I2000">
            <v>38478</v>
          </cell>
          <cell r="J2000">
            <v>38478</v>
          </cell>
          <cell r="K2000">
            <v>20</v>
          </cell>
          <cell r="L2000">
            <v>0</v>
          </cell>
        </row>
        <row r="2001">
          <cell r="A2001">
            <v>1901</v>
          </cell>
          <cell r="B2001" t="str">
            <v>060302.4612.04941.02 Pembangunan SAM Durian Kandang</v>
          </cell>
          <cell r="C2001" t="str">
            <v>Swakelola</v>
          </cell>
          <cell r="D2001" t="str">
            <v>Fisik</v>
          </cell>
          <cell r="E2001">
            <v>0</v>
          </cell>
          <cell r="F2001">
            <v>192500</v>
          </cell>
          <cell r="G2001">
            <v>192500</v>
          </cell>
          <cell r="H2001">
            <v>0</v>
          </cell>
          <cell r="I2001">
            <v>38500</v>
          </cell>
          <cell r="J2001">
            <v>38500</v>
          </cell>
          <cell r="K2001">
            <v>20</v>
          </cell>
          <cell r="L2001">
            <v>0</v>
          </cell>
        </row>
        <row r="2002">
          <cell r="A2002">
            <v>1902</v>
          </cell>
          <cell r="B2002" t="str">
            <v>060302.4612.04941.02 Pembangunan Sarana Air Minum Jorong Situak</v>
          </cell>
          <cell r="C2002" t="str">
            <v>Swakelola</v>
          </cell>
          <cell r="D2002" t="str">
            <v>Fisik</v>
          </cell>
          <cell r="E2002">
            <v>0</v>
          </cell>
          <cell r="F2002">
            <v>192227</v>
          </cell>
          <cell r="G2002">
            <v>192227</v>
          </cell>
          <cell r="H2002">
            <v>0</v>
          </cell>
          <cell r="I2002">
            <v>38445</v>
          </cell>
          <cell r="J2002">
            <v>38445</v>
          </cell>
          <cell r="K2002">
            <v>20</v>
          </cell>
          <cell r="L2002">
            <v>0</v>
          </cell>
        </row>
        <row r="2003">
          <cell r="A2003">
            <v>1903</v>
          </cell>
          <cell r="B2003" t="str">
            <v>060302.4612.04941.02 Pembangunan Sarana Air Minum Jorong Kampung Alang Nagari Kajai</v>
          </cell>
          <cell r="C2003" t="str">
            <v>Swakelola</v>
          </cell>
          <cell r="D2003" t="str">
            <v>Fisik</v>
          </cell>
          <cell r="E2003">
            <v>0</v>
          </cell>
          <cell r="F2003">
            <v>170240</v>
          </cell>
          <cell r="G2003">
            <v>170240</v>
          </cell>
          <cell r="H2003">
            <v>0</v>
          </cell>
          <cell r="I2003">
            <v>34048</v>
          </cell>
          <cell r="J2003">
            <v>34048</v>
          </cell>
          <cell r="K2003">
            <v>20</v>
          </cell>
          <cell r="L2003">
            <v>0</v>
          </cell>
        </row>
        <row r="2004">
          <cell r="A2004">
            <v>1904</v>
          </cell>
          <cell r="B2004" t="str">
            <v>060302.4612.04941.02 Pembangunan Sarana Air Minum Jorong Rabi Jonggor</v>
          </cell>
          <cell r="C2004" t="str">
            <v>Swakelola</v>
          </cell>
          <cell r="D2004" t="str">
            <v>Fisik</v>
          </cell>
          <cell r="E2004">
            <v>0</v>
          </cell>
          <cell r="F2004">
            <v>176866</v>
          </cell>
          <cell r="G2004">
            <v>176866</v>
          </cell>
          <cell r="H2004">
            <v>0</v>
          </cell>
          <cell r="I2004">
            <v>35373</v>
          </cell>
          <cell r="J2004">
            <v>35373</v>
          </cell>
          <cell r="K2004">
            <v>20</v>
          </cell>
          <cell r="L2004">
            <v>0</v>
          </cell>
        </row>
        <row r="2005">
          <cell r="A2005">
            <v>1905</v>
          </cell>
          <cell r="B2005" t="str">
            <v>060302.4612.04941.02 Pembangunan Sarana Air Minum Jorong Talang Kuning</v>
          </cell>
          <cell r="C2005" t="str">
            <v>Swakelola</v>
          </cell>
          <cell r="D2005" t="str">
            <v>Fisik</v>
          </cell>
          <cell r="E2005">
            <v>0</v>
          </cell>
          <cell r="F2005">
            <v>192434</v>
          </cell>
          <cell r="G2005">
            <v>192434</v>
          </cell>
          <cell r="H2005">
            <v>0</v>
          </cell>
          <cell r="I2005">
            <v>38487</v>
          </cell>
          <cell r="J2005">
            <v>38487</v>
          </cell>
          <cell r="K2005">
            <v>20</v>
          </cell>
          <cell r="L2005">
            <v>0</v>
          </cell>
        </row>
        <row r="2006">
          <cell r="A2006">
            <v>1906</v>
          </cell>
          <cell r="B2006" t="str">
            <v>060302.4612.04941.02 Pembangunan Sarana Air Minum Jorong Sitabu</v>
          </cell>
          <cell r="C2006" t="str">
            <v>Swakelola</v>
          </cell>
          <cell r="D2006" t="str">
            <v>Fisik</v>
          </cell>
          <cell r="E2006">
            <v>0</v>
          </cell>
          <cell r="F2006">
            <v>192500</v>
          </cell>
          <cell r="G2006">
            <v>192500</v>
          </cell>
          <cell r="H2006">
            <v>0</v>
          </cell>
          <cell r="I2006">
            <v>38500</v>
          </cell>
          <cell r="J2006">
            <v>38500</v>
          </cell>
          <cell r="K2006">
            <v>20</v>
          </cell>
          <cell r="L2006">
            <v>0</v>
          </cell>
        </row>
        <row r="2007">
          <cell r="A2007">
            <v>1907</v>
          </cell>
          <cell r="B2007" t="str">
            <v>060302.4612.04941.02 Pembangunan Sarana Air Minum Jorong Bukit Melintang</v>
          </cell>
          <cell r="C2007" t="str">
            <v>Swakelola</v>
          </cell>
          <cell r="D2007" t="str">
            <v>Fisik</v>
          </cell>
          <cell r="E2007">
            <v>0</v>
          </cell>
          <cell r="F2007">
            <v>192500</v>
          </cell>
          <cell r="G2007">
            <v>192500</v>
          </cell>
          <cell r="H2007">
            <v>0</v>
          </cell>
          <cell r="I2007">
            <v>38500</v>
          </cell>
          <cell r="J2007">
            <v>38500</v>
          </cell>
          <cell r="K2007">
            <v>20</v>
          </cell>
          <cell r="L2007">
            <v>0</v>
          </cell>
        </row>
        <row r="2008">
          <cell r="A2008">
            <v>1908</v>
          </cell>
          <cell r="B2008" t="str">
            <v>060302.4612.04941.02 Sisa dana APBN</v>
          </cell>
          <cell r="C2008" t="str">
            <v>Swakelola</v>
          </cell>
          <cell r="D2008" t="str">
            <v>Fisik</v>
          </cell>
          <cell r="E2008">
            <v>0</v>
          </cell>
          <cell r="F2008">
            <v>45786</v>
          </cell>
          <cell r="G2008">
            <v>45786</v>
          </cell>
          <cell r="H2008">
            <v>0</v>
          </cell>
          <cell r="I2008">
            <v>0</v>
          </cell>
          <cell r="J2008">
            <v>0</v>
          </cell>
          <cell r="K2008">
            <v>0</v>
          </cell>
          <cell r="L2008">
            <v>0</v>
          </cell>
        </row>
        <row r="2009">
          <cell r="A2009">
            <v>5501818</v>
          </cell>
          <cell r="B2009" t="str">
            <v xml:space="preserve">PEMBANGUNAN INFRASTRUKTUR PERMUKIMAN KOTA SAWAH LUNTO </v>
          </cell>
          <cell r="C2009" t="str">
            <v xml:space="preserve">- </v>
          </cell>
          <cell r="D2009" t="str">
            <v>-</v>
          </cell>
          <cell r="E2009">
            <v>0</v>
          </cell>
          <cell r="F2009">
            <v>2310000</v>
          </cell>
          <cell r="G2009">
            <v>2310000</v>
          </cell>
          <cell r="H2009">
            <v>0</v>
          </cell>
          <cell r="I2009">
            <v>626500</v>
          </cell>
          <cell r="J2009">
            <v>626500</v>
          </cell>
          <cell r="K2009">
            <v>27.12</v>
          </cell>
          <cell r="L2009">
            <v>27.51</v>
          </cell>
        </row>
        <row r="2010">
          <cell r="A2010">
            <v>1909</v>
          </cell>
          <cell r="B2010" t="str">
            <v>060302.4612.04941.02 Desa Kubang Utara Sikabu</v>
          </cell>
          <cell r="C2010" t="str">
            <v>Swakelola</v>
          </cell>
          <cell r="D2010" t="str">
            <v>Fisik</v>
          </cell>
          <cell r="E2010">
            <v>0</v>
          </cell>
          <cell r="F2010">
            <v>192500</v>
          </cell>
          <cell r="G2010">
            <v>192500</v>
          </cell>
          <cell r="H2010">
            <v>0</v>
          </cell>
          <cell r="I2010">
            <v>77000</v>
          </cell>
          <cell r="J2010">
            <v>77000</v>
          </cell>
          <cell r="K2010">
            <v>40</v>
          </cell>
          <cell r="L2010">
            <v>69.88</v>
          </cell>
        </row>
        <row r="2011">
          <cell r="A2011">
            <v>1910</v>
          </cell>
          <cell r="B2011" t="str">
            <v>060302.4612.04941.02 Desa Gunung</v>
          </cell>
          <cell r="C2011" t="str">
            <v>Swakelola</v>
          </cell>
          <cell r="D2011" t="str">
            <v>Fisik</v>
          </cell>
          <cell r="E2011">
            <v>0</v>
          </cell>
          <cell r="F2011">
            <v>192500</v>
          </cell>
          <cell r="G2011">
            <v>192500</v>
          </cell>
          <cell r="H2011">
            <v>0</v>
          </cell>
          <cell r="I2011">
            <v>77000</v>
          </cell>
          <cell r="J2011">
            <v>77000</v>
          </cell>
          <cell r="K2011">
            <v>40</v>
          </cell>
          <cell r="L2011">
            <v>66.31</v>
          </cell>
        </row>
        <row r="2012">
          <cell r="A2012">
            <v>1911</v>
          </cell>
          <cell r="B2012" t="str">
            <v>060302.4612.04941.02 Desa Lunto barat</v>
          </cell>
          <cell r="C2012" t="str">
            <v>Swakelola</v>
          </cell>
          <cell r="D2012" t="str">
            <v>Fisik</v>
          </cell>
          <cell r="E2012">
            <v>0</v>
          </cell>
          <cell r="F2012">
            <v>192500</v>
          </cell>
          <cell r="G2012">
            <v>192500</v>
          </cell>
          <cell r="H2012">
            <v>0</v>
          </cell>
          <cell r="I2012">
            <v>38500</v>
          </cell>
          <cell r="J2012">
            <v>38500</v>
          </cell>
          <cell r="K2012">
            <v>20</v>
          </cell>
          <cell r="L2012">
            <v>0</v>
          </cell>
        </row>
        <row r="2013">
          <cell r="A2013">
            <v>1912</v>
          </cell>
          <cell r="B2013" t="str">
            <v>060302.4612.04941.02 Desa Silungkang Duo</v>
          </cell>
          <cell r="C2013" t="str">
            <v>Swakelola</v>
          </cell>
          <cell r="D2013" t="str">
            <v>Fisik</v>
          </cell>
          <cell r="E2013">
            <v>0</v>
          </cell>
          <cell r="F2013">
            <v>192500</v>
          </cell>
          <cell r="G2013">
            <v>192500</v>
          </cell>
          <cell r="H2013">
            <v>0</v>
          </cell>
          <cell r="I2013">
            <v>77000</v>
          </cell>
          <cell r="J2013">
            <v>77000</v>
          </cell>
          <cell r="K2013">
            <v>40</v>
          </cell>
          <cell r="L2013">
            <v>62.29</v>
          </cell>
        </row>
        <row r="2014">
          <cell r="A2014">
            <v>1913</v>
          </cell>
          <cell r="B2014" t="str">
            <v>060302.4612.04941.02 Desa Silungkang Tigo</v>
          </cell>
          <cell r="C2014" t="str">
            <v>Swakelola</v>
          </cell>
          <cell r="D2014" t="str">
            <v>Fisik</v>
          </cell>
          <cell r="E2014">
            <v>0</v>
          </cell>
          <cell r="F2014">
            <v>192500</v>
          </cell>
          <cell r="G2014">
            <v>192500</v>
          </cell>
          <cell r="H2014">
            <v>0</v>
          </cell>
          <cell r="I2014">
            <v>77000</v>
          </cell>
          <cell r="J2014">
            <v>77000</v>
          </cell>
          <cell r="K2014">
            <v>40</v>
          </cell>
          <cell r="L2014">
            <v>66.89</v>
          </cell>
        </row>
        <row r="2015">
          <cell r="A2015">
            <v>1914</v>
          </cell>
          <cell r="B2015" t="str">
            <v>060302.4612.04941.02 Desa Lantiak Malaweh</v>
          </cell>
          <cell r="C2015" t="str">
            <v>Swakelola</v>
          </cell>
          <cell r="D2015" t="str">
            <v>Fisik</v>
          </cell>
          <cell r="E2015">
            <v>0</v>
          </cell>
          <cell r="F2015">
            <v>192500</v>
          </cell>
          <cell r="G2015">
            <v>192500</v>
          </cell>
          <cell r="H2015">
            <v>0</v>
          </cell>
          <cell r="I2015">
            <v>49000</v>
          </cell>
          <cell r="J2015">
            <v>49000</v>
          </cell>
          <cell r="K2015">
            <v>25.45</v>
          </cell>
          <cell r="L2015">
            <v>64.78</v>
          </cell>
        </row>
        <row r="2016">
          <cell r="A2016">
            <v>1915</v>
          </cell>
          <cell r="B2016" t="str">
            <v>060302.4612.04941.02 Desa Lunto timur</v>
          </cell>
          <cell r="C2016" t="str">
            <v>Swakelola</v>
          </cell>
          <cell r="D2016" t="str">
            <v>Fisik</v>
          </cell>
          <cell r="E2016">
            <v>0</v>
          </cell>
          <cell r="F2016">
            <v>192500</v>
          </cell>
          <cell r="G2016">
            <v>192500</v>
          </cell>
          <cell r="H2016">
            <v>0</v>
          </cell>
          <cell r="I2016">
            <v>38500</v>
          </cell>
          <cell r="J2016">
            <v>38500</v>
          </cell>
          <cell r="K2016">
            <v>20</v>
          </cell>
          <cell r="L2016">
            <v>0</v>
          </cell>
        </row>
        <row r="2017">
          <cell r="A2017">
            <v>1916</v>
          </cell>
          <cell r="B2017" t="str">
            <v>060302.4612.04941.02 Desa Air dingin</v>
          </cell>
          <cell r="C2017" t="str">
            <v>Swakelola</v>
          </cell>
          <cell r="D2017" t="str">
            <v>Fisik</v>
          </cell>
          <cell r="E2017">
            <v>0</v>
          </cell>
          <cell r="F2017">
            <v>192500</v>
          </cell>
          <cell r="G2017">
            <v>192500</v>
          </cell>
          <cell r="H2017">
            <v>0</v>
          </cell>
          <cell r="I2017">
            <v>38500</v>
          </cell>
          <cell r="J2017">
            <v>38500</v>
          </cell>
          <cell r="K2017">
            <v>20</v>
          </cell>
          <cell r="L2017">
            <v>0</v>
          </cell>
        </row>
        <row r="2018">
          <cell r="A2018">
            <v>1917</v>
          </cell>
          <cell r="B2018" t="str">
            <v>060302.4612.04941.02 Desa kubang Utara Sikabu</v>
          </cell>
          <cell r="C2018" t="str">
            <v>Swakelola</v>
          </cell>
          <cell r="D2018" t="str">
            <v>Fisik</v>
          </cell>
          <cell r="E2018">
            <v>0</v>
          </cell>
          <cell r="F2018">
            <v>192500</v>
          </cell>
          <cell r="G2018">
            <v>192500</v>
          </cell>
          <cell r="H2018">
            <v>0</v>
          </cell>
          <cell r="I2018">
            <v>38500</v>
          </cell>
          <cell r="J2018">
            <v>38500</v>
          </cell>
          <cell r="K2018">
            <v>20</v>
          </cell>
          <cell r="L2018">
            <v>0</v>
          </cell>
        </row>
        <row r="2019">
          <cell r="A2019">
            <v>1918</v>
          </cell>
          <cell r="B2019" t="str">
            <v>060302.4612.04941.02 Desa balai batu sandaran</v>
          </cell>
          <cell r="C2019" t="str">
            <v>Swakelola</v>
          </cell>
          <cell r="D2019" t="str">
            <v>Fisik</v>
          </cell>
          <cell r="E2019">
            <v>0</v>
          </cell>
          <cell r="F2019">
            <v>192500</v>
          </cell>
          <cell r="G2019">
            <v>192500</v>
          </cell>
          <cell r="H2019">
            <v>0</v>
          </cell>
          <cell r="I2019">
            <v>38500</v>
          </cell>
          <cell r="J2019">
            <v>38500</v>
          </cell>
          <cell r="K2019">
            <v>20</v>
          </cell>
          <cell r="L2019">
            <v>0</v>
          </cell>
        </row>
        <row r="2020">
          <cell r="A2020">
            <v>1919</v>
          </cell>
          <cell r="B2020" t="str">
            <v>060302.4612.04941.02 Desa Silungkang oso</v>
          </cell>
          <cell r="C2020" t="str">
            <v>Swakelola</v>
          </cell>
          <cell r="D2020" t="str">
            <v>Fisik</v>
          </cell>
          <cell r="E2020">
            <v>0</v>
          </cell>
          <cell r="F2020">
            <v>192500</v>
          </cell>
          <cell r="G2020">
            <v>192500</v>
          </cell>
          <cell r="H2020">
            <v>0</v>
          </cell>
          <cell r="I2020">
            <v>38500</v>
          </cell>
          <cell r="J2020">
            <v>38500</v>
          </cell>
          <cell r="K2020">
            <v>20</v>
          </cell>
          <cell r="L2020">
            <v>0</v>
          </cell>
        </row>
        <row r="2021">
          <cell r="A2021">
            <v>1920</v>
          </cell>
          <cell r="B2021" t="str">
            <v>060302.4612.04941.02 Desa Tumpuak Tangah</v>
          </cell>
          <cell r="C2021" t="str">
            <v>Swakelola</v>
          </cell>
          <cell r="D2021" t="str">
            <v>Fisik</v>
          </cell>
          <cell r="E2021">
            <v>0</v>
          </cell>
          <cell r="F2021">
            <v>192500</v>
          </cell>
          <cell r="G2021">
            <v>192500</v>
          </cell>
          <cell r="H2021">
            <v>0</v>
          </cell>
          <cell r="I2021">
            <v>38500</v>
          </cell>
          <cell r="J2021">
            <v>38500</v>
          </cell>
          <cell r="K2021">
            <v>20</v>
          </cell>
          <cell r="L2021">
            <v>0</v>
          </cell>
        </row>
        <row r="2022">
          <cell r="A2022">
            <v>5501849</v>
          </cell>
          <cell r="B2022" t="str">
            <v xml:space="preserve">PEMBANGUNAN INFRASTRUKTUR PERMUKIMAN KOTA PAYAKUMBUH </v>
          </cell>
          <cell r="C2022" t="str">
            <v xml:space="preserve">- </v>
          </cell>
          <cell r="D2022" t="str">
            <v>-</v>
          </cell>
          <cell r="E2022">
            <v>0</v>
          </cell>
          <cell r="F2022">
            <v>2310000</v>
          </cell>
          <cell r="G2022">
            <v>2310000</v>
          </cell>
          <cell r="H2022">
            <v>0</v>
          </cell>
          <cell r="I2022">
            <v>168782</v>
          </cell>
          <cell r="J2022">
            <v>168782</v>
          </cell>
          <cell r="K2022">
            <v>7.31</v>
          </cell>
          <cell r="L2022">
            <v>0</v>
          </cell>
        </row>
        <row r="2023">
          <cell r="A2023">
            <v>1921</v>
          </cell>
          <cell r="B2023" t="str">
            <v>060302.4612.04941.02 PAMSIMAS Kelurahan SICINCIN MUDIK</v>
          </cell>
          <cell r="C2023" t="str">
            <v>Swakelola</v>
          </cell>
          <cell r="D2023" t="str">
            <v>Fisik</v>
          </cell>
          <cell r="E2023">
            <v>0</v>
          </cell>
          <cell r="F2023">
            <v>192500</v>
          </cell>
          <cell r="G2023">
            <v>192500</v>
          </cell>
          <cell r="H2023">
            <v>0</v>
          </cell>
          <cell r="I2023">
            <v>37800</v>
          </cell>
          <cell r="J2023">
            <v>37800</v>
          </cell>
          <cell r="K2023">
            <v>19.64</v>
          </cell>
          <cell r="L2023">
            <v>0</v>
          </cell>
        </row>
        <row r="2024">
          <cell r="A2024">
            <v>1922</v>
          </cell>
          <cell r="B2024" t="str">
            <v>060302.4612.04941.02 PAMSIMAS Kelurahan NAN KODOK</v>
          </cell>
          <cell r="C2024" t="str">
            <v>Swakelola</v>
          </cell>
          <cell r="D2024" t="str">
            <v>Fisik</v>
          </cell>
          <cell r="E2024">
            <v>0</v>
          </cell>
          <cell r="F2024">
            <v>192500</v>
          </cell>
          <cell r="G2024">
            <v>192500</v>
          </cell>
          <cell r="H2024">
            <v>0</v>
          </cell>
          <cell r="I2024">
            <v>36271</v>
          </cell>
          <cell r="J2024">
            <v>36271</v>
          </cell>
          <cell r="K2024">
            <v>18.84</v>
          </cell>
          <cell r="L2024">
            <v>0</v>
          </cell>
        </row>
        <row r="2025">
          <cell r="A2025">
            <v>1923</v>
          </cell>
          <cell r="B2025" t="str">
            <v>060302.4612.04941.02 PAMSIMAS Kelurahan TALANG</v>
          </cell>
          <cell r="C2025" t="str">
            <v>Swakelola</v>
          </cell>
          <cell r="D2025" t="str">
            <v>Fisik</v>
          </cell>
          <cell r="E2025">
            <v>0</v>
          </cell>
          <cell r="F2025">
            <v>192500</v>
          </cell>
          <cell r="G2025">
            <v>192500</v>
          </cell>
          <cell r="H2025">
            <v>0</v>
          </cell>
          <cell r="I2025">
            <v>37168</v>
          </cell>
          <cell r="J2025">
            <v>37168</v>
          </cell>
          <cell r="K2025">
            <v>19.309999999999999</v>
          </cell>
          <cell r="L2025">
            <v>0</v>
          </cell>
        </row>
        <row r="2026">
          <cell r="A2026">
            <v>1924</v>
          </cell>
          <cell r="B2026" t="str">
            <v>060302.4612.04941.02 PAMSIMAS Kelurahan SUNGAI DURIAN</v>
          </cell>
          <cell r="C2026" t="str">
            <v>Swakelola</v>
          </cell>
          <cell r="D2026" t="str">
            <v>Fisik</v>
          </cell>
          <cell r="E2026">
            <v>0</v>
          </cell>
          <cell r="F2026">
            <v>192500</v>
          </cell>
          <cell r="G2026">
            <v>192500</v>
          </cell>
          <cell r="H2026">
            <v>0</v>
          </cell>
          <cell r="I2026">
            <v>32120</v>
          </cell>
          <cell r="J2026">
            <v>32120</v>
          </cell>
          <cell r="K2026">
            <v>16.690000000000001</v>
          </cell>
          <cell r="L2026">
            <v>0</v>
          </cell>
        </row>
        <row r="2027">
          <cell r="A2027">
            <v>1925</v>
          </cell>
          <cell r="B2027" t="str">
            <v>060302.4612.04941.02 PAMSIMAS Kelurahan PAYONIBUNG</v>
          </cell>
          <cell r="C2027" t="str">
            <v>Swakelola</v>
          </cell>
          <cell r="D2027" t="str">
            <v>Fisik</v>
          </cell>
          <cell r="E2027">
            <v>0</v>
          </cell>
          <cell r="F2027">
            <v>192500</v>
          </cell>
          <cell r="G2027">
            <v>192500</v>
          </cell>
          <cell r="H2027">
            <v>0</v>
          </cell>
          <cell r="I2027">
            <v>0</v>
          </cell>
          <cell r="J2027">
            <v>0</v>
          </cell>
          <cell r="K2027">
            <v>0</v>
          </cell>
          <cell r="L2027">
            <v>0</v>
          </cell>
        </row>
        <row r="2028">
          <cell r="A2028">
            <v>1926</v>
          </cell>
          <cell r="B2028" t="str">
            <v>060302.4612.04941.02 PAMSIMAS Kelurahan PAYOLINYAM</v>
          </cell>
          <cell r="C2028" t="str">
            <v>Swakelola</v>
          </cell>
          <cell r="D2028" t="str">
            <v>Fisik</v>
          </cell>
          <cell r="E2028">
            <v>0</v>
          </cell>
          <cell r="F2028">
            <v>192500</v>
          </cell>
          <cell r="G2028">
            <v>192500</v>
          </cell>
          <cell r="H2028">
            <v>0</v>
          </cell>
          <cell r="I2028">
            <v>0</v>
          </cell>
          <cell r="J2028">
            <v>0</v>
          </cell>
          <cell r="K2028">
            <v>0</v>
          </cell>
          <cell r="L2028">
            <v>0</v>
          </cell>
        </row>
        <row r="2029">
          <cell r="A2029">
            <v>1927</v>
          </cell>
          <cell r="B2029" t="str">
            <v>060302.4612.04941.02 PAMSIMAS Kelurahan NAPAR</v>
          </cell>
          <cell r="C2029" t="str">
            <v>Swakelola</v>
          </cell>
          <cell r="D2029" t="str">
            <v>Fisik</v>
          </cell>
          <cell r="E2029">
            <v>0</v>
          </cell>
          <cell r="F2029">
            <v>192500</v>
          </cell>
          <cell r="G2029">
            <v>192500</v>
          </cell>
          <cell r="H2029">
            <v>0</v>
          </cell>
          <cell r="I2029">
            <v>0</v>
          </cell>
          <cell r="J2029">
            <v>0</v>
          </cell>
          <cell r="K2029">
            <v>0</v>
          </cell>
          <cell r="L2029">
            <v>0</v>
          </cell>
        </row>
        <row r="2030">
          <cell r="A2030">
            <v>1928</v>
          </cell>
          <cell r="B2030" t="str">
            <v>060302.4612.04941.02 PAMSIMAS Kelurahan LIMBUKAN</v>
          </cell>
          <cell r="C2030" t="str">
            <v>Swakelola</v>
          </cell>
          <cell r="D2030" t="str">
            <v>Fisik</v>
          </cell>
          <cell r="E2030">
            <v>0</v>
          </cell>
          <cell r="F2030">
            <v>192500</v>
          </cell>
          <cell r="G2030">
            <v>192500</v>
          </cell>
          <cell r="H2030">
            <v>0</v>
          </cell>
          <cell r="I2030">
            <v>0</v>
          </cell>
          <cell r="J2030">
            <v>0</v>
          </cell>
          <cell r="K2030">
            <v>0</v>
          </cell>
          <cell r="L2030">
            <v>0</v>
          </cell>
        </row>
        <row r="2031">
          <cell r="A2031">
            <v>1929</v>
          </cell>
          <cell r="B2031" t="str">
            <v>060302.4612.04941.02 PAMSIMAS Kelurahan LIMO KAMPUNG</v>
          </cell>
          <cell r="C2031" t="str">
            <v>Swakelola</v>
          </cell>
          <cell r="D2031" t="str">
            <v>Fisik</v>
          </cell>
          <cell r="E2031">
            <v>0</v>
          </cell>
          <cell r="F2031">
            <v>192500</v>
          </cell>
          <cell r="G2031">
            <v>192500</v>
          </cell>
          <cell r="H2031">
            <v>0</v>
          </cell>
          <cell r="I2031">
            <v>0</v>
          </cell>
          <cell r="J2031">
            <v>0</v>
          </cell>
          <cell r="K2031">
            <v>0</v>
          </cell>
          <cell r="L2031">
            <v>0</v>
          </cell>
        </row>
        <row r="2032">
          <cell r="A2032">
            <v>1930</v>
          </cell>
          <cell r="B2032" t="str">
            <v>060302.4612.04941.02 PAMSIMAS Kelurahan PAYOLANSEK</v>
          </cell>
          <cell r="C2032" t="str">
            <v>Swakelola</v>
          </cell>
          <cell r="D2032" t="str">
            <v>Fisik</v>
          </cell>
          <cell r="E2032">
            <v>0</v>
          </cell>
          <cell r="F2032">
            <v>192500</v>
          </cell>
          <cell r="G2032">
            <v>192500</v>
          </cell>
          <cell r="H2032">
            <v>0</v>
          </cell>
          <cell r="I2032">
            <v>0</v>
          </cell>
          <cell r="J2032">
            <v>0</v>
          </cell>
          <cell r="K2032">
            <v>0</v>
          </cell>
          <cell r="L2032">
            <v>0</v>
          </cell>
        </row>
        <row r="2033">
          <cell r="A2033">
            <v>1931</v>
          </cell>
          <cell r="B2033" t="str">
            <v>060302.4612.04941.02 PAMSIMAS Kelurahan TANJUNG PAUH</v>
          </cell>
          <cell r="C2033" t="str">
            <v>Swakelola</v>
          </cell>
          <cell r="D2033" t="str">
            <v>Fisik</v>
          </cell>
          <cell r="E2033">
            <v>0</v>
          </cell>
          <cell r="F2033">
            <v>192500</v>
          </cell>
          <cell r="G2033">
            <v>192500</v>
          </cell>
          <cell r="H2033">
            <v>0</v>
          </cell>
          <cell r="I2033">
            <v>0</v>
          </cell>
          <cell r="J2033">
            <v>0</v>
          </cell>
          <cell r="K2033">
            <v>0</v>
          </cell>
          <cell r="L2033">
            <v>0</v>
          </cell>
        </row>
        <row r="2034">
          <cell r="A2034">
            <v>1932</v>
          </cell>
          <cell r="B2034" t="str">
            <v>060302.4612.04941.02 PAMSIMAS Kelurahan KOTO PANJANG</v>
          </cell>
          <cell r="C2034" t="str">
            <v>Swakelola</v>
          </cell>
          <cell r="D2034" t="str">
            <v>Fisik</v>
          </cell>
          <cell r="E2034">
            <v>0</v>
          </cell>
          <cell r="F2034">
            <v>192500</v>
          </cell>
          <cell r="G2034">
            <v>192500</v>
          </cell>
          <cell r="H2034">
            <v>0</v>
          </cell>
          <cell r="I2034">
            <v>25424</v>
          </cell>
          <cell r="J2034">
            <v>25424</v>
          </cell>
          <cell r="K2034">
            <v>13.21</v>
          </cell>
          <cell r="L2034">
            <v>0</v>
          </cell>
        </row>
        <row r="2035">
          <cell r="A2035">
            <v>5501855</v>
          </cell>
          <cell r="B2035" t="str">
            <v xml:space="preserve">PEMBANGUNAN INFRASTRUKTUR PERMUKIMAN KOTA PARIAMAN </v>
          </cell>
          <cell r="C2035" t="str">
            <v xml:space="preserve">- </v>
          </cell>
          <cell r="D2035" t="str">
            <v>-</v>
          </cell>
          <cell r="E2035">
            <v>0</v>
          </cell>
          <cell r="F2035">
            <v>2310000</v>
          </cell>
          <cell r="G2035">
            <v>2310000</v>
          </cell>
          <cell r="H2035">
            <v>0</v>
          </cell>
          <cell r="I2035">
            <v>385000</v>
          </cell>
          <cell r="J2035">
            <v>385000</v>
          </cell>
          <cell r="K2035">
            <v>16.670000000000002</v>
          </cell>
          <cell r="L2035">
            <v>0</v>
          </cell>
        </row>
        <row r="2036">
          <cell r="A2036">
            <v>1933</v>
          </cell>
          <cell r="B2036" t="str">
            <v>060302.4612.04941.02 Desa Tanjung Sabar</v>
          </cell>
          <cell r="C2036" t="str">
            <v>Swakelola</v>
          </cell>
          <cell r="D2036" t="str">
            <v>Fisik</v>
          </cell>
          <cell r="E2036">
            <v>0</v>
          </cell>
          <cell r="F2036">
            <v>192500</v>
          </cell>
          <cell r="G2036">
            <v>192500</v>
          </cell>
          <cell r="H2036">
            <v>0</v>
          </cell>
          <cell r="I2036">
            <v>38500</v>
          </cell>
          <cell r="J2036">
            <v>38500</v>
          </cell>
          <cell r="K2036">
            <v>20</v>
          </cell>
          <cell r="L2036">
            <v>0</v>
          </cell>
        </row>
        <row r="2037">
          <cell r="A2037">
            <v>1934</v>
          </cell>
          <cell r="B2037" t="str">
            <v>060302.4612.04941.02 Desa Cubadak Air Selatan</v>
          </cell>
          <cell r="C2037" t="str">
            <v>Swakelola</v>
          </cell>
          <cell r="D2037" t="str">
            <v>Fisik</v>
          </cell>
          <cell r="E2037">
            <v>0</v>
          </cell>
          <cell r="F2037">
            <v>192500</v>
          </cell>
          <cell r="G2037">
            <v>192500</v>
          </cell>
          <cell r="H2037">
            <v>0</v>
          </cell>
          <cell r="I2037">
            <v>38500</v>
          </cell>
          <cell r="J2037">
            <v>38500</v>
          </cell>
          <cell r="K2037">
            <v>20</v>
          </cell>
          <cell r="L2037">
            <v>0</v>
          </cell>
        </row>
        <row r="2038">
          <cell r="A2038">
            <v>1935</v>
          </cell>
          <cell r="B2038" t="str">
            <v>060302.4612.04941.02 Desa Cubadak Air Utara</v>
          </cell>
          <cell r="C2038" t="str">
            <v>Swakelola</v>
          </cell>
          <cell r="D2038" t="str">
            <v>Fisik</v>
          </cell>
          <cell r="E2038">
            <v>0</v>
          </cell>
          <cell r="F2038">
            <v>192500</v>
          </cell>
          <cell r="G2038">
            <v>192500</v>
          </cell>
          <cell r="H2038">
            <v>0</v>
          </cell>
          <cell r="I2038">
            <v>38500</v>
          </cell>
          <cell r="J2038">
            <v>38500</v>
          </cell>
          <cell r="K2038">
            <v>20</v>
          </cell>
          <cell r="L2038">
            <v>0</v>
          </cell>
        </row>
        <row r="2039">
          <cell r="A2039">
            <v>1936</v>
          </cell>
          <cell r="B2039" t="str">
            <v>060302.4612.04941.02 Desa Apar</v>
          </cell>
          <cell r="C2039" t="str">
            <v>Swakelola</v>
          </cell>
          <cell r="D2039" t="str">
            <v>Fisik</v>
          </cell>
          <cell r="E2039">
            <v>0</v>
          </cell>
          <cell r="F2039">
            <v>192500</v>
          </cell>
          <cell r="G2039">
            <v>192500</v>
          </cell>
          <cell r="H2039">
            <v>0</v>
          </cell>
          <cell r="I2039">
            <v>38500</v>
          </cell>
          <cell r="J2039">
            <v>38500</v>
          </cell>
          <cell r="K2039">
            <v>20</v>
          </cell>
          <cell r="L2039">
            <v>0</v>
          </cell>
        </row>
        <row r="2040">
          <cell r="A2040">
            <v>1937</v>
          </cell>
          <cell r="B2040" t="str">
            <v>060302.4612.04941.02 Desa Sintuk</v>
          </cell>
          <cell r="C2040" t="str">
            <v>Swakelola</v>
          </cell>
          <cell r="D2040" t="str">
            <v>Fisik</v>
          </cell>
          <cell r="E2040">
            <v>0</v>
          </cell>
          <cell r="F2040">
            <v>192500</v>
          </cell>
          <cell r="G2040">
            <v>192500</v>
          </cell>
          <cell r="H2040">
            <v>0</v>
          </cell>
          <cell r="I2040">
            <v>0</v>
          </cell>
          <cell r="J2040">
            <v>0</v>
          </cell>
          <cell r="K2040">
            <v>0</v>
          </cell>
          <cell r="L2040">
            <v>0</v>
          </cell>
        </row>
        <row r="2041">
          <cell r="A2041">
            <v>1938</v>
          </cell>
          <cell r="B2041" t="str">
            <v>060302.4612.04941.02 Desa Batang Kabung</v>
          </cell>
          <cell r="C2041" t="str">
            <v>Swakelola</v>
          </cell>
          <cell r="D2041" t="str">
            <v>Fisik</v>
          </cell>
          <cell r="E2041">
            <v>0</v>
          </cell>
          <cell r="F2041">
            <v>192500</v>
          </cell>
          <cell r="G2041">
            <v>192500</v>
          </cell>
          <cell r="H2041">
            <v>0</v>
          </cell>
          <cell r="I2041">
            <v>38500</v>
          </cell>
          <cell r="J2041">
            <v>38500</v>
          </cell>
          <cell r="K2041">
            <v>20</v>
          </cell>
          <cell r="L2041">
            <v>0</v>
          </cell>
        </row>
        <row r="2042">
          <cell r="A2042">
            <v>1939</v>
          </cell>
          <cell r="B2042" t="str">
            <v>060302.4612.04941.02 Desa Cubadak Mentawai</v>
          </cell>
          <cell r="C2042" t="str">
            <v>Swakelola</v>
          </cell>
          <cell r="D2042" t="str">
            <v>Fisik</v>
          </cell>
          <cell r="E2042">
            <v>0</v>
          </cell>
          <cell r="F2042">
            <v>192500</v>
          </cell>
          <cell r="G2042">
            <v>192500</v>
          </cell>
          <cell r="H2042">
            <v>0</v>
          </cell>
          <cell r="I2042">
            <v>38500</v>
          </cell>
          <cell r="J2042">
            <v>38500</v>
          </cell>
          <cell r="K2042">
            <v>20</v>
          </cell>
          <cell r="L2042">
            <v>0</v>
          </cell>
        </row>
        <row r="2043">
          <cell r="A2043">
            <v>1940</v>
          </cell>
          <cell r="B2043" t="str">
            <v>060302.4612.04941.02 Desa Koto Marapak</v>
          </cell>
          <cell r="C2043" t="str">
            <v>Swakelola</v>
          </cell>
          <cell r="D2043" t="str">
            <v>Fisik</v>
          </cell>
          <cell r="E2043">
            <v>0</v>
          </cell>
          <cell r="F2043">
            <v>192500</v>
          </cell>
          <cell r="G2043">
            <v>192500</v>
          </cell>
          <cell r="H2043">
            <v>0</v>
          </cell>
          <cell r="I2043">
            <v>38500</v>
          </cell>
          <cell r="J2043">
            <v>38500</v>
          </cell>
          <cell r="K2043">
            <v>20</v>
          </cell>
          <cell r="L2043">
            <v>0</v>
          </cell>
        </row>
        <row r="2044">
          <cell r="A2044">
            <v>1941</v>
          </cell>
          <cell r="B2044" t="str">
            <v>060302.4612.04941.02 Desa Pakasai</v>
          </cell>
          <cell r="C2044" t="str">
            <v>Swakelola</v>
          </cell>
          <cell r="D2044" t="str">
            <v>Fisik</v>
          </cell>
          <cell r="E2044">
            <v>0</v>
          </cell>
          <cell r="F2044">
            <v>192500</v>
          </cell>
          <cell r="G2044">
            <v>192500</v>
          </cell>
          <cell r="H2044">
            <v>0</v>
          </cell>
          <cell r="I2044">
            <v>38500</v>
          </cell>
          <cell r="J2044">
            <v>38500</v>
          </cell>
          <cell r="K2044">
            <v>20</v>
          </cell>
          <cell r="L2044">
            <v>0</v>
          </cell>
        </row>
        <row r="2045">
          <cell r="A2045">
            <v>1942</v>
          </cell>
          <cell r="B2045" t="str">
            <v>060302.4612.04941.02 Desa Marunggi</v>
          </cell>
          <cell r="C2045" t="str">
            <v>Swakelola</v>
          </cell>
          <cell r="D2045" t="str">
            <v>Fisik</v>
          </cell>
          <cell r="E2045">
            <v>0</v>
          </cell>
          <cell r="F2045">
            <v>192500</v>
          </cell>
          <cell r="G2045">
            <v>192500</v>
          </cell>
          <cell r="H2045">
            <v>0</v>
          </cell>
          <cell r="I2045">
            <v>38500</v>
          </cell>
          <cell r="J2045">
            <v>38500</v>
          </cell>
          <cell r="K2045">
            <v>20</v>
          </cell>
          <cell r="L2045">
            <v>0</v>
          </cell>
        </row>
        <row r="2046">
          <cell r="A2046">
            <v>1943</v>
          </cell>
          <cell r="B2046" t="str">
            <v>060302.4612.04941.02 Desa Simpang Kurai Taji</v>
          </cell>
          <cell r="C2046" t="str">
            <v>Swakelola</v>
          </cell>
          <cell r="D2046" t="str">
            <v>Fisik</v>
          </cell>
          <cell r="E2046">
            <v>0</v>
          </cell>
          <cell r="F2046">
            <v>192500</v>
          </cell>
          <cell r="G2046">
            <v>192500</v>
          </cell>
          <cell r="H2046">
            <v>0</v>
          </cell>
          <cell r="I2046">
            <v>0</v>
          </cell>
          <cell r="J2046">
            <v>0</v>
          </cell>
          <cell r="K2046">
            <v>0</v>
          </cell>
          <cell r="L2046">
            <v>0</v>
          </cell>
        </row>
        <row r="2047">
          <cell r="A2047">
            <v>1944</v>
          </cell>
          <cell r="B2047" t="str">
            <v>060302.4612.04941.02 Desa Naras I</v>
          </cell>
          <cell r="C2047" t="str">
            <v>Swakelola</v>
          </cell>
          <cell r="D2047" t="str">
            <v>Fisik</v>
          </cell>
          <cell r="E2047">
            <v>0</v>
          </cell>
          <cell r="F2047">
            <v>192500</v>
          </cell>
          <cell r="G2047">
            <v>192500</v>
          </cell>
          <cell r="H2047">
            <v>0</v>
          </cell>
          <cell r="I2047">
            <v>38500</v>
          </cell>
          <cell r="J2047">
            <v>38500</v>
          </cell>
          <cell r="K2047">
            <v>20</v>
          </cell>
          <cell r="L2047">
            <v>0</v>
          </cell>
        </row>
        <row r="2048">
          <cell r="A2048">
            <v>5501861</v>
          </cell>
          <cell r="B2048" t="str">
            <v xml:space="preserve">PEMBANGUNAN INFRASTRUKTUR PERMUKIMAN KAB. KUANTAN SINGIGI </v>
          </cell>
          <cell r="C2048" t="str">
            <v xml:space="preserve">- </v>
          </cell>
          <cell r="D2048" t="str">
            <v>-</v>
          </cell>
          <cell r="E2048">
            <v>0</v>
          </cell>
          <cell r="F2048">
            <v>2310000</v>
          </cell>
          <cell r="G2048">
            <v>2310000</v>
          </cell>
          <cell r="H2048">
            <v>0</v>
          </cell>
          <cell r="I2048">
            <v>0</v>
          </cell>
          <cell r="J2048">
            <v>0</v>
          </cell>
          <cell r="K2048">
            <v>0</v>
          </cell>
          <cell r="L2048">
            <v>0</v>
          </cell>
        </row>
        <row r="2049">
          <cell r="A2049">
            <v>1945</v>
          </cell>
          <cell r="B2049" t="str">
            <v>060302.4612.04941.02 DESA SUNGAI ALAH</v>
          </cell>
          <cell r="C2049" t="str">
            <v>Swakelola</v>
          </cell>
          <cell r="D2049" t="str">
            <v>Fisik</v>
          </cell>
          <cell r="E2049">
            <v>0</v>
          </cell>
          <cell r="F2049">
            <v>192500</v>
          </cell>
          <cell r="G2049">
            <v>192500</v>
          </cell>
          <cell r="H2049">
            <v>0</v>
          </cell>
          <cell r="I2049">
            <v>0</v>
          </cell>
          <cell r="J2049">
            <v>0</v>
          </cell>
          <cell r="K2049">
            <v>0</v>
          </cell>
          <cell r="L2049">
            <v>0</v>
          </cell>
        </row>
        <row r="2050">
          <cell r="A2050">
            <v>1946</v>
          </cell>
          <cell r="B2050" t="str">
            <v>060302.4612.04941.02 DESA LUBUK AMBACANG</v>
          </cell>
          <cell r="C2050" t="str">
            <v>Swakelola</v>
          </cell>
          <cell r="D2050" t="str">
            <v>Fisik</v>
          </cell>
          <cell r="E2050">
            <v>0</v>
          </cell>
          <cell r="F2050">
            <v>192500</v>
          </cell>
          <cell r="G2050">
            <v>192500</v>
          </cell>
          <cell r="H2050">
            <v>0</v>
          </cell>
          <cell r="I2050">
            <v>0</v>
          </cell>
          <cell r="J2050">
            <v>0</v>
          </cell>
          <cell r="K2050">
            <v>0</v>
          </cell>
          <cell r="L2050">
            <v>0</v>
          </cell>
        </row>
        <row r="2051">
          <cell r="A2051">
            <v>1947</v>
          </cell>
          <cell r="B2051" t="str">
            <v>060302.4612.04941.02 DESA MUDIK ULO</v>
          </cell>
          <cell r="C2051" t="str">
            <v>Swakelola</v>
          </cell>
          <cell r="D2051" t="str">
            <v>Fisik</v>
          </cell>
          <cell r="E2051">
            <v>0</v>
          </cell>
          <cell r="F2051">
            <v>192500</v>
          </cell>
          <cell r="G2051">
            <v>192500</v>
          </cell>
          <cell r="H2051">
            <v>0</v>
          </cell>
          <cell r="I2051">
            <v>0</v>
          </cell>
          <cell r="J2051">
            <v>0</v>
          </cell>
          <cell r="K2051">
            <v>0</v>
          </cell>
          <cell r="L2051">
            <v>0</v>
          </cell>
        </row>
        <row r="2052">
          <cell r="A2052">
            <v>1948</v>
          </cell>
          <cell r="B2052" t="str">
            <v>060302.4612.04941.02 DESA PULAU BARU</v>
          </cell>
          <cell r="C2052" t="str">
            <v>Swakelola</v>
          </cell>
          <cell r="D2052" t="str">
            <v>Fisik</v>
          </cell>
          <cell r="E2052">
            <v>0</v>
          </cell>
          <cell r="F2052">
            <v>192500</v>
          </cell>
          <cell r="G2052">
            <v>192500</v>
          </cell>
          <cell r="H2052">
            <v>0</v>
          </cell>
          <cell r="I2052">
            <v>0</v>
          </cell>
          <cell r="J2052">
            <v>0</v>
          </cell>
          <cell r="K2052">
            <v>0</v>
          </cell>
          <cell r="L2052">
            <v>0</v>
          </cell>
        </row>
        <row r="2053">
          <cell r="A2053">
            <v>1949</v>
          </cell>
          <cell r="B2053" t="str">
            <v>060302.4612.04941.02 DESA PULAU KIJANG</v>
          </cell>
          <cell r="C2053" t="str">
            <v>Swakelola</v>
          </cell>
          <cell r="D2053" t="str">
            <v>Fisik</v>
          </cell>
          <cell r="E2053">
            <v>0</v>
          </cell>
          <cell r="F2053">
            <v>192500</v>
          </cell>
          <cell r="G2053">
            <v>192500</v>
          </cell>
          <cell r="H2053">
            <v>0</v>
          </cell>
          <cell r="I2053">
            <v>0</v>
          </cell>
          <cell r="J2053">
            <v>0</v>
          </cell>
          <cell r="K2053">
            <v>0</v>
          </cell>
          <cell r="L2053">
            <v>0</v>
          </cell>
        </row>
        <row r="2054">
          <cell r="A2054">
            <v>1950</v>
          </cell>
          <cell r="B2054" t="str">
            <v>060302.4612.04941.02 DESA PULAU MADINAH</v>
          </cell>
          <cell r="C2054" t="str">
            <v>Swakelola</v>
          </cell>
          <cell r="D2054" t="str">
            <v>Fisik</v>
          </cell>
          <cell r="E2054">
            <v>0</v>
          </cell>
          <cell r="F2054">
            <v>192500</v>
          </cell>
          <cell r="G2054">
            <v>192500</v>
          </cell>
          <cell r="H2054">
            <v>0</v>
          </cell>
          <cell r="I2054">
            <v>0</v>
          </cell>
          <cell r="J2054">
            <v>0</v>
          </cell>
          <cell r="K2054">
            <v>0</v>
          </cell>
          <cell r="L2054">
            <v>0</v>
          </cell>
        </row>
        <row r="2055">
          <cell r="A2055">
            <v>1951</v>
          </cell>
          <cell r="B2055" t="str">
            <v>060302.4612.04941.02 DESA PULAU PADANG</v>
          </cell>
          <cell r="C2055" t="str">
            <v>Swakelola</v>
          </cell>
          <cell r="D2055" t="str">
            <v>Fisik</v>
          </cell>
          <cell r="E2055">
            <v>0</v>
          </cell>
          <cell r="F2055">
            <v>192500</v>
          </cell>
          <cell r="G2055">
            <v>192500</v>
          </cell>
          <cell r="H2055">
            <v>0</v>
          </cell>
          <cell r="I2055">
            <v>0</v>
          </cell>
          <cell r="J2055">
            <v>0</v>
          </cell>
          <cell r="K2055">
            <v>0</v>
          </cell>
          <cell r="L2055">
            <v>0</v>
          </cell>
        </row>
        <row r="2056">
          <cell r="A2056">
            <v>1952</v>
          </cell>
          <cell r="B2056" t="str">
            <v>060302.4612.04941.02 DESA KEBUN LADO</v>
          </cell>
          <cell r="C2056" t="str">
            <v>Swakelola</v>
          </cell>
          <cell r="D2056" t="str">
            <v>Fisik</v>
          </cell>
          <cell r="E2056">
            <v>0</v>
          </cell>
          <cell r="F2056">
            <v>192500</v>
          </cell>
          <cell r="G2056">
            <v>192500</v>
          </cell>
          <cell r="H2056">
            <v>0</v>
          </cell>
          <cell r="I2056">
            <v>0</v>
          </cell>
          <cell r="J2056">
            <v>0</v>
          </cell>
          <cell r="K2056">
            <v>0</v>
          </cell>
          <cell r="L2056">
            <v>0</v>
          </cell>
        </row>
        <row r="2057">
          <cell r="A2057">
            <v>1953</v>
          </cell>
          <cell r="B2057" t="str">
            <v>060302.4612.04941.02 DESA PANGKALAN INDARUNG</v>
          </cell>
          <cell r="C2057" t="str">
            <v>Swakelola</v>
          </cell>
          <cell r="D2057" t="str">
            <v>Fisik</v>
          </cell>
          <cell r="E2057">
            <v>0</v>
          </cell>
          <cell r="F2057">
            <v>192500</v>
          </cell>
          <cell r="G2057">
            <v>192500</v>
          </cell>
          <cell r="H2057">
            <v>0</v>
          </cell>
          <cell r="I2057">
            <v>0</v>
          </cell>
          <cell r="J2057">
            <v>0</v>
          </cell>
          <cell r="K2057">
            <v>0</v>
          </cell>
          <cell r="L2057">
            <v>0</v>
          </cell>
        </row>
        <row r="2058">
          <cell r="A2058">
            <v>1954</v>
          </cell>
          <cell r="B2058" t="str">
            <v>060302.4612.04941.02 DESA MUARA BAHAN</v>
          </cell>
          <cell r="C2058" t="str">
            <v>Swakelola</v>
          </cell>
          <cell r="D2058" t="str">
            <v>Fisik</v>
          </cell>
          <cell r="E2058">
            <v>0</v>
          </cell>
          <cell r="F2058">
            <v>192500</v>
          </cell>
          <cell r="G2058">
            <v>192500</v>
          </cell>
          <cell r="H2058">
            <v>0</v>
          </cell>
          <cell r="I2058">
            <v>0</v>
          </cell>
          <cell r="J2058">
            <v>0</v>
          </cell>
          <cell r="K2058">
            <v>0</v>
          </cell>
          <cell r="L2058">
            <v>0</v>
          </cell>
        </row>
        <row r="2059">
          <cell r="A2059">
            <v>1955</v>
          </cell>
          <cell r="B2059" t="str">
            <v>060302.4612.04941.02 DESA SUNGAI PAKU</v>
          </cell>
          <cell r="C2059" t="str">
            <v>Swakelola</v>
          </cell>
          <cell r="D2059" t="str">
            <v>Fisik</v>
          </cell>
          <cell r="E2059">
            <v>0</v>
          </cell>
          <cell r="F2059">
            <v>192500</v>
          </cell>
          <cell r="G2059">
            <v>192500</v>
          </cell>
          <cell r="H2059">
            <v>0</v>
          </cell>
          <cell r="I2059">
            <v>0</v>
          </cell>
          <cell r="J2059">
            <v>0</v>
          </cell>
          <cell r="K2059">
            <v>0</v>
          </cell>
          <cell r="L2059">
            <v>0</v>
          </cell>
        </row>
        <row r="2060">
          <cell r="A2060">
            <v>1956</v>
          </cell>
          <cell r="B2060" t="str">
            <v>060302.4612.04941.02 DESA BUKIT RAYA</v>
          </cell>
          <cell r="C2060" t="str">
            <v>Swakelola</v>
          </cell>
          <cell r="D2060" t="str">
            <v>Fisik</v>
          </cell>
          <cell r="E2060">
            <v>0</v>
          </cell>
          <cell r="F2060">
            <v>192500</v>
          </cell>
          <cell r="G2060">
            <v>192500</v>
          </cell>
          <cell r="H2060">
            <v>0</v>
          </cell>
          <cell r="I2060">
            <v>0</v>
          </cell>
          <cell r="J2060">
            <v>0</v>
          </cell>
          <cell r="K2060">
            <v>0</v>
          </cell>
          <cell r="L2060">
            <v>0</v>
          </cell>
        </row>
        <row r="2061">
          <cell r="A2061">
            <v>5501870</v>
          </cell>
          <cell r="B2061" t="str">
            <v xml:space="preserve">PEMBANGUNAN INFRASTRUKTUR PERMUKIMAN KAB. INDRAGIRI HULU </v>
          </cell>
          <cell r="C2061" t="str">
            <v xml:space="preserve">- </v>
          </cell>
          <cell r="D2061" t="str">
            <v>-</v>
          </cell>
          <cell r="E2061">
            <v>0</v>
          </cell>
          <cell r="F2061">
            <v>2310000</v>
          </cell>
          <cell r="G2061">
            <v>2310000</v>
          </cell>
          <cell r="H2061">
            <v>0</v>
          </cell>
          <cell r="I2061">
            <v>462000</v>
          </cell>
          <cell r="J2061">
            <v>462000</v>
          </cell>
          <cell r="K2061">
            <v>20</v>
          </cell>
          <cell r="L2061">
            <v>0</v>
          </cell>
        </row>
        <row r="2062">
          <cell r="A2062">
            <v>1957</v>
          </cell>
          <cell r="B2062" t="str">
            <v>060302.4612.04941.02 TANJUNG SARI</v>
          </cell>
          <cell r="C2062" t="str">
            <v>Swakelola</v>
          </cell>
          <cell r="D2062" t="str">
            <v>Fisik</v>
          </cell>
          <cell r="E2062">
            <v>0</v>
          </cell>
          <cell r="F2062">
            <v>192500</v>
          </cell>
          <cell r="G2062">
            <v>192500</v>
          </cell>
          <cell r="H2062">
            <v>0</v>
          </cell>
          <cell r="I2062">
            <v>38500</v>
          </cell>
          <cell r="J2062">
            <v>38500</v>
          </cell>
          <cell r="K2062">
            <v>20</v>
          </cell>
          <cell r="L2062">
            <v>0</v>
          </cell>
        </row>
        <row r="2063">
          <cell r="A2063">
            <v>1958</v>
          </cell>
          <cell r="B2063" t="str">
            <v>060302.4612.04941.02 SUNGAI BERINGIN</v>
          </cell>
          <cell r="C2063" t="str">
            <v>Swakelola</v>
          </cell>
          <cell r="D2063" t="str">
            <v>Fisik</v>
          </cell>
          <cell r="E2063">
            <v>0</v>
          </cell>
          <cell r="F2063">
            <v>192500</v>
          </cell>
          <cell r="G2063">
            <v>192500</v>
          </cell>
          <cell r="H2063">
            <v>0</v>
          </cell>
          <cell r="I2063">
            <v>38500</v>
          </cell>
          <cell r="J2063">
            <v>38500</v>
          </cell>
          <cell r="K2063">
            <v>20</v>
          </cell>
          <cell r="L2063">
            <v>0</v>
          </cell>
        </row>
        <row r="2064">
          <cell r="A2064">
            <v>1959</v>
          </cell>
          <cell r="B2064" t="str">
            <v>060302.4612.04941.02 AIR JERNIH</v>
          </cell>
          <cell r="C2064" t="str">
            <v>Swakelola</v>
          </cell>
          <cell r="D2064" t="str">
            <v>Fisik</v>
          </cell>
          <cell r="E2064">
            <v>0</v>
          </cell>
          <cell r="F2064">
            <v>192500</v>
          </cell>
          <cell r="G2064">
            <v>192500</v>
          </cell>
          <cell r="H2064">
            <v>0</v>
          </cell>
          <cell r="I2064">
            <v>38500</v>
          </cell>
          <cell r="J2064">
            <v>38500</v>
          </cell>
          <cell r="K2064">
            <v>20</v>
          </cell>
          <cell r="L2064">
            <v>0</v>
          </cell>
        </row>
        <row r="2065">
          <cell r="A2065">
            <v>1960</v>
          </cell>
          <cell r="B2065" t="str">
            <v>060302.4612.04941.02 PEMATANG JAYA</v>
          </cell>
          <cell r="C2065" t="str">
            <v>Swakelola</v>
          </cell>
          <cell r="D2065" t="str">
            <v>Fisik</v>
          </cell>
          <cell r="E2065">
            <v>0</v>
          </cell>
          <cell r="F2065">
            <v>192500</v>
          </cell>
          <cell r="G2065">
            <v>192500</v>
          </cell>
          <cell r="H2065">
            <v>0</v>
          </cell>
          <cell r="I2065">
            <v>38500</v>
          </cell>
          <cell r="J2065">
            <v>38500</v>
          </cell>
          <cell r="K2065">
            <v>20</v>
          </cell>
          <cell r="L2065">
            <v>0</v>
          </cell>
        </row>
        <row r="2066">
          <cell r="A2066">
            <v>1961</v>
          </cell>
          <cell r="B2066" t="str">
            <v>060302.4612.04941.02 SUNGAI BAUNG</v>
          </cell>
          <cell r="C2066" t="str">
            <v>Swakelola</v>
          </cell>
          <cell r="D2066" t="str">
            <v>Fisik</v>
          </cell>
          <cell r="E2066">
            <v>0</v>
          </cell>
          <cell r="F2066">
            <v>192500</v>
          </cell>
          <cell r="G2066">
            <v>192500</v>
          </cell>
          <cell r="H2066">
            <v>0</v>
          </cell>
          <cell r="I2066">
            <v>38500</v>
          </cell>
          <cell r="J2066">
            <v>38500</v>
          </cell>
          <cell r="K2066">
            <v>20</v>
          </cell>
          <cell r="L2066">
            <v>0</v>
          </cell>
        </row>
        <row r="2067">
          <cell r="A2067">
            <v>1962</v>
          </cell>
          <cell r="B2067" t="str">
            <v>060302.4612.04941.02 REDANG SEKO</v>
          </cell>
          <cell r="C2067" t="str">
            <v>Swakelola</v>
          </cell>
          <cell r="D2067" t="str">
            <v>Fisik</v>
          </cell>
          <cell r="E2067">
            <v>0</v>
          </cell>
          <cell r="F2067">
            <v>192500</v>
          </cell>
          <cell r="G2067">
            <v>192500</v>
          </cell>
          <cell r="H2067">
            <v>0</v>
          </cell>
          <cell r="I2067">
            <v>38500</v>
          </cell>
          <cell r="J2067">
            <v>38500</v>
          </cell>
          <cell r="K2067">
            <v>20</v>
          </cell>
          <cell r="L2067">
            <v>0</v>
          </cell>
        </row>
        <row r="2068">
          <cell r="A2068">
            <v>1963</v>
          </cell>
          <cell r="B2068" t="str">
            <v>060302.4612.04941.02 BANJAR BALAM</v>
          </cell>
          <cell r="C2068" t="str">
            <v>Swakelola</v>
          </cell>
          <cell r="D2068" t="str">
            <v>Fisik</v>
          </cell>
          <cell r="E2068">
            <v>0</v>
          </cell>
          <cell r="F2068">
            <v>192500</v>
          </cell>
          <cell r="G2068">
            <v>192500</v>
          </cell>
          <cell r="H2068">
            <v>0</v>
          </cell>
          <cell r="I2068">
            <v>38500</v>
          </cell>
          <cell r="J2068">
            <v>38500</v>
          </cell>
          <cell r="K2068">
            <v>20</v>
          </cell>
          <cell r="L2068">
            <v>0</v>
          </cell>
        </row>
        <row r="2069">
          <cell r="A2069">
            <v>1964</v>
          </cell>
          <cell r="B2069" t="str">
            <v>060302.4612.04941.02 JATI REJO</v>
          </cell>
          <cell r="C2069" t="str">
            <v>Swakelola</v>
          </cell>
          <cell r="D2069" t="str">
            <v>Fisik</v>
          </cell>
          <cell r="E2069">
            <v>0</v>
          </cell>
          <cell r="F2069">
            <v>192500</v>
          </cell>
          <cell r="G2069">
            <v>192500</v>
          </cell>
          <cell r="H2069">
            <v>0</v>
          </cell>
          <cell r="I2069">
            <v>38500</v>
          </cell>
          <cell r="J2069">
            <v>38500</v>
          </cell>
          <cell r="K2069">
            <v>20</v>
          </cell>
          <cell r="L2069">
            <v>0</v>
          </cell>
        </row>
        <row r="2070">
          <cell r="A2070">
            <v>1965</v>
          </cell>
          <cell r="B2070" t="str">
            <v>060302.4612.04941.02 KUALA LALA</v>
          </cell>
          <cell r="C2070" t="str">
            <v>Swakelola</v>
          </cell>
          <cell r="D2070" t="str">
            <v>Fisik</v>
          </cell>
          <cell r="E2070">
            <v>0</v>
          </cell>
          <cell r="F2070">
            <v>192500</v>
          </cell>
          <cell r="G2070">
            <v>192500</v>
          </cell>
          <cell r="H2070">
            <v>0</v>
          </cell>
          <cell r="I2070">
            <v>38500</v>
          </cell>
          <cell r="J2070">
            <v>38500</v>
          </cell>
          <cell r="K2070">
            <v>20</v>
          </cell>
          <cell r="L2070">
            <v>0</v>
          </cell>
        </row>
        <row r="2071">
          <cell r="A2071">
            <v>1966</v>
          </cell>
          <cell r="B2071" t="str">
            <v>060302.4612.04941.02 PASIR KELAMPAIAN</v>
          </cell>
          <cell r="C2071" t="str">
            <v>Swakelola</v>
          </cell>
          <cell r="D2071" t="str">
            <v>Fisik</v>
          </cell>
          <cell r="E2071">
            <v>0</v>
          </cell>
          <cell r="F2071">
            <v>192500</v>
          </cell>
          <cell r="G2071">
            <v>192500</v>
          </cell>
          <cell r="H2071">
            <v>0</v>
          </cell>
          <cell r="I2071">
            <v>38500</v>
          </cell>
          <cell r="J2071">
            <v>38500</v>
          </cell>
          <cell r="K2071">
            <v>20</v>
          </cell>
          <cell r="L2071">
            <v>0</v>
          </cell>
        </row>
        <row r="2072">
          <cell r="A2072">
            <v>1967</v>
          </cell>
          <cell r="B2072" t="str">
            <v>060302.4612.04941.02 SEI. LALA</v>
          </cell>
          <cell r="C2072" t="str">
            <v>Swakelola</v>
          </cell>
          <cell r="D2072" t="str">
            <v>Fisik</v>
          </cell>
          <cell r="E2072">
            <v>0</v>
          </cell>
          <cell r="F2072">
            <v>192500</v>
          </cell>
          <cell r="G2072">
            <v>192500</v>
          </cell>
          <cell r="H2072">
            <v>0</v>
          </cell>
          <cell r="I2072">
            <v>38500</v>
          </cell>
          <cell r="J2072">
            <v>38500</v>
          </cell>
          <cell r="K2072">
            <v>20</v>
          </cell>
          <cell r="L2072">
            <v>0</v>
          </cell>
        </row>
        <row r="2073">
          <cell r="A2073">
            <v>1968</v>
          </cell>
          <cell r="B2073" t="str">
            <v>060302.4612.04941.02 BELIGAN</v>
          </cell>
          <cell r="C2073" t="str">
            <v>Swakelola</v>
          </cell>
          <cell r="D2073" t="str">
            <v>Fisik</v>
          </cell>
          <cell r="E2073">
            <v>0</v>
          </cell>
          <cell r="F2073">
            <v>192500</v>
          </cell>
          <cell r="G2073">
            <v>192500</v>
          </cell>
          <cell r="H2073">
            <v>0</v>
          </cell>
          <cell r="I2073">
            <v>38500</v>
          </cell>
          <cell r="J2073">
            <v>38500</v>
          </cell>
          <cell r="K2073">
            <v>20</v>
          </cell>
          <cell r="L2073">
            <v>0</v>
          </cell>
        </row>
        <row r="2074">
          <cell r="A2074">
            <v>5501886</v>
          </cell>
          <cell r="B2074" t="str">
            <v xml:space="preserve">PEMBANGUNAN INFRASTRUKTUR PERMUKIMAN KAB. INDRAGIRI HILIR </v>
          </cell>
          <cell r="C2074" t="str">
            <v xml:space="preserve">- </v>
          </cell>
          <cell r="D2074" t="str">
            <v>-</v>
          </cell>
          <cell r="E2074">
            <v>0</v>
          </cell>
          <cell r="F2074">
            <v>2310000</v>
          </cell>
          <cell r="G2074">
            <v>2310000</v>
          </cell>
          <cell r="H2074">
            <v>0</v>
          </cell>
          <cell r="I2074">
            <v>462000</v>
          </cell>
          <cell r="J2074">
            <v>462000</v>
          </cell>
          <cell r="K2074">
            <v>20</v>
          </cell>
          <cell r="L2074">
            <v>0</v>
          </cell>
        </row>
        <row r="2075">
          <cell r="A2075">
            <v>1969</v>
          </cell>
          <cell r="B2075" t="str">
            <v>060302.4612.04941.03 DESA KARYA TUNAS JAYA KEC. TEMPULING</v>
          </cell>
          <cell r="C2075" t="str">
            <v>Swakelola</v>
          </cell>
          <cell r="D2075" t="str">
            <v>Fisik</v>
          </cell>
          <cell r="E2075">
            <v>0</v>
          </cell>
          <cell r="F2075">
            <v>192500</v>
          </cell>
          <cell r="G2075">
            <v>192500</v>
          </cell>
          <cell r="H2075">
            <v>0</v>
          </cell>
          <cell r="I2075">
            <v>38500</v>
          </cell>
          <cell r="J2075">
            <v>38500</v>
          </cell>
          <cell r="K2075">
            <v>20</v>
          </cell>
          <cell r="L2075">
            <v>0</v>
          </cell>
        </row>
        <row r="2076">
          <cell r="A2076">
            <v>1970</v>
          </cell>
          <cell r="B2076" t="str">
            <v>060302.4612.04941.03 DESA TELUK KELASA KEC. KERITANG</v>
          </cell>
          <cell r="C2076" t="str">
            <v>Swakelola</v>
          </cell>
          <cell r="D2076" t="str">
            <v>Fisik</v>
          </cell>
          <cell r="E2076">
            <v>0</v>
          </cell>
          <cell r="F2076">
            <v>192500</v>
          </cell>
          <cell r="G2076">
            <v>192500</v>
          </cell>
          <cell r="H2076">
            <v>0</v>
          </cell>
          <cell r="I2076">
            <v>38500</v>
          </cell>
          <cell r="J2076">
            <v>38500</v>
          </cell>
          <cell r="K2076">
            <v>20</v>
          </cell>
          <cell r="L2076">
            <v>0</v>
          </cell>
        </row>
        <row r="2077">
          <cell r="A2077">
            <v>1971</v>
          </cell>
          <cell r="B2077" t="str">
            <v>060302.4612.04941.03 DESA HARAPAN TANI KEC. KEMPAS</v>
          </cell>
          <cell r="C2077" t="str">
            <v>Swakelola</v>
          </cell>
          <cell r="D2077" t="str">
            <v>Fisik</v>
          </cell>
          <cell r="E2077">
            <v>0</v>
          </cell>
          <cell r="F2077">
            <v>192500</v>
          </cell>
          <cell r="G2077">
            <v>192500</v>
          </cell>
          <cell r="H2077">
            <v>0</v>
          </cell>
          <cell r="I2077">
            <v>38500</v>
          </cell>
          <cell r="J2077">
            <v>38500</v>
          </cell>
          <cell r="K2077">
            <v>20</v>
          </cell>
          <cell r="L2077">
            <v>0</v>
          </cell>
        </row>
        <row r="2078">
          <cell r="A2078">
            <v>1972</v>
          </cell>
          <cell r="B2078" t="str">
            <v>060302.4612.04941.03 DESA TELUK DALAM KEC. KUALA INDRAGIRI</v>
          </cell>
          <cell r="C2078" t="str">
            <v>Swakelola</v>
          </cell>
          <cell r="D2078" t="str">
            <v>Fisik</v>
          </cell>
          <cell r="E2078">
            <v>0</v>
          </cell>
          <cell r="F2078">
            <v>192500</v>
          </cell>
          <cell r="G2078">
            <v>192500</v>
          </cell>
          <cell r="H2078">
            <v>0</v>
          </cell>
          <cell r="I2078">
            <v>38500</v>
          </cell>
          <cell r="J2078">
            <v>38500</v>
          </cell>
          <cell r="K2078">
            <v>20</v>
          </cell>
          <cell r="L2078">
            <v>0</v>
          </cell>
        </row>
        <row r="2079">
          <cell r="A2079">
            <v>1973</v>
          </cell>
          <cell r="B2079" t="str">
            <v>060302.4612.04941.03 DESA CONCONG TENGAH KEC. CONCONG</v>
          </cell>
          <cell r="C2079" t="str">
            <v>Swakelola</v>
          </cell>
          <cell r="D2079" t="str">
            <v>Fisik</v>
          </cell>
          <cell r="E2079">
            <v>0</v>
          </cell>
          <cell r="F2079">
            <v>192500</v>
          </cell>
          <cell r="G2079">
            <v>192500</v>
          </cell>
          <cell r="H2079">
            <v>0</v>
          </cell>
          <cell r="I2079">
            <v>38500</v>
          </cell>
          <cell r="J2079">
            <v>38500</v>
          </cell>
          <cell r="K2079">
            <v>20</v>
          </cell>
          <cell r="L2079">
            <v>0</v>
          </cell>
        </row>
        <row r="2080">
          <cell r="A2080">
            <v>1974</v>
          </cell>
          <cell r="B2080" t="str">
            <v>060302.4612.04941.03 DESA PUSARAN KEC. ENOK</v>
          </cell>
          <cell r="C2080" t="str">
            <v>Swakelola</v>
          </cell>
          <cell r="D2080" t="str">
            <v>Fisik</v>
          </cell>
          <cell r="E2080">
            <v>0</v>
          </cell>
          <cell r="F2080">
            <v>192500</v>
          </cell>
          <cell r="G2080">
            <v>192500</v>
          </cell>
          <cell r="H2080">
            <v>0</v>
          </cell>
          <cell r="I2080">
            <v>38500</v>
          </cell>
          <cell r="J2080">
            <v>38500</v>
          </cell>
          <cell r="K2080">
            <v>20</v>
          </cell>
          <cell r="L2080">
            <v>0</v>
          </cell>
        </row>
        <row r="2081">
          <cell r="A2081">
            <v>1975</v>
          </cell>
          <cell r="B2081" t="str">
            <v>060302.4612.04941.03 DESA SEBERANG PULAU KIJANG KEC. RETEH</v>
          </cell>
          <cell r="C2081" t="str">
            <v>Swakelola</v>
          </cell>
          <cell r="D2081" t="str">
            <v>Fisik</v>
          </cell>
          <cell r="E2081">
            <v>0</v>
          </cell>
          <cell r="F2081">
            <v>192500</v>
          </cell>
          <cell r="G2081">
            <v>192500</v>
          </cell>
          <cell r="H2081">
            <v>0</v>
          </cell>
          <cell r="I2081">
            <v>38500</v>
          </cell>
          <cell r="J2081">
            <v>38500</v>
          </cell>
          <cell r="K2081">
            <v>20</v>
          </cell>
          <cell r="L2081">
            <v>0</v>
          </cell>
        </row>
        <row r="2082">
          <cell r="A2082">
            <v>1976</v>
          </cell>
          <cell r="B2082" t="str">
            <v>060302.4612.04941.03 DESA PULAU KECIL KEC. RETEH</v>
          </cell>
          <cell r="C2082" t="str">
            <v>Swakelola</v>
          </cell>
          <cell r="D2082" t="str">
            <v>Fisik</v>
          </cell>
          <cell r="E2082">
            <v>0</v>
          </cell>
          <cell r="F2082">
            <v>192500</v>
          </cell>
          <cell r="G2082">
            <v>192500</v>
          </cell>
          <cell r="H2082">
            <v>0</v>
          </cell>
          <cell r="I2082">
            <v>38500</v>
          </cell>
          <cell r="J2082">
            <v>38500</v>
          </cell>
          <cell r="K2082">
            <v>20</v>
          </cell>
          <cell r="L2082">
            <v>0</v>
          </cell>
        </row>
        <row r="2083">
          <cell r="A2083">
            <v>1977</v>
          </cell>
          <cell r="B2083" t="str">
            <v>060302.4612.04941.03 DESA BENTENG BARAT KEC. SUNGAI BATANG</v>
          </cell>
          <cell r="C2083" t="str">
            <v>Swakelola</v>
          </cell>
          <cell r="D2083" t="str">
            <v>Fisik</v>
          </cell>
          <cell r="E2083">
            <v>0</v>
          </cell>
          <cell r="F2083">
            <v>192500</v>
          </cell>
          <cell r="G2083">
            <v>192500</v>
          </cell>
          <cell r="H2083">
            <v>0</v>
          </cell>
          <cell r="I2083">
            <v>38500</v>
          </cell>
          <cell r="J2083">
            <v>38500</v>
          </cell>
          <cell r="K2083">
            <v>20</v>
          </cell>
          <cell r="L2083">
            <v>0</v>
          </cell>
        </row>
        <row r="2084">
          <cell r="A2084">
            <v>1978</v>
          </cell>
          <cell r="B2084" t="str">
            <v>060302.4612.04941.03 DESA BERINGIN MULYA KEC. TELUK BELENGKONG</v>
          </cell>
          <cell r="C2084" t="str">
            <v>Swakelola</v>
          </cell>
          <cell r="D2084" t="str">
            <v>Fisik</v>
          </cell>
          <cell r="E2084">
            <v>0</v>
          </cell>
          <cell r="F2084">
            <v>192500</v>
          </cell>
          <cell r="G2084">
            <v>192500</v>
          </cell>
          <cell r="H2084">
            <v>0</v>
          </cell>
          <cell r="I2084">
            <v>38500</v>
          </cell>
          <cell r="J2084">
            <v>38500</v>
          </cell>
          <cell r="K2084">
            <v>20</v>
          </cell>
          <cell r="L2084">
            <v>0</v>
          </cell>
        </row>
        <row r="2085">
          <cell r="A2085">
            <v>1979</v>
          </cell>
          <cell r="B2085" t="str">
            <v>060302.4612.04941.03 DESA PULAU CAWAN KEC. MANDAH</v>
          </cell>
          <cell r="C2085" t="str">
            <v>Swakelola</v>
          </cell>
          <cell r="D2085" t="str">
            <v>Fisik</v>
          </cell>
          <cell r="E2085">
            <v>0</v>
          </cell>
          <cell r="F2085">
            <v>192500</v>
          </cell>
          <cell r="G2085">
            <v>192500</v>
          </cell>
          <cell r="H2085">
            <v>0</v>
          </cell>
          <cell r="I2085">
            <v>38500</v>
          </cell>
          <cell r="J2085">
            <v>38500</v>
          </cell>
          <cell r="K2085">
            <v>20</v>
          </cell>
          <cell r="L2085">
            <v>0</v>
          </cell>
        </row>
        <row r="2086">
          <cell r="A2086">
            <v>1980</v>
          </cell>
          <cell r="B2086" t="str">
            <v>060302.4612.04941.03 DESA PINANG JAYA KEC. PELANGIRAN</v>
          </cell>
          <cell r="C2086" t="str">
            <v>Swakelola</v>
          </cell>
          <cell r="D2086" t="str">
            <v>Fisik</v>
          </cell>
          <cell r="E2086">
            <v>0</v>
          </cell>
          <cell r="F2086">
            <v>192500</v>
          </cell>
          <cell r="G2086">
            <v>192500</v>
          </cell>
          <cell r="H2086">
            <v>0</v>
          </cell>
          <cell r="I2086">
            <v>38500</v>
          </cell>
          <cell r="J2086">
            <v>38500</v>
          </cell>
          <cell r="K2086">
            <v>20</v>
          </cell>
          <cell r="L2086">
            <v>0</v>
          </cell>
        </row>
        <row r="2087">
          <cell r="A2087">
            <v>5501912</v>
          </cell>
          <cell r="B2087" t="str">
            <v xml:space="preserve">PEMBANGUNAN INFRASTRUKTUR PERMUKIMAN KAB. KAMPAR </v>
          </cell>
          <cell r="C2087" t="str">
            <v xml:space="preserve">- </v>
          </cell>
          <cell r="D2087" t="str">
            <v>-</v>
          </cell>
          <cell r="E2087">
            <v>0</v>
          </cell>
          <cell r="F2087">
            <v>2310000</v>
          </cell>
          <cell r="G2087">
            <v>2310000</v>
          </cell>
          <cell r="H2087">
            <v>0</v>
          </cell>
          <cell r="I2087">
            <v>462000</v>
          </cell>
          <cell r="J2087">
            <v>462000</v>
          </cell>
          <cell r="K2087">
            <v>20</v>
          </cell>
          <cell r="L2087">
            <v>0</v>
          </cell>
        </row>
        <row r="2088">
          <cell r="A2088">
            <v>1981</v>
          </cell>
          <cell r="B2088" t="str">
            <v>060302.4612.04941.01 Desa Batu Sanggan Kec. Kampar Kiri Hulu</v>
          </cell>
          <cell r="C2088" t="str">
            <v>Swakelola</v>
          </cell>
          <cell r="D2088" t="str">
            <v>Fisik</v>
          </cell>
          <cell r="E2088">
            <v>0</v>
          </cell>
          <cell r="F2088">
            <v>192500</v>
          </cell>
          <cell r="G2088">
            <v>192500</v>
          </cell>
          <cell r="H2088">
            <v>0</v>
          </cell>
          <cell r="I2088">
            <v>38500</v>
          </cell>
          <cell r="J2088">
            <v>38500</v>
          </cell>
          <cell r="K2088">
            <v>20</v>
          </cell>
          <cell r="L2088">
            <v>0</v>
          </cell>
        </row>
        <row r="2089">
          <cell r="A2089">
            <v>1982</v>
          </cell>
          <cell r="B2089" t="str">
            <v>060302.4612.04941.01 Desa Gajah Bertalud Kec. Kampar Kiri Hulu</v>
          </cell>
          <cell r="C2089" t="str">
            <v>Swakelola</v>
          </cell>
          <cell r="D2089" t="str">
            <v>Fisik</v>
          </cell>
          <cell r="E2089">
            <v>0</v>
          </cell>
          <cell r="F2089">
            <v>192500</v>
          </cell>
          <cell r="G2089">
            <v>192500</v>
          </cell>
          <cell r="H2089">
            <v>0</v>
          </cell>
          <cell r="I2089">
            <v>38500</v>
          </cell>
          <cell r="J2089">
            <v>38500</v>
          </cell>
          <cell r="K2089">
            <v>20</v>
          </cell>
          <cell r="L2089">
            <v>0</v>
          </cell>
        </row>
        <row r="2090">
          <cell r="A2090">
            <v>1983</v>
          </cell>
          <cell r="B2090" t="str">
            <v>060302.4612.04941.01 Desa Aur Kuning Kec. Kampar Kiri Hulu</v>
          </cell>
          <cell r="C2090" t="str">
            <v>Swakelola</v>
          </cell>
          <cell r="D2090" t="str">
            <v>Fisik</v>
          </cell>
          <cell r="E2090">
            <v>0</v>
          </cell>
          <cell r="F2090">
            <v>192500</v>
          </cell>
          <cell r="G2090">
            <v>192500</v>
          </cell>
          <cell r="H2090">
            <v>0</v>
          </cell>
          <cell r="I2090">
            <v>38500</v>
          </cell>
          <cell r="J2090">
            <v>38500</v>
          </cell>
          <cell r="K2090">
            <v>20</v>
          </cell>
          <cell r="L2090">
            <v>0</v>
          </cell>
        </row>
        <row r="2091">
          <cell r="A2091">
            <v>1984</v>
          </cell>
          <cell r="B2091" t="str">
            <v>060302.4612.04941.01 Desa Utama Karya Kec. Kampar Kiri Tengah</v>
          </cell>
          <cell r="C2091" t="str">
            <v>Swakelola</v>
          </cell>
          <cell r="D2091" t="str">
            <v>Fisik</v>
          </cell>
          <cell r="E2091">
            <v>0</v>
          </cell>
          <cell r="F2091">
            <v>192500</v>
          </cell>
          <cell r="G2091">
            <v>192500</v>
          </cell>
          <cell r="H2091">
            <v>0</v>
          </cell>
          <cell r="I2091">
            <v>38500</v>
          </cell>
          <cell r="J2091">
            <v>38500</v>
          </cell>
          <cell r="K2091">
            <v>20</v>
          </cell>
          <cell r="L2091">
            <v>0</v>
          </cell>
        </row>
        <row r="2092">
          <cell r="A2092">
            <v>1985</v>
          </cell>
          <cell r="B2092" t="str">
            <v>060302.4612.04941.01 Desa Karya Bhakti Kec. Kampar Kiri Tengah</v>
          </cell>
          <cell r="C2092" t="str">
            <v>Swakelola</v>
          </cell>
          <cell r="D2092" t="str">
            <v>Fisik</v>
          </cell>
          <cell r="E2092">
            <v>0</v>
          </cell>
          <cell r="F2092">
            <v>192500</v>
          </cell>
          <cell r="G2092">
            <v>192500</v>
          </cell>
          <cell r="H2092">
            <v>0</v>
          </cell>
          <cell r="I2092">
            <v>38500</v>
          </cell>
          <cell r="J2092">
            <v>38500</v>
          </cell>
          <cell r="K2092">
            <v>20</v>
          </cell>
          <cell r="L2092">
            <v>0</v>
          </cell>
        </row>
        <row r="2093">
          <cell r="A2093">
            <v>1986</v>
          </cell>
          <cell r="B2093" t="str">
            <v>060302.4612.04941.01 Desa Penghidupan Kec. Kampar Kiri Tengah</v>
          </cell>
          <cell r="C2093" t="str">
            <v>Swakelola</v>
          </cell>
          <cell r="D2093" t="str">
            <v>Fisik</v>
          </cell>
          <cell r="E2093">
            <v>0</v>
          </cell>
          <cell r="F2093">
            <v>192500</v>
          </cell>
          <cell r="G2093">
            <v>192500</v>
          </cell>
          <cell r="H2093">
            <v>0</v>
          </cell>
          <cell r="I2093">
            <v>38500</v>
          </cell>
          <cell r="J2093">
            <v>38500</v>
          </cell>
          <cell r="K2093">
            <v>20</v>
          </cell>
          <cell r="L2093">
            <v>0</v>
          </cell>
        </row>
        <row r="2094">
          <cell r="A2094">
            <v>1987</v>
          </cell>
          <cell r="B2094" t="str">
            <v>060302.4612.04941.01 Desa Parit Baru Ke. Tambang</v>
          </cell>
          <cell r="C2094" t="str">
            <v>Swakelola</v>
          </cell>
          <cell r="D2094" t="str">
            <v>Fisik</v>
          </cell>
          <cell r="E2094">
            <v>0</v>
          </cell>
          <cell r="F2094">
            <v>192500</v>
          </cell>
          <cell r="G2094">
            <v>192500</v>
          </cell>
          <cell r="H2094">
            <v>0</v>
          </cell>
          <cell r="I2094">
            <v>38500</v>
          </cell>
          <cell r="J2094">
            <v>38500</v>
          </cell>
          <cell r="K2094">
            <v>20</v>
          </cell>
          <cell r="L2094">
            <v>0</v>
          </cell>
        </row>
        <row r="2095">
          <cell r="A2095">
            <v>1988</v>
          </cell>
          <cell r="B2095" t="str">
            <v>060302.4612.04941.01 Desa Teluk Kenidai Kec. Tambang</v>
          </cell>
          <cell r="C2095" t="str">
            <v>Swakelola</v>
          </cell>
          <cell r="D2095" t="str">
            <v>Fisik</v>
          </cell>
          <cell r="E2095">
            <v>0</v>
          </cell>
          <cell r="F2095">
            <v>192500</v>
          </cell>
          <cell r="G2095">
            <v>192500</v>
          </cell>
          <cell r="H2095">
            <v>0</v>
          </cell>
          <cell r="I2095">
            <v>38500</v>
          </cell>
          <cell r="J2095">
            <v>38500</v>
          </cell>
          <cell r="K2095">
            <v>20</v>
          </cell>
          <cell r="L2095">
            <v>0</v>
          </cell>
        </row>
        <row r="2096">
          <cell r="A2096">
            <v>1989</v>
          </cell>
          <cell r="B2096" t="str">
            <v>060302.4612.04941.01 Desa Kemang Indah</v>
          </cell>
          <cell r="C2096" t="str">
            <v>Swakelola</v>
          </cell>
          <cell r="D2096" t="str">
            <v>Fisik</v>
          </cell>
          <cell r="E2096">
            <v>0</v>
          </cell>
          <cell r="F2096">
            <v>192500</v>
          </cell>
          <cell r="G2096">
            <v>192500</v>
          </cell>
          <cell r="H2096">
            <v>0</v>
          </cell>
          <cell r="I2096">
            <v>38500</v>
          </cell>
          <cell r="J2096">
            <v>38500</v>
          </cell>
          <cell r="K2096">
            <v>20</v>
          </cell>
          <cell r="L2096">
            <v>0</v>
          </cell>
        </row>
        <row r="2097">
          <cell r="A2097">
            <v>1990</v>
          </cell>
          <cell r="B2097" t="str">
            <v>060302.4612.04941.01 Desa Tanjung Alai Kec. XII Koto Kampar</v>
          </cell>
          <cell r="C2097" t="str">
            <v>Swakelola</v>
          </cell>
          <cell r="D2097" t="str">
            <v>Fisik</v>
          </cell>
          <cell r="E2097">
            <v>0</v>
          </cell>
          <cell r="F2097">
            <v>192500</v>
          </cell>
          <cell r="G2097">
            <v>192500</v>
          </cell>
          <cell r="H2097">
            <v>0</v>
          </cell>
          <cell r="I2097">
            <v>38500</v>
          </cell>
          <cell r="J2097">
            <v>38500</v>
          </cell>
          <cell r="K2097">
            <v>20</v>
          </cell>
          <cell r="L2097">
            <v>0</v>
          </cell>
        </row>
        <row r="2098">
          <cell r="A2098">
            <v>1991</v>
          </cell>
          <cell r="B2098" t="str">
            <v>060302.4612.04941.01 Desa Binamang Kec. XII Koto Kampar</v>
          </cell>
          <cell r="C2098" t="str">
            <v>Swakelola</v>
          </cell>
          <cell r="D2098" t="str">
            <v>Fisik</v>
          </cell>
          <cell r="E2098">
            <v>0</v>
          </cell>
          <cell r="F2098">
            <v>192500</v>
          </cell>
          <cell r="G2098">
            <v>192500</v>
          </cell>
          <cell r="H2098">
            <v>0</v>
          </cell>
          <cell r="I2098">
            <v>38500</v>
          </cell>
          <cell r="J2098">
            <v>38500</v>
          </cell>
          <cell r="K2098">
            <v>20</v>
          </cell>
          <cell r="L2098">
            <v>0</v>
          </cell>
        </row>
        <row r="2099">
          <cell r="A2099">
            <v>1992</v>
          </cell>
          <cell r="B2099" t="str">
            <v>060302.4612.04941.01 Desa Muara Takus Kec. XIII Koto Kampar</v>
          </cell>
          <cell r="C2099" t="str">
            <v>Swakelola</v>
          </cell>
          <cell r="D2099" t="str">
            <v>Fisik</v>
          </cell>
          <cell r="E2099">
            <v>0</v>
          </cell>
          <cell r="F2099">
            <v>192500</v>
          </cell>
          <cell r="G2099">
            <v>192500</v>
          </cell>
          <cell r="H2099">
            <v>0</v>
          </cell>
          <cell r="I2099">
            <v>38500</v>
          </cell>
          <cell r="J2099">
            <v>38500</v>
          </cell>
          <cell r="K2099">
            <v>20</v>
          </cell>
          <cell r="L2099">
            <v>0</v>
          </cell>
        </row>
        <row r="2100">
          <cell r="A2100">
            <v>5501921</v>
          </cell>
          <cell r="B2100" t="str">
            <v xml:space="preserve">PEMBANGUNAN INFRASTRUKTUR PERMUKIMAN KAB. ROKAN HULU </v>
          </cell>
          <cell r="C2100" t="str">
            <v xml:space="preserve">- </v>
          </cell>
          <cell r="D2100" t="str">
            <v>-</v>
          </cell>
          <cell r="E2100">
            <v>0</v>
          </cell>
          <cell r="F2100">
            <v>2310000</v>
          </cell>
          <cell r="G2100">
            <v>2310000</v>
          </cell>
          <cell r="H2100">
            <v>0</v>
          </cell>
          <cell r="I2100">
            <v>423500</v>
          </cell>
          <cell r="J2100">
            <v>423500</v>
          </cell>
          <cell r="K2100">
            <v>18.329999999999998</v>
          </cell>
          <cell r="L2100">
            <v>0</v>
          </cell>
        </row>
        <row r="2101">
          <cell r="A2101">
            <v>1993</v>
          </cell>
          <cell r="B2101" t="str">
            <v>060302.4612.04941.01 Desa Bengkolan Salak</v>
          </cell>
          <cell r="C2101" t="str">
            <v>Swakelola</v>
          </cell>
          <cell r="D2101" t="str">
            <v>Fisik</v>
          </cell>
          <cell r="E2101">
            <v>0</v>
          </cell>
          <cell r="F2101">
            <v>192500</v>
          </cell>
          <cell r="G2101">
            <v>192500</v>
          </cell>
          <cell r="H2101">
            <v>0</v>
          </cell>
          <cell r="I2101">
            <v>38500</v>
          </cell>
          <cell r="J2101">
            <v>38500</v>
          </cell>
          <cell r="K2101">
            <v>20</v>
          </cell>
          <cell r="L2101">
            <v>0</v>
          </cell>
        </row>
        <row r="2102">
          <cell r="A2102">
            <v>1994</v>
          </cell>
          <cell r="B2102" t="str">
            <v>060302.4612.04941.01 Desa Sei Kandis</v>
          </cell>
          <cell r="C2102" t="str">
            <v>Swakelola</v>
          </cell>
          <cell r="D2102" t="str">
            <v>Fisik</v>
          </cell>
          <cell r="E2102">
            <v>0</v>
          </cell>
          <cell r="F2102">
            <v>192500</v>
          </cell>
          <cell r="G2102">
            <v>192500</v>
          </cell>
          <cell r="H2102">
            <v>0</v>
          </cell>
          <cell r="I2102">
            <v>38500</v>
          </cell>
          <cell r="J2102">
            <v>38500</v>
          </cell>
          <cell r="K2102">
            <v>20</v>
          </cell>
          <cell r="L2102">
            <v>0</v>
          </cell>
        </row>
        <row r="2103">
          <cell r="A2103">
            <v>1995</v>
          </cell>
          <cell r="B2103" t="str">
            <v>060302.4612.04941.01 Desa Tandun Barat</v>
          </cell>
          <cell r="C2103" t="str">
            <v>Swakelola</v>
          </cell>
          <cell r="D2103" t="str">
            <v>Fisik</v>
          </cell>
          <cell r="E2103">
            <v>0</v>
          </cell>
          <cell r="F2103">
            <v>192500</v>
          </cell>
          <cell r="G2103">
            <v>192500</v>
          </cell>
          <cell r="H2103">
            <v>0</v>
          </cell>
          <cell r="I2103">
            <v>38500</v>
          </cell>
          <cell r="J2103">
            <v>38500</v>
          </cell>
          <cell r="K2103">
            <v>20</v>
          </cell>
          <cell r="L2103">
            <v>0</v>
          </cell>
        </row>
        <row r="2104">
          <cell r="A2104">
            <v>1996</v>
          </cell>
          <cell r="B2104" t="str">
            <v>060302.4612.04941.01 Desa Kepenuhan Barat</v>
          </cell>
          <cell r="C2104" t="str">
            <v>Swakelola</v>
          </cell>
          <cell r="D2104" t="str">
            <v>Fisik</v>
          </cell>
          <cell r="E2104">
            <v>0</v>
          </cell>
          <cell r="F2104">
            <v>192500</v>
          </cell>
          <cell r="G2104">
            <v>192500</v>
          </cell>
          <cell r="H2104">
            <v>0</v>
          </cell>
          <cell r="I2104">
            <v>38500</v>
          </cell>
          <cell r="J2104">
            <v>38500</v>
          </cell>
          <cell r="K2104">
            <v>20</v>
          </cell>
          <cell r="L2104">
            <v>0</v>
          </cell>
        </row>
        <row r="2105">
          <cell r="A2105">
            <v>1997</v>
          </cell>
          <cell r="B2105" t="str">
            <v>060302.4612.04941.01 Desa Kota Raya</v>
          </cell>
          <cell r="C2105" t="str">
            <v>Swakelola</v>
          </cell>
          <cell r="D2105" t="str">
            <v>Fisik</v>
          </cell>
          <cell r="E2105">
            <v>0</v>
          </cell>
          <cell r="F2105">
            <v>192500</v>
          </cell>
          <cell r="G2105">
            <v>192500</v>
          </cell>
          <cell r="H2105">
            <v>0</v>
          </cell>
          <cell r="I2105">
            <v>38500</v>
          </cell>
          <cell r="J2105">
            <v>38500</v>
          </cell>
          <cell r="K2105">
            <v>20</v>
          </cell>
          <cell r="L2105">
            <v>0</v>
          </cell>
        </row>
        <row r="2106">
          <cell r="A2106">
            <v>1998</v>
          </cell>
          <cell r="B2106" t="str">
            <v>060302.4612.04941.01 Desa Kota Baru</v>
          </cell>
          <cell r="C2106" t="str">
            <v>Swakelola</v>
          </cell>
          <cell r="D2106" t="str">
            <v>Fisik</v>
          </cell>
          <cell r="E2106">
            <v>0</v>
          </cell>
          <cell r="F2106">
            <v>192500</v>
          </cell>
          <cell r="G2106">
            <v>192500</v>
          </cell>
          <cell r="H2106">
            <v>0</v>
          </cell>
          <cell r="I2106">
            <v>38500</v>
          </cell>
          <cell r="J2106">
            <v>38500</v>
          </cell>
          <cell r="K2106">
            <v>20</v>
          </cell>
          <cell r="L2106">
            <v>0</v>
          </cell>
        </row>
        <row r="2107">
          <cell r="A2107">
            <v>1999</v>
          </cell>
          <cell r="B2107" t="str">
            <v>060302.4612.04941.01 Desa Kepenuhan Baru</v>
          </cell>
          <cell r="C2107" t="str">
            <v>Swakelola</v>
          </cell>
          <cell r="D2107" t="str">
            <v>Fisik</v>
          </cell>
          <cell r="E2107">
            <v>0</v>
          </cell>
          <cell r="F2107">
            <v>192500</v>
          </cell>
          <cell r="G2107">
            <v>192500</v>
          </cell>
          <cell r="H2107">
            <v>0</v>
          </cell>
          <cell r="I2107">
            <v>38500</v>
          </cell>
          <cell r="J2107">
            <v>38500</v>
          </cell>
          <cell r="K2107">
            <v>20</v>
          </cell>
          <cell r="L2107">
            <v>0</v>
          </cell>
        </row>
        <row r="2108">
          <cell r="A2108">
            <v>2000</v>
          </cell>
          <cell r="B2108" t="str">
            <v>060302.4612.04941.01 Desa Lubuk Kerapat</v>
          </cell>
          <cell r="C2108" t="str">
            <v>Swakelola</v>
          </cell>
          <cell r="D2108" t="str">
            <v>Fisik</v>
          </cell>
          <cell r="E2108">
            <v>0</v>
          </cell>
          <cell r="F2108">
            <v>192500</v>
          </cell>
          <cell r="G2108">
            <v>192500</v>
          </cell>
          <cell r="H2108">
            <v>0</v>
          </cell>
          <cell r="I2108">
            <v>38500</v>
          </cell>
          <cell r="J2108">
            <v>38500</v>
          </cell>
          <cell r="K2108">
            <v>20</v>
          </cell>
          <cell r="L2108">
            <v>0</v>
          </cell>
        </row>
        <row r="2109">
          <cell r="A2109">
            <v>2001</v>
          </cell>
          <cell r="B2109" t="str">
            <v>060302.4612.04941.01 Desa Sialang Rindang</v>
          </cell>
          <cell r="C2109" t="str">
            <v>Swakelola</v>
          </cell>
          <cell r="D2109" t="str">
            <v>Fisik</v>
          </cell>
          <cell r="E2109">
            <v>0</v>
          </cell>
          <cell r="F2109">
            <v>192500</v>
          </cell>
          <cell r="G2109">
            <v>192500</v>
          </cell>
          <cell r="H2109">
            <v>0</v>
          </cell>
          <cell r="I2109">
            <v>38500</v>
          </cell>
          <cell r="J2109">
            <v>38500</v>
          </cell>
          <cell r="K2109">
            <v>20</v>
          </cell>
          <cell r="L2109">
            <v>0</v>
          </cell>
        </row>
        <row r="2110">
          <cell r="A2110">
            <v>2002</v>
          </cell>
          <cell r="B2110" t="str">
            <v>060302.4612.04941.01 Desa Tanjung Medan</v>
          </cell>
          <cell r="C2110" t="str">
            <v>Swakelola</v>
          </cell>
          <cell r="D2110" t="str">
            <v>Fisik</v>
          </cell>
          <cell r="E2110">
            <v>0</v>
          </cell>
          <cell r="F2110">
            <v>192500</v>
          </cell>
          <cell r="G2110">
            <v>192500</v>
          </cell>
          <cell r="H2110">
            <v>0</v>
          </cell>
          <cell r="I2110">
            <v>38500</v>
          </cell>
          <cell r="J2110">
            <v>38500</v>
          </cell>
          <cell r="K2110">
            <v>20</v>
          </cell>
          <cell r="L2110">
            <v>0</v>
          </cell>
        </row>
        <row r="2111">
          <cell r="A2111">
            <v>2003</v>
          </cell>
          <cell r="B2111" t="str">
            <v>060302.4612.04941.01 Desa Tibawan</v>
          </cell>
          <cell r="C2111" t="str">
            <v>Swakelola</v>
          </cell>
          <cell r="D2111" t="str">
            <v>Fisik</v>
          </cell>
          <cell r="E2111">
            <v>0</v>
          </cell>
          <cell r="F2111">
            <v>192500</v>
          </cell>
          <cell r="G2111">
            <v>192500</v>
          </cell>
          <cell r="H2111">
            <v>0</v>
          </cell>
          <cell r="I2111">
            <v>0</v>
          </cell>
          <cell r="J2111">
            <v>0</v>
          </cell>
          <cell r="K2111">
            <v>0</v>
          </cell>
          <cell r="L2111">
            <v>0</v>
          </cell>
        </row>
        <row r="2112">
          <cell r="A2112">
            <v>2004</v>
          </cell>
          <cell r="B2112" t="str">
            <v>060302.4612.04941.01 Desa Teluk Aur</v>
          </cell>
          <cell r="C2112" t="str">
            <v>Swakelola</v>
          </cell>
          <cell r="D2112" t="str">
            <v>Fisik</v>
          </cell>
          <cell r="E2112">
            <v>0</v>
          </cell>
          <cell r="F2112">
            <v>192500</v>
          </cell>
          <cell r="G2112">
            <v>192500</v>
          </cell>
          <cell r="H2112">
            <v>0</v>
          </cell>
          <cell r="I2112">
            <v>38500</v>
          </cell>
          <cell r="J2112">
            <v>38500</v>
          </cell>
          <cell r="K2112">
            <v>20</v>
          </cell>
          <cell r="L2112">
            <v>0</v>
          </cell>
        </row>
        <row r="2113">
          <cell r="A2113">
            <v>5501937</v>
          </cell>
          <cell r="B2113" t="str">
            <v xml:space="preserve">PEMBANGUNAN INFRASTRUKTUR PERMUKIMAN KAB. BENGKALIS </v>
          </cell>
          <cell r="C2113" t="str">
            <v xml:space="preserve">- </v>
          </cell>
          <cell r="D2113" t="str">
            <v>-</v>
          </cell>
          <cell r="E2113">
            <v>0</v>
          </cell>
          <cell r="F2113">
            <v>2310000</v>
          </cell>
          <cell r="G2113">
            <v>2310000</v>
          </cell>
          <cell r="H2113">
            <v>0</v>
          </cell>
          <cell r="I2113">
            <v>346500</v>
          </cell>
          <cell r="J2113">
            <v>346500</v>
          </cell>
          <cell r="K2113">
            <v>15</v>
          </cell>
          <cell r="L2113">
            <v>0</v>
          </cell>
        </row>
        <row r="2114">
          <cell r="A2114">
            <v>2005</v>
          </cell>
          <cell r="B2114" t="str">
            <v>060302.4612.04941.03 DESA BURUK BAKUL KEC. BUKIT BATU</v>
          </cell>
          <cell r="C2114" t="str">
            <v>Swakelola</v>
          </cell>
          <cell r="D2114" t="str">
            <v>Fisik</v>
          </cell>
          <cell r="E2114">
            <v>0</v>
          </cell>
          <cell r="F2114">
            <v>192500</v>
          </cell>
          <cell r="G2114">
            <v>192500</v>
          </cell>
          <cell r="H2114">
            <v>0</v>
          </cell>
          <cell r="I2114">
            <v>38500</v>
          </cell>
          <cell r="J2114">
            <v>38500</v>
          </cell>
          <cell r="K2114">
            <v>20</v>
          </cell>
          <cell r="L2114">
            <v>0</v>
          </cell>
        </row>
        <row r="2115">
          <cell r="A2115">
            <v>2006</v>
          </cell>
          <cell r="B2115" t="str">
            <v>060302.4612.04941.03 DESA SUKAJADI KEC. BUKIT BATU</v>
          </cell>
          <cell r="C2115" t="str">
            <v>Swakelola</v>
          </cell>
          <cell r="D2115" t="str">
            <v>Fisik</v>
          </cell>
          <cell r="E2115">
            <v>0</v>
          </cell>
          <cell r="F2115">
            <v>192500</v>
          </cell>
          <cell r="G2115">
            <v>192500</v>
          </cell>
          <cell r="H2115">
            <v>0</v>
          </cell>
          <cell r="I2115">
            <v>38500</v>
          </cell>
          <cell r="J2115">
            <v>38500</v>
          </cell>
          <cell r="K2115">
            <v>20</v>
          </cell>
          <cell r="L2115">
            <v>0</v>
          </cell>
        </row>
        <row r="2116">
          <cell r="A2116">
            <v>2007</v>
          </cell>
          <cell r="B2116" t="str">
            <v>060302.4612.04941.03 DESA BUKIT BATU KEC. BUKIT BATU</v>
          </cell>
          <cell r="C2116" t="str">
            <v>Swakelola</v>
          </cell>
          <cell r="D2116" t="str">
            <v>Fisik</v>
          </cell>
          <cell r="E2116">
            <v>0</v>
          </cell>
          <cell r="F2116">
            <v>192500</v>
          </cell>
          <cell r="G2116">
            <v>192500</v>
          </cell>
          <cell r="H2116">
            <v>0</v>
          </cell>
          <cell r="I2116">
            <v>38500</v>
          </cell>
          <cell r="J2116">
            <v>38500</v>
          </cell>
          <cell r="K2116">
            <v>20</v>
          </cell>
          <cell r="L2116">
            <v>0</v>
          </cell>
        </row>
        <row r="2117">
          <cell r="A2117">
            <v>2008</v>
          </cell>
          <cell r="B2117" t="str">
            <v>060302.4612.04941.03 DESA PARIT I API-API KEC. BUKIT BATU</v>
          </cell>
          <cell r="C2117" t="str">
            <v>Swakelola</v>
          </cell>
          <cell r="D2117" t="str">
            <v>Fisik</v>
          </cell>
          <cell r="E2117">
            <v>0</v>
          </cell>
          <cell r="F2117">
            <v>192500</v>
          </cell>
          <cell r="G2117">
            <v>192500</v>
          </cell>
          <cell r="H2117">
            <v>0</v>
          </cell>
          <cell r="I2117">
            <v>38500</v>
          </cell>
          <cell r="J2117">
            <v>38500</v>
          </cell>
          <cell r="K2117">
            <v>20</v>
          </cell>
          <cell r="L2117">
            <v>0</v>
          </cell>
        </row>
        <row r="2118">
          <cell r="A2118">
            <v>2009</v>
          </cell>
          <cell r="B2118" t="str">
            <v>060302.4612.04941.03 DESA LUBUK GAUNG KEC. SIAK KECIL</v>
          </cell>
          <cell r="C2118" t="str">
            <v>Swakelola</v>
          </cell>
          <cell r="D2118" t="str">
            <v>Fisik</v>
          </cell>
          <cell r="E2118">
            <v>0</v>
          </cell>
          <cell r="F2118">
            <v>192500</v>
          </cell>
          <cell r="G2118">
            <v>192500</v>
          </cell>
          <cell r="H2118">
            <v>0</v>
          </cell>
          <cell r="I2118">
            <v>38500</v>
          </cell>
          <cell r="J2118">
            <v>38500</v>
          </cell>
          <cell r="K2118">
            <v>20</v>
          </cell>
          <cell r="L2118">
            <v>0</v>
          </cell>
        </row>
        <row r="2119">
          <cell r="A2119">
            <v>2010</v>
          </cell>
          <cell r="B2119" t="str">
            <v>060302.4612.04941.03 DESA LUBUK GARAM KEC. SIAK KECIL</v>
          </cell>
          <cell r="C2119" t="str">
            <v>Swakelola</v>
          </cell>
          <cell r="D2119" t="str">
            <v>Fisik</v>
          </cell>
          <cell r="E2119">
            <v>0</v>
          </cell>
          <cell r="F2119">
            <v>192500</v>
          </cell>
          <cell r="G2119">
            <v>192500</v>
          </cell>
          <cell r="H2119">
            <v>0</v>
          </cell>
          <cell r="I2119">
            <v>0</v>
          </cell>
          <cell r="J2119">
            <v>0</v>
          </cell>
          <cell r="K2119">
            <v>0</v>
          </cell>
          <cell r="L2119">
            <v>0</v>
          </cell>
        </row>
        <row r="2120">
          <cell r="A2120">
            <v>2011</v>
          </cell>
          <cell r="B2120" t="str">
            <v>060302.4612.04941.03 DESA SUNGAI LINAU KEC. SIAK KECIL</v>
          </cell>
          <cell r="C2120" t="str">
            <v>Swakelola</v>
          </cell>
          <cell r="D2120" t="str">
            <v>Fisik</v>
          </cell>
          <cell r="E2120">
            <v>0</v>
          </cell>
          <cell r="F2120">
            <v>192500</v>
          </cell>
          <cell r="G2120">
            <v>192500</v>
          </cell>
          <cell r="H2120">
            <v>0</v>
          </cell>
          <cell r="I2120">
            <v>38500</v>
          </cell>
          <cell r="J2120">
            <v>38500</v>
          </cell>
          <cell r="K2120">
            <v>20</v>
          </cell>
          <cell r="L2120">
            <v>0</v>
          </cell>
        </row>
        <row r="2121">
          <cell r="A2121">
            <v>2012</v>
          </cell>
          <cell r="B2121" t="str">
            <v>060302.4612.04941.03 DESA MUARA DUA KEC. SIAK KECIL</v>
          </cell>
          <cell r="C2121" t="str">
            <v>Swakelola</v>
          </cell>
          <cell r="D2121" t="str">
            <v>Fisik</v>
          </cell>
          <cell r="E2121">
            <v>0</v>
          </cell>
          <cell r="F2121">
            <v>192500</v>
          </cell>
          <cell r="G2121">
            <v>192500</v>
          </cell>
          <cell r="H2121">
            <v>0</v>
          </cell>
          <cell r="I2121">
            <v>0</v>
          </cell>
          <cell r="J2121">
            <v>0</v>
          </cell>
          <cell r="K2121">
            <v>0</v>
          </cell>
          <cell r="L2121">
            <v>0</v>
          </cell>
        </row>
        <row r="2122">
          <cell r="A2122">
            <v>2013</v>
          </cell>
          <cell r="B2122" t="str">
            <v>060302.4612.04941.03 DESA TASIK SERAI KEC. PINGGIR</v>
          </cell>
          <cell r="C2122" t="str">
            <v>Swakelola</v>
          </cell>
          <cell r="D2122" t="str">
            <v>Fisik</v>
          </cell>
          <cell r="E2122">
            <v>0</v>
          </cell>
          <cell r="F2122">
            <v>192500</v>
          </cell>
          <cell r="G2122">
            <v>192500</v>
          </cell>
          <cell r="H2122">
            <v>0</v>
          </cell>
          <cell r="I2122">
            <v>38500</v>
          </cell>
          <cell r="J2122">
            <v>38500</v>
          </cell>
          <cell r="K2122">
            <v>20</v>
          </cell>
          <cell r="L2122">
            <v>0</v>
          </cell>
        </row>
        <row r="2123">
          <cell r="A2123">
            <v>2014</v>
          </cell>
          <cell r="B2123" t="str">
            <v>060302.4612.04941.03 DESA SERAI WANGI KEC. PINGGIR</v>
          </cell>
          <cell r="C2123" t="str">
            <v>Swakelola</v>
          </cell>
          <cell r="D2123" t="str">
            <v>Fisik</v>
          </cell>
          <cell r="E2123">
            <v>0</v>
          </cell>
          <cell r="F2123">
            <v>192500</v>
          </cell>
          <cell r="G2123">
            <v>192500</v>
          </cell>
          <cell r="H2123">
            <v>0</v>
          </cell>
          <cell r="I2123">
            <v>38500</v>
          </cell>
          <cell r="J2123">
            <v>38500</v>
          </cell>
          <cell r="K2123">
            <v>20</v>
          </cell>
          <cell r="L2123">
            <v>0</v>
          </cell>
        </row>
        <row r="2124">
          <cell r="A2124">
            <v>2015</v>
          </cell>
          <cell r="B2124" t="str">
            <v>060302.4612.04941.03 DESA TASIK SERAI TIMUR KEC. PINGGIR</v>
          </cell>
          <cell r="C2124" t="str">
            <v>Swakelola</v>
          </cell>
          <cell r="D2124" t="str">
            <v>Fisik</v>
          </cell>
          <cell r="E2124">
            <v>0</v>
          </cell>
          <cell r="F2124">
            <v>192500</v>
          </cell>
          <cell r="G2124">
            <v>192500</v>
          </cell>
          <cell r="H2124">
            <v>0</v>
          </cell>
          <cell r="I2124">
            <v>38500</v>
          </cell>
          <cell r="J2124">
            <v>38500</v>
          </cell>
          <cell r="K2124">
            <v>20</v>
          </cell>
          <cell r="L2124">
            <v>0</v>
          </cell>
        </row>
        <row r="2125">
          <cell r="A2125">
            <v>2016</v>
          </cell>
          <cell r="B2125" t="str">
            <v>060302.4612.04941.03 ESA MELIBUR KEC. PINGGIR</v>
          </cell>
          <cell r="C2125" t="str">
            <v>Swakelola</v>
          </cell>
          <cell r="D2125" t="str">
            <v>Fisik</v>
          </cell>
          <cell r="E2125">
            <v>0</v>
          </cell>
          <cell r="F2125">
            <v>192500</v>
          </cell>
          <cell r="G2125">
            <v>192500</v>
          </cell>
          <cell r="H2125">
            <v>0</v>
          </cell>
          <cell r="I2125">
            <v>0</v>
          </cell>
          <cell r="J2125">
            <v>0</v>
          </cell>
          <cell r="K2125">
            <v>0</v>
          </cell>
          <cell r="L2125">
            <v>0</v>
          </cell>
        </row>
        <row r="2126">
          <cell r="A2126">
            <v>5502087</v>
          </cell>
          <cell r="B2126" t="str">
            <v xml:space="preserve">PEMBANGUNAN INFRASTRUKTUR PERMUKIMAN KAB. OGAN KOMERING ILIR </v>
          </cell>
          <cell r="C2126" t="str">
            <v xml:space="preserve">- </v>
          </cell>
          <cell r="D2126" t="str">
            <v>-</v>
          </cell>
          <cell r="E2126">
            <v>0</v>
          </cell>
          <cell r="F2126">
            <v>2310000</v>
          </cell>
          <cell r="G2126">
            <v>2310000</v>
          </cell>
          <cell r="H2126">
            <v>0</v>
          </cell>
          <cell r="I2126">
            <v>847000</v>
          </cell>
          <cell r="J2126">
            <v>847000</v>
          </cell>
          <cell r="K2126">
            <v>36.67</v>
          </cell>
          <cell r="L2126">
            <v>36.67</v>
          </cell>
        </row>
        <row r="2127">
          <cell r="A2127">
            <v>2017</v>
          </cell>
          <cell r="B2127" t="str">
            <v>060302.4612.04941.03 PAMSIMAS</v>
          </cell>
          <cell r="C2127" t="str">
            <v>Swakelola</v>
          </cell>
          <cell r="D2127" t="str">
            <v>Fisik</v>
          </cell>
          <cell r="E2127">
            <v>0</v>
          </cell>
          <cell r="F2127">
            <v>2310000</v>
          </cell>
          <cell r="G2127">
            <v>2310000</v>
          </cell>
          <cell r="H2127">
            <v>0</v>
          </cell>
          <cell r="I2127">
            <v>847000</v>
          </cell>
          <cell r="J2127">
            <v>847000</v>
          </cell>
          <cell r="K2127">
            <v>36.67</v>
          </cell>
          <cell r="L2127">
            <v>36.67</v>
          </cell>
        </row>
        <row r="2128">
          <cell r="A2128">
            <v>5502093</v>
          </cell>
          <cell r="B2128" t="str">
            <v xml:space="preserve">PEMBANGUNAN INFRASTRUKTUR PERMUKIMAN KAB. MUARA ENIM </v>
          </cell>
          <cell r="C2128" t="str">
            <v xml:space="preserve">- </v>
          </cell>
          <cell r="D2128" t="str">
            <v>-</v>
          </cell>
          <cell r="E2128">
            <v>0</v>
          </cell>
          <cell r="F2128">
            <v>2310000</v>
          </cell>
          <cell r="G2128">
            <v>2310000</v>
          </cell>
          <cell r="H2128">
            <v>0</v>
          </cell>
          <cell r="I2128">
            <v>385000</v>
          </cell>
          <cell r="J2128">
            <v>385000</v>
          </cell>
          <cell r="K2128">
            <v>16.670000000000002</v>
          </cell>
          <cell r="L2128">
            <v>16.670000000000002</v>
          </cell>
        </row>
        <row r="2129">
          <cell r="A2129">
            <v>2018</v>
          </cell>
          <cell r="B2129" t="str">
            <v>060302.4612.04941.02 PAMSIMAS</v>
          </cell>
          <cell r="C2129" t="str">
            <v>Swakelola</v>
          </cell>
          <cell r="D2129" t="str">
            <v>Fisik</v>
          </cell>
          <cell r="E2129">
            <v>0</v>
          </cell>
          <cell r="F2129">
            <v>2310000</v>
          </cell>
          <cell r="G2129">
            <v>2310000</v>
          </cell>
          <cell r="H2129">
            <v>0</v>
          </cell>
          <cell r="I2129">
            <v>385000</v>
          </cell>
          <cell r="J2129">
            <v>385000</v>
          </cell>
          <cell r="K2129">
            <v>16.670000000000002</v>
          </cell>
          <cell r="L2129">
            <v>16.670000000000002</v>
          </cell>
        </row>
        <row r="2130">
          <cell r="A2130">
            <v>5502107</v>
          </cell>
          <cell r="B2130" t="str">
            <v xml:space="preserve">PEMBANGUNAN INFRASTRUKTUR PERMUKIMAN KAB. LAHAT </v>
          </cell>
          <cell r="C2130" t="str">
            <v xml:space="preserve">- </v>
          </cell>
          <cell r="D2130" t="str">
            <v>-</v>
          </cell>
          <cell r="E2130">
            <v>0</v>
          </cell>
          <cell r="F2130">
            <v>2310000</v>
          </cell>
          <cell r="G2130">
            <v>2310000</v>
          </cell>
          <cell r="H2130">
            <v>0</v>
          </cell>
          <cell r="I2130">
            <v>313768</v>
          </cell>
          <cell r="J2130">
            <v>313768</v>
          </cell>
          <cell r="K2130">
            <v>13.58</v>
          </cell>
          <cell r="L2130">
            <v>13.58</v>
          </cell>
        </row>
        <row r="2131">
          <cell r="A2131">
            <v>2019</v>
          </cell>
          <cell r="B2131" t="str">
            <v>060302.4612.04941.01 PAMSIMAS</v>
          </cell>
          <cell r="C2131" t="str">
            <v>Swakelola</v>
          </cell>
          <cell r="D2131" t="str">
            <v>Fisik</v>
          </cell>
          <cell r="E2131">
            <v>0</v>
          </cell>
          <cell r="F2131">
            <v>2310000</v>
          </cell>
          <cell r="G2131">
            <v>2310000</v>
          </cell>
          <cell r="H2131">
            <v>0</v>
          </cell>
          <cell r="I2131">
            <v>313768</v>
          </cell>
          <cell r="J2131">
            <v>313768</v>
          </cell>
          <cell r="K2131">
            <v>13.58</v>
          </cell>
          <cell r="L2131">
            <v>13.58</v>
          </cell>
        </row>
        <row r="2132">
          <cell r="A2132">
            <v>5502113</v>
          </cell>
          <cell r="B2132" t="str">
            <v xml:space="preserve">PEMBANGUNAN INFRASTRUKTUR PERMUKIMAN KAB. MUSI RAWAS </v>
          </cell>
          <cell r="C2132" t="str">
            <v xml:space="preserve">- </v>
          </cell>
          <cell r="D2132" t="str">
            <v>-</v>
          </cell>
          <cell r="E2132">
            <v>0</v>
          </cell>
          <cell r="F2132">
            <v>2310000</v>
          </cell>
          <cell r="G2132">
            <v>2310000</v>
          </cell>
          <cell r="H2132">
            <v>0</v>
          </cell>
          <cell r="I2132">
            <v>0</v>
          </cell>
          <cell r="J2132">
            <v>0</v>
          </cell>
          <cell r="K2132">
            <v>0</v>
          </cell>
          <cell r="L2132">
            <v>0</v>
          </cell>
        </row>
        <row r="2133">
          <cell r="A2133">
            <v>2020</v>
          </cell>
          <cell r="B2133" t="str">
            <v>060302.4612.04941.01 PAMSIMAS</v>
          </cell>
          <cell r="C2133" t="str">
            <v>Swakelola</v>
          </cell>
          <cell r="D2133" t="str">
            <v>Fisik</v>
          </cell>
          <cell r="E2133">
            <v>0</v>
          </cell>
          <cell r="F2133">
            <v>2310000</v>
          </cell>
          <cell r="G2133">
            <v>2310000</v>
          </cell>
          <cell r="H2133">
            <v>0</v>
          </cell>
          <cell r="I2133">
            <v>0</v>
          </cell>
          <cell r="J2133">
            <v>0</v>
          </cell>
          <cell r="K2133">
            <v>0</v>
          </cell>
          <cell r="L2133">
            <v>0</v>
          </cell>
        </row>
        <row r="2134">
          <cell r="A2134">
            <v>5502122</v>
          </cell>
          <cell r="B2134" t="str">
            <v xml:space="preserve">PEMBANGUNAN INFRASTRUKTUR PERMUKIMAN KAB. MUSI BANYU ASIN </v>
          </cell>
          <cell r="C2134" t="str">
            <v xml:space="preserve">- </v>
          </cell>
          <cell r="D2134" t="str">
            <v>-</v>
          </cell>
          <cell r="E2134">
            <v>0</v>
          </cell>
          <cell r="F2134">
            <v>2310000</v>
          </cell>
          <cell r="G2134">
            <v>2310000</v>
          </cell>
          <cell r="H2134">
            <v>0</v>
          </cell>
          <cell r="I2134">
            <v>462000</v>
          </cell>
          <cell r="J2134">
            <v>462000</v>
          </cell>
          <cell r="K2134">
            <v>20</v>
          </cell>
          <cell r="L2134">
            <v>20</v>
          </cell>
        </row>
        <row r="2135">
          <cell r="A2135">
            <v>2021</v>
          </cell>
          <cell r="B2135" t="str">
            <v>060302.4612.04941.02 PAMSIMAS</v>
          </cell>
          <cell r="C2135" t="str">
            <v>Swakelola</v>
          </cell>
          <cell r="D2135" t="str">
            <v>Fisik</v>
          </cell>
          <cell r="E2135">
            <v>0</v>
          </cell>
          <cell r="F2135">
            <v>2310000</v>
          </cell>
          <cell r="G2135">
            <v>2310000</v>
          </cell>
          <cell r="H2135">
            <v>0</v>
          </cell>
          <cell r="I2135">
            <v>462000</v>
          </cell>
          <cell r="J2135">
            <v>462000</v>
          </cell>
          <cell r="K2135">
            <v>20</v>
          </cell>
          <cell r="L2135">
            <v>20</v>
          </cell>
        </row>
        <row r="2136">
          <cell r="A2136">
            <v>5502144</v>
          </cell>
          <cell r="B2136" t="str">
            <v xml:space="preserve">PEMBANGUNAN INFRASTRUKTUR PERMUKIMAN KAB. OKU SELATAN </v>
          </cell>
          <cell r="C2136" t="str">
            <v xml:space="preserve">- </v>
          </cell>
          <cell r="D2136" t="str">
            <v>-</v>
          </cell>
          <cell r="E2136">
            <v>0</v>
          </cell>
          <cell r="F2136">
            <v>2310000</v>
          </cell>
          <cell r="G2136">
            <v>2310000</v>
          </cell>
          <cell r="H2136">
            <v>0</v>
          </cell>
          <cell r="I2136">
            <v>462000</v>
          </cell>
          <cell r="J2136">
            <v>462000</v>
          </cell>
          <cell r="K2136">
            <v>20</v>
          </cell>
          <cell r="L2136">
            <v>0</v>
          </cell>
        </row>
        <row r="2137">
          <cell r="A2137">
            <v>2022</v>
          </cell>
          <cell r="B2137" t="str">
            <v>060302.4612.04941.02 PAMSIMAS</v>
          </cell>
          <cell r="C2137" t="str">
            <v>Swakelola</v>
          </cell>
          <cell r="D2137" t="str">
            <v>Fisik</v>
          </cell>
          <cell r="E2137">
            <v>0</v>
          </cell>
          <cell r="F2137">
            <v>2310000</v>
          </cell>
          <cell r="G2137">
            <v>2310000</v>
          </cell>
          <cell r="H2137">
            <v>0</v>
          </cell>
          <cell r="I2137">
            <v>462000</v>
          </cell>
          <cell r="J2137">
            <v>462000</v>
          </cell>
          <cell r="K2137">
            <v>20</v>
          </cell>
          <cell r="L2137">
            <v>0</v>
          </cell>
        </row>
        <row r="2138">
          <cell r="A2138">
            <v>5502150</v>
          </cell>
          <cell r="B2138" t="str">
            <v xml:space="preserve">PEMBANGUNAN INFRASTRUKTUR PERMUKIMAN KAB. OKU TIMUR </v>
          </cell>
          <cell r="C2138" t="str">
            <v xml:space="preserve">- </v>
          </cell>
          <cell r="D2138" t="str">
            <v>-</v>
          </cell>
          <cell r="E2138">
            <v>0</v>
          </cell>
          <cell r="F2138">
            <v>2310000</v>
          </cell>
          <cell r="G2138">
            <v>2310000</v>
          </cell>
          <cell r="H2138">
            <v>0</v>
          </cell>
          <cell r="I2138">
            <v>693000</v>
          </cell>
          <cell r="J2138">
            <v>693000</v>
          </cell>
          <cell r="K2138">
            <v>30</v>
          </cell>
          <cell r="L2138">
            <v>30</v>
          </cell>
        </row>
        <row r="2139">
          <cell r="A2139">
            <v>2023</v>
          </cell>
          <cell r="B2139" t="str">
            <v>060302.4612.04941.02 PENGEMBANGAN KINERJA PENGELOLAAN AIR MINUM DAN AIR LIMBAH</v>
          </cell>
          <cell r="C2139" t="str">
            <v>Swakelola</v>
          </cell>
          <cell r="D2139" t="str">
            <v>Fisik</v>
          </cell>
          <cell r="E2139">
            <v>0</v>
          </cell>
          <cell r="F2139">
            <v>2310000</v>
          </cell>
          <cell r="G2139">
            <v>2310000</v>
          </cell>
          <cell r="H2139">
            <v>0</v>
          </cell>
          <cell r="I2139">
            <v>693000</v>
          </cell>
          <cell r="J2139">
            <v>693000</v>
          </cell>
          <cell r="K2139">
            <v>30</v>
          </cell>
          <cell r="L2139">
            <v>30</v>
          </cell>
        </row>
        <row r="2140">
          <cell r="A2140">
            <v>5502169</v>
          </cell>
          <cell r="B2140" t="str">
            <v xml:space="preserve">PEMBANGUNAN INFRASTRUKTUR PERMUKIMAN KAB. OGAN ILIR </v>
          </cell>
          <cell r="C2140" t="str">
            <v xml:space="preserve">- </v>
          </cell>
          <cell r="D2140" t="str">
            <v>-</v>
          </cell>
          <cell r="E2140">
            <v>0</v>
          </cell>
          <cell r="F2140">
            <v>2310000</v>
          </cell>
          <cell r="G2140">
            <v>2310000</v>
          </cell>
          <cell r="H2140">
            <v>0</v>
          </cell>
          <cell r="I2140">
            <v>231000</v>
          </cell>
          <cell r="J2140">
            <v>231000</v>
          </cell>
          <cell r="K2140">
            <v>10</v>
          </cell>
          <cell r="L2140">
            <v>10</v>
          </cell>
        </row>
        <row r="2141">
          <cell r="A2141">
            <v>2024</v>
          </cell>
          <cell r="B2141" t="str">
            <v>060302.4612.04941.02 PAMSIMAS</v>
          </cell>
          <cell r="C2141" t="str">
            <v>Swakelola</v>
          </cell>
          <cell r="D2141" t="str">
            <v>Fisik</v>
          </cell>
          <cell r="E2141">
            <v>0</v>
          </cell>
          <cell r="F2141">
            <v>2310000</v>
          </cell>
          <cell r="G2141">
            <v>2310000</v>
          </cell>
          <cell r="H2141">
            <v>0</v>
          </cell>
          <cell r="I2141">
            <v>231000</v>
          </cell>
          <cell r="J2141">
            <v>231000</v>
          </cell>
          <cell r="K2141">
            <v>10</v>
          </cell>
          <cell r="L2141">
            <v>10</v>
          </cell>
        </row>
        <row r="2142">
          <cell r="A2142">
            <v>5502583</v>
          </cell>
          <cell r="B2142" t="str">
            <v xml:space="preserve">PEMBANGUNAN INFRASTRUKTUR PERMUKIMAN KAB. GARUT </v>
          </cell>
          <cell r="C2142" t="str">
            <v xml:space="preserve">- </v>
          </cell>
          <cell r="D2142" t="str">
            <v>-</v>
          </cell>
          <cell r="E2142">
            <v>0</v>
          </cell>
          <cell r="F2142">
            <v>2310000</v>
          </cell>
          <cell r="G2142">
            <v>2310000</v>
          </cell>
          <cell r="H2142">
            <v>0</v>
          </cell>
          <cell r="I2142">
            <v>462000</v>
          </cell>
          <cell r="J2142">
            <v>462000</v>
          </cell>
          <cell r="K2142">
            <v>20</v>
          </cell>
          <cell r="L2142">
            <v>20</v>
          </cell>
        </row>
        <row r="2143">
          <cell r="A2143">
            <v>2025</v>
          </cell>
          <cell r="B2143" t="str">
            <v>060302.4612.04941.03 PAMSIMAS LKM Desa Cilawu Kec. Cilawu</v>
          </cell>
          <cell r="C2143" t="str">
            <v>Swakelola</v>
          </cell>
          <cell r="D2143" t="str">
            <v>Fisik</v>
          </cell>
          <cell r="E2143">
            <v>0</v>
          </cell>
          <cell r="F2143">
            <v>192500</v>
          </cell>
          <cell r="G2143">
            <v>192500</v>
          </cell>
          <cell r="H2143">
            <v>0</v>
          </cell>
          <cell r="I2143">
            <v>38500</v>
          </cell>
          <cell r="J2143">
            <v>38500</v>
          </cell>
          <cell r="K2143">
            <v>20</v>
          </cell>
          <cell r="L2143">
            <v>20</v>
          </cell>
        </row>
        <row r="2144">
          <cell r="A2144">
            <v>2026</v>
          </cell>
          <cell r="B2144" t="str">
            <v>060302.4612.04941.03 PAMSIMAS LKM Desa Bayongbong Kec. Bayongbong</v>
          </cell>
          <cell r="C2144" t="str">
            <v>Swakelola</v>
          </cell>
          <cell r="D2144" t="str">
            <v>Fisik</v>
          </cell>
          <cell r="E2144">
            <v>0</v>
          </cell>
          <cell r="F2144">
            <v>192500</v>
          </cell>
          <cell r="G2144">
            <v>192500</v>
          </cell>
          <cell r="H2144">
            <v>0</v>
          </cell>
          <cell r="I2144">
            <v>38500</v>
          </cell>
          <cell r="J2144">
            <v>38500</v>
          </cell>
          <cell r="K2144">
            <v>20</v>
          </cell>
          <cell r="L2144">
            <v>20</v>
          </cell>
        </row>
        <row r="2145">
          <cell r="A2145">
            <v>2027</v>
          </cell>
          <cell r="B2145" t="str">
            <v>060302.4612.04941.03 PAMSIMAS LKM Desa Mekarjaya Kec. Bayongbong</v>
          </cell>
          <cell r="C2145" t="str">
            <v>Swakelola</v>
          </cell>
          <cell r="D2145" t="str">
            <v>Fisik</v>
          </cell>
          <cell r="E2145">
            <v>0</v>
          </cell>
          <cell r="F2145">
            <v>192500</v>
          </cell>
          <cell r="G2145">
            <v>192500</v>
          </cell>
          <cell r="H2145">
            <v>0</v>
          </cell>
          <cell r="I2145">
            <v>38500</v>
          </cell>
          <cell r="J2145">
            <v>38500</v>
          </cell>
          <cell r="K2145">
            <v>20</v>
          </cell>
          <cell r="L2145">
            <v>20</v>
          </cell>
        </row>
        <row r="2146">
          <cell r="A2146">
            <v>2028</v>
          </cell>
          <cell r="B2146" t="str">
            <v>060302.4612.04941.03 PAMSIMAS LKM Desa Cisarua Kec. Samarang</v>
          </cell>
          <cell r="C2146" t="str">
            <v>Swakelola</v>
          </cell>
          <cell r="D2146" t="str">
            <v>Fisik</v>
          </cell>
          <cell r="E2146">
            <v>0</v>
          </cell>
          <cell r="F2146">
            <v>192500</v>
          </cell>
          <cell r="G2146">
            <v>192500</v>
          </cell>
          <cell r="H2146">
            <v>0</v>
          </cell>
          <cell r="I2146">
            <v>38500</v>
          </cell>
          <cell r="J2146">
            <v>38500</v>
          </cell>
          <cell r="K2146">
            <v>20</v>
          </cell>
          <cell r="L2146">
            <v>20</v>
          </cell>
        </row>
        <row r="2147">
          <cell r="A2147">
            <v>2029</v>
          </cell>
          <cell r="B2147" t="str">
            <v>060302.4612.04941.03 PAMSIMAS LKM Desa Talaga Kec. Pasirwangi</v>
          </cell>
          <cell r="C2147" t="str">
            <v>Swakelola</v>
          </cell>
          <cell r="D2147" t="str">
            <v>Fisik</v>
          </cell>
          <cell r="E2147">
            <v>0</v>
          </cell>
          <cell r="F2147">
            <v>192500</v>
          </cell>
          <cell r="G2147">
            <v>192500</v>
          </cell>
          <cell r="H2147">
            <v>0</v>
          </cell>
          <cell r="I2147">
            <v>38500</v>
          </cell>
          <cell r="J2147">
            <v>38500</v>
          </cell>
          <cell r="K2147">
            <v>20</v>
          </cell>
          <cell r="L2147">
            <v>20</v>
          </cell>
        </row>
        <row r="2148">
          <cell r="A2148">
            <v>2030</v>
          </cell>
          <cell r="B2148" t="str">
            <v>060302.4612.04941.03 PAMSIMAS LKM Desa Saribakti Kec.Peundeuy</v>
          </cell>
          <cell r="C2148" t="str">
            <v>Swakelola</v>
          </cell>
          <cell r="D2148" t="str">
            <v>Fisik</v>
          </cell>
          <cell r="E2148">
            <v>0</v>
          </cell>
          <cell r="F2148">
            <v>192500</v>
          </cell>
          <cell r="G2148">
            <v>192500</v>
          </cell>
          <cell r="H2148">
            <v>0</v>
          </cell>
          <cell r="I2148">
            <v>38500</v>
          </cell>
          <cell r="J2148">
            <v>38500</v>
          </cell>
          <cell r="K2148">
            <v>20</v>
          </cell>
          <cell r="L2148">
            <v>20</v>
          </cell>
        </row>
        <row r="2149">
          <cell r="A2149">
            <v>2031</v>
          </cell>
          <cell r="B2149" t="str">
            <v>060302.4612.04941.03 PAMSIMAS LKM Desa Tanjungjaya Kec. Banjarwangi</v>
          </cell>
          <cell r="C2149" t="str">
            <v>Swakelola</v>
          </cell>
          <cell r="D2149" t="str">
            <v>Fisik</v>
          </cell>
          <cell r="E2149">
            <v>0</v>
          </cell>
          <cell r="F2149">
            <v>192500</v>
          </cell>
          <cell r="G2149">
            <v>192500</v>
          </cell>
          <cell r="H2149">
            <v>0</v>
          </cell>
          <cell r="I2149">
            <v>38500</v>
          </cell>
          <cell r="J2149">
            <v>38500</v>
          </cell>
          <cell r="K2149">
            <v>20</v>
          </cell>
          <cell r="L2149">
            <v>20</v>
          </cell>
        </row>
        <row r="2150">
          <cell r="A2150">
            <v>2032</v>
          </cell>
          <cell r="B2150" t="str">
            <v>060302.4612.04941.03 PAMSIMAS LKM Desa Pangeureunan Kec. Bl. Limbangan</v>
          </cell>
          <cell r="C2150" t="str">
            <v>Swakelola</v>
          </cell>
          <cell r="D2150" t="str">
            <v>Fisik</v>
          </cell>
          <cell r="E2150">
            <v>0</v>
          </cell>
          <cell r="F2150">
            <v>192500</v>
          </cell>
          <cell r="G2150">
            <v>192500</v>
          </cell>
          <cell r="H2150">
            <v>0</v>
          </cell>
          <cell r="I2150">
            <v>38500</v>
          </cell>
          <cell r="J2150">
            <v>38500</v>
          </cell>
          <cell r="K2150">
            <v>20</v>
          </cell>
          <cell r="L2150">
            <v>20</v>
          </cell>
        </row>
        <row r="2151">
          <cell r="A2151">
            <v>2033</v>
          </cell>
          <cell r="B2151" t="str">
            <v>060302.4612.04941.03 PAMSIMAS LKM Desa Girijaya Kec. Kersamanah</v>
          </cell>
          <cell r="C2151" t="str">
            <v>Swakelola</v>
          </cell>
          <cell r="D2151" t="str">
            <v>Fisik</v>
          </cell>
          <cell r="E2151">
            <v>0</v>
          </cell>
          <cell r="F2151">
            <v>192500</v>
          </cell>
          <cell r="G2151">
            <v>192500</v>
          </cell>
          <cell r="H2151">
            <v>0</v>
          </cell>
          <cell r="I2151">
            <v>38500</v>
          </cell>
          <cell r="J2151">
            <v>38500</v>
          </cell>
          <cell r="K2151">
            <v>20</v>
          </cell>
          <cell r="L2151">
            <v>20</v>
          </cell>
        </row>
        <row r="2152">
          <cell r="A2152">
            <v>2034</v>
          </cell>
          <cell r="B2152" t="str">
            <v>060302.4612.04941.03 PAMSIMAS LKM Desa Harumansari Kec. Kadungora</v>
          </cell>
          <cell r="C2152" t="str">
            <v>Swakelola</v>
          </cell>
          <cell r="D2152" t="str">
            <v>Fisik</v>
          </cell>
          <cell r="E2152">
            <v>0</v>
          </cell>
          <cell r="F2152">
            <v>192500</v>
          </cell>
          <cell r="G2152">
            <v>192500</v>
          </cell>
          <cell r="H2152">
            <v>0</v>
          </cell>
          <cell r="I2152">
            <v>38500</v>
          </cell>
          <cell r="J2152">
            <v>38500</v>
          </cell>
          <cell r="K2152">
            <v>20</v>
          </cell>
          <cell r="L2152">
            <v>20</v>
          </cell>
        </row>
        <row r="2153">
          <cell r="A2153">
            <v>2035</v>
          </cell>
          <cell r="B2153" t="str">
            <v>060302.4612.04941.03 PAMSIMAS LKM Desa Margahayu Kec. Leuwigoong</v>
          </cell>
          <cell r="C2153" t="str">
            <v>Swakelola</v>
          </cell>
          <cell r="D2153" t="str">
            <v>Fisik</v>
          </cell>
          <cell r="E2153">
            <v>0</v>
          </cell>
          <cell r="F2153">
            <v>192500</v>
          </cell>
          <cell r="G2153">
            <v>192500</v>
          </cell>
          <cell r="H2153">
            <v>0</v>
          </cell>
          <cell r="I2153">
            <v>38500</v>
          </cell>
          <cell r="J2153">
            <v>38500</v>
          </cell>
          <cell r="K2153">
            <v>20</v>
          </cell>
          <cell r="L2153">
            <v>20</v>
          </cell>
        </row>
        <row r="2154">
          <cell r="A2154">
            <v>2036</v>
          </cell>
          <cell r="B2154" t="str">
            <v>060302.4612.04941.03 PAMSIMAS LKM Desa Margamulya Kec. cikajang</v>
          </cell>
          <cell r="C2154" t="str">
            <v>Swakelola</v>
          </cell>
          <cell r="D2154" t="str">
            <v>Fisik</v>
          </cell>
          <cell r="E2154">
            <v>0</v>
          </cell>
          <cell r="F2154">
            <v>192500</v>
          </cell>
          <cell r="G2154">
            <v>192500</v>
          </cell>
          <cell r="H2154">
            <v>0</v>
          </cell>
          <cell r="I2154">
            <v>38500</v>
          </cell>
          <cell r="J2154">
            <v>38500</v>
          </cell>
          <cell r="K2154">
            <v>20</v>
          </cell>
          <cell r="L2154">
            <v>20</v>
          </cell>
        </row>
        <row r="2155">
          <cell r="A2155">
            <v>5502592</v>
          </cell>
          <cell r="B2155" t="str">
            <v xml:space="preserve">PEMBANGUNAN INFRASTRUKTUR PERMUKIMAN KAB. TASIKMALAYA </v>
          </cell>
          <cell r="C2155" t="str">
            <v xml:space="preserve">- </v>
          </cell>
          <cell r="D2155" t="str">
            <v>-</v>
          </cell>
          <cell r="E2155">
            <v>0</v>
          </cell>
          <cell r="F2155">
            <v>2310000</v>
          </cell>
          <cell r="G2155">
            <v>2310000</v>
          </cell>
          <cell r="H2155">
            <v>0</v>
          </cell>
          <cell r="I2155">
            <v>462000</v>
          </cell>
          <cell r="J2155">
            <v>462000</v>
          </cell>
          <cell r="K2155">
            <v>20</v>
          </cell>
          <cell r="L2155">
            <v>17</v>
          </cell>
        </row>
        <row r="2156">
          <cell r="A2156">
            <v>2037</v>
          </cell>
          <cell r="B2156" t="str">
            <v>060302.4612.04941.02 Desa Cijulang Kecamatan Cineam</v>
          </cell>
          <cell r="C2156" t="str">
            <v>Swakelola</v>
          </cell>
          <cell r="D2156" t="str">
            <v>Fisik</v>
          </cell>
          <cell r="E2156">
            <v>0</v>
          </cell>
          <cell r="F2156">
            <v>192500</v>
          </cell>
          <cell r="G2156">
            <v>192500</v>
          </cell>
          <cell r="H2156">
            <v>0</v>
          </cell>
          <cell r="I2156">
            <v>38500</v>
          </cell>
          <cell r="J2156">
            <v>38500</v>
          </cell>
          <cell r="K2156">
            <v>20</v>
          </cell>
          <cell r="L2156">
            <v>17</v>
          </cell>
        </row>
        <row r="2157">
          <cell r="A2157">
            <v>2038</v>
          </cell>
          <cell r="B2157" t="str">
            <v>060302.4612.04941.02 Desa Guranteng Kecamatan Pagerageung</v>
          </cell>
          <cell r="C2157" t="str">
            <v>Swakelola</v>
          </cell>
          <cell r="D2157" t="str">
            <v>Fisik</v>
          </cell>
          <cell r="E2157">
            <v>0</v>
          </cell>
          <cell r="F2157">
            <v>192500</v>
          </cell>
          <cell r="G2157">
            <v>192500</v>
          </cell>
          <cell r="H2157">
            <v>0</v>
          </cell>
          <cell r="I2157">
            <v>38500</v>
          </cell>
          <cell r="J2157">
            <v>38500</v>
          </cell>
          <cell r="K2157">
            <v>20</v>
          </cell>
          <cell r="L2157">
            <v>17</v>
          </cell>
        </row>
        <row r="2158">
          <cell r="A2158">
            <v>2039</v>
          </cell>
          <cell r="B2158" t="str">
            <v>060302.4612.04941.02 Desa Nangewer Kecamatan Pagerageung</v>
          </cell>
          <cell r="C2158" t="str">
            <v>Swakelola</v>
          </cell>
          <cell r="D2158" t="str">
            <v>Fisik</v>
          </cell>
          <cell r="E2158">
            <v>0</v>
          </cell>
          <cell r="F2158">
            <v>192500</v>
          </cell>
          <cell r="G2158">
            <v>192500</v>
          </cell>
          <cell r="H2158">
            <v>0</v>
          </cell>
          <cell r="I2158">
            <v>38500</v>
          </cell>
          <cell r="J2158">
            <v>38500</v>
          </cell>
          <cell r="K2158">
            <v>20</v>
          </cell>
          <cell r="L2158">
            <v>17</v>
          </cell>
        </row>
        <row r="2159">
          <cell r="A2159">
            <v>2040</v>
          </cell>
          <cell r="B2159" t="str">
            <v>060302.4612.04941.02 Desa Cayur Kecamatan Cikatomas</v>
          </cell>
          <cell r="C2159" t="str">
            <v>Swakelola</v>
          </cell>
          <cell r="D2159" t="str">
            <v>Fisik</v>
          </cell>
          <cell r="E2159">
            <v>0</v>
          </cell>
          <cell r="F2159">
            <v>192500</v>
          </cell>
          <cell r="G2159">
            <v>192500</v>
          </cell>
          <cell r="H2159">
            <v>0</v>
          </cell>
          <cell r="I2159">
            <v>38500</v>
          </cell>
          <cell r="J2159">
            <v>38500</v>
          </cell>
          <cell r="K2159">
            <v>20</v>
          </cell>
          <cell r="L2159">
            <v>17</v>
          </cell>
        </row>
        <row r="2160">
          <cell r="A2160">
            <v>2041</v>
          </cell>
          <cell r="B2160" t="str">
            <v>060302.4612.04941.02 Desa Calincing Kecamatan Sukahening</v>
          </cell>
          <cell r="C2160" t="str">
            <v>Swakelola</v>
          </cell>
          <cell r="D2160" t="str">
            <v>Fisik</v>
          </cell>
          <cell r="E2160">
            <v>0</v>
          </cell>
          <cell r="F2160">
            <v>192500</v>
          </cell>
          <cell r="G2160">
            <v>192500</v>
          </cell>
          <cell r="H2160">
            <v>0</v>
          </cell>
          <cell r="I2160">
            <v>38500</v>
          </cell>
          <cell r="J2160">
            <v>38500</v>
          </cell>
          <cell r="K2160">
            <v>20</v>
          </cell>
          <cell r="L2160">
            <v>17</v>
          </cell>
        </row>
        <row r="2161">
          <cell r="A2161">
            <v>2042</v>
          </cell>
          <cell r="B2161" t="str">
            <v>060302.4612.04941.02 Desa Sindangjaya Kecamatan Cikalong</v>
          </cell>
          <cell r="C2161" t="str">
            <v>Swakelola</v>
          </cell>
          <cell r="D2161" t="str">
            <v>Fisik</v>
          </cell>
          <cell r="E2161">
            <v>0</v>
          </cell>
          <cell r="F2161">
            <v>192500</v>
          </cell>
          <cell r="G2161">
            <v>192500</v>
          </cell>
          <cell r="H2161">
            <v>0</v>
          </cell>
          <cell r="I2161">
            <v>38500</v>
          </cell>
          <cell r="J2161">
            <v>38500</v>
          </cell>
          <cell r="K2161">
            <v>20</v>
          </cell>
          <cell r="L2161">
            <v>17</v>
          </cell>
        </row>
        <row r="2162">
          <cell r="A2162">
            <v>2043</v>
          </cell>
          <cell r="B2162" t="str">
            <v>060302.4612.04941.02 Desa Cipanas Kecamatan Cipatujah</v>
          </cell>
          <cell r="C2162" t="str">
            <v>Swakelola</v>
          </cell>
          <cell r="D2162" t="str">
            <v>Fisik</v>
          </cell>
          <cell r="E2162">
            <v>0</v>
          </cell>
          <cell r="F2162">
            <v>192500</v>
          </cell>
          <cell r="G2162">
            <v>192500</v>
          </cell>
          <cell r="H2162">
            <v>0</v>
          </cell>
          <cell r="I2162">
            <v>38500</v>
          </cell>
          <cell r="J2162">
            <v>38500</v>
          </cell>
          <cell r="K2162">
            <v>20</v>
          </cell>
          <cell r="L2162">
            <v>17</v>
          </cell>
        </row>
        <row r="2163">
          <cell r="A2163">
            <v>2044</v>
          </cell>
          <cell r="B2163" t="str">
            <v>060302.4612.04941.02 Desa Pameutingan Kecamatan Cipatujah</v>
          </cell>
          <cell r="C2163" t="str">
            <v>Swakelola</v>
          </cell>
          <cell r="D2163" t="str">
            <v>Fisik</v>
          </cell>
          <cell r="E2163">
            <v>0</v>
          </cell>
          <cell r="F2163">
            <v>192500</v>
          </cell>
          <cell r="G2163">
            <v>192500</v>
          </cell>
          <cell r="H2163">
            <v>0</v>
          </cell>
          <cell r="I2163">
            <v>38500</v>
          </cell>
          <cell r="J2163">
            <v>38500</v>
          </cell>
          <cell r="K2163">
            <v>20</v>
          </cell>
          <cell r="L2163">
            <v>17</v>
          </cell>
        </row>
        <row r="2164">
          <cell r="A2164">
            <v>2045</v>
          </cell>
          <cell r="B2164" t="str">
            <v>060302.4612.04941.02 Desa Cikadu Kecamatan Cikalong</v>
          </cell>
          <cell r="C2164" t="str">
            <v>Swakelola</v>
          </cell>
          <cell r="D2164" t="str">
            <v>Fisik</v>
          </cell>
          <cell r="E2164">
            <v>0</v>
          </cell>
          <cell r="F2164">
            <v>192500</v>
          </cell>
          <cell r="G2164">
            <v>192500</v>
          </cell>
          <cell r="H2164">
            <v>0</v>
          </cell>
          <cell r="I2164">
            <v>38500</v>
          </cell>
          <cell r="J2164">
            <v>38500</v>
          </cell>
          <cell r="K2164">
            <v>20</v>
          </cell>
          <cell r="L2164">
            <v>17</v>
          </cell>
        </row>
        <row r="2165">
          <cell r="A2165">
            <v>2046</v>
          </cell>
          <cell r="B2165" t="str">
            <v>060302.4612.04941.02 Desa Santana Mekar Kecamatan Cisayong</v>
          </cell>
          <cell r="C2165" t="str">
            <v>Swakelola</v>
          </cell>
          <cell r="D2165" t="str">
            <v>Fisik</v>
          </cell>
          <cell r="E2165">
            <v>0</v>
          </cell>
          <cell r="F2165">
            <v>192500</v>
          </cell>
          <cell r="G2165">
            <v>192500</v>
          </cell>
          <cell r="H2165">
            <v>0</v>
          </cell>
          <cell r="I2165">
            <v>38500</v>
          </cell>
          <cell r="J2165">
            <v>38500</v>
          </cell>
          <cell r="K2165">
            <v>20</v>
          </cell>
          <cell r="L2165">
            <v>17</v>
          </cell>
        </row>
        <row r="2166">
          <cell r="A2166">
            <v>2047</v>
          </cell>
          <cell r="B2166" t="str">
            <v>060302.4612.04941.02 Desa Cikawung Kecamatan Pancatengah</v>
          </cell>
          <cell r="C2166" t="str">
            <v>Swakelola</v>
          </cell>
          <cell r="D2166" t="str">
            <v>Fisik</v>
          </cell>
          <cell r="E2166">
            <v>0</v>
          </cell>
          <cell r="F2166">
            <v>192500</v>
          </cell>
          <cell r="G2166">
            <v>192500</v>
          </cell>
          <cell r="H2166">
            <v>0</v>
          </cell>
          <cell r="I2166">
            <v>38500</v>
          </cell>
          <cell r="J2166">
            <v>38500</v>
          </cell>
          <cell r="K2166">
            <v>20</v>
          </cell>
          <cell r="L2166">
            <v>17</v>
          </cell>
        </row>
        <row r="2167">
          <cell r="A2167">
            <v>2048</v>
          </cell>
          <cell r="B2167" t="str">
            <v>060302.4612.04941.02 Desa Nusawangi Kecamatan Cikalong</v>
          </cell>
          <cell r="C2167" t="str">
            <v>Swakelola</v>
          </cell>
          <cell r="D2167" t="str">
            <v>Fisik</v>
          </cell>
          <cell r="E2167">
            <v>0</v>
          </cell>
          <cell r="F2167">
            <v>192500</v>
          </cell>
          <cell r="G2167">
            <v>192500</v>
          </cell>
          <cell r="H2167">
            <v>0</v>
          </cell>
          <cell r="I2167">
            <v>38500</v>
          </cell>
          <cell r="J2167">
            <v>38500</v>
          </cell>
          <cell r="K2167">
            <v>20</v>
          </cell>
          <cell r="L2167">
            <v>17</v>
          </cell>
        </row>
        <row r="2168">
          <cell r="A2168">
            <v>5502612</v>
          </cell>
          <cell r="B2168" t="str">
            <v xml:space="preserve">PEMBANGUNAN INFRASTRUKTUR PERMUKIMAN KAB. KUNINGAN </v>
          </cell>
          <cell r="C2168" t="str">
            <v xml:space="preserve">- </v>
          </cell>
          <cell r="D2168" t="str">
            <v>-</v>
          </cell>
          <cell r="E2168">
            <v>0</v>
          </cell>
          <cell r="F2168">
            <v>2310000</v>
          </cell>
          <cell r="G2168">
            <v>2310000</v>
          </cell>
          <cell r="H2168">
            <v>0</v>
          </cell>
          <cell r="I2168">
            <v>462000</v>
          </cell>
          <cell r="J2168">
            <v>462000</v>
          </cell>
          <cell r="K2168">
            <v>20</v>
          </cell>
          <cell r="L2168">
            <v>1.8</v>
          </cell>
        </row>
        <row r="2169">
          <cell r="A2169">
            <v>2049</v>
          </cell>
          <cell r="B2169" t="str">
            <v>060302.4612.04941.03 PAMSIMAS Desa Tundagan Kec. Hantara</v>
          </cell>
          <cell r="C2169" t="str">
            <v>Swakelola</v>
          </cell>
          <cell r="D2169" t="str">
            <v>Fisik</v>
          </cell>
          <cell r="E2169">
            <v>0</v>
          </cell>
          <cell r="F2169">
            <v>192500</v>
          </cell>
          <cell r="G2169">
            <v>192500</v>
          </cell>
          <cell r="H2169">
            <v>0</v>
          </cell>
          <cell r="I2169">
            <v>38500</v>
          </cell>
          <cell r="J2169">
            <v>38500</v>
          </cell>
          <cell r="K2169">
            <v>20</v>
          </cell>
          <cell r="L2169">
            <v>1.8</v>
          </cell>
        </row>
        <row r="2170">
          <cell r="A2170">
            <v>2050</v>
          </cell>
          <cell r="B2170" t="str">
            <v>060302.4612.04941.03 PAMSIMAS LKM Desa Bakom Kec. Darma</v>
          </cell>
          <cell r="C2170" t="str">
            <v>Swakelola</v>
          </cell>
          <cell r="D2170" t="str">
            <v>Fisik</v>
          </cell>
          <cell r="E2170">
            <v>0</v>
          </cell>
          <cell r="F2170">
            <v>192500</v>
          </cell>
          <cell r="G2170">
            <v>192500</v>
          </cell>
          <cell r="H2170">
            <v>0</v>
          </cell>
          <cell r="I2170">
            <v>38500</v>
          </cell>
          <cell r="J2170">
            <v>38500</v>
          </cell>
          <cell r="K2170">
            <v>20</v>
          </cell>
          <cell r="L2170">
            <v>1.8</v>
          </cell>
        </row>
        <row r="2171">
          <cell r="A2171">
            <v>2051</v>
          </cell>
          <cell r="B2171" t="str">
            <v>060302.4612.04941.03 PAMSIMAS LKM Desa Gunungsirah Kec. Darma</v>
          </cell>
          <cell r="C2171" t="str">
            <v>Swakelola</v>
          </cell>
          <cell r="D2171" t="str">
            <v>Fisik</v>
          </cell>
          <cell r="E2171">
            <v>0</v>
          </cell>
          <cell r="F2171">
            <v>192500</v>
          </cell>
          <cell r="G2171">
            <v>192500</v>
          </cell>
          <cell r="H2171">
            <v>0</v>
          </cell>
          <cell r="I2171">
            <v>38500</v>
          </cell>
          <cell r="J2171">
            <v>38500</v>
          </cell>
          <cell r="K2171">
            <v>20</v>
          </cell>
          <cell r="L2171">
            <v>1.8</v>
          </cell>
        </row>
        <row r="2172">
          <cell r="A2172">
            <v>2052</v>
          </cell>
          <cell r="B2172" t="str">
            <v>060302.4612.04941.03 PAMSIMAS LKM Desa Paninggaran Kec. Darma</v>
          </cell>
          <cell r="C2172" t="str">
            <v>Swakelola</v>
          </cell>
          <cell r="D2172" t="str">
            <v>Fisik</v>
          </cell>
          <cell r="E2172">
            <v>0</v>
          </cell>
          <cell r="F2172">
            <v>192500</v>
          </cell>
          <cell r="G2172">
            <v>192500</v>
          </cell>
          <cell r="H2172">
            <v>0</v>
          </cell>
          <cell r="I2172">
            <v>38500</v>
          </cell>
          <cell r="J2172">
            <v>38500</v>
          </cell>
          <cell r="K2172">
            <v>20</v>
          </cell>
          <cell r="L2172">
            <v>1.8</v>
          </cell>
        </row>
        <row r="2173">
          <cell r="A2173">
            <v>2053</v>
          </cell>
          <cell r="B2173" t="str">
            <v>060302.4612.04941.03 PAMSIMAS LKM Desa Kutawaringin Kec. Selajambe</v>
          </cell>
          <cell r="C2173" t="str">
            <v>Swakelola</v>
          </cell>
          <cell r="D2173" t="str">
            <v>Fisik</v>
          </cell>
          <cell r="E2173">
            <v>0</v>
          </cell>
          <cell r="F2173">
            <v>192500</v>
          </cell>
          <cell r="G2173">
            <v>192500</v>
          </cell>
          <cell r="H2173">
            <v>0</v>
          </cell>
          <cell r="I2173">
            <v>38500</v>
          </cell>
          <cell r="J2173">
            <v>38500</v>
          </cell>
          <cell r="K2173">
            <v>20</v>
          </cell>
          <cell r="L2173">
            <v>1.8</v>
          </cell>
        </row>
        <row r="2174">
          <cell r="A2174">
            <v>2054</v>
          </cell>
          <cell r="B2174" t="str">
            <v>060302.4612.04941.03 PAMSIMAS LKM Desa Subang Kec. Subang</v>
          </cell>
          <cell r="C2174" t="str">
            <v>Swakelola</v>
          </cell>
          <cell r="D2174" t="str">
            <v>Fisik</v>
          </cell>
          <cell r="E2174">
            <v>0</v>
          </cell>
          <cell r="F2174">
            <v>192500</v>
          </cell>
          <cell r="G2174">
            <v>192500</v>
          </cell>
          <cell r="H2174">
            <v>0</v>
          </cell>
          <cell r="I2174">
            <v>38500</v>
          </cell>
          <cell r="J2174">
            <v>38500</v>
          </cell>
          <cell r="K2174">
            <v>20</v>
          </cell>
          <cell r="L2174">
            <v>1.8</v>
          </cell>
        </row>
        <row r="2175">
          <cell r="A2175">
            <v>2055</v>
          </cell>
          <cell r="B2175" t="str">
            <v>060302.4612.04941.03 PAMSIMAS LKM Desa Karangkancana Kec. Karangkancana</v>
          </cell>
          <cell r="C2175" t="str">
            <v>Swakelola</v>
          </cell>
          <cell r="D2175" t="str">
            <v>Fisik</v>
          </cell>
          <cell r="E2175">
            <v>0</v>
          </cell>
          <cell r="F2175">
            <v>192500</v>
          </cell>
          <cell r="G2175">
            <v>192500</v>
          </cell>
          <cell r="H2175">
            <v>0</v>
          </cell>
          <cell r="I2175">
            <v>38500</v>
          </cell>
          <cell r="J2175">
            <v>38500</v>
          </cell>
          <cell r="K2175">
            <v>20</v>
          </cell>
          <cell r="L2175">
            <v>1.8</v>
          </cell>
        </row>
        <row r="2176">
          <cell r="A2176">
            <v>2056</v>
          </cell>
          <cell r="B2176" t="str">
            <v>060302.4612.04941.03 PAMSIMAS LKM Desa Gunugsari Kec. Cimahi</v>
          </cell>
          <cell r="C2176" t="str">
            <v>Swakelola</v>
          </cell>
          <cell r="D2176" t="str">
            <v>Fisik</v>
          </cell>
          <cell r="E2176">
            <v>0</v>
          </cell>
          <cell r="F2176">
            <v>192500</v>
          </cell>
          <cell r="G2176">
            <v>192500</v>
          </cell>
          <cell r="H2176">
            <v>0</v>
          </cell>
          <cell r="I2176">
            <v>38500</v>
          </cell>
          <cell r="J2176">
            <v>38500</v>
          </cell>
          <cell r="K2176">
            <v>20</v>
          </cell>
          <cell r="L2176">
            <v>1.8</v>
          </cell>
        </row>
        <row r="2177">
          <cell r="A2177">
            <v>2057</v>
          </cell>
          <cell r="B2177" t="str">
            <v>060302.4612.04941.03 PAMSIMAS LKM Desa Babakan Mulya Kec. Cigugur</v>
          </cell>
          <cell r="C2177" t="str">
            <v>Swakelola</v>
          </cell>
          <cell r="D2177" t="str">
            <v>Fisik</v>
          </cell>
          <cell r="E2177">
            <v>0</v>
          </cell>
          <cell r="F2177">
            <v>192500</v>
          </cell>
          <cell r="G2177">
            <v>192500</v>
          </cell>
          <cell r="H2177">
            <v>0</v>
          </cell>
          <cell r="I2177">
            <v>38500</v>
          </cell>
          <cell r="J2177">
            <v>38500</v>
          </cell>
          <cell r="K2177">
            <v>20</v>
          </cell>
          <cell r="L2177">
            <v>1.8</v>
          </cell>
        </row>
        <row r="2178">
          <cell r="A2178">
            <v>2058</v>
          </cell>
          <cell r="B2178" t="str">
            <v>060302.4612.04941.03 PAMSIMAS LKM Desa Pinara Kec. Ciniru</v>
          </cell>
          <cell r="C2178" t="str">
            <v>Swakelola</v>
          </cell>
          <cell r="D2178" t="str">
            <v>Fisik</v>
          </cell>
          <cell r="E2178">
            <v>0</v>
          </cell>
          <cell r="F2178">
            <v>192500</v>
          </cell>
          <cell r="G2178">
            <v>192500</v>
          </cell>
          <cell r="H2178">
            <v>0</v>
          </cell>
          <cell r="I2178">
            <v>38500</v>
          </cell>
          <cell r="J2178">
            <v>38500</v>
          </cell>
          <cell r="K2178">
            <v>20</v>
          </cell>
          <cell r="L2178">
            <v>1.8</v>
          </cell>
        </row>
        <row r="2179">
          <cell r="A2179">
            <v>2059</v>
          </cell>
          <cell r="B2179" t="str">
            <v>060302.4612.04941.03 PAMSIMAS LKM Desa Situsari Kec. Darma</v>
          </cell>
          <cell r="C2179" t="str">
            <v>Swakelola</v>
          </cell>
          <cell r="D2179" t="str">
            <v>Fisik</v>
          </cell>
          <cell r="E2179">
            <v>0</v>
          </cell>
          <cell r="F2179">
            <v>192500</v>
          </cell>
          <cell r="G2179">
            <v>192500</v>
          </cell>
          <cell r="H2179">
            <v>0</v>
          </cell>
          <cell r="I2179">
            <v>38500</v>
          </cell>
          <cell r="J2179">
            <v>38500</v>
          </cell>
          <cell r="K2179">
            <v>20</v>
          </cell>
          <cell r="L2179">
            <v>1.8</v>
          </cell>
        </row>
        <row r="2180">
          <cell r="A2180">
            <v>2060</v>
          </cell>
          <cell r="B2180" t="str">
            <v>060302.4612.04941.03 PAMSIMAS LKM Desa Rambatan Kec. Ciniru</v>
          </cell>
          <cell r="C2180" t="str">
            <v>Swakelola</v>
          </cell>
          <cell r="D2180" t="str">
            <v>Fisik</v>
          </cell>
          <cell r="E2180">
            <v>0</v>
          </cell>
          <cell r="F2180">
            <v>192500</v>
          </cell>
          <cell r="G2180">
            <v>192500</v>
          </cell>
          <cell r="H2180">
            <v>0</v>
          </cell>
          <cell r="I2180">
            <v>38500</v>
          </cell>
          <cell r="J2180">
            <v>38500</v>
          </cell>
          <cell r="K2180">
            <v>20</v>
          </cell>
          <cell r="L2180">
            <v>1.8</v>
          </cell>
        </row>
        <row r="2181">
          <cell r="A2181">
            <v>5502640</v>
          </cell>
          <cell r="B2181" t="str">
            <v xml:space="preserve">PEMBANGUNAN INFRASTRUKTUR PERMUKIMAN KAB. SUMEDANG </v>
          </cell>
          <cell r="C2181" t="str">
            <v xml:space="preserve">- </v>
          </cell>
          <cell r="D2181" t="str">
            <v>-</v>
          </cell>
          <cell r="E2181">
            <v>0</v>
          </cell>
          <cell r="F2181">
            <v>2310000</v>
          </cell>
          <cell r="G2181">
            <v>2310000</v>
          </cell>
          <cell r="H2181">
            <v>0</v>
          </cell>
          <cell r="I2181">
            <v>462000</v>
          </cell>
          <cell r="J2181">
            <v>462000</v>
          </cell>
          <cell r="K2181">
            <v>20</v>
          </cell>
          <cell r="L2181">
            <v>0</v>
          </cell>
        </row>
        <row r="2182">
          <cell r="A2182">
            <v>2061</v>
          </cell>
          <cell r="B2182" t="str">
            <v>060302.4612.04941.03 Penyediaan Air Minum dan Sanitasi Berbasis Masyarakat (PAMSIMAS) di Desa Sindulang Kec. Cimanggung Kab. Sumedang</v>
          </cell>
          <cell r="C2182" t="str">
            <v>Swakelola</v>
          </cell>
          <cell r="D2182" t="str">
            <v>Fisik</v>
          </cell>
          <cell r="E2182">
            <v>0</v>
          </cell>
          <cell r="F2182">
            <v>192500</v>
          </cell>
          <cell r="G2182">
            <v>192500</v>
          </cell>
          <cell r="H2182">
            <v>0</v>
          </cell>
          <cell r="I2182">
            <v>38500</v>
          </cell>
          <cell r="J2182">
            <v>38500</v>
          </cell>
          <cell r="K2182">
            <v>20</v>
          </cell>
          <cell r="L2182">
            <v>0</v>
          </cell>
        </row>
        <row r="2183">
          <cell r="A2183">
            <v>2062</v>
          </cell>
          <cell r="B2183" t="str">
            <v>060302.4612.04941.03 Penyediaan Air Minum dan Sanitasi Berbasis Masyarakat (PAMSIMAS) di Desa Bangbayang Kec. Situraja Kab. Sumedang</v>
          </cell>
          <cell r="C2183" t="str">
            <v>Swakelola</v>
          </cell>
          <cell r="D2183" t="str">
            <v>Fisik</v>
          </cell>
          <cell r="E2183">
            <v>0</v>
          </cell>
          <cell r="F2183">
            <v>192500</v>
          </cell>
          <cell r="G2183">
            <v>192500</v>
          </cell>
          <cell r="H2183">
            <v>0</v>
          </cell>
          <cell r="I2183">
            <v>38500</v>
          </cell>
          <cell r="J2183">
            <v>38500</v>
          </cell>
          <cell r="K2183">
            <v>20</v>
          </cell>
          <cell r="L2183">
            <v>0</v>
          </cell>
        </row>
        <row r="2184">
          <cell r="A2184">
            <v>2063</v>
          </cell>
          <cell r="B2184" t="str">
            <v>060302.4612.04941.03 Penyediaan Air Minum dan Sanitasi Berbasis Masyarakat (PAMSIMAS) di Desa Surian Kec. Surian Kab. Sumedang</v>
          </cell>
          <cell r="C2184" t="str">
            <v>Swakelola</v>
          </cell>
          <cell r="D2184" t="str">
            <v>Fisik</v>
          </cell>
          <cell r="E2184">
            <v>0</v>
          </cell>
          <cell r="F2184">
            <v>192500</v>
          </cell>
          <cell r="G2184">
            <v>192500</v>
          </cell>
          <cell r="H2184">
            <v>0</v>
          </cell>
          <cell r="I2184">
            <v>38500</v>
          </cell>
          <cell r="J2184">
            <v>38500</v>
          </cell>
          <cell r="K2184">
            <v>20</v>
          </cell>
          <cell r="L2184">
            <v>0</v>
          </cell>
        </row>
        <row r="2185">
          <cell r="A2185">
            <v>2064</v>
          </cell>
          <cell r="B2185" t="str">
            <v>060302.4612.04941.03 Penyediaan Air Minum dan Sanitasi Berbasis Masyarakat (PAMSIMAS) di Desa Ciawitali Kec. Buahdua Kab. Sumedang</v>
          </cell>
          <cell r="C2185" t="str">
            <v>Swakelola</v>
          </cell>
          <cell r="D2185" t="str">
            <v>Fisik</v>
          </cell>
          <cell r="E2185">
            <v>0</v>
          </cell>
          <cell r="F2185">
            <v>192500</v>
          </cell>
          <cell r="G2185">
            <v>192500</v>
          </cell>
          <cell r="H2185">
            <v>0</v>
          </cell>
          <cell r="I2185">
            <v>38500</v>
          </cell>
          <cell r="J2185">
            <v>38500</v>
          </cell>
          <cell r="K2185">
            <v>20</v>
          </cell>
          <cell r="L2185">
            <v>0</v>
          </cell>
        </row>
        <row r="2186">
          <cell r="A2186">
            <v>2065</v>
          </cell>
          <cell r="B2186" t="str">
            <v>060302.4612.04941.03 Penyediaan Air Minum dan Sanitasi Berbasis Masyarakat (PAMSIMAS) di Desa Cibunar Kec. Rancakalong Kab. Sumedang</v>
          </cell>
          <cell r="C2186" t="str">
            <v>Swakelola</v>
          </cell>
          <cell r="D2186" t="str">
            <v>Fisik</v>
          </cell>
          <cell r="E2186">
            <v>0</v>
          </cell>
          <cell r="F2186">
            <v>192500</v>
          </cell>
          <cell r="G2186">
            <v>192500</v>
          </cell>
          <cell r="H2186">
            <v>0</v>
          </cell>
          <cell r="I2186">
            <v>38500</v>
          </cell>
          <cell r="J2186">
            <v>38500</v>
          </cell>
          <cell r="K2186">
            <v>20</v>
          </cell>
          <cell r="L2186">
            <v>0</v>
          </cell>
        </row>
        <row r="2187">
          <cell r="A2187">
            <v>2066</v>
          </cell>
          <cell r="B2187" t="str">
            <v>060302.4612.04941.03 Penyediaan Air Minum dan Sanitasi Berbasis Masyarakat (PAMSIMAS) di Desa Cipeundeuy Kec. Jatinunggal Kab. Sumedang</v>
          </cell>
          <cell r="C2187" t="str">
            <v>Swakelola</v>
          </cell>
          <cell r="D2187" t="str">
            <v>Fisik</v>
          </cell>
          <cell r="E2187">
            <v>0</v>
          </cell>
          <cell r="F2187">
            <v>192500</v>
          </cell>
          <cell r="G2187">
            <v>192500</v>
          </cell>
          <cell r="H2187">
            <v>0</v>
          </cell>
          <cell r="I2187">
            <v>38500</v>
          </cell>
          <cell r="J2187">
            <v>38500</v>
          </cell>
          <cell r="K2187">
            <v>20</v>
          </cell>
          <cell r="L2187">
            <v>0</v>
          </cell>
        </row>
        <row r="2188">
          <cell r="A2188">
            <v>2067</v>
          </cell>
          <cell r="B2188" t="str">
            <v>060302.4612.04941.03 Penyediaan Air Minum dan Sanitasi Berbasis Masyarakat (PAMSIMAS) di Desa Cimungkal Kec. Wado Kab. Sumedang</v>
          </cell>
          <cell r="C2188" t="str">
            <v>Swakelola</v>
          </cell>
          <cell r="D2188" t="str">
            <v>Fisik</v>
          </cell>
          <cell r="E2188">
            <v>0</v>
          </cell>
          <cell r="F2188">
            <v>192500</v>
          </cell>
          <cell r="G2188">
            <v>192500</v>
          </cell>
          <cell r="H2188">
            <v>0</v>
          </cell>
          <cell r="I2188">
            <v>38500</v>
          </cell>
          <cell r="J2188">
            <v>38500</v>
          </cell>
          <cell r="K2188">
            <v>20</v>
          </cell>
          <cell r="L2188">
            <v>0</v>
          </cell>
        </row>
        <row r="2189">
          <cell r="A2189">
            <v>2068</v>
          </cell>
          <cell r="B2189" t="str">
            <v>060302.4612.04941.03 Penyediaan Air Minum dan Sanitasi Berbasis Masyarakat (PAMSIMAS) di Desa Pajagan Kec. Cisitu Kab. Sumedang</v>
          </cell>
          <cell r="C2189" t="str">
            <v>Swakelola</v>
          </cell>
          <cell r="D2189" t="str">
            <v>Fisik</v>
          </cell>
          <cell r="E2189">
            <v>0</v>
          </cell>
          <cell r="F2189">
            <v>192500</v>
          </cell>
          <cell r="G2189">
            <v>192500</v>
          </cell>
          <cell r="H2189">
            <v>0</v>
          </cell>
          <cell r="I2189">
            <v>38500</v>
          </cell>
          <cell r="J2189">
            <v>38500</v>
          </cell>
          <cell r="K2189">
            <v>20</v>
          </cell>
          <cell r="L2189">
            <v>0</v>
          </cell>
        </row>
        <row r="2190">
          <cell r="A2190">
            <v>2069</v>
          </cell>
          <cell r="B2190" t="str">
            <v>060302.4612.04941.03 Penyediaan Air Minum dan Sanitasi Berbasis Masyarakat (PAMSIMAS) di Desa Ciuyah Kec. Cisarua Kab. Sumedang</v>
          </cell>
          <cell r="C2190" t="str">
            <v>Swakelola</v>
          </cell>
          <cell r="D2190" t="str">
            <v>Fisik</v>
          </cell>
          <cell r="E2190">
            <v>0</v>
          </cell>
          <cell r="F2190">
            <v>192500</v>
          </cell>
          <cell r="G2190">
            <v>192500</v>
          </cell>
          <cell r="H2190">
            <v>0</v>
          </cell>
          <cell r="I2190">
            <v>38500</v>
          </cell>
          <cell r="J2190">
            <v>38500</v>
          </cell>
          <cell r="K2190">
            <v>20</v>
          </cell>
          <cell r="L2190">
            <v>0</v>
          </cell>
        </row>
        <row r="2191">
          <cell r="A2191">
            <v>2070</v>
          </cell>
          <cell r="B2191" t="str">
            <v>060302.4612.04941.03 Penyediaan Air Minum dan Sanitasi Berbasis Masyarakat (PAMSIMAS) di Desa Situraja Utara Kec. Situraja Kab. Sumedang</v>
          </cell>
          <cell r="C2191" t="str">
            <v>Swakelola</v>
          </cell>
          <cell r="D2191" t="str">
            <v>Fisik</v>
          </cell>
          <cell r="E2191">
            <v>0</v>
          </cell>
          <cell r="F2191">
            <v>192500</v>
          </cell>
          <cell r="G2191">
            <v>192500</v>
          </cell>
          <cell r="H2191">
            <v>0</v>
          </cell>
          <cell r="I2191">
            <v>38500</v>
          </cell>
          <cell r="J2191">
            <v>38500</v>
          </cell>
          <cell r="K2191">
            <v>20</v>
          </cell>
          <cell r="L2191">
            <v>0</v>
          </cell>
        </row>
        <row r="2192">
          <cell r="A2192">
            <v>2071</v>
          </cell>
          <cell r="B2192" t="str">
            <v>060302.4612.04941.03 Penyediaan Air Minum dan Sanitasi Berbasis Masyarakat (PAMSIMAS) di Desa Legok Kaler Kec. Paseh Kab. Sumedang</v>
          </cell>
          <cell r="C2192" t="str">
            <v>Swakelola</v>
          </cell>
          <cell r="D2192" t="str">
            <v>Fisik</v>
          </cell>
          <cell r="E2192">
            <v>0</v>
          </cell>
          <cell r="F2192">
            <v>192500</v>
          </cell>
          <cell r="G2192">
            <v>192500</v>
          </cell>
          <cell r="H2192">
            <v>0</v>
          </cell>
          <cell r="I2192">
            <v>38500</v>
          </cell>
          <cell r="J2192">
            <v>38500</v>
          </cell>
          <cell r="K2192">
            <v>20</v>
          </cell>
          <cell r="L2192">
            <v>0</v>
          </cell>
        </row>
        <row r="2193">
          <cell r="A2193">
            <v>2072</v>
          </cell>
          <cell r="B2193" t="str">
            <v>060302.4612.04941.03 Penyediaan Air Minum dan Sanitasi Berbasis Masyarakat (PAMSIMAS) di Desa Pamulihan Kec. Pamulihan Kab. Sumedang</v>
          </cell>
          <cell r="C2193" t="str">
            <v>Swakelola</v>
          </cell>
          <cell r="D2193" t="str">
            <v>Fisik</v>
          </cell>
          <cell r="E2193">
            <v>0</v>
          </cell>
          <cell r="F2193">
            <v>192500</v>
          </cell>
          <cell r="G2193">
            <v>192500</v>
          </cell>
          <cell r="H2193">
            <v>0</v>
          </cell>
          <cell r="I2193">
            <v>38500</v>
          </cell>
          <cell r="J2193">
            <v>38500</v>
          </cell>
          <cell r="K2193">
            <v>20</v>
          </cell>
          <cell r="L2193">
            <v>0</v>
          </cell>
        </row>
        <row r="2194">
          <cell r="A2194">
            <v>5502665</v>
          </cell>
          <cell r="B2194" t="str">
            <v xml:space="preserve">PEMBANGUNAN INFRASTRUKTUR PERMUKIMAN KAB. SUBANG </v>
          </cell>
          <cell r="C2194" t="str">
            <v xml:space="preserve">- </v>
          </cell>
          <cell r="D2194" t="str">
            <v>-</v>
          </cell>
          <cell r="E2194">
            <v>0</v>
          </cell>
          <cell r="F2194">
            <v>2310000</v>
          </cell>
          <cell r="G2194">
            <v>2310000</v>
          </cell>
          <cell r="H2194">
            <v>0</v>
          </cell>
          <cell r="I2194">
            <v>0</v>
          </cell>
          <cell r="J2194">
            <v>0</v>
          </cell>
          <cell r="K2194">
            <v>0</v>
          </cell>
          <cell r="L2194">
            <v>0</v>
          </cell>
        </row>
        <row r="2195">
          <cell r="A2195">
            <v>2073</v>
          </cell>
          <cell r="B2195" t="str">
            <v>060302.4612.04941.03 PAMSIMAS</v>
          </cell>
          <cell r="C2195" t="str">
            <v>Swakelola</v>
          </cell>
          <cell r="D2195" t="str">
            <v>Fisik</v>
          </cell>
          <cell r="E2195">
            <v>0</v>
          </cell>
          <cell r="F2195">
            <v>0</v>
          </cell>
          <cell r="G2195">
            <v>0</v>
          </cell>
          <cell r="H2195">
            <v>0</v>
          </cell>
          <cell r="I2195">
            <v>0</v>
          </cell>
          <cell r="J2195">
            <v>0</v>
          </cell>
        </row>
        <row r="2196">
          <cell r="K2196" t="str">
            <v>Warning: Division by zero in D:\online\mobile\paket_program.php on line 202</v>
          </cell>
          <cell r="L2196" t="str">
            <v>Warning: Division by zero in D:\online\mobile\paket_program.php on line 206</v>
          </cell>
        </row>
        <row r="2197">
          <cell r="K2197">
            <v>0</v>
          </cell>
          <cell r="L2197">
            <v>0</v>
          </cell>
        </row>
        <row r="2198">
          <cell r="A2198">
            <v>2074</v>
          </cell>
          <cell r="B2198" t="str">
            <v>060302.4612.04941.03 Program Air Minum dan Sanitaasi Berbasis Masyarakat</v>
          </cell>
          <cell r="C2198" t="str">
            <v>Swakelola</v>
          </cell>
          <cell r="D2198" t="str">
            <v>Fisik</v>
          </cell>
          <cell r="E2198">
            <v>0</v>
          </cell>
          <cell r="F2198">
            <v>2310000</v>
          </cell>
          <cell r="G2198">
            <v>2310000</v>
          </cell>
          <cell r="H2198">
            <v>0</v>
          </cell>
          <cell r="I2198">
            <v>0</v>
          </cell>
          <cell r="J2198">
            <v>0</v>
          </cell>
          <cell r="K2198">
            <v>0</v>
          </cell>
          <cell r="L2198">
            <v>0</v>
          </cell>
        </row>
        <row r="2199">
          <cell r="A2199">
            <v>5502793</v>
          </cell>
          <cell r="B2199" t="str">
            <v xml:space="preserve">PEMBANGUNAN INFRASTRUKTUR PERMUKIMAN KAB. CILACAP </v>
          </cell>
          <cell r="C2199" t="str">
            <v xml:space="preserve">- </v>
          </cell>
          <cell r="D2199" t="str">
            <v>-</v>
          </cell>
          <cell r="E2199">
            <v>0</v>
          </cell>
          <cell r="F2199">
            <v>2310000</v>
          </cell>
          <cell r="G2199">
            <v>2310000</v>
          </cell>
          <cell r="H2199">
            <v>0</v>
          </cell>
          <cell r="I2199">
            <v>0</v>
          </cell>
          <cell r="J2199">
            <v>0</v>
          </cell>
          <cell r="K2199">
            <v>0</v>
          </cell>
          <cell r="L2199">
            <v>0</v>
          </cell>
        </row>
        <row r="2200">
          <cell r="A2200">
            <v>2075</v>
          </cell>
          <cell r="B2200" t="str">
            <v>060302.4612.04941.02 PAMSIMAS</v>
          </cell>
          <cell r="C2200" t="str">
            <v>Swakelola</v>
          </cell>
          <cell r="D2200" t="str">
            <v>Fisik</v>
          </cell>
          <cell r="E2200">
            <v>0</v>
          </cell>
          <cell r="F2200">
            <v>2310000</v>
          </cell>
          <cell r="G2200">
            <v>2310000</v>
          </cell>
          <cell r="H2200">
            <v>0</v>
          </cell>
          <cell r="I2200">
            <v>0</v>
          </cell>
          <cell r="J2200">
            <v>0</v>
          </cell>
          <cell r="K2200">
            <v>0</v>
          </cell>
          <cell r="L2200">
            <v>0</v>
          </cell>
        </row>
        <row r="2201">
          <cell r="A2201">
            <v>5502804</v>
          </cell>
          <cell r="B2201" t="str">
            <v xml:space="preserve">PEMBANGUNAN INFRASTRUKTUR PERMUKIMAN KAB. BANYUMAS </v>
          </cell>
          <cell r="C2201" t="str">
            <v xml:space="preserve">- </v>
          </cell>
          <cell r="D2201" t="str">
            <v>-</v>
          </cell>
          <cell r="E2201">
            <v>0</v>
          </cell>
          <cell r="F2201">
            <v>2310000</v>
          </cell>
          <cell r="G2201">
            <v>2310000</v>
          </cell>
          <cell r="H2201">
            <v>0</v>
          </cell>
          <cell r="I2201">
            <v>462000</v>
          </cell>
          <cell r="J2201">
            <v>462000</v>
          </cell>
          <cell r="K2201">
            <v>20</v>
          </cell>
          <cell r="L2201">
            <v>20</v>
          </cell>
        </row>
        <row r="2202">
          <cell r="A2202">
            <v>2076</v>
          </cell>
          <cell r="B2202" t="str">
            <v>060302.4612.04941.02 PAMSIMAS Desa Keniten Kec. Kedungbanteng</v>
          </cell>
          <cell r="C2202" t="str">
            <v>Swakelola</v>
          </cell>
          <cell r="D2202" t="str">
            <v>Fisik</v>
          </cell>
          <cell r="E2202">
            <v>0</v>
          </cell>
          <cell r="F2202">
            <v>192500</v>
          </cell>
          <cell r="G2202">
            <v>192500</v>
          </cell>
          <cell r="H2202">
            <v>0</v>
          </cell>
          <cell r="I2202">
            <v>38500</v>
          </cell>
          <cell r="J2202">
            <v>38500</v>
          </cell>
          <cell r="K2202">
            <v>20</v>
          </cell>
          <cell r="L2202">
            <v>20</v>
          </cell>
        </row>
        <row r="2203">
          <cell r="A2203">
            <v>2077</v>
          </cell>
          <cell r="B2203" t="str">
            <v>060302.4612.04941.02 PAMSIMAS Desa Dawuhan Kulon Kec. Kedungbanteng</v>
          </cell>
          <cell r="C2203" t="str">
            <v>Swakelola</v>
          </cell>
          <cell r="D2203" t="str">
            <v>Fisik</v>
          </cell>
          <cell r="E2203">
            <v>0</v>
          </cell>
          <cell r="F2203">
            <v>192500</v>
          </cell>
          <cell r="G2203">
            <v>192500</v>
          </cell>
          <cell r="H2203">
            <v>0</v>
          </cell>
          <cell r="I2203">
            <v>38500</v>
          </cell>
          <cell r="J2203">
            <v>38500</v>
          </cell>
          <cell r="K2203">
            <v>20</v>
          </cell>
          <cell r="L2203">
            <v>20</v>
          </cell>
        </row>
        <row r="2204">
          <cell r="A2204">
            <v>2078</v>
          </cell>
          <cell r="B2204" t="str">
            <v>060302.4612.04941.02 PAMSIMAS Desa Sudimara Kec. Cilongok</v>
          </cell>
          <cell r="C2204" t="str">
            <v>Swakelola</v>
          </cell>
          <cell r="D2204" t="str">
            <v>Fisik</v>
          </cell>
          <cell r="E2204">
            <v>0</v>
          </cell>
          <cell r="F2204">
            <v>192500</v>
          </cell>
          <cell r="G2204">
            <v>192500</v>
          </cell>
          <cell r="H2204">
            <v>0</v>
          </cell>
          <cell r="I2204">
            <v>38500</v>
          </cell>
          <cell r="J2204">
            <v>38500</v>
          </cell>
          <cell r="K2204">
            <v>20</v>
          </cell>
          <cell r="L2204">
            <v>20</v>
          </cell>
        </row>
        <row r="2205">
          <cell r="A2205">
            <v>2079</v>
          </cell>
          <cell r="B2205" t="str">
            <v>060302.4612.04941.02 PAMSIMAS Desa Kasegeran Kec. Cilongok</v>
          </cell>
          <cell r="C2205" t="str">
            <v>Swakelola</v>
          </cell>
          <cell r="D2205" t="str">
            <v>Fisik</v>
          </cell>
          <cell r="E2205">
            <v>0</v>
          </cell>
          <cell r="F2205">
            <v>192500</v>
          </cell>
          <cell r="G2205">
            <v>192500</v>
          </cell>
          <cell r="H2205">
            <v>0</v>
          </cell>
          <cell r="I2205">
            <v>38500</v>
          </cell>
          <cell r="J2205">
            <v>38500</v>
          </cell>
          <cell r="K2205">
            <v>20</v>
          </cell>
          <cell r="L2205">
            <v>20</v>
          </cell>
        </row>
        <row r="2206">
          <cell r="A2206">
            <v>2080</v>
          </cell>
          <cell r="B2206" t="str">
            <v>060302.4612.04941.02 PAMSIMAS Desa Kedungwuluh Lor Kec. Patikraja</v>
          </cell>
          <cell r="C2206" t="str">
            <v>Swakelola</v>
          </cell>
          <cell r="D2206" t="str">
            <v>Fisik</v>
          </cell>
          <cell r="E2206">
            <v>0</v>
          </cell>
          <cell r="F2206">
            <v>192500</v>
          </cell>
          <cell r="G2206">
            <v>192500</v>
          </cell>
          <cell r="H2206">
            <v>0</v>
          </cell>
          <cell r="I2206">
            <v>38500</v>
          </cell>
          <cell r="J2206">
            <v>38500</v>
          </cell>
          <cell r="K2206">
            <v>20</v>
          </cell>
          <cell r="L2206">
            <v>20</v>
          </cell>
        </row>
        <row r="2207">
          <cell r="A2207">
            <v>2081</v>
          </cell>
          <cell r="B2207" t="str">
            <v>060302.4612.04941.02 PAMSIMAS Desa Bantar Kec. Jatilawang</v>
          </cell>
          <cell r="C2207" t="str">
            <v>Swakelola</v>
          </cell>
          <cell r="D2207" t="str">
            <v>Fisik</v>
          </cell>
          <cell r="E2207">
            <v>0</v>
          </cell>
          <cell r="F2207">
            <v>192500</v>
          </cell>
          <cell r="G2207">
            <v>192500</v>
          </cell>
          <cell r="H2207">
            <v>0</v>
          </cell>
          <cell r="I2207">
            <v>38500</v>
          </cell>
          <cell r="J2207">
            <v>38500</v>
          </cell>
          <cell r="K2207">
            <v>20</v>
          </cell>
          <cell r="L2207">
            <v>20</v>
          </cell>
        </row>
        <row r="2208">
          <cell r="A2208">
            <v>2082</v>
          </cell>
          <cell r="B2208" t="str">
            <v>060302.4612.04941.02 PAMSIMAS Desa Pekuncen Kec. Jatilawang</v>
          </cell>
          <cell r="C2208" t="str">
            <v>Swakelola</v>
          </cell>
          <cell r="D2208" t="str">
            <v>Fisik</v>
          </cell>
          <cell r="E2208">
            <v>0</v>
          </cell>
          <cell r="F2208">
            <v>192500</v>
          </cell>
          <cell r="G2208">
            <v>192500</v>
          </cell>
          <cell r="H2208">
            <v>0</v>
          </cell>
          <cell r="I2208">
            <v>38500</v>
          </cell>
          <cell r="J2208">
            <v>38500</v>
          </cell>
          <cell r="K2208">
            <v>20</v>
          </cell>
          <cell r="L2208">
            <v>20</v>
          </cell>
        </row>
        <row r="2209">
          <cell r="A2209">
            <v>2083</v>
          </cell>
          <cell r="B2209" t="str">
            <v>060302.4612.04941.02 PAMSIMAS Desa Kalicupak Kidul Kec. Kalibagor</v>
          </cell>
          <cell r="C2209" t="str">
            <v>Swakelola</v>
          </cell>
          <cell r="D2209" t="str">
            <v>Fisik</v>
          </cell>
          <cell r="E2209">
            <v>0</v>
          </cell>
          <cell r="F2209">
            <v>192500</v>
          </cell>
          <cell r="G2209">
            <v>192500</v>
          </cell>
          <cell r="H2209">
            <v>0</v>
          </cell>
          <cell r="I2209">
            <v>38500</v>
          </cell>
          <cell r="J2209">
            <v>38500</v>
          </cell>
          <cell r="K2209">
            <v>20</v>
          </cell>
          <cell r="L2209">
            <v>20</v>
          </cell>
        </row>
        <row r="2210">
          <cell r="A2210">
            <v>2084</v>
          </cell>
          <cell r="B2210" t="str">
            <v>060302.4612.04941.02 PAMSIMAS Desa Kaliori Kec. Kalibagor</v>
          </cell>
          <cell r="C2210" t="str">
            <v>Swakelola</v>
          </cell>
          <cell r="D2210" t="str">
            <v>Fisik</v>
          </cell>
          <cell r="E2210">
            <v>0</v>
          </cell>
          <cell r="F2210">
            <v>192500</v>
          </cell>
          <cell r="G2210">
            <v>192500</v>
          </cell>
          <cell r="H2210">
            <v>0</v>
          </cell>
          <cell r="I2210">
            <v>38500</v>
          </cell>
          <cell r="J2210">
            <v>38500</v>
          </cell>
          <cell r="K2210">
            <v>20</v>
          </cell>
          <cell r="L2210">
            <v>20</v>
          </cell>
        </row>
        <row r="2211">
          <cell r="A2211">
            <v>2085</v>
          </cell>
          <cell r="B2211" t="str">
            <v>060302.4612.04941.02 PAMSIMAS Desa Buniayu Kec. Tambak</v>
          </cell>
          <cell r="C2211" t="str">
            <v>Swakelola</v>
          </cell>
          <cell r="D2211" t="str">
            <v>Fisik</v>
          </cell>
          <cell r="E2211">
            <v>0</v>
          </cell>
          <cell r="F2211">
            <v>192500</v>
          </cell>
          <cell r="G2211">
            <v>192500</v>
          </cell>
          <cell r="H2211">
            <v>0</v>
          </cell>
          <cell r="I2211">
            <v>38500</v>
          </cell>
          <cell r="J2211">
            <v>38500</v>
          </cell>
          <cell r="K2211">
            <v>20</v>
          </cell>
          <cell r="L2211">
            <v>20</v>
          </cell>
        </row>
        <row r="2212">
          <cell r="A2212">
            <v>2086</v>
          </cell>
          <cell r="B2212" t="str">
            <v>060302.4612.04941.02 PAMSIMAS Desa Plana Kec. Somagede</v>
          </cell>
          <cell r="C2212" t="str">
            <v>Swakelola</v>
          </cell>
          <cell r="D2212" t="str">
            <v>Fisik</v>
          </cell>
          <cell r="E2212">
            <v>0</v>
          </cell>
          <cell r="F2212">
            <v>192500</v>
          </cell>
          <cell r="G2212">
            <v>192500</v>
          </cell>
          <cell r="H2212">
            <v>0</v>
          </cell>
          <cell r="I2212">
            <v>38500</v>
          </cell>
          <cell r="J2212">
            <v>38500</v>
          </cell>
          <cell r="K2212">
            <v>20</v>
          </cell>
          <cell r="L2212">
            <v>20</v>
          </cell>
        </row>
        <row r="2213">
          <cell r="A2213">
            <v>2087</v>
          </cell>
          <cell r="B2213" t="str">
            <v>060302.4612.04941.02 PAMSIMAS Desa Karangsalam Kec. Kemranjen</v>
          </cell>
          <cell r="C2213" t="str">
            <v>Swakelola</v>
          </cell>
          <cell r="D2213" t="str">
            <v>Fisik</v>
          </cell>
          <cell r="E2213">
            <v>0</v>
          </cell>
          <cell r="F2213">
            <v>192500</v>
          </cell>
          <cell r="G2213">
            <v>192500</v>
          </cell>
          <cell r="H2213">
            <v>0</v>
          </cell>
          <cell r="I2213">
            <v>38500</v>
          </cell>
          <cell r="J2213">
            <v>38500</v>
          </cell>
          <cell r="K2213">
            <v>20</v>
          </cell>
          <cell r="L2213">
            <v>20</v>
          </cell>
        </row>
        <row r="2214">
          <cell r="A2214">
            <v>5502810</v>
          </cell>
          <cell r="B2214" t="str">
            <v xml:space="preserve">PEMBANGUNAN INFRASTRUKTUR PERMUKIMAN KAB. PURBALINGGA </v>
          </cell>
          <cell r="C2214" t="str">
            <v xml:space="preserve">- </v>
          </cell>
          <cell r="D2214" t="str">
            <v>-</v>
          </cell>
          <cell r="E2214">
            <v>0</v>
          </cell>
          <cell r="F2214">
            <v>2310000</v>
          </cell>
          <cell r="G2214">
            <v>2310000</v>
          </cell>
          <cell r="H2214">
            <v>0</v>
          </cell>
          <cell r="I2214">
            <v>462000</v>
          </cell>
          <cell r="J2214">
            <v>462000</v>
          </cell>
          <cell r="K2214">
            <v>20</v>
          </cell>
          <cell r="L2214">
            <v>20</v>
          </cell>
        </row>
        <row r="2215">
          <cell r="A2215">
            <v>2088</v>
          </cell>
          <cell r="B2215" t="str">
            <v>060302.4612.04941.02 PAMSIMAS Desa Wlahar Kec. Rembang</v>
          </cell>
          <cell r="C2215" t="str">
            <v>Swakelola</v>
          </cell>
          <cell r="D2215" t="str">
            <v>Fisik</v>
          </cell>
          <cell r="E2215">
            <v>0</v>
          </cell>
          <cell r="F2215">
            <v>192500</v>
          </cell>
          <cell r="G2215">
            <v>192500</v>
          </cell>
          <cell r="H2215">
            <v>0</v>
          </cell>
          <cell r="I2215">
            <v>38500</v>
          </cell>
          <cell r="J2215">
            <v>38500</v>
          </cell>
          <cell r="K2215">
            <v>20</v>
          </cell>
          <cell r="L2215">
            <v>20</v>
          </cell>
        </row>
        <row r="2216">
          <cell r="A2216">
            <v>2089</v>
          </cell>
          <cell r="B2216" t="str">
            <v>060302.4612.04941.02 PAMSIMAS Desa Nangkasawit Kec. Kejobong</v>
          </cell>
          <cell r="C2216" t="str">
            <v>Swakelola</v>
          </cell>
          <cell r="D2216" t="str">
            <v>Fisik</v>
          </cell>
          <cell r="E2216">
            <v>0</v>
          </cell>
          <cell r="F2216">
            <v>192500</v>
          </cell>
          <cell r="G2216">
            <v>192500</v>
          </cell>
          <cell r="H2216">
            <v>0</v>
          </cell>
          <cell r="I2216">
            <v>38500</v>
          </cell>
          <cell r="J2216">
            <v>38500</v>
          </cell>
          <cell r="K2216">
            <v>20</v>
          </cell>
          <cell r="L2216">
            <v>20</v>
          </cell>
        </row>
        <row r="2217">
          <cell r="A2217">
            <v>2090</v>
          </cell>
          <cell r="B2217" t="str">
            <v>060302.4612.04941.02 rPAMSIMAS Desa Darma Kec. Kertanegara</v>
          </cell>
          <cell r="C2217" t="str">
            <v>Swakelola</v>
          </cell>
          <cell r="D2217" t="str">
            <v>Fisik</v>
          </cell>
          <cell r="E2217">
            <v>0</v>
          </cell>
          <cell r="F2217">
            <v>192500</v>
          </cell>
          <cell r="G2217">
            <v>192500</v>
          </cell>
          <cell r="H2217">
            <v>0</v>
          </cell>
          <cell r="I2217">
            <v>38500</v>
          </cell>
          <cell r="J2217">
            <v>38500</v>
          </cell>
          <cell r="K2217">
            <v>20</v>
          </cell>
          <cell r="L2217">
            <v>20</v>
          </cell>
        </row>
        <row r="2218">
          <cell r="A2218">
            <v>2091</v>
          </cell>
          <cell r="B2218" t="str">
            <v>060302.4612.04941.02 PAMSIMAS Desa Sidareja Kec. Kaligondang</v>
          </cell>
          <cell r="C2218" t="str">
            <v>Swakelola</v>
          </cell>
          <cell r="D2218" t="str">
            <v>Fisik</v>
          </cell>
          <cell r="E2218">
            <v>0</v>
          </cell>
          <cell r="F2218">
            <v>192500</v>
          </cell>
          <cell r="G2218">
            <v>192500</v>
          </cell>
          <cell r="H2218">
            <v>0</v>
          </cell>
          <cell r="I2218">
            <v>38500</v>
          </cell>
          <cell r="J2218">
            <v>38500</v>
          </cell>
          <cell r="K2218">
            <v>20</v>
          </cell>
          <cell r="L2218">
            <v>20</v>
          </cell>
        </row>
        <row r="2219">
          <cell r="A2219">
            <v>2092</v>
          </cell>
          <cell r="B2219" t="str">
            <v>060302.4612.04941.02 PAMSIMAS Desa Pengadegan Kec. Pengadegan</v>
          </cell>
          <cell r="C2219" t="str">
            <v>Swakelola</v>
          </cell>
          <cell r="D2219" t="str">
            <v>Fisik</v>
          </cell>
          <cell r="E2219">
            <v>0</v>
          </cell>
          <cell r="F2219">
            <v>192500</v>
          </cell>
          <cell r="G2219">
            <v>192500</v>
          </cell>
          <cell r="H2219">
            <v>0</v>
          </cell>
          <cell r="I2219">
            <v>38500</v>
          </cell>
          <cell r="J2219">
            <v>38500</v>
          </cell>
          <cell r="K2219">
            <v>20</v>
          </cell>
          <cell r="L2219">
            <v>20</v>
          </cell>
        </row>
        <row r="2220">
          <cell r="A2220">
            <v>2093</v>
          </cell>
          <cell r="B2220" t="str">
            <v>060302.4612.04941.02 PAMSIMAS Desa Sirandu Kec. Karangjambu</v>
          </cell>
          <cell r="C2220" t="str">
            <v>Swakelola</v>
          </cell>
          <cell r="D2220" t="str">
            <v>Fisik</v>
          </cell>
          <cell r="E2220">
            <v>0</v>
          </cell>
          <cell r="F2220">
            <v>192500</v>
          </cell>
          <cell r="G2220">
            <v>192500</v>
          </cell>
          <cell r="H2220">
            <v>0</v>
          </cell>
          <cell r="I2220">
            <v>38500</v>
          </cell>
          <cell r="J2220">
            <v>38500</v>
          </cell>
          <cell r="K2220">
            <v>20</v>
          </cell>
          <cell r="L2220">
            <v>20</v>
          </cell>
        </row>
        <row r="2221">
          <cell r="A2221">
            <v>2094</v>
          </cell>
          <cell r="B2221" t="str">
            <v>060302.4612.04941.02 PAMSIMAS Desa Kedungbenda Kec. Kemangkon</v>
          </cell>
          <cell r="C2221" t="str">
            <v>Swakelola</v>
          </cell>
          <cell r="D2221" t="str">
            <v>Fisik</v>
          </cell>
          <cell r="E2221">
            <v>0</v>
          </cell>
          <cell r="F2221">
            <v>192500</v>
          </cell>
          <cell r="G2221">
            <v>192500</v>
          </cell>
          <cell r="H2221">
            <v>0</v>
          </cell>
          <cell r="I2221">
            <v>38500</v>
          </cell>
          <cell r="J2221">
            <v>38500</v>
          </cell>
          <cell r="K2221">
            <v>20</v>
          </cell>
          <cell r="L2221">
            <v>20</v>
          </cell>
        </row>
        <row r="2222">
          <cell r="A2222">
            <v>2095</v>
          </cell>
          <cell r="B2222" t="str">
            <v>060302.4612.04941.02 PAMSIMAS Desa Tangkisan Kec. Mrebet</v>
          </cell>
          <cell r="C2222" t="str">
            <v>Swakelola</v>
          </cell>
          <cell r="D2222" t="str">
            <v>Fisik</v>
          </cell>
          <cell r="E2222">
            <v>0</v>
          </cell>
          <cell r="F2222">
            <v>192500</v>
          </cell>
          <cell r="G2222">
            <v>192500</v>
          </cell>
          <cell r="H2222">
            <v>0</v>
          </cell>
          <cell r="I2222">
            <v>38500</v>
          </cell>
          <cell r="J2222">
            <v>38500</v>
          </cell>
          <cell r="K2222">
            <v>20</v>
          </cell>
          <cell r="L2222">
            <v>20</v>
          </cell>
        </row>
        <row r="2223">
          <cell r="A2223">
            <v>2096</v>
          </cell>
          <cell r="B2223" t="str">
            <v>060302.4612.04941.02 PAMSIMAS Desa Karangnangka Kec. Bukateja</v>
          </cell>
          <cell r="C2223" t="str">
            <v>Swakelola</v>
          </cell>
          <cell r="D2223" t="str">
            <v>Fisik</v>
          </cell>
          <cell r="E2223">
            <v>0</v>
          </cell>
          <cell r="F2223">
            <v>192500</v>
          </cell>
          <cell r="G2223">
            <v>192500</v>
          </cell>
          <cell r="H2223">
            <v>0</v>
          </cell>
          <cell r="I2223">
            <v>38500</v>
          </cell>
          <cell r="J2223">
            <v>38500</v>
          </cell>
          <cell r="K2223">
            <v>20</v>
          </cell>
          <cell r="L2223">
            <v>20</v>
          </cell>
        </row>
        <row r="2224">
          <cell r="A2224">
            <v>2097</v>
          </cell>
          <cell r="B2224" t="str">
            <v>060302.4612.04941.02 PAMSIMAS Desa Banjarkerta Kec. Karanganyar</v>
          </cell>
          <cell r="C2224" t="str">
            <v>Swakelola</v>
          </cell>
          <cell r="D2224" t="str">
            <v>Fisik</v>
          </cell>
          <cell r="E2224">
            <v>0</v>
          </cell>
          <cell r="F2224">
            <v>192500</v>
          </cell>
          <cell r="G2224">
            <v>192500</v>
          </cell>
          <cell r="H2224">
            <v>0</v>
          </cell>
          <cell r="I2224">
            <v>38500</v>
          </cell>
          <cell r="J2224">
            <v>38500</v>
          </cell>
          <cell r="K2224">
            <v>20</v>
          </cell>
          <cell r="L2224">
            <v>20</v>
          </cell>
        </row>
        <row r="2225">
          <cell r="A2225">
            <v>2098</v>
          </cell>
          <cell r="B2225" t="str">
            <v>060302.4612.04941.02 PAMSIMAS Desa Tetel Kec. Pengadegan</v>
          </cell>
          <cell r="C2225" t="str">
            <v>Swakelola</v>
          </cell>
          <cell r="D2225" t="str">
            <v>Fisik</v>
          </cell>
          <cell r="E2225">
            <v>0</v>
          </cell>
          <cell r="F2225">
            <v>192500</v>
          </cell>
          <cell r="G2225">
            <v>192500</v>
          </cell>
          <cell r="H2225">
            <v>0</v>
          </cell>
          <cell r="I2225">
            <v>38500</v>
          </cell>
          <cell r="J2225">
            <v>38500</v>
          </cell>
          <cell r="K2225">
            <v>20</v>
          </cell>
          <cell r="L2225">
            <v>20</v>
          </cell>
        </row>
        <row r="2226">
          <cell r="A2226">
            <v>2099</v>
          </cell>
          <cell r="B2226" t="str">
            <v>060302.4612.04941.02 PAMSIMAS Desa Lamuk Kec. Kejobong</v>
          </cell>
          <cell r="C2226" t="str">
            <v>Swakelola</v>
          </cell>
          <cell r="D2226" t="str">
            <v>Fisik</v>
          </cell>
          <cell r="E2226">
            <v>0</v>
          </cell>
          <cell r="F2226">
            <v>192500</v>
          </cell>
          <cell r="G2226">
            <v>192500</v>
          </cell>
          <cell r="H2226">
            <v>0</v>
          </cell>
          <cell r="I2226">
            <v>38500</v>
          </cell>
          <cell r="J2226">
            <v>38500</v>
          </cell>
          <cell r="K2226">
            <v>20</v>
          </cell>
          <cell r="L2226">
            <v>20</v>
          </cell>
        </row>
        <row r="2227">
          <cell r="A2227">
            <v>5502829</v>
          </cell>
          <cell r="B2227" t="str">
            <v xml:space="preserve">PEMBANGUNAN INFRASTRUKTUR PERMUKIMAN KAB. BANJAR NEGARA </v>
          </cell>
          <cell r="C2227" t="str">
            <v xml:space="preserve">- </v>
          </cell>
          <cell r="D2227" t="str">
            <v>-</v>
          </cell>
          <cell r="E2227">
            <v>0</v>
          </cell>
          <cell r="F2227">
            <v>2310000</v>
          </cell>
          <cell r="G2227">
            <v>2310000</v>
          </cell>
          <cell r="H2227">
            <v>0</v>
          </cell>
          <cell r="I2227">
            <v>462000</v>
          </cell>
          <cell r="J2227">
            <v>462000</v>
          </cell>
          <cell r="K2227">
            <v>20</v>
          </cell>
          <cell r="L2227">
            <v>27.75</v>
          </cell>
        </row>
        <row r="2228">
          <cell r="A2228">
            <v>2100</v>
          </cell>
          <cell r="B2228" t="str">
            <v>060302.4612.04941.02 Desa Tempuran</v>
          </cell>
          <cell r="C2228" t="str">
            <v>Swakelola</v>
          </cell>
          <cell r="D2228" t="str">
            <v>Fisik</v>
          </cell>
          <cell r="E2228">
            <v>0</v>
          </cell>
          <cell r="F2228">
            <v>192500</v>
          </cell>
          <cell r="G2228">
            <v>192500</v>
          </cell>
          <cell r="H2228">
            <v>0</v>
          </cell>
          <cell r="I2228">
            <v>38500</v>
          </cell>
          <cell r="J2228">
            <v>38500</v>
          </cell>
          <cell r="K2228">
            <v>20</v>
          </cell>
          <cell r="L2228">
            <v>27.8</v>
          </cell>
        </row>
        <row r="2229">
          <cell r="A2229">
            <v>2101</v>
          </cell>
          <cell r="B2229" t="str">
            <v>060302.4612.04941.02 Desa Suwidak</v>
          </cell>
          <cell r="C2229" t="str">
            <v>Swakelola</v>
          </cell>
          <cell r="D2229" t="str">
            <v>Fisik</v>
          </cell>
          <cell r="E2229">
            <v>0</v>
          </cell>
          <cell r="F2229">
            <v>192500</v>
          </cell>
          <cell r="G2229">
            <v>192500</v>
          </cell>
          <cell r="H2229">
            <v>0</v>
          </cell>
          <cell r="I2229">
            <v>38500</v>
          </cell>
          <cell r="J2229">
            <v>38500</v>
          </cell>
          <cell r="K2229">
            <v>20</v>
          </cell>
          <cell r="L2229">
            <v>27.8</v>
          </cell>
        </row>
        <row r="2230">
          <cell r="A2230">
            <v>2102</v>
          </cell>
          <cell r="B2230" t="str">
            <v>060302.4612.04941.02 Desa Wanaraja</v>
          </cell>
          <cell r="C2230" t="str">
            <v>Swakelola</v>
          </cell>
          <cell r="D2230" t="str">
            <v>Fisik</v>
          </cell>
          <cell r="E2230">
            <v>0</v>
          </cell>
          <cell r="F2230">
            <v>192500</v>
          </cell>
          <cell r="G2230">
            <v>192500</v>
          </cell>
          <cell r="H2230">
            <v>0</v>
          </cell>
          <cell r="I2230">
            <v>38500</v>
          </cell>
          <cell r="J2230">
            <v>38500</v>
          </cell>
          <cell r="K2230">
            <v>20</v>
          </cell>
          <cell r="L2230">
            <v>27.8</v>
          </cell>
        </row>
        <row r="2231">
          <cell r="A2231">
            <v>2103</v>
          </cell>
          <cell r="B2231" t="str">
            <v>060302.4612.04941.02 Desa Karangtengah</v>
          </cell>
          <cell r="C2231" t="str">
            <v>Swakelola</v>
          </cell>
          <cell r="D2231" t="str">
            <v>Fisik</v>
          </cell>
          <cell r="E2231">
            <v>0</v>
          </cell>
          <cell r="F2231">
            <v>192500</v>
          </cell>
          <cell r="G2231">
            <v>192500</v>
          </cell>
          <cell r="H2231">
            <v>0</v>
          </cell>
          <cell r="I2231">
            <v>38500</v>
          </cell>
          <cell r="J2231">
            <v>38500</v>
          </cell>
          <cell r="K2231">
            <v>20</v>
          </cell>
          <cell r="L2231">
            <v>27.8</v>
          </cell>
        </row>
        <row r="2232">
          <cell r="A2232">
            <v>2104</v>
          </cell>
          <cell r="B2232" t="str">
            <v>060302.4612.04941.02 Desa Pekasiran</v>
          </cell>
          <cell r="C2232" t="str">
            <v>Swakelola</v>
          </cell>
          <cell r="D2232" t="str">
            <v>Fisik</v>
          </cell>
          <cell r="E2232">
            <v>0</v>
          </cell>
          <cell r="F2232">
            <v>192500</v>
          </cell>
          <cell r="G2232">
            <v>192500</v>
          </cell>
          <cell r="H2232">
            <v>0</v>
          </cell>
          <cell r="I2232">
            <v>38500</v>
          </cell>
          <cell r="J2232">
            <v>38500</v>
          </cell>
          <cell r="K2232">
            <v>20</v>
          </cell>
          <cell r="L2232">
            <v>27.3</v>
          </cell>
        </row>
        <row r="2233">
          <cell r="A2233">
            <v>2105</v>
          </cell>
          <cell r="B2233" t="str">
            <v>060302.4612.04941.02 Desa Pasurenan</v>
          </cell>
          <cell r="C2233" t="str">
            <v>Swakelola</v>
          </cell>
          <cell r="D2233" t="str">
            <v>Fisik</v>
          </cell>
          <cell r="E2233">
            <v>0</v>
          </cell>
          <cell r="F2233">
            <v>192500</v>
          </cell>
          <cell r="G2233">
            <v>192500</v>
          </cell>
          <cell r="H2233">
            <v>0</v>
          </cell>
          <cell r="I2233">
            <v>38500</v>
          </cell>
          <cell r="J2233">
            <v>38500</v>
          </cell>
          <cell r="K2233">
            <v>20</v>
          </cell>
          <cell r="L2233">
            <v>27.8</v>
          </cell>
        </row>
        <row r="2234">
          <cell r="A2234">
            <v>2106</v>
          </cell>
          <cell r="B2234" t="str">
            <v>060302.4612.04941.02 Desa Babadan</v>
          </cell>
          <cell r="C2234" t="str">
            <v>Swakelola</v>
          </cell>
          <cell r="D2234" t="str">
            <v>Fisik</v>
          </cell>
          <cell r="E2234">
            <v>0</v>
          </cell>
          <cell r="F2234">
            <v>192500</v>
          </cell>
          <cell r="G2234">
            <v>192500</v>
          </cell>
          <cell r="H2234">
            <v>0</v>
          </cell>
          <cell r="I2234">
            <v>38500</v>
          </cell>
          <cell r="J2234">
            <v>38500</v>
          </cell>
          <cell r="K2234">
            <v>20</v>
          </cell>
          <cell r="L2234">
            <v>27.8</v>
          </cell>
        </row>
        <row r="2235">
          <cell r="A2235">
            <v>2107</v>
          </cell>
          <cell r="B2235" t="str">
            <v>060302.4612.04941.02 Desa Pagentan</v>
          </cell>
          <cell r="C2235" t="str">
            <v>Swakelola</v>
          </cell>
          <cell r="D2235" t="str">
            <v>Fisik</v>
          </cell>
          <cell r="E2235">
            <v>0</v>
          </cell>
          <cell r="F2235">
            <v>192500</v>
          </cell>
          <cell r="G2235">
            <v>192500</v>
          </cell>
          <cell r="H2235">
            <v>0</v>
          </cell>
          <cell r="I2235">
            <v>38500</v>
          </cell>
          <cell r="J2235">
            <v>38500</v>
          </cell>
          <cell r="K2235">
            <v>20</v>
          </cell>
          <cell r="L2235">
            <v>27.8</v>
          </cell>
        </row>
        <row r="2236">
          <cell r="A2236">
            <v>2108</v>
          </cell>
          <cell r="B2236" t="str">
            <v>060302.4612.04941.02 Desa Kasmaran</v>
          </cell>
          <cell r="C2236" t="str">
            <v>Swakelola</v>
          </cell>
          <cell r="D2236" t="str">
            <v>Fisik</v>
          </cell>
          <cell r="E2236">
            <v>0</v>
          </cell>
          <cell r="F2236">
            <v>192500</v>
          </cell>
          <cell r="G2236">
            <v>192500</v>
          </cell>
          <cell r="H2236">
            <v>0</v>
          </cell>
          <cell r="I2236">
            <v>38500</v>
          </cell>
          <cell r="J2236">
            <v>38500</v>
          </cell>
          <cell r="K2236">
            <v>20</v>
          </cell>
          <cell r="L2236">
            <v>26.34</v>
          </cell>
        </row>
        <row r="2237">
          <cell r="A2237">
            <v>2109</v>
          </cell>
          <cell r="B2237" t="str">
            <v>060302.4612.04941.02 Desa Gentansari</v>
          </cell>
          <cell r="C2237" t="str">
            <v>Swakelola</v>
          </cell>
          <cell r="D2237" t="str">
            <v>Fisik</v>
          </cell>
          <cell r="E2237">
            <v>0</v>
          </cell>
          <cell r="F2237">
            <v>192500</v>
          </cell>
          <cell r="G2237">
            <v>192500</v>
          </cell>
          <cell r="H2237">
            <v>0</v>
          </cell>
          <cell r="I2237">
            <v>38500</v>
          </cell>
          <cell r="J2237">
            <v>38500</v>
          </cell>
          <cell r="K2237">
            <v>20</v>
          </cell>
          <cell r="L2237">
            <v>29.1</v>
          </cell>
        </row>
        <row r="2238">
          <cell r="A2238">
            <v>2110</v>
          </cell>
          <cell r="B2238" t="str">
            <v>060302.4612.04941.02 Desa Pagelak</v>
          </cell>
          <cell r="C2238" t="str">
            <v>Swakelola</v>
          </cell>
          <cell r="D2238" t="str">
            <v>Fisik</v>
          </cell>
          <cell r="E2238">
            <v>0</v>
          </cell>
          <cell r="F2238">
            <v>192500</v>
          </cell>
          <cell r="G2238">
            <v>192500</v>
          </cell>
          <cell r="H2238">
            <v>0</v>
          </cell>
          <cell r="I2238">
            <v>38500</v>
          </cell>
          <cell r="J2238">
            <v>38500</v>
          </cell>
          <cell r="K2238">
            <v>20</v>
          </cell>
          <cell r="L2238">
            <v>27.8</v>
          </cell>
        </row>
        <row r="2239">
          <cell r="A2239">
            <v>2111</v>
          </cell>
          <cell r="B2239" t="str">
            <v>060302.4612.04941.02 Desa Paseh</v>
          </cell>
          <cell r="C2239" t="str">
            <v>Swakelola</v>
          </cell>
          <cell r="D2239" t="str">
            <v>Fisik</v>
          </cell>
          <cell r="E2239">
            <v>0</v>
          </cell>
          <cell r="F2239">
            <v>192500</v>
          </cell>
          <cell r="G2239">
            <v>192500</v>
          </cell>
          <cell r="H2239">
            <v>0</v>
          </cell>
          <cell r="I2239">
            <v>38500</v>
          </cell>
          <cell r="J2239">
            <v>38500</v>
          </cell>
          <cell r="K2239">
            <v>20</v>
          </cell>
          <cell r="L2239">
            <v>27.8</v>
          </cell>
        </row>
        <row r="2240">
          <cell r="A2240">
            <v>5502835</v>
          </cell>
          <cell r="B2240" t="str">
            <v xml:space="preserve">PEMBANGUNAN INFRASTRUKTUR PERMUKIMAN KAB. KEBUMEN </v>
          </cell>
          <cell r="C2240" t="str">
            <v xml:space="preserve">- </v>
          </cell>
          <cell r="D2240" t="str">
            <v>-</v>
          </cell>
          <cell r="E2240">
            <v>0</v>
          </cell>
          <cell r="F2240">
            <v>2310000</v>
          </cell>
          <cell r="G2240">
            <v>2310000</v>
          </cell>
          <cell r="H2240">
            <v>0</v>
          </cell>
          <cell r="I2240">
            <v>462000</v>
          </cell>
          <cell r="J2240">
            <v>462000</v>
          </cell>
          <cell r="K2240">
            <v>20</v>
          </cell>
          <cell r="L2240">
            <v>25</v>
          </cell>
        </row>
        <row r="2241">
          <cell r="A2241">
            <v>2112</v>
          </cell>
          <cell r="B2241" t="str">
            <v>060302.4612.04941.03 Pembangunan Sarana dan Prasarana Air Minum dan Penyehatan Lingkungan Berbasis Masyarakat (PAMSIMAS)</v>
          </cell>
          <cell r="C2241" t="str">
            <v>Swakelola</v>
          </cell>
          <cell r="D2241" t="str">
            <v>Fisik</v>
          </cell>
          <cell r="E2241">
            <v>0</v>
          </cell>
          <cell r="F2241">
            <v>2310000</v>
          </cell>
          <cell r="G2241">
            <v>2310000</v>
          </cell>
          <cell r="H2241">
            <v>0</v>
          </cell>
          <cell r="I2241">
            <v>462000</v>
          </cell>
          <cell r="J2241">
            <v>462000</v>
          </cell>
          <cell r="K2241">
            <v>20</v>
          </cell>
          <cell r="L2241">
            <v>25</v>
          </cell>
        </row>
        <row r="2242">
          <cell r="A2242">
            <v>5502841</v>
          </cell>
          <cell r="B2242" t="str">
            <v xml:space="preserve">PEMBANGUNAN INFRASTRUKTUR PERMUKIMAN KAB. PURWOREJO </v>
          </cell>
          <cell r="C2242" t="str">
            <v xml:space="preserve">- </v>
          </cell>
          <cell r="D2242" t="str">
            <v>-</v>
          </cell>
          <cell r="E2242">
            <v>0</v>
          </cell>
          <cell r="F2242">
            <v>2310000</v>
          </cell>
          <cell r="G2242">
            <v>2310000</v>
          </cell>
          <cell r="H2242">
            <v>0</v>
          </cell>
          <cell r="I2242">
            <v>462000</v>
          </cell>
          <cell r="J2242">
            <v>462000</v>
          </cell>
          <cell r="K2242">
            <v>20</v>
          </cell>
          <cell r="L2242">
            <v>0</v>
          </cell>
        </row>
        <row r="2243">
          <cell r="A2243">
            <v>2113</v>
          </cell>
          <cell r="B2243" t="str">
            <v>060302.4612.04941.01 PAMSIMAS DESA BENDUNGAN</v>
          </cell>
          <cell r="C2243" t="str">
            <v>Swakelola</v>
          </cell>
          <cell r="D2243" t="str">
            <v>Fisik</v>
          </cell>
          <cell r="E2243">
            <v>0</v>
          </cell>
          <cell r="F2243">
            <v>192500</v>
          </cell>
          <cell r="G2243">
            <v>192500</v>
          </cell>
          <cell r="H2243">
            <v>0</v>
          </cell>
          <cell r="I2243">
            <v>38500</v>
          </cell>
          <cell r="J2243">
            <v>38500</v>
          </cell>
          <cell r="K2243">
            <v>20</v>
          </cell>
          <cell r="L2243">
            <v>0</v>
          </cell>
        </row>
        <row r="2244">
          <cell r="A2244">
            <v>2114</v>
          </cell>
          <cell r="B2244" t="str">
            <v>060302.4612.04941.01 PAMSIMAS DESA KEDUNGLOTENG</v>
          </cell>
          <cell r="C2244" t="str">
            <v>Swakelola</v>
          </cell>
          <cell r="D2244" t="str">
            <v>Fisik</v>
          </cell>
          <cell r="E2244">
            <v>0</v>
          </cell>
          <cell r="F2244">
            <v>192500</v>
          </cell>
          <cell r="G2244">
            <v>192500</v>
          </cell>
          <cell r="H2244">
            <v>0</v>
          </cell>
          <cell r="I2244">
            <v>38500</v>
          </cell>
          <cell r="J2244">
            <v>38500</v>
          </cell>
          <cell r="K2244">
            <v>20</v>
          </cell>
          <cell r="L2244">
            <v>0</v>
          </cell>
        </row>
        <row r="2245">
          <cell r="A2245">
            <v>2115</v>
          </cell>
          <cell r="B2245" t="str">
            <v>060302.4612.04941.01 PAMSIMAS DESA GOWONG</v>
          </cell>
          <cell r="C2245" t="str">
            <v>Swakelola</v>
          </cell>
          <cell r="D2245" t="str">
            <v>Fisik</v>
          </cell>
          <cell r="E2245">
            <v>0</v>
          </cell>
          <cell r="F2245">
            <v>192500</v>
          </cell>
          <cell r="G2245">
            <v>192500</v>
          </cell>
          <cell r="H2245">
            <v>0</v>
          </cell>
          <cell r="I2245">
            <v>38500</v>
          </cell>
          <cell r="J2245">
            <v>38500</v>
          </cell>
          <cell r="K2245">
            <v>20</v>
          </cell>
          <cell r="L2245">
            <v>0</v>
          </cell>
        </row>
        <row r="2246">
          <cell r="A2246">
            <v>2116</v>
          </cell>
          <cell r="B2246" t="str">
            <v>060302.4612.04941.01 PAMSIMAS DESA ROWODADI</v>
          </cell>
          <cell r="C2246" t="str">
            <v>Swakelola</v>
          </cell>
          <cell r="D2246" t="str">
            <v>Fisik</v>
          </cell>
          <cell r="E2246">
            <v>0</v>
          </cell>
          <cell r="F2246">
            <v>192500</v>
          </cell>
          <cell r="G2246">
            <v>192500</v>
          </cell>
          <cell r="H2246">
            <v>0</v>
          </cell>
          <cell r="I2246">
            <v>38500</v>
          </cell>
          <cell r="J2246">
            <v>38500</v>
          </cell>
          <cell r="K2246">
            <v>20</v>
          </cell>
          <cell r="L2246">
            <v>0</v>
          </cell>
        </row>
        <row r="2247">
          <cell r="A2247">
            <v>2117</v>
          </cell>
          <cell r="B2247" t="str">
            <v>060302.4612.04941.01 PAMSIMAS DESA TEPUSWETAN</v>
          </cell>
          <cell r="C2247" t="str">
            <v>Swakelola</v>
          </cell>
          <cell r="D2247" t="str">
            <v>Fisik</v>
          </cell>
          <cell r="E2247">
            <v>0</v>
          </cell>
          <cell r="F2247">
            <v>192500</v>
          </cell>
          <cell r="G2247">
            <v>192500</v>
          </cell>
          <cell r="H2247">
            <v>0</v>
          </cell>
          <cell r="I2247">
            <v>38500</v>
          </cell>
          <cell r="J2247">
            <v>38500</v>
          </cell>
          <cell r="K2247">
            <v>20</v>
          </cell>
          <cell r="L2247">
            <v>0</v>
          </cell>
        </row>
        <row r="2248">
          <cell r="A2248">
            <v>2118</v>
          </cell>
          <cell r="B2248" t="str">
            <v>060302.4612.04941.01 PAMSIMAS DESA PAMRIYAN</v>
          </cell>
          <cell r="C2248" t="str">
            <v>Swakelola</v>
          </cell>
          <cell r="D2248" t="str">
            <v>Fisik</v>
          </cell>
          <cell r="E2248">
            <v>0</v>
          </cell>
          <cell r="F2248">
            <v>192500</v>
          </cell>
          <cell r="G2248">
            <v>192500</v>
          </cell>
          <cell r="H2248">
            <v>0</v>
          </cell>
          <cell r="I2248">
            <v>38500</v>
          </cell>
          <cell r="J2248">
            <v>38500</v>
          </cell>
          <cell r="K2248">
            <v>20</v>
          </cell>
          <cell r="L2248">
            <v>0</v>
          </cell>
        </row>
        <row r="2249">
          <cell r="A2249">
            <v>2119</v>
          </cell>
          <cell r="B2249" t="str">
            <v>060302.4612.04941.01 PAMSIMAS DESA TRIDADI</v>
          </cell>
          <cell r="C2249" t="str">
            <v>Swakelola</v>
          </cell>
          <cell r="D2249" t="str">
            <v>Fisik</v>
          </cell>
          <cell r="E2249">
            <v>0</v>
          </cell>
          <cell r="F2249">
            <v>192500</v>
          </cell>
          <cell r="G2249">
            <v>192500</v>
          </cell>
          <cell r="H2249">
            <v>0</v>
          </cell>
          <cell r="I2249">
            <v>38500</v>
          </cell>
          <cell r="J2249">
            <v>38500</v>
          </cell>
          <cell r="K2249">
            <v>20</v>
          </cell>
          <cell r="L2249">
            <v>0</v>
          </cell>
        </row>
        <row r="2250">
          <cell r="A2250">
            <v>2120</v>
          </cell>
          <cell r="B2250" t="str">
            <v>060302.4612.04941.01 PAMSIMAS DESA TULUSREJO</v>
          </cell>
          <cell r="C2250" t="str">
            <v>Swakelola</v>
          </cell>
          <cell r="D2250" t="str">
            <v>Fisik</v>
          </cell>
          <cell r="E2250">
            <v>0</v>
          </cell>
          <cell r="F2250">
            <v>192500</v>
          </cell>
          <cell r="G2250">
            <v>192500</v>
          </cell>
          <cell r="H2250">
            <v>0</v>
          </cell>
          <cell r="I2250">
            <v>38500</v>
          </cell>
          <cell r="J2250">
            <v>38500</v>
          </cell>
          <cell r="K2250">
            <v>20</v>
          </cell>
          <cell r="L2250">
            <v>0</v>
          </cell>
        </row>
        <row r="2251">
          <cell r="A2251">
            <v>2121</v>
          </cell>
          <cell r="B2251" t="str">
            <v>060302.4612.04941.01 PAMSIMAS DESA GEDANGAN</v>
          </cell>
          <cell r="C2251" t="str">
            <v>Swakelola</v>
          </cell>
          <cell r="D2251" t="str">
            <v>Fisik</v>
          </cell>
          <cell r="E2251">
            <v>0</v>
          </cell>
          <cell r="F2251">
            <v>192500</v>
          </cell>
          <cell r="G2251">
            <v>192500</v>
          </cell>
          <cell r="H2251">
            <v>0</v>
          </cell>
          <cell r="I2251">
            <v>38500</v>
          </cell>
          <cell r="J2251">
            <v>38500</v>
          </cell>
          <cell r="K2251">
            <v>20</v>
          </cell>
          <cell r="L2251">
            <v>0</v>
          </cell>
        </row>
        <row r="2252">
          <cell r="A2252">
            <v>2122</v>
          </cell>
          <cell r="B2252" t="str">
            <v>060302.4612.04941.01 PAMSIMAS DESA HULOSOBO</v>
          </cell>
          <cell r="C2252" t="str">
            <v>Swakelola</v>
          </cell>
          <cell r="D2252" t="str">
            <v>Fisik</v>
          </cell>
          <cell r="E2252">
            <v>0</v>
          </cell>
          <cell r="F2252">
            <v>192500</v>
          </cell>
          <cell r="G2252">
            <v>192500</v>
          </cell>
          <cell r="H2252">
            <v>0</v>
          </cell>
          <cell r="I2252">
            <v>38500</v>
          </cell>
          <cell r="J2252">
            <v>38500</v>
          </cell>
          <cell r="K2252">
            <v>20</v>
          </cell>
          <cell r="L2252">
            <v>0</v>
          </cell>
        </row>
        <row r="2253">
          <cell r="A2253">
            <v>2123</v>
          </cell>
          <cell r="B2253" t="str">
            <v>060302.4612.04941.01 PAMSIMAS DESA KEDUNGMULYO</v>
          </cell>
          <cell r="C2253" t="str">
            <v>Swakelola</v>
          </cell>
          <cell r="D2253" t="str">
            <v>Fisik</v>
          </cell>
          <cell r="E2253">
            <v>0</v>
          </cell>
          <cell r="F2253">
            <v>192500</v>
          </cell>
          <cell r="G2253">
            <v>192500</v>
          </cell>
          <cell r="H2253">
            <v>0</v>
          </cell>
          <cell r="I2253">
            <v>38500</v>
          </cell>
          <cell r="J2253">
            <v>38500</v>
          </cell>
          <cell r="K2253">
            <v>20</v>
          </cell>
          <cell r="L2253">
            <v>0</v>
          </cell>
        </row>
        <row r="2254">
          <cell r="A2254">
            <v>2124</v>
          </cell>
          <cell r="B2254" t="str">
            <v>060302.4612.04941.01 PAMSIMAS DESA POLOMARTO</v>
          </cell>
          <cell r="C2254" t="str">
            <v>Swakelola</v>
          </cell>
          <cell r="D2254" t="str">
            <v>Fisik</v>
          </cell>
          <cell r="E2254">
            <v>0</v>
          </cell>
          <cell r="F2254">
            <v>192500</v>
          </cell>
          <cell r="G2254">
            <v>192500</v>
          </cell>
          <cell r="H2254">
            <v>0</v>
          </cell>
          <cell r="I2254">
            <v>38500</v>
          </cell>
          <cell r="J2254">
            <v>38500</v>
          </cell>
          <cell r="K2254">
            <v>20</v>
          </cell>
          <cell r="L2254">
            <v>0</v>
          </cell>
        </row>
        <row r="2255">
          <cell r="A2255">
            <v>5502850</v>
          </cell>
          <cell r="B2255" t="str">
            <v xml:space="preserve">PEMBANGUNAN INFRASTRUKTUR PERMUKIMAN KAB. WONOSOBO </v>
          </cell>
          <cell r="C2255" t="str">
            <v xml:space="preserve">- </v>
          </cell>
          <cell r="D2255" t="str">
            <v>-</v>
          </cell>
          <cell r="E2255">
            <v>0</v>
          </cell>
          <cell r="F2255">
            <v>2310000</v>
          </cell>
          <cell r="G2255">
            <v>2310000</v>
          </cell>
          <cell r="H2255">
            <v>0</v>
          </cell>
          <cell r="I2255">
            <v>462000</v>
          </cell>
          <cell r="J2255">
            <v>462000</v>
          </cell>
          <cell r="K2255">
            <v>20</v>
          </cell>
          <cell r="L2255">
            <v>20</v>
          </cell>
        </row>
        <row r="2256">
          <cell r="A2256">
            <v>2125</v>
          </cell>
          <cell r="B2256" t="str">
            <v>060302.4612.04941.01 Desa Surengede Kecamatan Kejajar</v>
          </cell>
          <cell r="C2256" t="str">
            <v>Swakelola</v>
          </cell>
          <cell r="D2256" t="str">
            <v>Fisik</v>
          </cell>
          <cell r="E2256">
            <v>0</v>
          </cell>
          <cell r="F2256">
            <v>192500</v>
          </cell>
          <cell r="G2256">
            <v>192500</v>
          </cell>
          <cell r="H2256">
            <v>0</v>
          </cell>
          <cell r="I2256">
            <v>38500</v>
          </cell>
          <cell r="J2256">
            <v>38500</v>
          </cell>
          <cell r="K2256">
            <v>20</v>
          </cell>
          <cell r="L2256">
            <v>20</v>
          </cell>
        </row>
        <row r="2257">
          <cell r="A2257">
            <v>2126</v>
          </cell>
          <cell r="B2257" t="str">
            <v>060302.4612.04941.01 Desa Kreo Kecamatan Kejajar</v>
          </cell>
          <cell r="C2257" t="str">
            <v>Swakelola</v>
          </cell>
          <cell r="D2257" t="str">
            <v>Fisik</v>
          </cell>
          <cell r="E2257">
            <v>0</v>
          </cell>
          <cell r="F2257">
            <v>192500</v>
          </cell>
          <cell r="G2257">
            <v>192500</v>
          </cell>
          <cell r="H2257">
            <v>0</v>
          </cell>
          <cell r="I2257">
            <v>38500</v>
          </cell>
          <cell r="J2257">
            <v>38500</v>
          </cell>
          <cell r="K2257">
            <v>20</v>
          </cell>
          <cell r="L2257">
            <v>20</v>
          </cell>
        </row>
        <row r="2258">
          <cell r="A2258">
            <v>2127</v>
          </cell>
          <cell r="B2258" t="str">
            <v>060302.4612.04941.01 Desa Kwadungan Kecamatan Kalikajar</v>
          </cell>
          <cell r="C2258" t="str">
            <v>Swakelola</v>
          </cell>
          <cell r="D2258" t="str">
            <v>Fisik</v>
          </cell>
          <cell r="E2258">
            <v>0</v>
          </cell>
          <cell r="F2258">
            <v>192500</v>
          </cell>
          <cell r="G2258">
            <v>192500</v>
          </cell>
          <cell r="H2258">
            <v>0</v>
          </cell>
          <cell r="I2258">
            <v>38500</v>
          </cell>
          <cell r="J2258">
            <v>38500</v>
          </cell>
          <cell r="K2258">
            <v>20</v>
          </cell>
          <cell r="L2258">
            <v>20</v>
          </cell>
        </row>
        <row r="2259">
          <cell r="A2259">
            <v>2128</v>
          </cell>
          <cell r="B2259" t="str">
            <v>060302.4612.04941.01 Desa Lumajang Kecamatan Watumalang</v>
          </cell>
          <cell r="C2259" t="str">
            <v>Swakelola</v>
          </cell>
          <cell r="D2259" t="str">
            <v>Fisik</v>
          </cell>
          <cell r="E2259">
            <v>0</v>
          </cell>
          <cell r="F2259">
            <v>192500</v>
          </cell>
          <cell r="G2259">
            <v>192500</v>
          </cell>
          <cell r="H2259">
            <v>0</v>
          </cell>
          <cell r="I2259">
            <v>38500</v>
          </cell>
          <cell r="J2259">
            <v>38500</v>
          </cell>
          <cell r="K2259">
            <v>20</v>
          </cell>
          <cell r="L2259">
            <v>20</v>
          </cell>
        </row>
        <row r="2260">
          <cell r="A2260">
            <v>2129</v>
          </cell>
          <cell r="B2260" t="str">
            <v>060302.4612.04941.01 Desa Sikunang Kecamatan Kejajar</v>
          </cell>
          <cell r="C2260" t="str">
            <v>Swakelola</v>
          </cell>
          <cell r="D2260" t="str">
            <v>Fisik</v>
          </cell>
          <cell r="E2260">
            <v>0</v>
          </cell>
          <cell r="F2260">
            <v>192500</v>
          </cell>
          <cell r="G2260">
            <v>192500</v>
          </cell>
          <cell r="H2260">
            <v>0</v>
          </cell>
          <cell r="I2260">
            <v>38500</v>
          </cell>
          <cell r="J2260">
            <v>38500</v>
          </cell>
          <cell r="K2260">
            <v>20</v>
          </cell>
          <cell r="L2260">
            <v>20</v>
          </cell>
        </row>
        <row r="2261">
          <cell r="A2261">
            <v>2130</v>
          </cell>
          <cell r="B2261" t="str">
            <v>060302.4612.04941.01 Desa Ngadisalam Kecamatan Sapuran</v>
          </cell>
          <cell r="C2261" t="str">
            <v>Swakelola</v>
          </cell>
          <cell r="D2261" t="str">
            <v>Fisik</v>
          </cell>
          <cell r="E2261">
            <v>0</v>
          </cell>
          <cell r="F2261">
            <v>192500</v>
          </cell>
          <cell r="G2261">
            <v>192500</v>
          </cell>
          <cell r="H2261">
            <v>0</v>
          </cell>
          <cell r="I2261">
            <v>38500</v>
          </cell>
          <cell r="J2261">
            <v>38500</v>
          </cell>
          <cell r="K2261">
            <v>20</v>
          </cell>
          <cell r="L2261">
            <v>20</v>
          </cell>
        </row>
        <row r="2262">
          <cell r="A2262">
            <v>2131</v>
          </cell>
          <cell r="B2262" t="str">
            <v>060302.4612.04941.01 Desa Watumalang Kecamatan Watumalang</v>
          </cell>
          <cell r="C2262" t="str">
            <v>Swakelola</v>
          </cell>
          <cell r="D2262" t="str">
            <v>Fisik</v>
          </cell>
          <cell r="E2262">
            <v>0</v>
          </cell>
          <cell r="F2262">
            <v>192500</v>
          </cell>
          <cell r="G2262">
            <v>192500</v>
          </cell>
          <cell r="H2262">
            <v>0</v>
          </cell>
          <cell r="I2262">
            <v>38500</v>
          </cell>
          <cell r="J2262">
            <v>38500</v>
          </cell>
          <cell r="K2262">
            <v>20</v>
          </cell>
          <cell r="L2262">
            <v>20</v>
          </cell>
        </row>
        <row r="2263">
          <cell r="A2263">
            <v>2132</v>
          </cell>
          <cell r="B2263" t="str">
            <v>060302.4612.04941.01 Desa Kaliwuluh Kecamatan Kepil</v>
          </cell>
          <cell r="C2263" t="str">
            <v>Swakelola</v>
          </cell>
          <cell r="D2263" t="str">
            <v>Fisik</v>
          </cell>
          <cell r="E2263">
            <v>0</v>
          </cell>
          <cell r="F2263">
            <v>192500</v>
          </cell>
          <cell r="G2263">
            <v>192500</v>
          </cell>
          <cell r="H2263">
            <v>0</v>
          </cell>
          <cell r="I2263">
            <v>38500</v>
          </cell>
          <cell r="J2263">
            <v>38500</v>
          </cell>
          <cell r="K2263">
            <v>20</v>
          </cell>
          <cell r="L2263">
            <v>20</v>
          </cell>
        </row>
        <row r="2264">
          <cell r="A2264">
            <v>2133</v>
          </cell>
          <cell r="B2264" t="str">
            <v>060302.4612.04941.01 Desa Tlogomulyo Kecamatan Kertek</v>
          </cell>
          <cell r="C2264" t="str">
            <v>Swakelola</v>
          </cell>
          <cell r="D2264" t="str">
            <v>Fisik</v>
          </cell>
          <cell r="E2264">
            <v>0</v>
          </cell>
          <cell r="F2264">
            <v>192500</v>
          </cell>
          <cell r="G2264">
            <v>192500</v>
          </cell>
          <cell r="H2264">
            <v>0</v>
          </cell>
          <cell r="I2264">
            <v>38500</v>
          </cell>
          <cell r="J2264">
            <v>38500</v>
          </cell>
          <cell r="K2264">
            <v>20</v>
          </cell>
          <cell r="L2264">
            <v>20</v>
          </cell>
        </row>
        <row r="2265">
          <cell r="A2265">
            <v>2134</v>
          </cell>
          <cell r="B2265" t="str">
            <v>060302.4612.04941.01 Desa Banyukembar Kecamatan Watumalang</v>
          </cell>
          <cell r="C2265" t="str">
            <v>Swakelola</v>
          </cell>
          <cell r="D2265" t="str">
            <v>Fisik</v>
          </cell>
          <cell r="E2265">
            <v>0</v>
          </cell>
          <cell r="F2265">
            <v>192500</v>
          </cell>
          <cell r="G2265">
            <v>192500</v>
          </cell>
          <cell r="H2265">
            <v>0</v>
          </cell>
          <cell r="I2265">
            <v>38500</v>
          </cell>
          <cell r="J2265">
            <v>38500</v>
          </cell>
          <cell r="K2265">
            <v>20</v>
          </cell>
          <cell r="L2265">
            <v>20</v>
          </cell>
        </row>
        <row r="2266">
          <cell r="A2266">
            <v>2135</v>
          </cell>
          <cell r="B2266" t="str">
            <v>060302.4612.04941.01 Desa Kaliguo Kecamatan Kaliwiro</v>
          </cell>
          <cell r="C2266" t="str">
            <v>Swakelola</v>
          </cell>
          <cell r="D2266" t="str">
            <v>Fisik</v>
          </cell>
          <cell r="E2266">
            <v>0</v>
          </cell>
          <cell r="F2266">
            <v>192500</v>
          </cell>
          <cell r="G2266">
            <v>192500</v>
          </cell>
          <cell r="H2266">
            <v>0</v>
          </cell>
          <cell r="I2266">
            <v>38500</v>
          </cell>
          <cell r="J2266">
            <v>38500</v>
          </cell>
          <cell r="K2266">
            <v>20</v>
          </cell>
          <cell r="L2266">
            <v>20</v>
          </cell>
        </row>
        <row r="2267">
          <cell r="A2267">
            <v>2136</v>
          </cell>
          <cell r="B2267" t="str">
            <v>060302.4612.04941.01 Desa Kajeksan Kecamatan Sukoharjo</v>
          </cell>
          <cell r="C2267" t="str">
            <v>Swakelola</v>
          </cell>
          <cell r="D2267" t="str">
            <v>Fisik</v>
          </cell>
          <cell r="E2267">
            <v>0</v>
          </cell>
          <cell r="F2267">
            <v>192500</v>
          </cell>
          <cell r="G2267">
            <v>192500</v>
          </cell>
          <cell r="H2267">
            <v>0</v>
          </cell>
          <cell r="I2267">
            <v>38500</v>
          </cell>
          <cell r="J2267">
            <v>38500</v>
          </cell>
          <cell r="K2267">
            <v>20</v>
          </cell>
          <cell r="L2267">
            <v>20</v>
          </cell>
        </row>
        <row r="2268">
          <cell r="A2268">
            <v>5502866</v>
          </cell>
          <cell r="B2268" t="str">
            <v xml:space="preserve">PEMBANGUNAN INFRASTRUKTUR PERMUKIMAN KAB. MAGELANG </v>
          </cell>
          <cell r="C2268" t="str">
            <v xml:space="preserve">- </v>
          </cell>
          <cell r="D2268" t="str">
            <v>-</v>
          </cell>
          <cell r="E2268">
            <v>0</v>
          </cell>
          <cell r="F2268">
            <v>2310000</v>
          </cell>
          <cell r="G2268">
            <v>2310000</v>
          </cell>
          <cell r="H2268">
            <v>0</v>
          </cell>
          <cell r="I2268">
            <v>462000</v>
          </cell>
          <cell r="J2268">
            <v>462000</v>
          </cell>
          <cell r="K2268">
            <v>20</v>
          </cell>
          <cell r="L2268">
            <v>20</v>
          </cell>
        </row>
        <row r="2269">
          <cell r="A2269">
            <v>2137</v>
          </cell>
          <cell r="B2269" t="str">
            <v>060302.4612.04941.01 LKM Desa Wuwuharjo Kec. Kajoran</v>
          </cell>
          <cell r="C2269" t="str">
            <v>Swakelola</v>
          </cell>
          <cell r="D2269" t="str">
            <v>Fisik</v>
          </cell>
          <cell r="E2269">
            <v>0</v>
          </cell>
          <cell r="F2269">
            <v>192500</v>
          </cell>
          <cell r="G2269">
            <v>192500</v>
          </cell>
          <cell r="H2269">
            <v>0</v>
          </cell>
          <cell r="I2269">
            <v>38500</v>
          </cell>
          <cell r="J2269">
            <v>38500</v>
          </cell>
          <cell r="K2269">
            <v>20</v>
          </cell>
          <cell r="L2269">
            <v>20</v>
          </cell>
        </row>
        <row r="2270">
          <cell r="A2270">
            <v>2138</v>
          </cell>
          <cell r="B2270" t="str">
            <v>060302.4612.04941.01 LKM Desa Bumiayu Kec. Kajoran</v>
          </cell>
          <cell r="C2270" t="str">
            <v>Swakelola</v>
          </cell>
          <cell r="D2270" t="str">
            <v>Fisik</v>
          </cell>
          <cell r="E2270">
            <v>0</v>
          </cell>
          <cell r="F2270">
            <v>192500</v>
          </cell>
          <cell r="G2270">
            <v>192500</v>
          </cell>
          <cell r="H2270">
            <v>0</v>
          </cell>
          <cell r="I2270">
            <v>38500</v>
          </cell>
          <cell r="J2270">
            <v>38500</v>
          </cell>
          <cell r="K2270">
            <v>20</v>
          </cell>
          <cell r="L2270">
            <v>20</v>
          </cell>
        </row>
        <row r="2271">
          <cell r="A2271">
            <v>2139</v>
          </cell>
          <cell r="B2271" t="str">
            <v>060302.4612.04941.01 LKM Desa Banjarretno Kec. Kajoran</v>
          </cell>
          <cell r="C2271" t="str">
            <v>Swakelola</v>
          </cell>
          <cell r="D2271" t="str">
            <v>Fisik</v>
          </cell>
          <cell r="E2271">
            <v>0</v>
          </cell>
          <cell r="F2271">
            <v>192500</v>
          </cell>
          <cell r="G2271">
            <v>192500</v>
          </cell>
          <cell r="H2271">
            <v>0</v>
          </cell>
          <cell r="I2271">
            <v>38500</v>
          </cell>
          <cell r="J2271">
            <v>38500</v>
          </cell>
          <cell r="K2271">
            <v>20</v>
          </cell>
          <cell r="L2271">
            <v>20</v>
          </cell>
        </row>
        <row r="2272">
          <cell r="A2272">
            <v>2140</v>
          </cell>
          <cell r="B2272" t="str">
            <v>060302.4612.04941.01 LKM Desa Pringombo Kec. Tempuran</v>
          </cell>
          <cell r="C2272" t="str">
            <v>Swakelola</v>
          </cell>
          <cell r="D2272" t="str">
            <v>Fisik</v>
          </cell>
          <cell r="E2272">
            <v>0</v>
          </cell>
          <cell r="F2272">
            <v>192500</v>
          </cell>
          <cell r="G2272">
            <v>192500</v>
          </cell>
          <cell r="H2272">
            <v>0</v>
          </cell>
          <cell r="I2272">
            <v>38500</v>
          </cell>
          <cell r="J2272">
            <v>38500</v>
          </cell>
          <cell r="K2272">
            <v>20</v>
          </cell>
          <cell r="L2272">
            <v>20</v>
          </cell>
        </row>
        <row r="2273">
          <cell r="A2273">
            <v>2141</v>
          </cell>
          <cell r="B2273" t="str">
            <v>060302.4612.04941.01 LKM Desa Growong Kec. Tempuran</v>
          </cell>
          <cell r="C2273" t="str">
            <v>Swakelola</v>
          </cell>
          <cell r="D2273" t="str">
            <v>Fisik</v>
          </cell>
          <cell r="E2273">
            <v>0</v>
          </cell>
          <cell r="F2273">
            <v>192500</v>
          </cell>
          <cell r="G2273">
            <v>192500</v>
          </cell>
          <cell r="H2273">
            <v>0</v>
          </cell>
          <cell r="I2273">
            <v>38500</v>
          </cell>
          <cell r="J2273">
            <v>38500</v>
          </cell>
          <cell r="K2273">
            <v>20</v>
          </cell>
          <cell r="L2273">
            <v>20</v>
          </cell>
        </row>
        <row r="2274">
          <cell r="A2274">
            <v>2142</v>
          </cell>
          <cell r="B2274" t="str">
            <v>060302.4612.04941.01 LKM Desa Tanjungsari Kec. Windusari</v>
          </cell>
          <cell r="C2274" t="str">
            <v>Swakelola</v>
          </cell>
          <cell r="D2274" t="str">
            <v>Fisik</v>
          </cell>
          <cell r="E2274">
            <v>0</v>
          </cell>
          <cell r="F2274">
            <v>192500</v>
          </cell>
          <cell r="G2274">
            <v>192500</v>
          </cell>
          <cell r="H2274">
            <v>0</v>
          </cell>
          <cell r="I2274">
            <v>38500</v>
          </cell>
          <cell r="J2274">
            <v>38500</v>
          </cell>
          <cell r="K2274">
            <v>20</v>
          </cell>
          <cell r="L2274">
            <v>20</v>
          </cell>
        </row>
        <row r="2275">
          <cell r="A2275">
            <v>2143</v>
          </cell>
          <cell r="B2275" t="str">
            <v>060302.4612.04941.01 LKM Desa Wonoroto Kec. Windusari</v>
          </cell>
          <cell r="C2275" t="str">
            <v>Swakelola</v>
          </cell>
          <cell r="D2275" t="str">
            <v>Fisik</v>
          </cell>
          <cell r="E2275">
            <v>0</v>
          </cell>
          <cell r="F2275">
            <v>192500</v>
          </cell>
          <cell r="G2275">
            <v>192500</v>
          </cell>
          <cell r="H2275">
            <v>0</v>
          </cell>
          <cell r="I2275">
            <v>38500</v>
          </cell>
          <cell r="J2275">
            <v>38500</v>
          </cell>
          <cell r="K2275">
            <v>20</v>
          </cell>
          <cell r="L2275">
            <v>20</v>
          </cell>
        </row>
        <row r="2276">
          <cell r="A2276">
            <v>2144</v>
          </cell>
          <cell r="B2276" t="str">
            <v>060302.4612.04941.01 LKM Desa Semen Kec. Windusari</v>
          </cell>
          <cell r="C2276" t="str">
            <v>Swakelola</v>
          </cell>
          <cell r="D2276" t="str">
            <v>Fisik</v>
          </cell>
          <cell r="E2276">
            <v>0</v>
          </cell>
          <cell r="F2276">
            <v>192500</v>
          </cell>
          <cell r="G2276">
            <v>192500</v>
          </cell>
          <cell r="H2276">
            <v>0</v>
          </cell>
          <cell r="I2276">
            <v>38500</v>
          </cell>
          <cell r="J2276">
            <v>38500</v>
          </cell>
          <cell r="K2276">
            <v>20</v>
          </cell>
          <cell r="L2276">
            <v>20</v>
          </cell>
        </row>
        <row r="2277">
          <cell r="A2277">
            <v>2145</v>
          </cell>
          <cell r="B2277" t="str">
            <v>060302.4612.04941.01 LKM Desa Tirto Kec. Grabag</v>
          </cell>
          <cell r="C2277" t="str">
            <v>Swakelola</v>
          </cell>
          <cell r="D2277" t="str">
            <v>Fisik</v>
          </cell>
          <cell r="E2277">
            <v>0</v>
          </cell>
          <cell r="F2277">
            <v>192500</v>
          </cell>
          <cell r="G2277">
            <v>192500</v>
          </cell>
          <cell r="H2277">
            <v>0</v>
          </cell>
          <cell r="I2277">
            <v>38500</v>
          </cell>
          <cell r="J2277">
            <v>38500</v>
          </cell>
          <cell r="K2277">
            <v>20</v>
          </cell>
          <cell r="L2277">
            <v>20</v>
          </cell>
        </row>
        <row r="2278">
          <cell r="A2278">
            <v>2146</v>
          </cell>
          <cell r="B2278" t="str">
            <v>060302.4612.04941.01 LKM Desa Ngendrokilo Kec. Kaliangkrik</v>
          </cell>
          <cell r="C2278" t="str">
            <v>Swakelola</v>
          </cell>
          <cell r="D2278" t="str">
            <v>Fisik</v>
          </cell>
          <cell r="E2278">
            <v>0</v>
          </cell>
          <cell r="F2278">
            <v>192500</v>
          </cell>
          <cell r="G2278">
            <v>192500</v>
          </cell>
          <cell r="H2278">
            <v>0</v>
          </cell>
          <cell r="I2278">
            <v>38500</v>
          </cell>
          <cell r="J2278">
            <v>38500</v>
          </cell>
          <cell r="K2278">
            <v>20</v>
          </cell>
          <cell r="L2278">
            <v>20</v>
          </cell>
        </row>
        <row r="2279">
          <cell r="A2279">
            <v>2147</v>
          </cell>
          <cell r="B2279" t="str">
            <v>060302.4612.04941.01 LKM Desa Sonorejo Kec. Candimulyo</v>
          </cell>
          <cell r="C2279" t="str">
            <v>Swakelola</v>
          </cell>
          <cell r="D2279" t="str">
            <v>Fisik</v>
          </cell>
          <cell r="E2279">
            <v>0</v>
          </cell>
          <cell r="F2279">
            <v>192500</v>
          </cell>
          <cell r="G2279">
            <v>192500</v>
          </cell>
          <cell r="H2279">
            <v>0</v>
          </cell>
          <cell r="I2279">
            <v>38500</v>
          </cell>
          <cell r="J2279">
            <v>38500</v>
          </cell>
          <cell r="K2279">
            <v>20</v>
          </cell>
          <cell r="L2279">
            <v>20</v>
          </cell>
        </row>
        <row r="2280">
          <cell r="A2280">
            <v>2148</v>
          </cell>
          <cell r="B2280" t="str">
            <v>060302.4612.04941.01 LKM Desa Mangunsoko Kec. Dukun</v>
          </cell>
          <cell r="C2280" t="str">
            <v>Swakelola</v>
          </cell>
          <cell r="D2280" t="str">
            <v>Fisik</v>
          </cell>
          <cell r="E2280">
            <v>0</v>
          </cell>
          <cell r="F2280">
            <v>192500</v>
          </cell>
          <cell r="G2280">
            <v>192500</v>
          </cell>
          <cell r="H2280">
            <v>0</v>
          </cell>
          <cell r="I2280">
            <v>38500</v>
          </cell>
          <cell r="J2280">
            <v>38500</v>
          </cell>
          <cell r="K2280">
            <v>20</v>
          </cell>
          <cell r="L2280">
            <v>20</v>
          </cell>
        </row>
        <row r="2281">
          <cell r="A2281">
            <v>5502872</v>
          </cell>
          <cell r="B2281" t="str">
            <v xml:space="preserve">PEMBANGUNAN INFRASTRUKTUR PERMUKIMAN KAB. BOYOLALI </v>
          </cell>
          <cell r="C2281" t="str">
            <v xml:space="preserve">- </v>
          </cell>
          <cell r="D2281" t="str">
            <v>-</v>
          </cell>
          <cell r="E2281">
            <v>0</v>
          </cell>
          <cell r="F2281">
            <v>2310000</v>
          </cell>
          <cell r="G2281">
            <v>2310000</v>
          </cell>
          <cell r="H2281">
            <v>0</v>
          </cell>
          <cell r="I2281">
            <v>462000</v>
          </cell>
          <cell r="J2281">
            <v>462000</v>
          </cell>
          <cell r="K2281">
            <v>20</v>
          </cell>
          <cell r="L2281">
            <v>0</v>
          </cell>
        </row>
        <row r="2282">
          <cell r="A2282">
            <v>2149</v>
          </cell>
          <cell r="B2282" t="str">
            <v>060302.4612.04941.02 PAMSIMAS</v>
          </cell>
          <cell r="C2282" t="str">
            <v>Swakelola</v>
          </cell>
          <cell r="D2282" t="str">
            <v>Fisik</v>
          </cell>
          <cell r="E2282">
            <v>0</v>
          </cell>
          <cell r="F2282">
            <v>2310000</v>
          </cell>
          <cell r="G2282">
            <v>2310000</v>
          </cell>
          <cell r="H2282">
            <v>0</v>
          </cell>
          <cell r="I2282">
            <v>462000</v>
          </cell>
          <cell r="J2282">
            <v>462000</v>
          </cell>
          <cell r="K2282">
            <v>20</v>
          </cell>
          <cell r="L2282">
            <v>0</v>
          </cell>
        </row>
        <row r="2283">
          <cell r="A2283">
            <v>5502881</v>
          </cell>
          <cell r="B2283" t="str">
            <v xml:space="preserve">PEMBANGUNAN INFRASTRUKTUR PERMUKIMAN KAB. KLATEN </v>
          </cell>
          <cell r="C2283" t="str">
            <v xml:space="preserve">- </v>
          </cell>
          <cell r="D2283" t="str">
            <v>-</v>
          </cell>
          <cell r="E2283">
            <v>0</v>
          </cell>
          <cell r="F2283">
            <v>2310000</v>
          </cell>
          <cell r="G2283">
            <v>2310000</v>
          </cell>
          <cell r="H2283">
            <v>0</v>
          </cell>
          <cell r="I2283">
            <v>462000</v>
          </cell>
          <cell r="J2283">
            <v>462000</v>
          </cell>
          <cell r="K2283">
            <v>20</v>
          </cell>
          <cell r="L2283">
            <v>12.5</v>
          </cell>
        </row>
        <row r="2284">
          <cell r="A2284">
            <v>2150</v>
          </cell>
          <cell r="B2284" t="str">
            <v>060302.4612.04941.02 Desa Temuireng, Kec. Jatinom</v>
          </cell>
          <cell r="C2284" t="str">
            <v>Swakelola</v>
          </cell>
          <cell r="D2284" t="str">
            <v>Fisik</v>
          </cell>
          <cell r="E2284">
            <v>0</v>
          </cell>
          <cell r="F2284">
            <v>192500</v>
          </cell>
          <cell r="G2284">
            <v>192500</v>
          </cell>
          <cell r="H2284">
            <v>0</v>
          </cell>
          <cell r="I2284">
            <v>38500</v>
          </cell>
          <cell r="J2284">
            <v>38500</v>
          </cell>
          <cell r="K2284">
            <v>20</v>
          </cell>
          <cell r="L2284">
            <v>20</v>
          </cell>
        </row>
        <row r="2285">
          <cell r="A2285">
            <v>2151</v>
          </cell>
          <cell r="B2285" t="str">
            <v>060302.4612.04941.02 Desa Bandungan Kec. Jatinom</v>
          </cell>
          <cell r="C2285" t="str">
            <v>Swakelola</v>
          </cell>
          <cell r="D2285" t="str">
            <v>Fisik</v>
          </cell>
          <cell r="E2285">
            <v>0</v>
          </cell>
          <cell r="F2285">
            <v>192500</v>
          </cell>
          <cell r="G2285">
            <v>192500</v>
          </cell>
          <cell r="H2285">
            <v>0</v>
          </cell>
          <cell r="I2285">
            <v>38500</v>
          </cell>
          <cell r="J2285">
            <v>38500</v>
          </cell>
          <cell r="K2285">
            <v>20</v>
          </cell>
          <cell r="L2285">
            <v>10</v>
          </cell>
        </row>
        <row r="2286">
          <cell r="A2286">
            <v>2152</v>
          </cell>
          <cell r="B2286" t="str">
            <v>060302.4612.04941.02 Desa Kayumas Kec. Jatinom</v>
          </cell>
          <cell r="C2286" t="str">
            <v>Swakelola</v>
          </cell>
          <cell r="D2286" t="str">
            <v>Fisik</v>
          </cell>
          <cell r="E2286">
            <v>0</v>
          </cell>
          <cell r="F2286">
            <v>192500</v>
          </cell>
          <cell r="G2286">
            <v>192500</v>
          </cell>
          <cell r="H2286">
            <v>0</v>
          </cell>
          <cell r="I2286">
            <v>38500</v>
          </cell>
          <cell r="J2286">
            <v>38500</v>
          </cell>
          <cell r="K2286">
            <v>20</v>
          </cell>
          <cell r="L2286">
            <v>10</v>
          </cell>
        </row>
        <row r="2287">
          <cell r="A2287">
            <v>2153</v>
          </cell>
          <cell r="B2287" t="str">
            <v>060302.4612.04941.02 Desa Bengking, Kec. Jatinom</v>
          </cell>
          <cell r="C2287" t="str">
            <v>Swakelola</v>
          </cell>
          <cell r="D2287" t="str">
            <v>Fisik</v>
          </cell>
          <cell r="E2287">
            <v>0</v>
          </cell>
          <cell r="F2287">
            <v>192500</v>
          </cell>
          <cell r="G2287">
            <v>192500</v>
          </cell>
          <cell r="H2287">
            <v>0</v>
          </cell>
          <cell r="I2287">
            <v>38500</v>
          </cell>
          <cell r="J2287">
            <v>38500</v>
          </cell>
          <cell r="K2287">
            <v>20</v>
          </cell>
          <cell r="L2287">
            <v>10</v>
          </cell>
        </row>
        <row r="2288">
          <cell r="A2288">
            <v>2154</v>
          </cell>
          <cell r="B2288" t="str">
            <v>060302.4612.04941.02 Desa Beteng, Kec. Jatinom</v>
          </cell>
          <cell r="C2288" t="str">
            <v>Swakelola</v>
          </cell>
          <cell r="D2288" t="str">
            <v>Fisik</v>
          </cell>
          <cell r="E2288">
            <v>0</v>
          </cell>
          <cell r="F2288">
            <v>192500</v>
          </cell>
          <cell r="G2288">
            <v>192500</v>
          </cell>
          <cell r="H2288">
            <v>0</v>
          </cell>
          <cell r="I2288">
            <v>38500</v>
          </cell>
          <cell r="J2288">
            <v>38500</v>
          </cell>
          <cell r="K2288">
            <v>20</v>
          </cell>
          <cell r="L2288">
            <v>10</v>
          </cell>
        </row>
        <row r="2289">
          <cell r="A2289">
            <v>2155</v>
          </cell>
          <cell r="B2289" t="str">
            <v>060302.4612.04941.02 Desa Logede, Kec. Karangnongko</v>
          </cell>
          <cell r="C2289" t="str">
            <v>Swakelola</v>
          </cell>
          <cell r="D2289" t="str">
            <v>Fisik</v>
          </cell>
          <cell r="E2289">
            <v>0</v>
          </cell>
          <cell r="F2289">
            <v>192500</v>
          </cell>
          <cell r="G2289">
            <v>192500</v>
          </cell>
          <cell r="H2289">
            <v>0</v>
          </cell>
          <cell r="I2289">
            <v>38500</v>
          </cell>
          <cell r="J2289">
            <v>38500</v>
          </cell>
          <cell r="K2289">
            <v>20</v>
          </cell>
          <cell r="L2289">
            <v>10</v>
          </cell>
        </row>
        <row r="2290">
          <cell r="A2290">
            <v>2156</v>
          </cell>
          <cell r="B2290" t="str">
            <v>060302.4612.04941.02 Desa Ngemplak, Kec. Karangnongko</v>
          </cell>
          <cell r="C2290" t="str">
            <v>Swakelola</v>
          </cell>
          <cell r="D2290" t="str">
            <v>Fisik</v>
          </cell>
          <cell r="E2290">
            <v>0</v>
          </cell>
          <cell r="F2290">
            <v>192500</v>
          </cell>
          <cell r="G2290">
            <v>192500</v>
          </cell>
          <cell r="H2290">
            <v>0</v>
          </cell>
          <cell r="I2290">
            <v>38500</v>
          </cell>
          <cell r="J2290">
            <v>38500</v>
          </cell>
          <cell r="K2290">
            <v>20</v>
          </cell>
          <cell r="L2290">
            <v>20</v>
          </cell>
        </row>
        <row r="2291">
          <cell r="A2291">
            <v>2157</v>
          </cell>
          <cell r="B2291" t="str">
            <v>060302.4612.04941.02 Desa Jiwan, Kec. Karangnongko</v>
          </cell>
          <cell r="C2291" t="str">
            <v>Swakelola</v>
          </cell>
          <cell r="D2291" t="str">
            <v>Fisik</v>
          </cell>
          <cell r="E2291">
            <v>0</v>
          </cell>
          <cell r="F2291">
            <v>192500</v>
          </cell>
          <cell r="G2291">
            <v>192500</v>
          </cell>
          <cell r="H2291">
            <v>0</v>
          </cell>
          <cell r="I2291">
            <v>38500</v>
          </cell>
          <cell r="J2291">
            <v>38500</v>
          </cell>
          <cell r="K2291">
            <v>20</v>
          </cell>
          <cell r="L2291">
            <v>10</v>
          </cell>
        </row>
        <row r="2292">
          <cell r="A2292">
            <v>2158</v>
          </cell>
          <cell r="B2292" t="str">
            <v>060302.4612.04941.02 Desa Planggu, Kec. Trucuk</v>
          </cell>
          <cell r="C2292" t="str">
            <v>Swakelola</v>
          </cell>
          <cell r="D2292" t="str">
            <v>Fisik</v>
          </cell>
          <cell r="E2292">
            <v>0</v>
          </cell>
          <cell r="F2292">
            <v>192500</v>
          </cell>
          <cell r="G2292">
            <v>192500</v>
          </cell>
          <cell r="H2292">
            <v>0</v>
          </cell>
          <cell r="I2292">
            <v>38500</v>
          </cell>
          <cell r="J2292">
            <v>38500</v>
          </cell>
          <cell r="K2292">
            <v>20</v>
          </cell>
          <cell r="L2292">
            <v>10</v>
          </cell>
        </row>
        <row r="2293">
          <cell r="A2293">
            <v>2159</v>
          </cell>
          <cell r="B2293" t="str">
            <v>060302.4612.04941.02 Desa Kebon, Kec.Bayat</v>
          </cell>
          <cell r="C2293" t="str">
            <v>Swakelola</v>
          </cell>
          <cell r="D2293" t="str">
            <v>Fisik</v>
          </cell>
          <cell r="E2293">
            <v>0</v>
          </cell>
          <cell r="F2293">
            <v>192500</v>
          </cell>
          <cell r="G2293">
            <v>192500</v>
          </cell>
          <cell r="H2293">
            <v>0</v>
          </cell>
          <cell r="I2293">
            <v>38500</v>
          </cell>
          <cell r="J2293">
            <v>38500</v>
          </cell>
          <cell r="K2293">
            <v>20</v>
          </cell>
          <cell r="L2293">
            <v>20</v>
          </cell>
        </row>
        <row r="2294">
          <cell r="A2294">
            <v>2160</v>
          </cell>
          <cell r="B2294" t="str">
            <v>060302.4612.04941.02 Desa Talang, Kec.Bayat</v>
          </cell>
          <cell r="C2294" t="str">
            <v>Swakelola</v>
          </cell>
          <cell r="D2294" t="str">
            <v>Fisik</v>
          </cell>
          <cell r="E2294">
            <v>0</v>
          </cell>
          <cell r="F2294">
            <v>192500</v>
          </cell>
          <cell r="G2294">
            <v>192500</v>
          </cell>
          <cell r="H2294">
            <v>0</v>
          </cell>
          <cell r="I2294">
            <v>38500</v>
          </cell>
          <cell r="J2294">
            <v>38500</v>
          </cell>
          <cell r="K2294">
            <v>20</v>
          </cell>
          <cell r="L2294">
            <v>10</v>
          </cell>
        </row>
        <row r="2295">
          <cell r="A2295">
            <v>2161</v>
          </cell>
          <cell r="B2295" t="str">
            <v>060302.4612.04941.02 Desa Pogung, Kec.Cawas</v>
          </cell>
          <cell r="C2295" t="str">
            <v>Swakelola</v>
          </cell>
          <cell r="D2295" t="str">
            <v>Fisik</v>
          </cell>
          <cell r="E2295">
            <v>0</v>
          </cell>
          <cell r="F2295">
            <v>192500</v>
          </cell>
          <cell r="G2295">
            <v>192500</v>
          </cell>
          <cell r="H2295">
            <v>0</v>
          </cell>
          <cell r="I2295">
            <v>38500</v>
          </cell>
          <cell r="J2295">
            <v>38500</v>
          </cell>
          <cell r="K2295">
            <v>20</v>
          </cell>
          <cell r="L2295">
            <v>10</v>
          </cell>
        </row>
        <row r="2296">
          <cell r="A2296">
            <v>5502897</v>
          </cell>
          <cell r="B2296" t="str">
            <v xml:space="preserve">PEMBANGUNAN INFRASTRUKTUR PERMUKIMAN KAB. SUKOHARJO </v>
          </cell>
          <cell r="C2296" t="str">
            <v xml:space="preserve">- </v>
          </cell>
          <cell r="D2296" t="str">
            <v>-</v>
          </cell>
          <cell r="E2296">
            <v>0</v>
          </cell>
          <cell r="F2296">
            <v>2310000</v>
          </cell>
          <cell r="G2296">
            <v>2310000</v>
          </cell>
          <cell r="H2296">
            <v>0</v>
          </cell>
          <cell r="I2296">
            <v>308000</v>
          </cell>
          <cell r="J2296">
            <v>308000</v>
          </cell>
          <cell r="K2296">
            <v>13.33</v>
          </cell>
          <cell r="L2296">
            <v>0</v>
          </cell>
        </row>
        <row r="2297">
          <cell r="A2297">
            <v>2162</v>
          </cell>
          <cell r="B2297" t="str">
            <v>060302.4612.04941.01 Desa Kedungsono Kec. Bulu</v>
          </cell>
          <cell r="C2297" t="str">
            <v>Swakelola</v>
          </cell>
          <cell r="D2297" t="str">
            <v>Fisik</v>
          </cell>
          <cell r="E2297">
            <v>0</v>
          </cell>
          <cell r="F2297">
            <v>192500</v>
          </cell>
          <cell r="G2297">
            <v>192500</v>
          </cell>
          <cell r="H2297">
            <v>0</v>
          </cell>
          <cell r="I2297">
            <v>38500</v>
          </cell>
          <cell r="J2297">
            <v>38500</v>
          </cell>
          <cell r="K2297">
            <v>20</v>
          </cell>
          <cell r="L2297">
            <v>0</v>
          </cell>
        </row>
        <row r="2298">
          <cell r="A2298">
            <v>2163</v>
          </cell>
          <cell r="B2298" t="str">
            <v>060302.4612.04941.01 Desa Gentan Kec. Bulu</v>
          </cell>
          <cell r="C2298" t="str">
            <v>Swakelola</v>
          </cell>
          <cell r="D2298" t="str">
            <v>Fisik</v>
          </cell>
          <cell r="E2298">
            <v>0</v>
          </cell>
          <cell r="F2298">
            <v>192500</v>
          </cell>
          <cell r="G2298">
            <v>192500</v>
          </cell>
          <cell r="H2298">
            <v>0</v>
          </cell>
          <cell r="I2298">
            <v>38500</v>
          </cell>
          <cell r="J2298">
            <v>38500</v>
          </cell>
          <cell r="K2298">
            <v>20</v>
          </cell>
          <cell r="L2298">
            <v>0</v>
          </cell>
        </row>
        <row r="2299">
          <cell r="A2299">
            <v>2164</v>
          </cell>
          <cell r="B2299" t="str">
            <v>060302.4612.04941.01 Desa Karangayar Kec. Weru</v>
          </cell>
          <cell r="C2299" t="str">
            <v>Swakelola</v>
          </cell>
          <cell r="D2299" t="str">
            <v>Fisik</v>
          </cell>
          <cell r="E2299">
            <v>0</v>
          </cell>
          <cell r="F2299">
            <v>192500</v>
          </cell>
          <cell r="G2299">
            <v>192500</v>
          </cell>
          <cell r="H2299">
            <v>0</v>
          </cell>
          <cell r="I2299">
            <v>38500</v>
          </cell>
          <cell r="J2299">
            <v>38500</v>
          </cell>
          <cell r="K2299">
            <v>20</v>
          </cell>
          <cell r="L2299">
            <v>0</v>
          </cell>
        </row>
        <row r="2300">
          <cell r="A2300">
            <v>2165</v>
          </cell>
          <cell r="B2300" t="str">
            <v>060302.4612.04941.01 Desa Jangglengan Kec. Nguter</v>
          </cell>
          <cell r="C2300" t="str">
            <v>Swakelola</v>
          </cell>
          <cell r="D2300" t="str">
            <v>Fisik</v>
          </cell>
          <cell r="E2300">
            <v>0</v>
          </cell>
          <cell r="F2300">
            <v>192500</v>
          </cell>
          <cell r="G2300">
            <v>192500</v>
          </cell>
          <cell r="H2300">
            <v>0</v>
          </cell>
          <cell r="I2300">
            <v>38500</v>
          </cell>
          <cell r="J2300">
            <v>38500</v>
          </cell>
          <cell r="K2300">
            <v>20</v>
          </cell>
          <cell r="L2300">
            <v>0</v>
          </cell>
        </row>
        <row r="2301">
          <cell r="A2301">
            <v>2166</v>
          </cell>
          <cell r="B2301" t="str">
            <v>060302.4612.04941.01 Desa Tanjung Kec. Nguter</v>
          </cell>
          <cell r="C2301" t="str">
            <v>Swakelola</v>
          </cell>
          <cell r="D2301" t="str">
            <v>Fisik</v>
          </cell>
          <cell r="E2301">
            <v>0</v>
          </cell>
          <cell r="F2301">
            <v>192500</v>
          </cell>
          <cell r="G2301">
            <v>192500</v>
          </cell>
          <cell r="H2301">
            <v>0</v>
          </cell>
          <cell r="I2301">
            <v>38500</v>
          </cell>
          <cell r="J2301">
            <v>38500</v>
          </cell>
          <cell r="K2301">
            <v>20</v>
          </cell>
          <cell r="L2301">
            <v>0</v>
          </cell>
        </row>
        <row r="2302">
          <cell r="A2302">
            <v>2167</v>
          </cell>
          <cell r="B2302" t="str">
            <v>060302.4612.04941.01 Desa Manisharjo Kec. Bendosari</v>
          </cell>
          <cell r="C2302" t="str">
            <v>Swakelola</v>
          </cell>
          <cell r="D2302" t="str">
            <v>Fisik</v>
          </cell>
          <cell r="E2302">
            <v>0</v>
          </cell>
          <cell r="F2302">
            <v>192500</v>
          </cell>
          <cell r="G2302">
            <v>192500</v>
          </cell>
          <cell r="H2302">
            <v>0</v>
          </cell>
          <cell r="I2302">
            <v>38500</v>
          </cell>
          <cell r="J2302">
            <v>38500</v>
          </cell>
          <cell r="K2302">
            <v>20</v>
          </cell>
          <cell r="L2302">
            <v>0</v>
          </cell>
        </row>
        <row r="2303">
          <cell r="A2303">
            <v>2168</v>
          </cell>
          <cell r="B2303" t="str">
            <v>060302.4612.04941.01 Desa Mertan Kec. Bendosari</v>
          </cell>
          <cell r="C2303" t="str">
            <v>Swakelola</v>
          </cell>
          <cell r="D2303" t="str">
            <v>Fisik</v>
          </cell>
          <cell r="E2303">
            <v>0</v>
          </cell>
          <cell r="F2303">
            <v>192500</v>
          </cell>
          <cell r="G2303">
            <v>192500</v>
          </cell>
          <cell r="H2303">
            <v>0</v>
          </cell>
          <cell r="I2303">
            <v>38500</v>
          </cell>
          <cell r="J2303">
            <v>38500</v>
          </cell>
          <cell r="K2303">
            <v>20</v>
          </cell>
          <cell r="L2303">
            <v>0</v>
          </cell>
        </row>
        <row r="2304">
          <cell r="A2304">
            <v>2169</v>
          </cell>
          <cell r="B2304" t="str">
            <v>060302.4612.04941.01 Desa Puhgogor Kec. Bendosari</v>
          </cell>
          <cell r="C2304" t="str">
            <v>Swakelola</v>
          </cell>
          <cell r="D2304" t="str">
            <v>Fisik</v>
          </cell>
          <cell r="E2304">
            <v>0</v>
          </cell>
          <cell r="F2304">
            <v>192500</v>
          </cell>
          <cell r="G2304">
            <v>192500</v>
          </cell>
          <cell r="H2304">
            <v>0</v>
          </cell>
          <cell r="I2304">
            <v>38500</v>
          </cell>
          <cell r="J2304">
            <v>38500</v>
          </cell>
          <cell r="K2304">
            <v>20</v>
          </cell>
          <cell r="L2304">
            <v>0</v>
          </cell>
        </row>
        <row r="2305">
          <cell r="A2305">
            <v>2170</v>
          </cell>
          <cell r="B2305" t="str">
            <v>060302.4612.04941.01 Desa Kayuapak Kec. Polokarto</v>
          </cell>
          <cell r="C2305" t="str">
            <v>Swakelola</v>
          </cell>
          <cell r="D2305" t="str">
            <v>Fisik</v>
          </cell>
          <cell r="E2305">
            <v>0</v>
          </cell>
          <cell r="F2305">
            <v>192500</v>
          </cell>
          <cell r="G2305">
            <v>192500</v>
          </cell>
          <cell r="H2305">
            <v>0</v>
          </cell>
          <cell r="I2305">
            <v>0</v>
          </cell>
          <cell r="J2305">
            <v>0</v>
          </cell>
          <cell r="K2305">
            <v>0</v>
          </cell>
          <cell r="L2305">
            <v>0</v>
          </cell>
        </row>
        <row r="2306">
          <cell r="A2306">
            <v>2171</v>
          </cell>
          <cell r="B2306" t="str">
            <v>060302.4612.04941.01 Desa Tepisari Kec. Polokarto</v>
          </cell>
          <cell r="C2306" t="str">
            <v>Swakelola</v>
          </cell>
          <cell r="D2306" t="str">
            <v>Fisik</v>
          </cell>
          <cell r="E2306">
            <v>0</v>
          </cell>
          <cell r="F2306">
            <v>192500</v>
          </cell>
          <cell r="G2306">
            <v>192500</v>
          </cell>
          <cell r="H2306">
            <v>0</v>
          </cell>
          <cell r="I2306">
            <v>0</v>
          </cell>
          <cell r="J2306">
            <v>0</v>
          </cell>
          <cell r="K2306">
            <v>0</v>
          </cell>
          <cell r="L2306">
            <v>0</v>
          </cell>
        </row>
        <row r="2307">
          <cell r="A2307">
            <v>2172</v>
          </cell>
          <cell r="B2307" t="str">
            <v>060302.4612.04941.01 Desa Bulu Kec. Polokarto</v>
          </cell>
          <cell r="C2307" t="str">
            <v>Swakelola</v>
          </cell>
          <cell r="D2307" t="str">
            <v>Fisik</v>
          </cell>
          <cell r="E2307">
            <v>0</v>
          </cell>
          <cell r="F2307">
            <v>192500</v>
          </cell>
          <cell r="G2307">
            <v>192500</v>
          </cell>
          <cell r="H2307">
            <v>0</v>
          </cell>
          <cell r="I2307">
            <v>0</v>
          </cell>
          <cell r="J2307">
            <v>0</v>
          </cell>
          <cell r="K2307">
            <v>0</v>
          </cell>
          <cell r="L2307">
            <v>0</v>
          </cell>
        </row>
        <row r="2308">
          <cell r="A2308">
            <v>2173</v>
          </cell>
          <cell r="B2308" t="str">
            <v>060302.4612.04941.01 Desa Siwal Kec. Baki</v>
          </cell>
          <cell r="C2308" t="str">
            <v>Swakelola</v>
          </cell>
          <cell r="D2308" t="str">
            <v>Fisik</v>
          </cell>
          <cell r="E2308">
            <v>0</v>
          </cell>
          <cell r="F2308">
            <v>192500</v>
          </cell>
          <cell r="G2308">
            <v>192500</v>
          </cell>
          <cell r="H2308">
            <v>0</v>
          </cell>
          <cell r="I2308">
            <v>0</v>
          </cell>
          <cell r="J2308">
            <v>0</v>
          </cell>
          <cell r="K2308">
            <v>0</v>
          </cell>
          <cell r="L2308">
            <v>0</v>
          </cell>
        </row>
        <row r="2309">
          <cell r="A2309">
            <v>5502901</v>
          </cell>
          <cell r="B2309" t="str">
            <v xml:space="preserve">PEMBANGUNAN INFRASTRUKTUR PERMUKIMAN KAB. WONOGIRI </v>
          </cell>
          <cell r="C2309" t="str">
            <v xml:space="preserve">- </v>
          </cell>
          <cell r="D2309" t="str">
            <v>-</v>
          </cell>
          <cell r="E2309">
            <v>0</v>
          </cell>
          <cell r="F2309">
            <v>2310000</v>
          </cell>
          <cell r="G2309">
            <v>2310000</v>
          </cell>
          <cell r="H2309">
            <v>0</v>
          </cell>
          <cell r="I2309">
            <v>38500</v>
          </cell>
          <cell r="J2309">
            <v>38500</v>
          </cell>
          <cell r="K2309">
            <v>1.67</v>
          </cell>
          <cell r="L2309">
            <v>0</v>
          </cell>
        </row>
        <row r="2310">
          <cell r="A2310">
            <v>2174</v>
          </cell>
          <cell r="B2310" t="str">
            <v>060302.4612.04941.03 Desa Sambirejo</v>
          </cell>
          <cell r="C2310" t="str">
            <v>Swakelola</v>
          </cell>
          <cell r="D2310" t="str">
            <v>Fisik</v>
          </cell>
          <cell r="E2310">
            <v>0</v>
          </cell>
          <cell r="F2310">
            <v>192500</v>
          </cell>
          <cell r="G2310">
            <v>192500</v>
          </cell>
          <cell r="H2310">
            <v>0</v>
          </cell>
          <cell r="I2310">
            <v>38500</v>
          </cell>
          <cell r="J2310">
            <v>38500</v>
          </cell>
          <cell r="K2310">
            <v>20</v>
          </cell>
          <cell r="L2310">
            <v>0</v>
          </cell>
        </row>
        <row r="2311">
          <cell r="A2311">
            <v>2175</v>
          </cell>
          <cell r="B2311" t="str">
            <v>060302.4612.04941.03 Desa Watusomo</v>
          </cell>
          <cell r="C2311" t="str">
            <v>Swakelola</v>
          </cell>
          <cell r="D2311" t="str">
            <v>Fisik</v>
          </cell>
          <cell r="E2311">
            <v>0</v>
          </cell>
          <cell r="F2311">
            <v>192500</v>
          </cell>
          <cell r="G2311">
            <v>192500</v>
          </cell>
          <cell r="H2311">
            <v>0</v>
          </cell>
          <cell r="I2311">
            <v>0</v>
          </cell>
          <cell r="J2311">
            <v>0</v>
          </cell>
          <cell r="K2311">
            <v>0</v>
          </cell>
          <cell r="L2311">
            <v>0</v>
          </cell>
        </row>
        <row r="2312">
          <cell r="A2312">
            <v>2176</v>
          </cell>
          <cell r="B2312" t="str">
            <v>060302.4612.04941.03 Desa Boto</v>
          </cell>
          <cell r="C2312" t="str">
            <v>Swakelola</v>
          </cell>
          <cell r="D2312" t="str">
            <v>Fisik</v>
          </cell>
          <cell r="E2312">
            <v>0</v>
          </cell>
          <cell r="F2312">
            <v>192500</v>
          </cell>
          <cell r="G2312">
            <v>192500</v>
          </cell>
          <cell r="H2312">
            <v>0</v>
          </cell>
          <cell r="I2312">
            <v>0</v>
          </cell>
          <cell r="J2312">
            <v>0</v>
          </cell>
          <cell r="K2312">
            <v>0</v>
          </cell>
          <cell r="L2312">
            <v>0</v>
          </cell>
        </row>
        <row r="2313">
          <cell r="A2313">
            <v>2177</v>
          </cell>
          <cell r="B2313" t="str">
            <v>060302.4612.04941.03 Desa Dawungan</v>
          </cell>
          <cell r="C2313" t="str">
            <v>Swakelola</v>
          </cell>
          <cell r="D2313" t="str">
            <v>Fisik</v>
          </cell>
          <cell r="E2313">
            <v>0</v>
          </cell>
          <cell r="F2313">
            <v>192500</v>
          </cell>
          <cell r="G2313">
            <v>192500</v>
          </cell>
          <cell r="H2313">
            <v>0</v>
          </cell>
          <cell r="I2313">
            <v>0</v>
          </cell>
          <cell r="J2313">
            <v>0</v>
          </cell>
          <cell r="K2313">
            <v>0</v>
          </cell>
          <cell r="L2313">
            <v>0</v>
          </cell>
        </row>
        <row r="2314">
          <cell r="A2314">
            <v>2178</v>
          </cell>
          <cell r="B2314" t="str">
            <v>060302.4612.04941.03 Desa Wiroko</v>
          </cell>
          <cell r="C2314" t="str">
            <v>Swakelola</v>
          </cell>
          <cell r="D2314" t="str">
            <v>Fisik</v>
          </cell>
          <cell r="E2314">
            <v>0</v>
          </cell>
          <cell r="F2314">
            <v>192500</v>
          </cell>
          <cell r="G2314">
            <v>192500</v>
          </cell>
          <cell r="H2314">
            <v>0</v>
          </cell>
          <cell r="I2314">
            <v>0</v>
          </cell>
          <cell r="J2314">
            <v>0</v>
          </cell>
          <cell r="K2314">
            <v>0</v>
          </cell>
          <cell r="L2314">
            <v>0</v>
          </cell>
        </row>
        <row r="2315">
          <cell r="A2315">
            <v>2179</v>
          </cell>
          <cell r="B2315" t="str">
            <v>060302.4612.04941.03 Desa Sidokerto</v>
          </cell>
          <cell r="C2315" t="str">
            <v>Swakelola</v>
          </cell>
          <cell r="D2315" t="str">
            <v>Fisik</v>
          </cell>
          <cell r="E2315">
            <v>0</v>
          </cell>
          <cell r="F2315">
            <v>192500</v>
          </cell>
          <cell r="G2315">
            <v>192500</v>
          </cell>
          <cell r="H2315">
            <v>0</v>
          </cell>
          <cell r="I2315">
            <v>0</v>
          </cell>
          <cell r="J2315">
            <v>0</v>
          </cell>
          <cell r="K2315">
            <v>0</v>
          </cell>
          <cell r="L2315">
            <v>0</v>
          </cell>
        </row>
        <row r="2316">
          <cell r="A2316">
            <v>2180</v>
          </cell>
          <cell r="B2316" t="str">
            <v>060302.4612.04941.03 Desa Giriwarno</v>
          </cell>
          <cell r="C2316" t="str">
            <v>Swakelola</v>
          </cell>
          <cell r="D2316" t="str">
            <v>Fisik</v>
          </cell>
          <cell r="E2316">
            <v>0</v>
          </cell>
          <cell r="F2316">
            <v>192500</v>
          </cell>
          <cell r="G2316">
            <v>192500</v>
          </cell>
          <cell r="H2316">
            <v>0</v>
          </cell>
          <cell r="I2316">
            <v>0</v>
          </cell>
          <cell r="J2316">
            <v>0</v>
          </cell>
          <cell r="K2316">
            <v>0</v>
          </cell>
          <cell r="L2316">
            <v>0</v>
          </cell>
        </row>
        <row r="2317">
          <cell r="A2317">
            <v>2181</v>
          </cell>
          <cell r="B2317" t="str">
            <v>060302.4612.04941.03 Desa Jatirejo</v>
          </cell>
          <cell r="C2317" t="str">
            <v>Swakelola</v>
          </cell>
          <cell r="D2317" t="str">
            <v>Fisik</v>
          </cell>
          <cell r="E2317">
            <v>0</v>
          </cell>
          <cell r="F2317">
            <v>192500</v>
          </cell>
          <cell r="G2317">
            <v>192500</v>
          </cell>
          <cell r="H2317">
            <v>0</v>
          </cell>
          <cell r="I2317">
            <v>0</v>
          </cell>
          <cell r="J2317">
            <v>0</v>
          </cell>
          <cell r="K2317">
            <v>0</v>
          </cell>
          <cell r="L2317">
            <v>0</v>
          </cell>
        </row>
        <row r="2318">
          <cell r="A2318">
            <v>2182</v>
          </cell>
          <cell r="B2318" t="str">
            <v>060302.4612.04941.03 Desa Bulurejo</v>
          </cell>
          <cell r="C2318" t="str">
            <v>Swakelola</v>
          </cell>
          <cell r="D2318" t="str">
            <v>Fisik</v>
          </cell>
          <cell r="E2318">
            <v>0</v>
          </cell>
          <cell r="F2318">
            <v>192500</v>
          </cell>
          <cell r="G2318">
            <v>192500</v>
          </cell>
          <cell r="H2318">
            <v>0</v>
          </cell>
          <cell r="I2318">
            <v>0</v>
          </cell>
          <cell r="J2318">
            <v>0</v>
          </cell>
          <cell r="K2318">
            <v>0</v>
          </cell>
          <cell r="L2318">
            <v>0</v>
          </cell>
        </row>
        <row r="2319">
          <cell r="A2319">
            <v>2183</v>
          </cell>
          <cell r="B2319" t="str">
            <v>060302.4612.04941.03 Desa Sugihan</v>
          </cell>
          <cell r="C2319" t="str">
            <v>Swakelola</v>
          </cell>
          <cell r="D2319" t="str">
            <v>Fisik</v>
          </cell>
          <cell r="E2319">
            <v>0</v>
          </cell>
          <cell r="F2319">
            <v>192500</v>
          </cell>
          <cell r="G2319">
            <v>192500</v>
          </cell>
          <cell r="H2319">
            <v>0</v>
          </cell>
          <cell r="I2319">
            <v>0</v>
          </cell>
          <cell r="J2319">
            <v>0</v>
          </cell>
          <cell r="K2319">
            <v>0</v>
          </cell>
          <cell r="L2319">
            <v>0</v>
          </cell>
        </row>
        <row r="2320">
          <cell r="A2320">
            <v>2184</v>
          </cell>
          <cell r="B2320" t="str">
            <v>060302.4612.04941.03 Desa Puh Pelem</v>
          </cell>
          <cell r="C2320" t="str">
            <v>Swakelola</v>
          </cell>
          <cell r="D2320" t="str">
            <v>Fisik</v>
          </cell>
          <cell r="E2320">
            <v>0</v>
          </cell>
          <cell r="F2320">
            <v>192500</v>
          </cell>
          <cell r="G2320">
            <v>192500</v>
          </cell>
          <cell r="H2320">
            <v>0</v>
          </cell>
          <cell r="I2320">
            <v>0</v>
          </cell>
          <cell r="J2320">
            <v>0</v>
          </cell>
          <cell r="K2320">
            <v>0</v>
          </cell>
          <cell r="L2320">
            <v>0</v>
          </cell>
        </row>
        <row r="2321">
          <cell r="A2321">
            <v>2185</v>
          </cell>
          <cell r="B2321" t="str">
            <v>060302.4612.04941.03 Desa Sukorejo</v>
          </cell>
          <cell r="C2321" t="str">
            <v>Swakelola</v>
          </cell>
          <cell r="D2321" t="str">
            <v>Fisik</v>
          </cell>
          <cell r="E2321">
            <v>0</v>
          </cell>
          <cell r="F2321">
            <v>192500</v>
          </cell>
          <cell r="G2321">
            <v>192500</v>
          </cell>
          <cell r="H2321">
            <v>0</v>
          </cell>
          <cell r="I2321">
            <v>0</v>
          </cell>
          <cell r="J2321">
            <v>0</v>
          </cell>
          <cell r="K2321">
            <v>0</v>
          </cell>
          <cell r="L2321">
            <v>0</v>
          </cell>
        </row>
        <row r="2322">
          <cell r="A2322">
            <v>5502917</v>
          </cell>
          <cell r="B2322" t="str">
            <v xml:space="preserve">PEMBANGUNAN INFRASTRUKTUR PERMUKIMAN KAB. KARANGANYAR </v>
          </cell>
          <cell r="C2322" t="str">
            <v xml:space="preserve">- </v>
          </cell>
          <cell r="D2322" t="str">
            <v>-</v>
          </cell>
          <cell r="E2322">
            <v>0</v>
          </cell>
          <cell r="F2322">
            <v>2310000</v>
          </cell>
          <cell r="G2322">
            <v>2310000</v>
          </cell>
          <cell r="H2322">
            <v>0</v>
          </cell>
          <cell r="I2322">
            <v>462000</v>
          </cell>
          <cell r="J2322">
            <v>462000</v>
          </cell>
          <cell r="K2322">
            <v>20</v>
          </cell>
          <cell r="L2322">
            <v>20</v>
          </cell>
        </row>
        <row r="2323">
          <cell r="A2323">
            <v>2186</v>
          </cell>
          <cell r="B2323" t="str">
            <v>060302.4612.04941.03 12 Desa se-Kabupaten Karanganyar</v>
          </cell>
          <cell r="C2323" t="str">
            <v>Swakelola</v>
          </cell>
          <cell r="D2323" t="str">
            <v>Fisik</v>
          </cell>
          <cell r="E2323">
            <v>0</v>
          </cell>
          <cell r="F2323">
            <v>2310000</v>
          </cell>
          <cell r="G2323">
            <v>2310000</v>
          </cell>
          <cell r="H2323">
            <v>0</v>
          </cell>
          <cell r="I2323">
            <v>462000</v>
          </cell>
          <cell r="J2323">
            <v>462000</v>
          </cell>
          <cell r="K2323">
            <v>20</v>
          </cell>
          <cell r="L2323">
            <v>20</v>
          </cell>
        </row>
        <row r="2324">
          <cell r="A2324">
            <v>5502923</v>
          </cell>
          <cell r="B2324" t="str">
            <v xml:space="preserve">PEMBANGUNAN INFRASTRUKTUR PERMUKIMAN KAB. SRAGEN </v>
          </cell>
          <cell r="C2324" t="str">
            <v xml:space="preserve">- </v>
          </cell>
          <cell r="D2324" t="str">
            <v>-</v>
          </cell>
          <cell r="E2324">
            <v>0</v>
          </cell>
          <cell r="F2324">
            <v>2310000</v>
          </cell>
          <cell r="G2324">
            <v>2310000</v>
          </cell>
          <cell r="H2324">
            <v>0</v>
          </cell>
          <cell r="I2324">
            <v>0</v>
          </cell>
          <cell r="J2324">
            <v>0</v>
          </cell>
          <cell r="K2324">
            <v>0</v>
          </cell>
          <cell r="L2324">
            <v>41.67</v>
          </cell>
        </row>
        <row r="2325">
          <cell r="A2325">
            <v>2187</v>
          </cell>
          <cell r="B2325" t="str">
            <v>060302.4612.04941.03 Desa Krebet Kecamatan Masaran</v>
          </cell>
          <cell r="C2325" t="str">
            <v>Swakelola</v>
          </cell>
          <cell r="D2325" t="str">
            <v>Fisik</v>
          </cell>
          <cell r="E2325">
            <v>0</v>
          </cell>
          <cell r="F2325">
            <v>192500</v>
          </cell>
          <cell r="G2325">
            <v>192500</v>
          </cell>
          <cell r="H2325">
            <v>0</v>
          </cell>
          <cell r="I2325">
            <v>0</v>
          </cell>
          <cell r="J2325">
            <v>0</v>
          </cell>
          <cell r="K2325">
            <v>0</v>
          </cell>
          <cell r="L2325">
            <v>40</v>
          </cell>
        </row>
        <row r="2326">
          <cell r="A2326">
            <v>2188</v>
          </cell>
          <cell r="B2326" t="str">
            <v>060302.4612.04941.03 Desa Bukuran Kecamatan Kalijambe</v>
          </cell>
          <cell r="C2326" t="str">
            <v>Swakelola</v>
          </cell>
          <cell r="D2326" t="str">
            <v>Fisik</v>
          </cell>
          <cell r="E2326">
            <v>0</v>
          </cell>
          <cell r="F2326">
            <v>192500</v>
          </cell>
          <cell r="G2326">
            <v>192500</v>
          </cell>
          <cell r="H2326">
            <v>0</v>
          </cell>
          <cell r="I2326">
            <v>0</v>
          </cell>
          <cell r="J2326">
            <v>0</v>
          </cell>
          <cell r="K2326">
            <v>0</v>
          </cell>
          <cell r="L2326">
            <v>40</v>
          </cell>
        </row>
        <row r="2327">
          <cell r="A2327">
            <v>2189</v>
          </cell>
          <cell r="B2327" t="str">
            <v>060302.4612.04941.03 Desa Krikilan Kecamatan Kalijambe</v>
          </cell>
          <cell r="C2327" t="str">
            <v>Swakelola</v>
          </cell>
          <cell r="D2327" t="str">
            <v>Fisik</v>
          </cell>
          <cell r="E2327">
            <v>0</v>
          </cell>
          <cell r="F2327">
            <v>192500</v>
          </cell>
          <cell r="G2327">
            <v>192500</v>
          </cell>
          <cell r="H2327">
            <v>0</v>
          </cell>
          <cell r="I2327">
            <v>0</v>
          </cell>
          <cell r="J2327">
            <v>0</v>
          </cell>
          <cell r="K2327">
            <v>0</v>
          </cell>
          <cell r="L2327">
            <v>40</v>
          </cell>
        </row>
        <row r="2328">
          <cell r="A2328">
            <v>2190</v>
          </cell>
          <cell r="B2328" t="str">
            <v>060302.4612.04941.03 Desa Brangkal Kecamatan Gemolong</v>
          </cell>
          <cell r="C2328" t="str">
            <v>Swakelola</v>
          </cell>
          <cell r="D2328" t="str">
            <v>Fisik</v>
          </cell>
          <cell r="E2328">
            <v>0</v>
          </cell>
          <cell r="F2328">
            <v>192500</v>
          </cell>
          <cell r="G2328">
            <v>192500</v>
          </cell>
          <cell r="H2328">
            <v>0</v>
          </cell>
          <cell r="I2328">
            <v>0</v>
          </cell>
          <cell r="J2328">
            <v>0</v>
          </cell>
          <cell r="K2328">
            <v>0</v>
          </cell>
          <cell r="L2328">
            <v>40</v>
          </cell>
        </row>
        <row r="2329">
          <cell r="A2329">
            <v>2191</v>
          </cell>
          <cell r="B2329" t="str">
            <v>060302.4612.04941.03 Desa Ngargotirto Kecamatan Sumberlawang</v>
          </cell>
          <cell r="C2329" t="str">
            <v>Swakelola</v>
          </cell>
          <cell r="D2329" t="str">
            <v>Fisik</v>
          </cell>
          <cell r="E2329">
            <v>0</v>
          </cell>
          <cell r="F2329">
            <v>192500</v>
          </cell>
          <cell r="G2329">
            <v>192500</v>
          </cell>
          <cell r="H2329">
            <v>0</v>
          </cell>
          <cell r="I2329">
            <v>0</v>
          </cell>
          <cell r="J2329">
            <v>0</v>
          </cell>
          <cell r="K2329">
            <v>0</v>
          </cell>
          <cell r="L2329">
            <v>40</v>
          </cell>
        </row>
        <row r="2330">
          <cell r="A2330">
            <v>2192</v>
          </cell>
          <cell r="B2330" t="str">
            <v>060302.4612.04941.03 Desa Plosorejo Kecamatan Gondang</v>
          </cell>
          <cell r="C2330" t="str">
            <v>Swakelola</v>
          </cell>
          <cell r="D2330" t="str">
            <v>Fisik</v>
          </cell>
          <cell r="E2330">
            <v>0</v>
          </cell>
          <cell r="F2330">
            <v>192500</v>
          </cell>
          <cell r="G2330">
            <v>192500</v>
          </cell>
          <cell r="H2330">
            <v>0</v>
          </cell>
          <cell r="I2330">
            <v>0</v>
          </cell>
          <cell r="J2330">
            <v>0</v>
          </cell>
          <cell r="K2330">
            <v>0</v>
          </cell>
          <cell r="L2330">
            <v>40</v>
          </cell>
        </row>
        <row r="2331">
          <cell r="A2331">
            <v>2193</v>
          </cell>
          <cell r="B2331" t="str">
            <v>060302.4612.04941.03 Desa Kandangsapi Kecamatan Jenar</v>
          </cell>
          <cell r="C2331" t="str">
            <v>Swakelola</v>
          </cell>
          <cell r="D2331" t="str">
            <v>Fisik</v>
          </cell>
          <cell r="E2331">
            <v>0</v>
          </cell>
          <cell r="F2331">
            <v>192500</v>
          </cell>
          <cell r="G2331">
            <v>192500</v>
          </cell>
          <cell r="H2331">
            <v>0</v>
          </cell>
          <cell r="I2331">
            <v>0</v>
          </cell>
          <cell r="J2331">
            <v>0</v>
          </cell>
          <cell r="K2331">
            <v>0</v>
          </cell>
          <cell r="L2331">
            <v>40</v>
          </cell>
        </row>
        <row r="2332">
          <cell r="A2332">
            <v>2194</v>
          </cell>
          <cell r="B2332" t="str">
            <v>060302.4612.04941.03 Desa Jenar Kecamatan Jenar</v>
          </cell>
          <cell r="C2332" t="str">
            <v>Swakelola</v>
          </cell>
          <cell r="D2332" t="str">
            <v>Fisik</v>
          </cell>
          <cell r="E2332">
            <v>0</v>
          </cell>
          <cell r="F2332">
            <v>192500</v>
          </cell>
          <cell r="G2332">
            <v>192500</v>
          </cell>
          <cell r="H2332">
            <v>0</v>
          </cell>
          <cell r="I2332">
            <v>0</v>
          </cell>
          <cell r="J2332">
            <v>0</v>
          </cell>
          <cell r="K2332">
            <v>0</v>
          </cell>
          <cell r="L2332">
            <v>40</v>
          </cell>
        </row>
        <row r="2333">
          <cell r="A2333">
            <v>2195</v>
          </cell>
          <cell r="B2333" t="str">
            <v>060302.4612.04941.03 Desa Poleng Kecamatan Gesi</v>
          </cell>
          <cell r="C2333" t="str">
            <v>Swakelola</v>
          </cell>
          <cell r="D2333" t="str">
            <v>Fisik</v>
          </cell>
          <cell r="E2333">
            <v>0</v>
          </cell>
          <cell r="F2333">
            <v>192500</v>
          </cell>
          <cell r="G2333">
            <v>192500</v>
          </cell>
          <cell r="H2333">
            <v>0</v>
          </cell>
          <cell r="I2333">
            <v>0</v>
          </cell>
          <cell r="J2333">
            <v>0</v>
          </cell>
          <cell r="K2333">
            <v>0</v>
          </cell>
          <cell r="L2333">
            <v>50</v>
          </cell>
        </row>
        <row r="2334">
          <cell r="A2334">
            <v>2196</v>
          </cell>
          <cell r="B2334" t="str">
            <v>060302.4612.04941.03 Desa Sunggungan Kecamatan Miri</v>
          </cell>
          <cell r="C2334" t="str">
            <v>Swakelola</v>
          </cell>
          <cell r="D2334" t="str">
            <v>Fisik</v>
          </cell>
          <cell r="E2334">
            <v>0</v>
          </cell>
          <cell r="F2334">
            <v>192500</v>
          </cell>
          <cell r="G2334">
            <v>192500</v>
          </cell>
          <cell r="H2334">
            <v>0</v>
          </cell>
          <cell r="I2334">
            <v>0</v>
          </cell>
          <cell r="J2334">
            <v>0</v>
          </cell>
          <cell r="K2334">
            <v>0</v>
          </cell>
          <cell r="L2334">
            <v>50</v>
          </cell>
        </row>
        <row r="2335">
          <cell r="A2335">
            <v>2197</v>
          </cell>
          <cell r="B2335" t="str">
            <v>060302.4612.04941.03 Desa Doyong Kecamatan Miri</v>
          </cell>
          <cell r="C2335" t="str">
            <v>Swakelola</v>
          </cell>
          <cell r="D2335" t="str">
            <v>Fisik</v>
          </cell>
          <cell r="E2335">
            <v>0</v>
          </cell>
          <cell r="F2335">
            <v>192500</v>
          </cell>
          <cell r="G2335">
            <v>192500</v>
          </cell>
          <cell r="H2335">
            <v>0</v>
          </cell>
          <cell r="I2335">
            <v>0</v>
          </cell>
          <cell r="J2335">
            <v>0</v>
          </cell>
          <cell r="K2335">
            <v>0</v>
          </cell>
          <cell r="L2335">
            <v>40</v>
          </cell>
        </row>
        <row r="2336">
          <cell r="A2336">
            <v>2198</v>
          </cell>
          <cell r="B2336" t="str">
            <v>060302.4612.04941.03 Desa Pantirejo Kecamatan Sukodono</v>
          </cell>
          <cell r="C2336" t="str">
            <v>Swakelola</v>
          </cell>
          <cell r="D2336" t="str">
            <v>Fisik</v>
          </cell>
          <cell r="E2336">
            <v>0</v>
          </cell>
          <cell r="F2336">
            <v>192500</v>
          </cell>
          <cell r="G2336">
            <v>192500</v>
          </cell>
          <cell r="H2336">
            <v>0</v>
          </cell>
          <cell r="I2336">
            <v>0</v>
          </cell>
          <cell r="J2336">
            <v>0</v>
          </cell>
          <cell r="K2336">
            <v>0</v>
          </cell>
          <cell r="L2336">
            <v>40</v>
          </cell>
        </row>
        <row r="2337">
          <cell r="A2337">
            <v>5502932</v>
          </cell>
          <cell r="B2337" t="str">
            <v xml:space="preserve">PEMBANGUNAN INFRASTRUKTUR PERMUKIMAN KAB. GROBOGAN </v>
          </cell>
          <cell r="C2337" t="str">
            <v xml:space="preserve">- </v>
          </cell>
          <cell r="D2337" t="str">
            <v>-</v>
          </cell>
          <cell r="E2337">
            <v>0</v>
          </cell>
          <cell r="F2337">
            <v>2310000</v>
          </cell>
          <cell r="G2337">
            <v>2310000</v>
          </cell>
          <cell r="H2337">
            <v>0</v>
          </cell>
          <cell r="I2337">
            <v>462000</v>
          </cell>
          <cell r="J2337">
            <v>462000</v>
          </cell>
          <cell r="K2337">
            <v>20</v>
          </cell>
          <cell r="L2337">
            <v>20</v>
          </cell>
        </row>
        <row r="2338">
          <cell r="A2338">
            <v>2199</v>
          </cell>
          <cell r="B2338" t="str">
            <v>060302.4612.04941.01 PAMSIMAS Desa Tambakan Kecamatan Gubug</v>
          </cell>
          <cell r="C2338" t="str">
            <v>Swakelola</v>
          </cell>
          <cell r="D2338" t="str">
            <v>Fisik</v>
          </cell>
          <cell r="E2338">
            <v>0</v>
          </cell>
          <cell r="F2338">
            <v>192500</v>
          </cell>
          <cell r="G2338">
            <v>192500</v>
          </cell>
          <cell r="H2338">
            <v>0</v>
          </cell>
          <cell r="I2338">
            <v>38500</v>
          </cell>
          <cell r="J2338">
            <v>38500</v>
          </cell>
          <cell r="K2338">
            <v>20</v>
          </cell>
          <cell r="L2338">
            <v>20</v>
          </cell>
        </row>
        <row r="2339">
          <cell r="A2339">
            <v>2200</v>
          </cell>
          <cell r="B2339" t="str">
            <v>060302.4612.04941.01 PANSIMAS Desa Ngombak Kecamatan Kedungjati</v>
          </cell>
          <cell r="C2339" t="str">
            <v>Swakelola</v>
          </cell>
          <cell r="D2339" t="str">
            <v>Fisik</v>
          </cell>
          <cell r="E2339">
            <v>0</v>
          </cell>
          <cell r="F2339">
            <v>192500</v>
          </cell>
          <cell r="G2339">
            <v>192500</v>
          </cell>
          <cell r="H2339">
            <v>0</v>
          </cell>
          <cell r="I2339">
            <v>38500</v>
          </cell>
          <cell r="J2339">
            <v>38500</v>
          </cell>
          <cell r="K2339">
            <v>20</v>
          </cell>
          <cell r="L2339">
            <v>20</v>
          </cell>
        </row>
        <row r="2340">
          <cell r="A2340">
            <v>2201</v>
          </cell>
          <cell r="B2340" t="str">
            <v>060302.4612.04941.01 PAMSIMAS Desa Jetis Kecamatan Karangrayung</v>
          </cell>
          <cell r="C2340" t="str">
            <v>Swakelola</v>
          </cell>
          <cell r="D2340" t="str">
            <v>Fisik</v>
          </cell>
          <cell r="E2340">
            <v>0</v>
          </cell>
          <cell r="F2340">
            <v>192500</v>
          </cell>
          <cell r="G2340">
            <v>192500</v>
          </cell>
          <cell r="H2340">
            <v>0</v>
          </cell>
          <cell r="I2340">
            <v>38500</v>
          </cell>
          <cell r="J2340">
            <v>38500</v>
          </cell>
          <cell r="K2340">
            <v>20</v>
          </cell>
          <cell r="L2340">
            <v>20</v>
          </cell>
        </row>
        <row r="2341">
          <cell r="A2341">
            <v>2202</v>
          </cell>
          <cell r="B2341" t="str">
            <v>060302.4612.04941.01 PAMSIMAS Desa Parakan Kecamatan Karangrayung</v>
          </cell>
          <cell r="C2341" t="str">
            <v>Swakelola</v>
          </cell>
          <cell r="D2341" t="str">
            <v>Fisik</v>
          </cell>
          <cell r="E2341">
            <v>0</v>
          </cell>
          <cell r="F2341">
            <v>192500</v>
          </cell>
          <cell r="G2341">
            <v>192500</v>
          </cell>
          <cell r="H2341">
            <v>0</v>
          </cell>
          <cell r="I2341">
            <v>38500</v>
          </cell>
          <cell r="J2341">
            <v>38500</v>
          </cell>
          <cell r="K2341">
            <v>20</v>
          </cell>
          <cell r="L2341">
            <v>20</v>
          </cell>
        </row>
        <row r="2342">
          <cell r="A2342">
            <v>2203</v>
          </cell>
          <cell r="B2342" t="str">
            <v>060302.4612.04941.01 PAMSIMAS Desa Jambangan Kecamatan Geyer</v>
          </cell>
          <cell r="C2342" t="str">
            <v>Swakelola</v>
          </cell>
          <cell r="D2342" t="str">
            <v>Fisik</v>
          </cell>
          <cell r="E2342">
            <v>0</v>
          </cell>
          <cell r="F2342">
            <v>192500</v>
          </cell>
          <cell r="G2342">
            <v>192500</v>
          </cell>
          <cell r="H2342">
            <v>0</v>
          </cell>
          <cell r="I2342">
            <v>38500</v>
          </cell>
          <cell r="J2342">
            <v>38500</v>
          </cell>
          <cell r="K2342">
            <v>20</v>
          </cell>
          <cell r="L2342">
            <v>20</v>
          </cell>
        </row>
        <row r="2343">
          <cell r="A2343">
            <v>2204</v>
          </cell>
          <cell r="B2343" t="str">
            <v>060302.4612.04941.01 PAMSIMAS Desa Ngrandah Kecamatan Toroh</v>
          </cell>
          <cell r="C2343" t="str">
            <v>Swakelola</v>
          </cell>
          <cell r="D2343" t="str">
            <v>Fisik</v>
          </cell>
          <cell r="E2343">
            <v>0</v>
          </cell>
          <cell r="F2343">
            <v>192500</v>
          </cell>
          <cell r="G2343">
            <v>192500</v>
          </cell>
          <cell r="H2343">
            <v>0</v>
          </cell>
          <cell r="I2343">
            <v>38500</v>
          </cell>
          <cell r="J2343">
            <v>38500</v>
          </cell>
          <cell r="K2343">
            <v>20</v>
          </cell>
          <cell r="L2343">
            <v>20</v>
          </cell>
        </row>
        <row r="2344">
          <cell r="A2344">
            <v>2205</v>
          </cell>
          <cell r="B2344" t="str">
            <v>060302.4612.04941.01 PAMSIMAS Desa Tegal Sumur Kecamatan Brati</v>
          </cell>
          <cell r="C2344" t="str">
            <v>Swakelola</v>
          </cell>
          <cell r="D2344" t="str">
            <v>Fisik</v>
          </cell>
          <cell r="E2344">
            <v>0</v>
          </cell>
          <cell r="F2344">
            <v>192500</v>
          </cell>
          <cell r="G2344">
            <v>192500</v>
          </cell>
          <cell r="H2344">
            <v>0</v>
          </cell>
          <cell r="I2344">
            <v>38500</v>
          </cell>
          <cell r="J2344">
            <v>38500</v>
          </cell>
          <cell r="K2344">
            <v>20</v>
          </cell>
          <cell r="L2344">
            <v>20</v>
          </cell>
        </row>
        <row r="2345">
          <cell r="A2345">
            <v>2206</v>
          </cell>
          <cell r="B2345" t="str">
            <v>060302.4612.04941.01 PAMSIMAS Desa Teguhan Kecamatan Grobogan</v>
          </cell>
          <cell r="C2345" t="str">
            <v>Swakelola</v>
          </cell>
          <cell r="D2345" t="str">
            <v>Fisik</v>
          </cell>
          <cell r="E2345">
            <v>0</v>
          </cell>
          <cell r="F2345">
            <v>192500</v>
          </cell>
          <cell r="G2345">
            <v>192500</v>
          </cell>
          <cell r="H2345">
            <v>0</v>
          </cell>
          <cell r="I2345">
            <v>38500</v>
          </cell>
          <cell r="J2345">
            <v>38500</v>
          </cell>
          <cell r="K2345">
            <v>20</v>
          </cell>
          <cell r="L2345">
            <v>20</v>
          </cell>
        </row>
        <row r="2346">
          <cell r="A2346">
            <v>2207</v>
          </cell>
          <cell r="B2346" t="str">
            <v>060302.4612.04941.01 PAMSIMAS Desa Pakis Kecamatan Kradenan</v>
          </cell>
          <cell r="C2346" t="str">
            <v>Swakelola</v>
          </cell>
          <cell r="D2346" t="str">
            <v>Fisik</v>
          </cell>
          <cell r="E2346">
            <v>0</v>
          </cell>
          <cell r="F2346">
            <v>192500</v>
          </cell>
          <cell r="G2346">
            <v>192500</v>
          </cell>
          <cell r="H2346">
            <v>0</v>
          </cell>
          <cell r="I2346">
            <v>38500</v>
          </cell>
          <cell r="J2346">
            <v>38500</v>
          </cell>
          <cell r="K2346">
            <v>20</v>
          </cell>
          <cell r="L2346">
            <v>20</v>
          </cell>
        </row>
        <row r="2347">
          <cell r="A2347">
            <v>2208</v>
          </cell>
          <cell r="B2347" t="str">
            <v>060302.4612.04941.01 PAMSIMAS Desa Randurejo Kecamatan</v>
          </cell>
          <cell r="C2347" t="str">
            <v>Swakelola</v>
          </cell>
          <cell r="D2347" t="str">
            <v>Fisik</v>
          </cell>
          <cell r="E2347">
            <v>0</v>
          </cell>
          <cell r="F2347">
            <v>192500</v>
          </cell>
          <cell r="G2347">
            <v>192500</v>
          </cell>
          <cell r="H2347">
            <v>0</v>
          </cell>
          <cell r="I2347">
            <v>38500</v>
          </cell>
          <cell r="J2347">
            <v>38500</v>
          </cell>
          <cell r="K2347">
            <v>20</v>
          </cell>
          <cell r="L2347">
            <v>20</v>
          </cell>
        </row>
        <row r="2348">
          <cell r="A2348">
            <v>2209</v>
          </cell>
          <cell r="B2348" t="str">
            <v>060302.4612.04941.01 PAMSIMAS Desa Manggarwetan Kecamatan Godong</v>
          </cell>
          <cell r="C2348" t="str">
            <v>Swakelola</v>
          </cell>
          <cell r="D2348" t="str">
            <v>Fisik</v>
          </cell>
          <cell r="E2348">
            <v>0</v>
          </cell>
          <cell r="F2348">
            <v>192500</v>
          </cell>
          <cell r="G2348">
            <v>192500</v>
          </cell>
          <cell r="H2348">
            <v>0</v>
          </cell>
          <cell r="I2348">
            <v>38500</v>
          </cell>
          <cell r="J2348">
            <v>38500</v>
          </cell>
          <cell r="K2348">
            <v>20</v>
          </cell>
          <cell r="L2348">
            <v>20</v>
          </cell>
        </row>
        <row r="2349">
          <cell r="A2349">
            <v>2210</v>
          </cell>
          <cell r="B2349" t="str">
            <v>060302.4612.04941.01 PAMSIMAS Desa Sulursari Kecamatan Gabus</v>
          </cell>
          <cell r="C2349" t="str">
            <v>Swakelola</v>
          </cell>
          <cell r="D2349" t="str">
            <v>Fisik</v>
          </cell>
          <cell r="E2349">
            <v>0</v>
          </cell>
          <cell r="F2349">
            <v>192500</v>
          </cell>
          <cell r="G2349">
            <v>192500</v>
          </cell>
          <cell r="H2349">
            <v>0</v>
          </cell>
          <cell r="I2349">
            <v>38500</v>
          </cell>
          <cell r="J2349">
            <v>38500</v>
          </cell>
          <cell r="K2349">
            <v>20</v>
          </cell>
          <cell r="L2349">
            <v>20</v>
          </cell>
        </row>
        <row r="2350">
          <cell r="A2350">
            <v>5502948</v>
          </cell>
          <cell r="B2350" t="str">
            <v xml:space="preserve">PEMBANGUNAN INFRASTRUKTUR PERMUKIMAN KAB. BLORA </v>
          </cell>
          <cell r="C2350" t="str">
            <v xml:space="preserve">- </v>
          </cell>
          <cell r="D2350" t="str">
            <v>-</v>
          </cell>
          <cell r="E2350">
            <v>0</v>
          </cell>
          <cell r="F2350">
            <v>2310000</v>
          </cell>
          <cell r="G2350">
            <v>2310000</v>
          </cell>
          <cell r="H2350">
            <v>0</v>
          </cell>
          <cell r="I2350">
            <v>1386000</v>
          </cell>
          <cell r="J2350">
            <v>1386000</v>
          </cell>
          <cell r="K2350">
            <v>60</v>
          </cell>
          <cell r="L2350">
            <v>30</v>
          </cell>
        </row>
        <row r="2351">
          <cell r="A2351">
            <v>2211</v>
          </cell>
          <cell r="B2351" t="str">
            <v>060302.4612.04941.01 PAMSIMAS</v>
          </cell>
          <cell r="C2351" t="str">
            <v>Swakelola</v>
          </cell>
          <cell r="D2351" t="str">
            <v>Fisik</v>
          </cell>
          <cell r="E2351">
            <v>0</v>
          </cell>
          <cell r="F2351">
            <v>2310000</v>
          </cell>
          <cell r="G2351">
            <v>2310000</v>
          </cell>
          <cell r="H2351">
            <v>0</v>
          </cell>
          <cell r="I2351">
            <v>1386000</v>
          </cell>
          <cell r="J2351">
            <v>1386000</v>
          </cell>
          <cell r="K2351">
            <v>60</v>
          </cell>
          <cell r="L2351">
            <v>30</v>
          </cell>
        </row>
        <row r="2352">
          <cell r="A2352">
            <v>5502954</v>
          </cell>
          <cell r="B2352" t="str">
            <v xml:space="preserve">PEMBANGUNAN INFRASTRUKTUR PERMUKIMAN M KAB. REMBANG </v>
          </cell>
          <cell r="C2352" t="str">
            <v xml:space="preserve">- </v>
          </cell>
          <cell r="D2352" t="str">
            <v>-</v>
          </cell>
          <cell r="E2352">
            <v>0</v>
          </cell>
          <cell r="F2352">
            <v>2310000</v>
          </cell>
          <cell r="G2352">
            <v>2310000</v>
          </cell>
          <cell r="H2352">
            <v>0</v>
          </cell>
          <cell r="I2352">
            <v>462000</v>
          </cell>
          <cell r="J2352">
            <v>462000</v>
          </cell>
          <cell r="K2352">
            <v>20</v>
          </cell>
          <cell r="L2352">
            <v>4</v>
          </cell>
        </row>
        <row r="2353">
          <cell r="A2353">
            <v>2212</v>
          </cell>
          <cell r="B2353" t="str">
            <v>060302.4612.04941.02 Desa Babadan, Desa Krikilan, Desa Pelemsari Cs. sebanyak 12 Desa</v>
          </cell>
          <cell r="C2353" t="str">
            <v>Swakelola</v>
          </cell>
          <cell r="D2353" t="str">
            <v>Fisik</v>
          </cell>
          <cell r="E2353">
            <v>0</v>
          </cell>
          <cell r="F2353">
            <v>462000</v>
          </cell>
          <cell r="G2353">
            <v>462000</v>
          </cell>
          <cell r="H2353">
            <v>0</v>
          </cell>
          <cell r="I2353">
            <v>462000</v>
          </cell>
          <cell r="J2353">
            <v>462000</v>
          </cell>
          <cell r="K2353">
            <v>100</v>
          </cell>
          <cell r="L2353">
            <v>20</v>
          </cell>
        </row>
        <row r="2354">
          <cell r="A2354">
            <v>2213</v>
          </cell>
          <cell r="B2354" t="str">
            <v>060302.4612.04941.02 pamsimas</v>
          </cell>
          <cell r="C2354" t="str">
            <v>Swakelola</v>
          </cell>
          <cell r="D2354" t="str">
            <v>Fisik</v>
          </cell>
          <cell r="E2354">
            <v>0</v>
          </cell>
          <cell r="F2354">
            <v>1848000</v>
          </cell>
          <cell r="G2354">
            <v>1848000</v>
          </cell>
          <cell r="H2354">
            <v>0</v>
          </cell>
          <cell r="I2354">
            <v>0</v>
          </cell>
          <cell r="J2354">
            <v>0</v>
          </cell>
          <cell r="K2354">
            <v>0</v>
          </cell>
          <cell r="L2354">
            <v>0</v>
          </cell>
        </row>
        <row r="2355">
          <cell r="A2355">
            <v>5502960</v>
          </cell>
          <cell r="B2355" t="str">
            <v xml:space="preserve">PEMBANGUNAN INFRASTRUKTUR PERMUKIMAN KAB. PATI </v>
          </cell>
          <cell r="C2355" t="str">
            <v xml:space="preserve">- </v>
          </cell>
          <cell r="D2355" t="str">
            <v>-</v>
          </cell>
          <cell r="E2355">
            <v>0</v>
          </cell>
          <cell r="F2355">
            <v>2310000</v>
          </cell>
          <cell r="G2355">
            <v>2310000</v>
          </cell>
          <cell r="H2355">
            <v>0</v>
          </cell>
          <cell r="I2355">
            <v>462000</v>
          </cell>
          <cell r="J2355">
            <v>462000</v>
          </cell>
          <cell r="K2355">
            <v>20</v>
          </cell>
          <cell r="L2355">
            <v>0</v>
          </cell>
        </row>
        <row r="2356">
          <cell r="A2356">
            <v>2214</v>
          </cell>
          <cell r="B2356" t="str">
            <v>060302.4612.04941.03 PAMSIMAS</v>
          </cell>
          <cell r="C2356" t="str">
            <v>Swakelola</v>
          </cell>
          <cell r="D2356" t="str">
            <v>Fisik</v>
          </cell>
          <cell r="E2356">
            <v>0</v>
          </cell>
          <cell r="F2356">
            <v>2310000</v>
          </cell>
          <cell r="G2356">
            <v>2310000</v>
          </cell>
          <cell r="H2356">
            <v>0</v>
          </cell>
          <cell r="I2356">
            <v>462000</v>
          </cell>
          <cell r="J2356">
            <v>462000</v>
          </cell>
          <cell r="K2356">
            <v>20</v>
          </cell>
          <cell r="L2356">
            <v>0</v>
          </cell>
        </row>
        <row r="2357">
          <cell r="A2357">
            <v>5502979</v>
          </cell>
          <cell r="B2357" t="str">
            <v xml:space="preserve">PEMBANGUNAN INFRASTRUKTUR PERMUKIMAN KAB. KUDUS </v>
          </cell>
          <cell r="C2357" t="str">
            <v xml:space="preserve">- </v>
          </cell>
          <cell r="D2357" t="str">
            <v>-</v>
          </cell>
          <cell r="E2357">
            <v>0</v>
          </cell>
          <cell r="F2357">
            <v>2310000</v>
          </cell>
          <cell r="G2357">
            <v>2310000</v>
          </cell>
          <cell r="H2357">
            <v>0</v>
          </cell>
          <cell r="I2357">
            <v>462000</v>
          </cell>
          <cell r="J2357">
            <v>462000</v>
          </cell>
          <cell r="K2357">
            <v>20</v>
          </cell>
          <cell r="L2357">
            <v>20</v>
          </cell>
        </row>
        <row r="2358">
          <cell r="A2358">
            <v>2215</v>
          </cell>
          <cell r="B2358" t="str">
            <v>060302.4612.04941.02 DESA KANDANG MAS</v>
          </cell>
          <cell r="C2358" t="str">
            <v>Swakelola</v>
          </cell>
          <cell r="D2358" t="str">
            <v>Fisik</v>
          </cell>
          <cell r="E2358">
            <v>0</v>
          </cell>
          <cell r="F2358">
            <v>192500</v>
          </cell>
          <cell r="G2358">
            <v>192500</v>
          </cell>
          <cell r="H2358">
            <v>0</v>
          </cell>
          <cell r="I2358">
            <v>38500</v>
          </cell>
          <cell r="J2358">
            <v>38500</v>
          </cell>
          <cell r="K2358">
            <v>20</v>
          </cell>
          <cell r="L2358">
            <v>20</v>
          </cell>
        </row>
        <row r="2359">
          <cell r="A2359">
            <v>2216</v>
          </cell>
          <cell r="B2359" t="str">
            <v>060302.4612.04941.02 DESA LAU</v>
          </cell>
          <cell r="C2359" t="str">
            <v>Swakelola</v>
          </cell>
          <cell r="D2359" t="str">
            <v>Fisik</v>
          </cell>
          <cell r="E2359">
            <v>0</v>
          </cell>
          <cell r="F2359">
            <v>192500</v>
          </cell>
          <cell r="G2359">
            <v>192500</v>
          </cell>
          <cell r="H2359">
            <v>0</v>
          </cell>
          <cell r="I2359">
            <v>38500</v>
          </cell>
          <cell r="J2359">
            <v>38500</v>
          </cell>
          <cell r="K2359">
            <v>20</v>
          </cell>
          <cell r="L2359">
            <v>20</v>
          </cell>
        </row>
        <row r="2360">
          <cell r="A2360">
            <v>2217</v>
          </cell>
          <cell r="B2360" t="str">
            <v>060302.4612.04941.02 DESA KAJAR</v>
          </cell>
          <cell r="C2360" t="str">
            <v>Swakelola</v>
          </cell>
          <cell r="D2360" t="str">
            <v>Fisik</v>
          </cell>
          <cell r="E2360">
            <v>0</v>
          </cell>
          <cell r="F2360">
            <v>192500</v>
          </cell>
          <cell r="G2360">
            <v>192500</v>
          </cell>
          <cell r="H2360">
            <v>0</v>
          </cell>
          <cell r="I2360">
            <v>38500</v>
          </cell>
          <cell r="J2360">
            <v>38500</v>
          </cell>
          <cell r="K2360">
            <v>20</v>
          </cell>
          <cell r="L2360">
            <v>20</v>
          </cell>
        </row>
        <row r="2361">
          <cell r="A2361">
            <v>2218</v>
          </cell>
          <cell r="B2361" t="str">
            <v>060302.4612.04941.02 DESA MARGOREJO</v>
          </cell>
          <cell r="C2361" t="str">
            <v>Swakelola</v>
          </cell>
          <cell r="D2361" t="str">
            <v>Fisik</v>
          </cell>
          <cell r="E2361">
            <v>0</v>
          </cell>
          <cell r="F2361">
            <v>192500</v>
          </cell>
          <cell r="G2361">
            <v>192500</v>
          </cell>
          <cell r="H2361">
            <v>0</v>
          </cell>
          <cell r="I2361">
            <v>38500</v>
          </cell>
          <cell r="J2361">
            <v>38500</v>
          </cell>
          <cell r="K2361">
            <v>20</v>
          </cell>
          <cell r="L2361">
            <v>20</v>
          </cell>
        </row>
        <row r="2362">
          <cell r="A2362">
            <v>2219</v>
          </cell>
          <cell r="B2362" t="str">
            <v>060302.4612.04941.02 DESA PIJI</v>
          </cell>
          <cell r="C2362" t="str">
            <v>Swakelola</v>
          </cell>
          <cell r="D2362" t="str">
            <v>Fisik</v>
          </cell>
          <cell r="E2362">
            <v>0</v>
          </cell>
          <cell r="F2362">
            <v>192500</v>
          </cell>
          <cell r="G2362">
            <v>192500</v>
          </cell>
          <cell r="H2362">
            <v>0</v>
          </cell>
          <cell r="I2362">
            <v>38500</v>
          </cell>
          <cell r="J2362">
            <v>38500</v>
          </cell>
          <cell r="K2362">
            <v>20</v>
          </cell>
          <cell r="L2362">
            <v>20</v>
          </cell>
        </row>
        <row r="2363">
          <cell r="A2363">
            <v>2220</v>
          </cell>
          <cell r="B2363" t="str">
            <v>060302.4612.04941.02 DESA CENDONO</v>
          </cell>
          <cell r="C2363" t="str">
            <v>Swakelola</v>
          </cell>
          <cell r="D2363" t="str">
            <v>Fisik</v>
          </cell>
          <cell r="E2363">
            <v>0</v>
          </cell>
          <cell r="F2363">
            <v>192500</v>
          </cell>
          <cell r="G2363">
            <v>192500</v>
          </cell>
          <cell r="H2363">
            <v>0</v>
          </cell>
          <cell r="I2363">
            <v>38500</v>
          </cell>
          <cell r="J2363">
            <v>38500</v>
          </cell>
          <cell r="K2363">
            <v>20</v>
          </cell>
          <cell r="L2363">
            <v>20</v>
          </cell>
        </row>
        <row r="2364">
          <cell r="A2364">
            <v>2221</v>
          </cell>
          <cell r="B2364" t="str">
            <v>060302.4612.04941.02 DESA KEDUNGSARI</v>
          </cell>
          <cell r="C2364" t="str">
            <v>Swakelola</v>
          </cell>
          <cell r="D2364" t="str">
            <v>Fisik</v>
          </cell>
          <cell r="E2364">
            <v>0</v>
          </cell>
          <cell r="F2364">
            <v>192500</v>
          </cell>
          <cell r="G2364">
            <v>192500</v>
          </cell>
          <cell r="H2364">
            <v>0</v>
          </cell>
          <cell r="I2364">
            <v>38500</v>
          </cell>
          <cell r="J2364">
            <v>38500</v>
          </cell>
          <cell r="K2364">
            <v>20</v>
          </cell>
          <cell r="L2364">
            <v>20</v>
          </cell>
        </row>
        <row r="2365">
          <cell r="A2365">
            <v>2222</v>
          </cell>
          <cell r="B2365" t="str">
            <v>060302.4612.04941.02 DESA DUKUHWARINGIN</v>
          </cell>
          <cell r="C2365" t="str">
            <v>Swakelola</v>
          </cell>
          <cell r="D2365" t="str">
            <v>Fisik</v>
          </cell>
          <cell r="E2365">
            <v>0</v>
          </cell>
          <cell r="F2365">
            <v>192500</v>
          </cell>
          <cell r="G2365">
            <v>192500</v>
          </cell>
          <cell r="H2365">
            <v>0</v>
          </cell>
          <cell r="I2365">
            <v>38500</v>
          </cell>
          <cell r="J2365">
            <v>38500</v>
          </cell>
          <cell r="K2365">
            <v>20</v>
          </cell>
          <cell r="L2365">
            <v>20</v>
          </cell>
        </row>
        <row r="2366">
          <cell r="A2366">
            <v>2223</v>
          </cell>
          <cell r="B2366" t="str">
            <v>060302.4612.04941.02 DESA TERNADI</v>
          </cell>
          <cell r="C2366" t="str">
            <v>Swakelola</v>
          </cell>
          <cell r="D2366" t="str">
            <v>Fisik</v>
          </cell>
          <cell r="E2366">
            <v>0</v>
          </cell>
          <cell r="F2366">
            <v>192500</v>
          </cell>
          <cell r="G2366">
            <v>192500</v>
          </cell>
          <cell r="H2366">
            <v>0</v>
          </cell>
          <cell r="I2366">
            <v>38500</v>
          </cell>
          <cell r="J2366">
            <v>38500</v>
          </cell>
          <cell r="K2366">
            <v>20</v>
          </cell>
          <cell r="L2366">
            <v>20</v>
          </cell>
        </row>
        <row r="2367">
          <cell r="A2367">
            <v>2224</v>
          </cell>
          <cell r="B2367" t="str">
            <v>060302.4612.04941.02 DESA TERBAN</v>
          </cell>
          <cell r="C2367" t="str">
            <v>Swakelola</v>
          </cell>
          <cell r="D2367" t="str">
            <v>Fisik</v>
          </cell>
          <cell r="E2367">
            <v>0</v>
          </cell>
          <cell r="F2367">
            <v>192500</v>
          </cell>
          <cell r="G2367">
            <v>192500</v>
          </cell>
          <cell r="H2367">
            <v>0</v>
          </cell>
          <cell r="I2367">
            <v>38500</v>
          </cell>
          <cell r="J2367">
            <v>38500</v>
          </cell>
          <cell r="K2367">
            <v>20</v>
          </cell>
          <cell r="L2367">
            <v>20</v>
          </cell>
        </row>
        <row r="2368">
          <cell r="A2368">
            <v>2225</v>
          </cell>
          <cell r="B2368" t="str">
            <v>060302.4612.04941.02 DESA GAMONG</v>
          </cell>
          <cell r="C2368" t="str">
            <v>Swakelola</v>
          </cell>
          <cell r="D2368" t="str">
            <v>Fisik</v>
          </cell>
          <cell r="E2368">
            <v>0</v>
          </cell>
          <cell r="F2368">
            <v>192500</v>
          </cell>
          <cell r="G2368">
            <v>192500</v>
          </cell>
          <cell r="H2368">
            <v>0</v>
          </cell>
          <cell r="I2368">
            <v>38500</v>
          </cell>
          <cell r="J2368">
            <v>38500</v>
          </cell>
          <cell r="K2368">
            <v>20</v>
          </cell>
          <cell r="L2368">
            <v>20</v>
          </cell>
        </row>
        <row r="2369">
          <cell r="A2369">
            <v>2226</v>
          </cell>
          <cell r="B2369" t="str">
            <v>060302.4612.04941.02 DESA KLALING</v>
          </cell>
          <cell r="C2369" t="str">
            <v>Swakelola</v>
          </cell>
          <cell r="D2369" t="str">
            <v>Fisik</v>
          </cell>
          <cell r="E2369">
            <v>0</v>
          </cell>
          <cell r="F2369">
            <v>192500</v>
          </cell>
          <cell r="G2369">
            <v>192500</v>
          </cell>
          <cell r="H2369">
            <v>0</v>
          </cell>
          <cell r="I2369">
            <v>38500</v>
          </cell>
          <cell r="J2369">
            <v>38500</v>
          </cell>
          <cell r="K2369">
            <v>20</v>
          </cell>
          <cell r="L2369">
            <v>20</v>
          </cell>
        </row>
        <row r="2370">
          <cell r="A2370">
            <v>5502991</v>
          </cell>
          <cell r="B2370" t="str">
            <v xml:space="preserve">PEMBANGUNAN INFRASTRUKTUR PERMUKIMAN KAB. DEMAK </v>
          </cell>
          <cell r="C2370" t="str">
            <v xml:space="preserve">- </v>
          </cell>
          <cell r="D2370" t="str">
            <v>-</v>
          </cell>
          <cell r="E2370">
            <v>0</v>
          </cell>
          <cell r="F2370">
            <v>2310000</v>
          </cell>
          <cell r="G2370">
            <v>2310000</v>
          </cell>
          <cell r="H2370">
            <v>0</v>
          </cell>
          <cell r="I2370">
            <v>462000</v>
          </cell>
          <cell r="J2370">
            <v>462000</v>
          </cell>
          <cell r="K2370">
            <v>20</v>
          </cell>
          <cell r="L2370">
            <v>20</v>
          </cell>
        </row>
        <row r="2371">
          <cell r="A2371">
            <v>2227</v>
          </cell>
          <cell r="B2371" t="str">
            <v>060302.4612.04941.02 PAMSIMAS Desa Kedungori Kec. Dempet</v>
          </cell>
          <cell r="C2371" t="str">
            <v>Swakelola</v>
          </cell>
          <cell r="D2371" t="str">
            <v>Fisik</v>
          </cell>
          <cell r="E2371">
            <v>0</v>
          </cell>
          <cell r="F2371">
            <v>192500</v>
          </cell>
          <cell r="G2371">
            <v>192500</v>
          </cell>
          <cell r="H2371">
            <v>0</v>
          </cell>
          <cell r="I2371">
            <v>38500</v>
          </cell>
          <cell r="J2371">
            <v>38500</v>
          </cell>
          <cell r="K2371">
            <v>20</v>
          </cell>
          <cell r="L2371">
            <v>20</v>
          </cell>
        </row>
        <row r="2372">
          <cell r="A2372">
            <v>2228</v>
          </cell>
          <cell r="B2372" t="str">
            <v>060302.4612.04941.02 PAMSIMAS Desa Kramat Kec. Dempet</v>
          </cell>
          <cell r="C2372" t="str">
            <v>Swakelola</v>
          </cell>
          <cell r="D2372" t="str">
            <v>Fisik</v>
          </cell>
          <cell r="E2372">
            <v>0</v>
          </cell>
          <cell r="F2372">
            <v>192500</v>
          </cell>
          <cell r="G2372">
            <v>192500</v>
          </cell>
          <cell r="H2372">
            <v>0</v>
          </cell>
          <cell r="I2372">
            <v>38500</v>
          </cell>
          <cell r="J2372">
            <v>38500</v>
          </cell>
          <cell r="K2372">
            <v>20</v>
          </cell>
          <cell r="L2372">
            <v>20</v>
          </cell>
        </row>
        <row r="2373">
          <cell r="A2373">
            <v>2229</v>
          </cell>
          <cell r="B2373" t="str">
            <v>060302.4612.04941.02 PAMSIMAS Desa Sarimulyo Kec. Kebonagung</v>
          </cell>
          <cell r="C2373" t="str">
            <v>Swakelola</v>
          </cell>
          <cell r="D2373" t="str">
            <v>Fisik</v>
          </cell>
          <cell r="E2373">
            <v>0</v>
          </cell>
          <cell r="F2373">
            <v>192500</v>
          </cell>
          <cell r="G2373">
            <v>192500</v>
          </cell>
          <cell r="H2373">
            <v>0</v>
          </cell>
          <cell r="I2373">
            <v>38500</v>
          </cell>
          <cell r="J2373">
            <v>38500</v>
          </cell>
          <cell r="K2373">
            <v>20</v>
          </cell>
          <cell r="L2373">
            <v>20</v>
          </cell>
        </row>
        <row r="2374">
          <cell r="A2374">
            <v>2230</v>
          </cell>
          <cell r="B2374" t="str">
            <v>060302.4612.04941.02 PAMSIMAS Desa Prigi Kec. Kebonagung</v>
          </cell>
          <cell r="C2374" t="str">
            <v>Swakelola</v>
          </cell>
          <cell r="D2374" t="str">
            <v>Fisik</v>
          </cell>
          <cell r="E2374">
            <v>0</v>
          </cell>
          <cell r="F2374">
            <v>192500</v>
          </cell>
          <cell r="G2374">
            <v>192500</v>
          </cell>
          <cell r="H2374">
            <v>0</v>
          </cell>
          <cell r="I2374">
            <v>38500</v>
          </cell>
          <cell r="J2374">
            <v>38500</v>
          </cell>
          <cell r="K2374">
            <v>20</v>
          </cell>
          <cell r="L2374">
            <v>20</v>
          </cell>
        </row>
        <row r="2375">
          <cell r="A2375">
            <v>2231</v>
          </cell>
          <cell r="B2375" t="str">
            <v>060302.4612.04941.02 PAMSIMAS Desa Pilangwetan Kec. Kebonagung</v>
          </cell>
          <cell r="C2375" t="str">
            <v>Swakelola</v>
          </cell>
          <cell r="D2375" t="str">
            <v>Fisik</v>
          </cell>
          <cell r="E2375">
            <v>0</v>
          </cell>
          <cell r="F2375">
            <v>192500</v>
          </cell>
          <cell r="G2375">
            <v>192500</v>
          </cell>
          <cell r="H2375">
            <v>0</v>
          </cell>
          <cell r="I2375">
            <v>38500</v>
          </cell>
          <cell r="J2375">
            <v>38500</v>
          </cell>
          <cell r="K2375">
            <v>20</v>
          </cell>
          <cell r="L2375">
            <v>20</v>
          </cell>
        </row>
        <row r="2376">
          <cell r="A2376">
            <v>2232</v>
          </cell>
          <cell r="B2376" t="str">
            <v>060302.4612.04941.02 PAMSIMAS Desa Kedungkarang Kec. Wedung</v>
          </cell>
          <cell r="C2376" t="str">
            <v>Swakelola</v>
          </cell>
          <cell r="D2376" t="str">
            <v>Fisik</v>
          </cell>
          <cell r="E2376">
            <v>0</v>
          </cell>
          <cell r="F2376">
            <v>192500</v>
          </cell>
          <cell r="G2376">
            <v>192500</v>
          </cell>
          <cell r="H2376">
            <v>0</v>
          </cell>
          <cell r="I2376">
            <v>38500</v>
          </cell>
          <cell r="J2376">
            <v>38500</v>
          </cell>
          <cell r="K2376">
            <v>20</v>
          </cell>
          <cell r="L2376">
            <v>20</v>
          </cell>
        </row>
        <row r="2377">
          <cell r="A2377">
            <v>2233</v>
          </cell>
          <cell r="B2377" t="str">
            <v>060302.4612.04941.02 PAMSIMAS Desa Tedunan Kec. Wedung</v>
          </cell>
          <cell r="C2377" t="str">
            <v>Swakelola</v>
          </cell>
          <cell r="D2377" t="str">
            <v>Fisik</v>
          </cell>
          <cell r="E2377">
            <v>0</v>
          </cell>
          <cell r="F2377">
            <v>192500</v>
          </cell>
          <cell r="G2377">
            <v>192500</v>
          </cell>
          <cell r="H2377">
            <v>0</v>
          </cell>
          <cell r="I2377">
            <v>38500</v>
          </cell>
          <cell r="J2377">
            <v>38500</v>
          </cell>
          <cell r="K2377">
            <v>20</v>
          </cell>
          <cell r="L2377">
            <v>20</v>
          </cell>
        </row>
        <row r="2378">
          <cell r="A2378">
            <v>2234</v>
          </cell>
          <cell r="B2378" t="str">
            <v>060302.4612.04941.02 PAMSIMAS Desa Sidorejo Kec. Sayung</v>
          </cell>
          <cell r="C2378" t="str">
            <v>Swakelola</v>
          </cell>
          <cell r="D2378" t="str">
            <v>Fisik</v>
          </cell>
          <cell r="E2378">
            <v>0</v>
          </cell>
          <cell r="F2378">
            <v>192500</v>
          </cell>
          <cell r="G2378">
            <v>192500</v>
          </cell>
          <cell r="H2378">
            <v>0</v>
          </cell>
          <cell r="I2378">
            <v>38500</v>
          </cell>
          <cell r="J2378">
            <v>38500</v>
          </cell>
          <cell r="K2378">
            <v>20</v>
          </cell>
          <cell r="L2378">
            <v>20</v>
          </cell>
        </row>
        <row r="2379">
          <cell r="A2379">
            <v>2235</v>
          </cell>
          <cell r="B2379" t="str">
            <v>060302.4612.04941.02 PAMSIMAS Timbulsloko Kec. Sayung</v>
          </cell>
          <cell r="C2379" t="str">
            <v>Swakelola</v>
          </cell>
          <cell r="D2379" t="str">
            <v>Fisik</v>
          </cell>
          <cell r="E2379">
            <v>0</v>
          </cell>
          <cell r="F2379">
            <v>192500</v>
          </cell>
          <cell r="G2379">
            <v>192500</v>
          </cell>
          <cell r="H2379">
            <v>0</v>
          </cell>
          <cell r="I2379">
            <v>38500</v>
          </cell>
          <cell r="J2379">
            <v>38500</v>
          </cell>
          <cell r="K2379">
            <v>20</v>
          </cell>
          <cell r="L2379">
            <v>20</v>
          </cell>
        </row>
        <row r="2380">
          <cell r="A2380">
            <v>2236</v>
          </cell>
          <cell r="B2380" t="str">
            <v>060302.4612.04941.02 PAMSIMAS Desa Ngegot Kec. Mijen</v>
          </cell>
          <cell r="C2380" t="str">
            <v>Swakelola</v>
          </cell>
          <cell r="D2380" t="str">
            <v>Fisik</v>
          </cell>
          <cell r="E2380">
            <v>0</v>
          </cell>
          <cell r="F2380">
            <v>192500</v>
          </cell>
          <cell r="G2380">
            <v>192500</v>
          </cell>
          <cell r="H2380">
            <v>0</v>
          </cell>
          <cell r="I2380">
            <v>38500</v>
          </cell>
          <cell r="J2380">
            <v>38500</v>
          </cell>
          <cell r="K2380">
            <v>20</v>
          </cell>
          <cell r="L2380">
            <v>20</v>
          </cell>
        </row>
        <row r="2381">
          <cell r="A2381">
            <v>2237</v>
          </cell>
          <cell r="B2381" t="str">
            <v>060302.4612.04941.02 PAMSIMAS Desa Bakalrejo Kec. Guntur</v>
          </cell>
          <cell r="C2381" t="str">
            <v>Swakelola</v>
          </cell>
          <cell r="D2381" t="str">
            <v>Fisik</v>
          </cell>
          <cell r="E2381">
            <v>0</v>
          </cell>
          <cell r="F2381">
            <v>192500</v>
          </cell>
          <cell r="G2381">
            <v>192500</v>
          </cell>
          <cell r="H2381">
            <v>0</v>
          </cell>
          <cell r="I2381">
            <v>38500</v>
          </cell>
          <cell r="J2381">
            <v>38500</v>
          </cell>
          <cell r="K2381">
            <v>20</v>
          </cell>
          <cell r="L2381">
            <v>20</v>
          </cell>
        </row>
        <row r="2382">
          <cell r="A2382">
            <v>2238</v>
          </cell>
          <cell r="B2382" t="str">
            <v>060302.4612.04941.02 PAMSIMAS Desa Turitempel Kec. Guntur</v>
          </cell>
          <cell r="C2382" t="str">
            <v>Swakelola</v>
          </cell>
          <cell r="D2382" t="str">
            <v>Fisik</v>
          </cell>
          <cell r="E2382">
            <v>0</v>
          </cell>
          <cell r="F2382">
            <v>192500</v>
          </cell>
          <cell r="G2382">
            <v>192500</v>
          </cell>
          <cell r="H2382">
            <v>0</v>
          </cell>
          <cell r="I2382">
            <v>38500</v>
          </cell>
          <cell r="J2382">
            <v>38500</v>
          </cell>
          <cell r="K2382">
            <v>20</v>
          </cell>
          <cell r="L2382">
            <v>20</v>
          </cell>
        </row>
        <row r="2383">
          <cell r="A2383">
            <v>5503005</v>
          </cell>
          <cell r="B2383" t="str">
            <v xml:space="preserve">PEMBANGUNAN INFRASTRUKTUR PERMUKIMAN KAB. SEMARANG </v>
          </cell>
          <cell r="C2383" t="str">
            <v xml:space="preserve">- </v>
          </cell>
          <cell r="D2383" t="str">
            <v>-</v>
          </cell>
          <cell r="E2383">
            <v>0</v>
          </cell>
          <cell r="F2383">
            <v>2310000</v>
          </cell>
          <cell r="G2383">
            <v>2310000</v>
          </cell>
          <cell r="H2383">
            <v>0</v>
          </cell>
          <cell r="I2383">
            <v>423500</v>
          </cell>
          <cell r="J2383">
            <v>423500</v>
          </cell>
          <cell r="K2383">
            <v>18.329999999999998</v>
          </cell>
          <cell r="L2383">
            <v>7.52</v>
          </cell>
        </row>
        <row r="2384">
          <cell r="A2384">
            <v>2239</v>
          </cell>
          <cell r="B2384" t="str">
            <v>060302.4612.04941.02 Desa Branjang Kec. Ungaran Barat</v>
          </cell>
          <cell r="C2384" t="str">
            <v>Swakelola</v>
          </cell>
          <cell r="D2384" t="str">
            <v>Fisik</v>
          </cell>
          <cell r="E2384">
            <v>0</v>
          </cell>
          <cell r="F2384">
            <v>192500</v>
          </cell>
          <cell r="G2384">
            <v>192500</v>
          </cell>
          <cell r="H2384">
            <v>0</v>
          </cell>
          <cell r="I2384">
            <v>38500</v>
          </cell>
          <cell r="J2384">
            <v>38500</v>
          </cell>
          <cell r="K2384">
            <v>20</v>
          </cell>
          <cell r="L2384">
            <v>13.24</v>
          </cell>
        </row>
        <row r="2385">
          <cell r="A2385">
            <v>2240</v>
          </cell>
          <cell r="B2385" t="str">
            <v>060302.4612.04941.02 Desa Kalongan Kec. Ungaran Timur</v>
          </cell>
          <cell r="C2385" t="str">
            <v>Swakelola</v>
          </cell>
          <cell r="D2385" t="str">
            <v>Fisik</v>
          </cell>
          <cell r="E2385">
            <v>0</v>
          </cell>
          <cell r="F2385">
            <v>192500</v>
          </cell>
          <cell r="G2385">
            <v>192500</v>
          </cell>
          <cell r="H2385">
            <v>0</v>
          </cell>
          <cell r="I2385">
            <v>38500</v>
          </cell>
          <cell r="J2385">
            <v>38500</v>
          </cell>
          <cell r="K2385">
            <v>20</v>
          </cell>
          <cell r="L2385">
            <v>9.5399999999999991</v>
          </cell>
        </row>
        <row r="2386">
          <cell r="A2386">
            <v>2241</v>
          </cell>
          <cell r="B2386" t="str">
            <v>060302.4612.04941.02 Desa Pagersari Kec. Bergas</v>
          </cell>
          <cell r="C2386" t="str">
            <v>Swakelola</v>
          </cell>
          <cell r="D2386" t="str">
            <v>Fisik</v>
          </cell>
          <cell r="E2386">
            <v>0</v>
          </cell>
          <cell r="F2386">
            <v>192500</v>
          </cell>
          <cell r="G2386">
            <v>192500</v>
          </cell>
          <cell r="H2386">
            <v>0</v>
          </cell>
          <cell r="I2386">
            <v>38500</v>
          </cell>
          <cell r="J2386">
            <v>38500</v>
          </cell>
          <cell r="K2386">
            <v>20</v>
          </cell>
          <cell r="L2386">
            <v>4.71</v>
          </cell>
        </row>
        <row r="2387">
          <cell r="A2387">
            <v>2242</v>
          </cell>
          <cell r="B2387" t="str">
            <v>060302.4612.04941.02 Desa Wringinputih Kec. Bergas</v>
          </cell>
          <cell r="C2387" t="str">
            <v>Swakelola</v>
          </cell>
          <cell r="D2387" t="str">
            <v>Fisik</v>
          </cell>
          <cell r="E2387">
            <v>0</v>
          </cell>
          <cell r="F2387">
            <v>192500</v>
          </cell>
          <cell r="G2387">
            <v>192500</v>
          </cell>
          <cell r="H2387">
            <v>0</v>
          </cell>
          <cell r="I2387">
            <v>38500</v>
          </cell>
          <cell r="J2387">
            <v>38500</v>
          </cell>
          <cell r="K2387">
            <v>20</v>
          </cell>
          <cell r="L2387">
            <v>13.35</v>
          </cell>
        </row>
        <row r="2388">
          <cell r="A2388">
            <v>2243</v>
          </cell>
          <cell r="B2388" t="str">
            <v>060302.4612.04941.02 Desa Sidomukti Kec. Bandungan</v>
          </cell>
          <cell r="C2388" t="str">
            <v>Swakelola</v>
          </cell>
          <cell r="D2388" t="str">
            <v>Fisik</v>
          </cell>
          <cell r="E2388">
            <v>0</v>
          </cell>
          <cell r="F2388">
            <v>192500</v>
          </cell>
          <cell r="G2388">
            <v>192500</v>
          </cell>
          <cell r="H2388">
            <v>0</v>
          </cell>
          <cell r="I2388">
            <v>0</v>
          </cell>
          <cell r="J2388">
            <v>0</v>
          </cell>
          <cell r="K2388">
            <v>0</v>
          </cell>
          <cell r="L2388">
            <v>1.85</v>
          </cell>
        </row>
        <row r="2389">
          <cell r="A2389">
            <v>2244</v>
          </cell>
          <cell r="B2389" t="str">
            <v>060302.4612.04941.02 Desa Rowobani Kec. Banyubiru</v>
          </cell>
          <cell r="C2389" t="str">
            <v>Swakelola</v>
          </cell>
          <cell r="D2389" t="str">
            <v>Fisik</v>
          </cell>
          <cell r="E2389">
            <v>0</v>
          </cell>
          <cell r="F2389">
            <v>192500</v>
          </cell>
          <cell r="G2389">
            <v>192500</v>
          </cell>
          <cell r="H2389">
            <v>0</v>
          </cell>
          <cell r="I2389">
            <v>38500</v>
          </cell>
          <cell r="J2389">
            <v>38500</v>
          </cell>
          <cell r="K2389">
            <v>20</v>
          </cell>
          <cell r="L2389">
            <v>7</v>
          </cell>
        </row>
        <row r="2390">
          <cell r="A2390">
            <v>2245</v>
          </cell>
          <cell r="B2390" t="str">
            <v>060302.4612.04941.02 Desa Tempuran Kec. Bringin</v>
          </cell>
          <cell r="C2390" t="str">
            <v>Swakelola</v>
          </cell>
          <cell r="D2390" t="str">
            <v>Fisik</v>
          </cell>
          <cell r="E2390">
            <v>0</v>
          </cell>
          <cell r="F2390">
            <v>192500</v>
          </cell>
          <cell r="G2390">
            <v>192500</v>
          </cell>
          <cell r="H2390">
            <v>0</v>
          </cell>
          <cell r="I2390">
            <v>38500</v>
          </cell>
          <cell r="J2390">
            <v>38500</v>
          </cell>
          <cell r="K2390">
            <v>20</v>
          </cell>
          <cell r="L2390">
            <v>7.99</v>
          </cell>
        </row>
        <row r="2391">
          <cell r="A2391">
            <v>2246</v>
          </cell>
          <cell r="B2391" t="str">
            <v>060302.4612.04941.02 Desa Kebonagung Kec. Sumowono</v>
          </cell>
          <cell r="C2391" t="str">
            <v>Swakelola</v>
          </cell>
          <cell r="D2391" t="str">
            <v>Fisik</v>
          </cell>
          <cell r="E2391">
            <v>0</v>
          </cell>
          <cell r="F2391">
            <v>192500</v>
          </cell>
          <cell r="G2391">
            <v>192500</v>
          </cell>
          <cell r="H2391">
            <v>0</v>
          </cell>
          <cell r="I2391">
            <v>38500</v>
          </cell>
          <cell r="J2391">
            <v>38500</v>
          </cell>
          <cell r="K2391">
            <v>20</v>
          </cell>
          <cell r="L2391">
            <v>2.52</v>
          </cell>
        </row>
        <row r="2392">
          <cell r="A2392">
            <v>2247</v>
          </cell>
          <cell r="B2392" t="str">
            <v>060302.4612.04941.02 Desa Kedungringin Kec. Suruh</v>
          </cell>
          <cell r="C2392" t="str">
            <v>Swakelola</v>
          </cell>
          <cell r="D2392" t="str">
            <v>Fisik</v>
          </cell>
          <cell r="E2392">
            <v>0</v>
          </cell>
          <cell r="F2392">
            <v>192500</v>
          </cell>
          <cell r="G2392">
            <v>192500</v>
          </cell>
          <cell r="H2392">
            <v>0</v>
          </cell>
          <cell r="I2392">
            <v>38500</v>
          </cell>
          <cell r="J2392">
            <v>38500</v>
          </cell>
          <cell r="K2392">
            <v>20</v>
          </cell>
          <cell r="L2392">
            <v>7.62</v>
          </cell>
        </row>
        <row r="2393">
          <cell r="A2393">
            <v>2248</v>
          </cell>
          <cell r="B2393" t="str">
            <v>060302.4612.04941.02 Desa Purworejo Kec. Suruh</v>
          </cell>
          <cell r="C2393" t="str">
            <v>Swakelola</v>
          </cell>
          <cell r="D2393" t="str">
            <v>Fisik</v>
          </cell>
          <cell r="E2393">
            <v>0</v>
          </cell>
          <cell r="F2393">
            <v>192500</v>
          </cell>
          <cell r="G2393">
            <v>192500</v>
          </cell>
          <cell r="H2393">
            <v>0</v>
          </cell>
          <cell r="I2393">
            <v>38500</v>
          </cell>
          <cell r="J2393">
            <v>38500</v>
          </cell>
          <cell r="K2393">
            <v>20</v>
          </cell>
          <cell r="L2393">
            <v>10.119999999999999</v>
          </cell>
        </row>
        <row r="2394">
          <cell r="A2394">
            <v>2249</v>
          </cell>
          <cell r="B2394" t="str">
            <v>060302.4612.04941.02 Desa Barukan Kec. Tengaran</v>
          </cell>
          <cell r="C2394" t="str">
            <v>Swakelola</v>
          </cell>
          <cell r="D2394" t="str">
            <v>Fisik</v>
          </cell>
          <cell r="E2394">
            <v>0</v>
          </cell>
          <cell r="F2394">
            <v>192500</v>
          </cell>
          <cell r="G2394">
            <v>192500</v>
          </cell>
          <cell r="H2394">
            <v>0</v>
          </cell>
          <cell r="I2394">
            <v>38500</v>
          </cell>
          <cell r="J2394">
            <v>38500</v>
          </cell>
          <cell r="K2394">
            <v>20</v>
          </cell>
          <cell r="L2394">
            <v>4.62</v>
          </cell>
        </row>
        <row r="2395">
          <cell r="A2395">
            <v>2250</v>
          </cell>
          <cell r="B2395" t="str">
            <v>060302.4612.04941.02 Desa Karanggondang Kec. Pabelan</v>
          </cell>
          <cell r="C2395" t="str">
            <v>Swakelola</v>
          </cell>
          <cell r="D2395" t="str">
            <v>Fisik</v>
          </cell>
          <cell r="E2395">
            <v>0</v>
          </cell>
          <cell r="F2395">
            <v>192500</v>
          </cell>
          <cell r="G2395">
            <v>192500</v>
          </cell>
          <cell r="H2395">
            <v>0</v>
          </cell>
          <cell r="I2395">
            <v>38500</v>
          </cell>
          <cell r="J2395">
            <v>38500</v>
          </cell>
          <cell r="K2395">
            <v>20</v>
          </cell>
          <cell r="L2395">
            <v>7.69</v>
          </cell>
        </row>
        <row r="2396">
          <cell r="A2396">
            <v>5503011</v>
          </cell>
          <cell r="B2396" t="str">
            <v xml:space="preserve">PEMBANGUNAN INFRASTRUKTUR PERMUKIMAN KAB. TEMANGGUNG </v>
          </cell>
          <cell r="C2396" t="str">
            <v xml:space="preserve">- </v>
          </cell>
          <cell r="D2396" t="str">
            <v>-</v>
          </cell>
          <cell r="E2396">
            <v>0</v>
          </cell>
          <cell r="F2396">
            <v>2310000</v>
          </cell>
          <cell r="G2396">
            <v>2310000</v>
          </cell>
          <cell r="H2396">
            <v>0</v>
          </cell>
          <cell r="I2396">
            <v>0</v>
          </cell>
          <cell r="J2396">
            <v>0</v>
          </cell>
          <cell r="K2396">
            <v>0</v>
          </cell>
          <cell r="L2396">
            <v>40.04</v>
          </cell>
        </row>
        <row r="2397">
          <cell r="A2397">
            <v>2251</v>
          </cell>
          <cell r="B2397" t="str">
            <v>060302.4612.04941.02 Canggal Kledung</v>
          </cell>
          <cell r="C2397" t="str">
            <v>Swakelola</v>
          </cell>
          <cell r="D2397" t="str">
            <v>Fisik</v>
          </cell>
          <cell r="E2397">
            <v>0</v>
          </cell>
          <cell r="F2397">
            <v>192500</v>
          </cell>
          <cell r="G2397">
            <v>192500</v>
          </cell>
          <cell r="H2397">
            <v>0</v>
          </cell>
          <cell r="I2397">
            <v>0</v>
          </cell>
          <cell r="J2397">
            <v>0</v>
          </cell>
          <cell r="K2397">
            <v>0</v>
          </cell>
          <cell r="L2397">
            <v>43</v>
          </cell>
        </row>
        <row r="2398">
          <cell r="A2398">
            <v>2252</v>
          </cell>
          <cell r="B2398" t="str">
            <v>060302.4612.04941.02 Donorojo</v>
          </cell>
          <cell r="C2398" t="str">
            <v>Swakelola</v>
          </cell>
          <cell r="D2398" t="str">
            <v>Fisik</v>
          </cell>
          <cell r="E2398">
            <v>0</v>
          </cell>
          <cell r="F2398">
            <v>192500</v>
          </cell>
          <cell r="G2398">
            <v>192500</v>
          </cell>
          <cell r="H2398">
            <v>0</v>
          </cell>
          <cell r="I2398">
            <v>0</v>
          </cell>
          <cell r="J2398">
            <v>0</v>
          </cell>
          <cell r="K2398">
            <v>0</v>
          </cell>
          <cell r="L2398">
            <v>7.5</v>
          </cell>
        </row>
        <row r="2399">
          <cell r="A2399">
            <v>2253</v>
          </cell>
          <cell r="B2399" t="str">
            <v>060302.4612.04941.02 10 Desa yang lain</v>
          </cell>
          <cell r="C2399" t="str">
            <v>Swakelola</v>
          </cell>
          <cell r="D2399" t="str">
            <v>Fisik</v>
          </cell>
          <cell r="E2399">
            <v>0</v>
          </cell>
          <cell r="F2399">
            <v>1925000</v>
          </cell>
          <cell r="G2399">
            <v>1925000</v>
          </cell>
          <cell r="H2399">
            <v>0</v>
          </cell>
          <cell r="I2399">
            <v>0</v>
          </cell>
          <cell r="J2399">
            <v>0</v>
          </cell>
          <cell r="K2399">
            <v>0</v>
          </cell>
          <cell r="L2399">
            <v>43</v>
          </cell>
        </row>
        <row r="2400">
          <cell r="A2400">
            <v>5503020</v>
          </cell>
          <cell r="B2400" t="str">
            <v xml:space="preserve">PEMBANGUNAN INFRASTRUKTUR PERMUKIMAN KAB. KENDAL </v>
          </cell>
          <cell r="C2400" t="str">
            <v xml:space="preserve">- </v>
          </cell>
          <cell r="D2400" t="str">
            <v>-</v>
          </cell>
          <cell r="E2400">
            <v>0</v>
          </cell>
          <cell r="F2400">
            <v>2310000</v>
          </cell>
          <cell r="G2400">
            <v>2310000</v>
          </cell>
          <cell r="H2400">
            <v>0</v>
          </cell>
          <cell r="I2400">
            <v>462000</v>
          </cell>
          <cell r="J2400">
            <v>462000</v>
          </cell>
          <cell r="K2400">
            <v>20</v>
          </cell>
          <cell r="L2400">
            <v>20</v>
          </cell>
        </row>
        <row r="2401">
          <cell r="A2401">
            <v>2254</v>
          </cell>
          <cell r="B2401" t="str">
            <v>060302.4612.04941.03 PAMSIMAS</v>
          </cell>
          <cell r="C2401" t="str">
            <v>Swakelola</v>
          </cell>
          <cell r="D2401" t="str">
            <v>Fisik</v>
          </cell>
          <cell r="E2401">
            <v>0</v>
          </cell>
          <cell r="F2401">
            <v>2310000</v>
          </cell>
          <cell r="G2401">
            <v>2310000</v>
          </cell>
          <cell r="H2401">
            <v>0</v>
          </cell>
          <cell r="I2401">
            <v>462000</v>
          </cell>
          <cell r="J2401">
            <v>462000</v>
          </cell>
          <cell r="K2401">
            <v>20</v>
          </cell>
          <cell r="L2401">
            <v>20</v>
          </cell>
        </row>
        <row r="2402">
          <cell r="A2402">
            <v>5503036</v>
          </cell>
          <cell r="B2402" t="str">
            <v xml:space="preserve">PEMBANGUNAN INFRASTRUKTUR PERMUKIMAN KAB. BATANG </v>
          </cell>
          <cell r="C2402" t="str">
            <v xml:space="preserve">- </v>
          </cell>
          <cell r="D2402" t="str">
            <v>-</v>
          </cell>
          <cell r="E2402">
            <v>0</v>
          </cell>
          <cell r="F2402">
            <v>2310000</v>
          </cell>
          <cell r="G2402">
            <v>2310000</v>
          </cell>
          <cell r="H2402">
            <v>0</v>
          </cell>
          <cell r="I2402">
            <v>462000</v>
          </cell>
          <cell r="J2402">
            <v>462000</v>
          </cell>
          <cell r="K2402">
            <v>20</v>
          </cell>
          <cell r="L2402">
            <v>0</v>
          </cell>
        </row>
        <row r="2403">
          <cell r="A2403">
            <v>2255</v>
          </cell>
          <cell r="B2403" t="str">
            <v>060302.4612.04941.03 PAMSIMAS</v>
          </cell>
          <cell r="C2403" t="str">
            <v>Swakelola</v>
          </cell>
          <cell r="D2403" t="str">
            <v>Fisik</v>
          </cell>
          <cell r="E2403">
            <v>0</v>
          </cell>
          <cell r="F2403">
            <v>2310000</v>
          </cell>
          <cell r="G2403">
            <v>2310000</v>
          </cell>
          <cell r="H2403">
            <v>0</v>
          </cell>
          <cell r="I2403">
            <v>462000</v>
          </cell>
          <cell r="J2403">
            <v>462000</v>
          </cell>
          <cell r="K2403">
            <v>20</v>
          </cell>
          <cell r="L2403">
            <v>0</v>
          </cell>
        </row>
        <row r="2404">
          <cell r="A2404">
            <v>5503042</v>
          </cell>
          <cell r="B2404" t="str">
            <v xml:space="preserve">PEMBANGUNAN INFRASTRUKTUR PERMUKIMAN KAB. PEKALONGAN </v>
          </cell>
          <cell r="C2404" t="str">
            <v xml:space="preserve">- </v>
          </cell>
          <cell r="D2404" t="str">
            <v>-</v>
          </cell>
          <cell r="E2404">
            <v>0</v>
          </cell>
          <cell r="F2404">
            <v>2310000</v>
          </cell>
          <cell r="G2404">
            <v>2310000</v>
          </cell>
          <cell r="H2404">
            <v>0</v>
          </cell>
          <cell r="I2404">
            <v>462000</v>
          </cell>
          <cell r="J2404">
            <v>462000</v>
          </cell>
          <cell r="K2404">
            <v>20</v>
          </cell>
          <cell r="L2404">
            <v>20</v>
          </cell>
        </row>
        <row r="2405">
          <cell r="A2405">
            <v>2256</v>
          </cell>
          <cell r="B2405" t="str">
            <v>060302.4612.04941.02 Desa Api-api, Kec. Wonokerto</v>
          </cell>
          <cell r="C2405" t="str">
            <v>Swakelola</v>
          </cell>
          <cell r="D2405" t="str">
            <v>Fisik</v>
          </cell>
          <cell r="E2405">
            <v>0</v>
          </cell>
          <cell r="F2405">
            <v>192500</v>
          </cell>
          <cell r="G2405">
            <v>192500</v>
          </cell>
          <cell r="H2405">
            <v>0</v>
          </cell>
          <cell r="I2405">
            <v>38500</v>
          </cell>
          <cell r="J2405">
            <v>38500</v>
          </cell>
          <cell r="K2405">
            <v>20</v>
          </cell>
          <cell r="L2405">
            <v>20</v>
          </cell>
        </row>
        <row r="2406">
          <cell r="A2406">
            <v>2257</v>
          </cell>
          <cell r="B2406" t="str">
            <v>060302.4612.04941.02 Desa Kemplong, Kec. Wiradesa</v>
          </cell>
          <cell r="C2406" t="str">
            <v>Swakelola</v>
          </cell>
          <cell r="D2406" t="str">
            <v>Fisik</v>
          </cell>
          <cell r="E2406">
            <v>0</v>
          </cell>
          <cell r="F2406">
            <v>192500</v>
          </cell>
          <cell r="G2406">
            <v>192500</v>
          </cell>
          <cell r="H2406">
            <v>0</v>
          </cell>
          <cell r="I2406">
            <v>38500</v>
          </cell>
          <cell r="J2406">
            <v>38500</v>
          </cell>
          <cell r="K2406">
            <v>20</v>
          </cell>
          <cell r="L2406">
            <v>20</v>
          </cell>
        </row>
        <row r="2407">
          <cell r="A2407">
            <v>2258</v>
          </cell>
          <cell r="B2407" t="str">
            <v>060302.4612.04941.02 Desa Karangsari, Kec. Bojong</v>
          </cell>
          <cell r="C2407" t="str">
            <v>Swakelola</v>
          </cell>
          <cell r="D2407" t="str">
            <v>Fisik</v>
          </cell>
          <cell r="E2407">
            <v>0</v>
          </cell>
          <cell r="F2407">
            <v>192500</v>
          </cell>
          <cell r="G2407">
            <v>192500</v>
          </cell>
          <cell r="H2407">
            <v>0</v>
          </cell>
          <cell r="I2407">
            <v>38500</v>
          </cell>
          <cell r="J2407">
            <v>38500</v>
          </cell>
          <cell r="K2407">
            <v>20</v>
          </cell>
          <cell r="L2407">
            <v>20</v>
          </cell>
        </row>
        <row r="2408">
          <cell r="A2408">
            <v>2259</v>
          </cell>
          <cell r="B2408" t="str">
            <v>060302.4612.04941.02 Desa Langensari, Kec. Kesesi</v>
          </cell>
          <cell r="C2408" t="str">
            <v>Swakelola</v>
          </cell>
          <cell r="D2408" t="str">
            <v>Fisik</v>
          </cell>
          <cell r="E2408">
            <v>0</v>
          </cell>
          <cell r="F2408">
            <v>192500</v>
          </cell>
          <cell r="G2408">
            <v>192500</v>
          </cell>
          <cell r="H2408">
            <v>0</v>
          </cell>
          <cell r="I2408">
            <v>38500</v>
          </cell>
          <cell r="J2408">
            <v>38500</v>
          </cell>
          <cell r="K2408">
            <v>20</v>
          </cell>
          <cell r="L2408">
            <v>20</v>
          </cell>
        </row>
        <row r="2409">
          <cell r="A2409">
            <v>2260</v>
          </cell>
          <cell r="B2409" t="str">
            <v>060302.4612.04941.02 Desa Simbangwetan, Kec. Buaran</v>
          </cell>
          <cell r="C2409" t="str">
            <v>Swakelola</v>
          </cell>
          <cell r="D2409" t="str">
            <v>Fisik</v>
          </cell>
          <cell r="E2409">
            <v>0</v>
          </cell>
          <cell r="F2409">
            <v>192500</v>
          </cell>
          <cell r="G2409">
            <v>192500</v>
          </cell>
          <cell r="H2409">
            <v>0</v>
          </cell>
          <cell r="I2409">
            <v>38500</v>
          </cell>
          <cell r="J2409">
            <v>38500</v>
          </cell>
          <cell r="K2409">
            <v>20</v>
          </cell>
          <cell r="L2409">
            <v>20</v>
          </cell>
        </row>
        <row r="2410">
          <cell r="A2410">
            <v>2261</v>
          </cell>
          <cell r="B2410" t="str">
            <v>060302.4612.04941.02 Desa Simbangkulon, Kec. Buaran</v>
          </cell>
          <cell r="C2410" t="str">
            <v>Swakelola</v>
          </cell>
          <cell r="D2410" t="str">
            <v>Fisik</v>
          </cell>
          <cell r="E2410">
            <v>0</v>
          </cell>
          <cell r="F2410">
            <v>192500</v>
          </cell>
          <cell r="G2410">
            <v>192500</v>
          </cell>
          <cell r="H2410">
            <v>0</v>
          </cell>
          <cell r="I2410">
            <v>38500</v>
          </cell>
          <cell r="J2410">
            <v>38500</v>
          </cell>
          <cell r="K2410">
            <v>20</v>
          </cell>
          <cell r="L2410">
            <v>20</v>
          </cell>
        </row>
        <row r="2411">
          <cell r="A2411">
            <v>2262</v>
          </cell>
          <cell r="B2411" t="str">
            <v>060302.4612.04941.02 Desa Bantarkulon, Kec. Lebakbarang</v>
          </cell>
          <cell r="C2411" t="str">
            <v>Swakelola</v>
          </cell>
          <cell r="D2411" t="str">
            <v>Fisik</v>
          </cell>
          <cell r="E2411">
            <v>0</v>
          </cell>
          <cell r="F2411">
            <v>192500</v>
          </cell>
          <cell r="G2411">
            <v>192500</v>
          </cell>
          <cell r="H2411">
            <v>0</v>
          </cell>
          <cell r="I2411">
            <v>38500</v>
          </cell>
          <cell r="J2411">
            <v>38500</v>
          </cell>
          <cell r="K2411">
            <v>20</v>
          </cell>
          <cell r="L2411">
            <v>20</v>
          </cell>
        </row>
        <row r="2412">
          <cell r="A2412">
            <v>2263</v>
          </cell>
          <cell r="B2412" t="str">
            <v>060302.4612.04941.02 Desa Lebakbarang, Kec. Lebakbarang</v>
          </cell>
          <cell r="C2412" t="str">
            <v>Swakelola</v>
          </cell>
          <cell r="D2412" t="str">
            <v>Fisik</v>
          </cell>
          <cell r="E2412">
            <v>0</v>
          </cell>
          <cell r="F2412">
            <v>192500</v>
          </cell>
          <cell r="G2412">
            <v>192500</v>
          </cell>
          <cell r="H2412">
            <v>0</v>
          </cell>
          <cell r="I2412">
            <v>38500</v>
          </cell>
          <cell r="J2412">
            <v>38500</v>
          </cell>
          <cell r="K2412">
            <v>20</v>
          </cell>
          <cell r="L2412">
            <v>20</v>
          </cell>
        </row>
        <row r="2413">
          <cell r="A2413">
            <v>2264</v>
          </cell>
          <cell r="B2413" t="str">
            <v>060302.4612.04941.02 Desa Sengare, Kec. Talun</v>
          </cell>
          <cell r="C2413" t="str">
            <v>Swakelola</v>
          </cell>
          <cell r="D2413" t="str">
            <v>Fisik</v>
          </cell>
          <cell r="E2413">
            <v>0</v>
          </cell>
          <cell r="F2413">
            <v>551086</v>
          </cell>
          <cell r="G2413">
            <v>551086</v>
          </cell>
          <cell r="H2413">
            <v>0</v>
          </cell>
          <cell r="I2413">
            <v>110217</v>
          </cell>
          <cell r="J2413">
            <v>110217</v>
          </cell>
          <cell r="K2413">
            <v>20</v>
          </cell>
          <cell r="L2413">
            <v>20</v>
          </cell>
        </row>
        <row r="2414">
          <cell r="A2414">
            <v>2265</v>
          </cell>
          <cell r="B2414" t="str">
            <v>060302.4612.04941.02 Desa Batursari, Kec. Talun</v>
          </cell>
          <cell r="C2414" t="str">
            <v>Swakelola</v>
          </cell>
          <cell r="D2414" t="str">
            <v>Fisik</v>
          </cell>
          <cell r="E2414">
            <v>0</v>
          </cell>
          <cell r="F2414">
            <v>94357</v>
          </cell>
          <cell r="G2414">
            <v>94357</v>
          </cell>
          <cell r="H2414">
            <v>0</v>
          </cell>
          <cell r="I2414">
            <v>18871</v>
          </cell>
          <cell r="J2414">
            <v>18871</v>
          </cell>
          <cell r="K2414">
            <v>20</v>
          </cell>
          <cell r="L2414">
            <v>20</v>
          </cell>
        </row>
        <row r="2415">
          <cell r="A2415">
            <v>2266</v>
          </cell>
          <cell r="B2415" t="str">
            <v>060302.4612.04941.02 Desa Kalirejo, Kec. Talun</v>
          </cell>
          <cell r="C2415" t="str">
            <v>Swakelola</v>
          </cell>
          <cell r="D2415" t="str">
            <v>Fisik</v>
          </cell>
          <cell r="E2415">
            <v>0</v>
          </cell>
          <cell r="F2415">
            <v>82431</v>
          </cell>
          <cell r="G2415">
            <v>82431</v>
          </cell>
          <cell r="H2415">
            <v>0</v>
          </cell>
          <cell r="I2415">
            <v>16486</v>
          </cell>
          <cell r="J2415">
            <v>16486</v>
          </cell>
          <cell r="K2415">
            <v>20</v>
          </cell>
          <cell r="L2415">
            <v>20</v>
          </cell>
        </row>
        <row r="2416">
          <cell r="A2416">
            <v>2267</v>
          </cell>
          <cell r="B2416" t="str">
            <v>060302.4612.04941.02 Desa Karangasem, Kec. Talun</v>
          </cell>
          <cell r="C2416" t="str">
            <v>Swakelola</v>
          </cell>
          <cell r="D2416" t="str">
            <v>Fisik</v>
          </cell>
          <cell r="E2416">
            <v>0</v>
          </cell>
          <cell r="F2416">
            <v>42126</v>
          </cell>
          <cell r="G2416">
            <v>42126</v>
          </cell>
          <cell r="H2416">
            <v>0</v>
          </cell>
          <cell r="I2416">
            <v>8425</v>
          </cell>
          <cell r="J2416">
            <v>8425</v>
          </cell>
          <cell r="K2416">
            <v>20</v>
          </cell>
          <cell r="L2416">
            <v>20</v>
          </cell>
        </row>
        <row r="2417">
          <cell r="A2417">
            <v>5503051</v>
          </cell>
          <cell r="B2417" t="str">
            <v xml:space="preserve">PEMBANGUNAN INFRASTRUKTUR PERMUKIMAN KAB. PEMALANG </v>
          </cell>
          <cell r="C2417" t="str">
            <v xml:space="preserve">- </v>
          </cell>
          <cell r="D2417" t="str">
            <v>-</v>
          </cell>
          <cell r="E2417">
            <v>0</v>
          </cell>
          <cell r="F2417">
            <v>2310000</v>
          </cell>
          <cell r="G2417">
            <v>2310000</v>
          </cell>
          <cell r="H2417">
            <v>0</v>
          </cell>
          <cell r="I2417">
            <v>0</v>
          </cell>
          <cell r="J2417">
            <v>0</v>
          </cell>
          <cell r="K2417">
            <v>0</v>
          </cell>
          <cell r="L2417">
            <v>0</v>
          </cell>
        </row>
        <row r="2418">
          <cell r="A2418">
            <v>2268</v>
          </cell>
          <cell r="B2418" t="str">
            <v>060302.4612.04941.01 Pembangunan Sarana dan Prasarana Air Minum Di Desa Karangsari Kec. Pulosari</v>
          </cell>
          <cell r="C2418" t="str">
            <v>Swakelola</v>
          </cell>
          <cell r="D2418" t="str">
            <v>Fisik</v>
          </cell>
          <cell r="E2418">
            <v>0</v>
          </cell>
          <cell r="F2418">
            <v>192500</v>
          </cell>
          <cell r="G2418">
            <v>192500</v>
          </cell>
          <cell r="H2418">
            <v>0</v>
          </cell>
          <cell r="I2418">
            <v>0</v>
          </cell>
          <cell r="J2418">
            <v>0</v>
          </cell>
          <cell r="K2418">
            <v>0</v>
          </cell>
          <cell r="L2418">
            <v>0</v>
          </cell>
        </row>
        <row r="2419">
          <cell r="A2419">
            <v>2269</v>
          </cell>
          <cell r="B2419" t="str">
            <v>060302.4612.04941.01 Pembangunan Sarana dan Prasarana Air Minum Di Desa Nyalembeng Kec. Pulosari</v>
          </cell>
          <cell r="C2419" t="str">
            <v>Swakelola</v>
          </cell>
          <cell r="D2419" t="str">
            <v>Fisik</v>
          </cell>
          <cell r="E2419">
            <v>0</v>
          </cell>
          <cell r="F2419">
            <v>192500</v>
          </cell>
          <cell r="G2419">
            <v>192500</v>
          </cell>
          <cell r="H2419">
            <v>0</v>
          </cell>
          <cell r="I2419">
            <v>0</v>
          </cell>
          <cell r="J2419">
            <v>0</v>
          </cell>
          <cell r="K2419">
            <v>0</v>
          </cell>
          <cell r="L2419">
            <v>0</v>
          </cell>
        </row>
        <row r="2420">
          <cell r="A2420">
            <v>2270</v>
          </cell>
          <cell r="B2420" t="str">
            <v>060302.4612.04941.01 Pembangunan Sarana dan Prasarana Air Minum Di Desa Penakir Kec. Pulosari</v>
          </cell>
          <cell r="C2420" t="str">
            <v>Swakelola</v>
          </cell>
          <cell r="D2420" t="str">
            <v>Fisik</v>
          </cell>
          <cell r="E2420">
            <v>0</v>
          </cell>
          <cell r="F2420">
            <v>192500</v>
          </cell>
          <cell r="G2420">
            <v>192500</v>
          </cell>
          <cell r="H2420">
            <v>0</v>
          </cell>
          <cell r="I2420">
            <v>0</v>
          </cell>
          <cell r="J2420">
            <v>0</v>
          </cell>
          <cell r="K2420">
            <v>0</v>
          </cell>
          <cell r="L2420">
            <v>0</v>
          </cell>
        </row>
        <row r="2421">
          <cell r="A2421">
            <v>2271</v>
          </cell>
          <cell r="B2421" t="str">
            <v>060302.4612.04941.01 Pembangunan Sarana dan Prasarana Air Minum Di Desa Gunungsari Kec. Pulosari</v>
          </cell>
          <cell r="C2421" t="str">
            <v>Swakelola</v>
          </cell>
          <cell r="D2421" t="str">
            <v>Fisik</v>
          </cell>
          <cell r="E2421">
            <v>0</v>
          </cell>
          <cell r="F2421">
            <v>192500</v>
          </cell>
          <cell r="G2421">
            <v>192500</v>
          </cell>
          <cell r="H2421">
            <v>0</v>
          </cell>
          <cell r="I2421">
            <v>0</v>
          </cell>
          <cell r="J2421">
            <v>0</v>
          </cell>
          <cell r="K2421">
            <v>0</v>
          </cell>
          <cell r="L2421">
            <v>0</v>
          </cell>
        </row>
        <row r="2422">
          <cell r="A2422">
            <v>2272</v>
          </cell>
          <cell r="B2422" t="str">
            <v>060302.4612.04941.01 Pembangunan Sarana dan Prasarana Air Minum Di Desa Gapura Kec. Watukumpul</v>
          </cell>
          <cell r="C2422" t="str">
            <v>Swakelola</v>
          </cell>
          <cell r="D2422" t="str">
            <v>Fisik</v>
          </cell>
          <cell r="E2422">
            <v>0</v>
          </cell>
          <cell r="F2422">
            <v>192500</v>
          </cell>
          <cell r="G2422">
            <v>192500</v>
          </cell>
          <cell r="H2422">
            <v>0</v>
          </cell>
          <cell r="I2422">
            <v>0</v>
          </cell>
          <cell r="J2422">
            <v>0</v>
          </cell>
          <cell r="K2422">
            <v>0</v>
          </cell>
          <cell r="L2422">
            <v>0</v>
          </cell>
        </row>
        <row r="2423">
          <cell r="A2423">
            <v>2273</v>
          </cell>
          <cell r="B2423" t="str">
            <v>060302.4612.04941.01 Pembangunan Sarana dan Prasarana Air Minum Di Desa Majalangu Kec. Watukumpul</v>
          </cell>
          <cell r="C2423" t="str">
            <v>Swakelola</v>
          </cell>
          <cell r="D2423" t="str">
            <v>Fisik</v>
          </cell>
          <cell r="E2423">
            <v>0</v>
          </cell>
          <cell r="F2423">
            <v>192500</v>
          </cell>
          <cell r="G2423">
            <v>192500</v>
          </cell>
          <cell r="H2423">
            <v>0</v>
          </cell>
          <cell r="I2423">
            <v>0</v>
          </cell>
          <cell r="J2423">
            <v>0</v>
          </cell>
          <cell r="K2423">
            <v>0</v>
          </cell>
          <cell r="L2423">
            <v>0</v>
          </cell>
        </row>
        <row r="2424">
          <cell r="A2424">
            <v>2274</v>
          </cell>
          <cell r="B2424" t="str">
            <v>060302.4612.04941.01 Pembangunan Sarana dan Prasarana Air Minum Di Desa Cawet Kec. Watukumpul</v>
          </cell>
          <cell r="C2424" t="str">
            <v>Swakelola</v>
          </cell>
          <cell r="D2424" t="str">
            <v>Fisik</v>
          </cell>
          <cell r="E2424">
            <v>0</v>
          </cell>
          <cell r="F2424">
            <v>192500</v>
          </cell>
          <cell r="G2424">
            <v>192500</v>
          </cell>
          <cell r="H2424">
            <v>0</v>
          </cell>
          <cell r="I2424">
            <v>0</v>
          </cell>
          <cell r="J2424">
            <v>0</v>
          </cell>
          <cell r="K2424">
            <v>0</v>
          </cell>
          <cell r="L2424">
            <v>0</v>
          </cell>
        </row>
        <row r="2425">
          <cell r="A2425">
            <v>2275</v>
          </cell>
          <cell r="B2425" t="str">
            <v>060302.4612.04941.01 Pembangunan Sarana dan Prasarana Air Minum Di Desa Jojogan Kec. Watukumpul</v>
          </cell>
          <cell r="C2425" t="str">
            <v>Swakelola</v>
          </cell>
          <cell r="D2425" t="str">
            <v>Fisik</v>
          </cell>
          <cell r="E2425">
            <v>0</v>
          </cell>
          <cell r="F2425">
            <v>192500</v>
          </cell>
          <cell r="G2425">
            <v>192500</v>
          </cell>
          <cell r="H2425">
            <v>0</v>
          </cell>
          <cell r="I2425">
            <v>0</v>
          </cell>
          <cell r="J2425">
            <v>0</v>
          </cell>
          <cell r="K2425">
            <v>0</v>
          </cell>
          <cell r="L2425">
            <v>0</v>
          </cell>
        </row>
        <row r="2426">
          <cell r="A2426">
            <v>2276</v>
          </cell>
          <cell r="B2426" t="str">
            <v>060302.4612.04941.01 Pembangunan Sarana dan Prasarana Air Minum Di Desa Kalisaleh Kec. Belik</v>
          </cell>
          <cell r="C2426" t="str">
            <v>Swakelola</v>
          </cell>
          <cell r="D2426" t="str">
            <v>Fisik</v>
          </cell>
          <cell r="E2426">
            <v>0</v>
          </cell>
          <cell r="F2426">
            <v>192500</v>
          </cell>
          <cell r="G2426">
            <v>192500</v>
          </cell>
          <cell r="H2426">
            <v>0</v>
          </cell>
          <cell r="I2426">
            <v>0</v>
          </cell>
          <cell r="J2426">
            <v>0</v>
          </cell>
          <cell r="K2426">
            <v>0</v>
          </cell>
          <cell r="L2426">
            <v>0</v>
          </cell>
        </row>
        <row r="2427">
          <cell r="A2427">
            <v>2277</v>
          </cell>
          <cell r="B2427" t="str">
            <v>060302.4612.04941.01 Pembangunan Sarana dan Prasarana Air Minum Di Desa Sikasur Kec. Belik</v>
          </cell>
          <cell r="C2427" t="str">
            <v>Swakelola</v>
          </cell>
          <cell r="D2427" t="str">
            <v>Fisik</v>
          </cell>
          <cell r="E2427">
            <v>0</v>
          </cell>
          <cell r="F2427">
            <v>192500</v>
          </cell>
          <cell r="G2427">
            <v>192500</v>
          </cell>
          <cell r="H2427">
            <v>0</v>
          </cell>
          <cell r="I2427">
            <v>0</v>
          </cell>
          <cell r="J2427">
            <v>0</v>
          </cell>
          <cell r="K2427">
            <v>0</v>
          </cell>
          <cell r="L2427">
            <v>0</v>
          </cell>
        </row>
        <row r="2428">
          <cell r="A2428">
            <v>2278</v>
          </cell>
          <cell r="B2428" t="str">
            <v>060302.4612.04941.01 Pembangunan Sarana dan Prasarana Air Minum Di Desa Gendoang Kec. Moga</v>
          </cell>
          <cell r="C2428" t="str">
            <v>Swakelola</v>
          </cell>
          <cell r="D2428" t="str">
            <v>Fisik</v>
          </cell>
          <cell r="E2428">
            <v>0</v>
          </cell>
          <cell r="F2428">
            <v>192500</v>
          </cell>
          <cell r="G2428">
            <v>192500</v>
          </cell>
          <cell r="H2428">
            <v>0</v>
          </cell>
          <cell r="I2428">
            <v>0</v>
          </cell>
          <cell r="J2428">
            <v>0</v>
          </cell>
          <cell r="K2428">
            <v>0</v>
          </cell>
          <cell r="L2428">
            <v>0</v>
          </cell>
        </row>
        <row r="2429">
          <cell r="A2429">
            <v>2279</v>
          </cell>
          <cell r="B2429" t="str">
            <v>060302.4612.04941.01 Pembangunan Sarana dan Prasarana Air Minum Di Desa Pakembaran Kec. Warungpring</v>
          </cell>
          <cell r="C2429" t="str">
            <v>Swakelola</v>
          </cell>
          <cell r="D2429" t="str">
            <v>Fisik</v>
          </cell>
          <cell r="E2429">
            <v>0</v>
          </cell>
          <cell r="F2429">
            <v>192500</v>
          </cell>
          <cell r="G2429">
            <v>192500</v>
          </cell>
          <cell r="H2429">
            <v>0</v>
          </cell>
          <cell r="I2429">
            <v>0</v>
          </cell>
          <cell r="J2429">
            <v>0</v>
          </cell>
          <cell r="K2429">
            <v>0</v>
          </cell>
          <cell r="L2429">
            <v>0</v>
          </cell>
        </row>
        <row r="2430">
          <cell r="A2430">
            <v>5503067</v>
          </cell>
          <cell r="B2430" t="str">
            <v xml:space="preserve">PEMBANGUNAN INFRASTRUKTUR PERMUKIMAN KAB. TEGAL </v>
          </cell>
          <cell r="C2430" t="str">
            <v xml:space="preserve">- </v>
          </cell>
          <cell r="D2430" t="str">
            <v>-</v>
          </cell>
          <cell r="E2430">
            <v>0</v>
          </cell>
          <cell r="F2430">
            <v>2310000</v>
          </cell>
          <cell r="G2430">
            <v>2310000</v>
          </cell>
          <cell r="H2430">
            <v>0</v>
          </cell>
          <cell r="I2430">
            <v>0</v>
          </cell>
          <cell r="J2430">
            <v>0</v>
          </cell>
          <cell r="K2430">
            <v>0</v>
          </cell>
          <cell r="L2430">
            <v>0</v>
          </cell>
        </row>
        <row r="2431">
          <cell r="A2431">
            <v>2280</v>
          </cell>
          <cell r="B2431" t="str">
            <v>060302.4612.04941.02 PAMSIMAS Desa Pagerkasih</v>
          </cell>
          <cell r="C2431" t="str">
            <v>Swakelola</v>
          </cell>
          <cell r="D2431" t="str">
            <v>Fisik</v>
          </cell>
          <cell r="E2431">
            <v>0</v>
          </cell>
          <cell r="F2431">
            <v>192500</v>
          </cell>
          <cell r="G2431">
            <v>192500</v>
          </cell>
          <cell r="H2431">
            <v>0</v>
          </cell>
          <cell r="I2431">
            <v>0</v>
          </cell>
          <cell r="J2431">
            <v>0</v>
          </cell>
          <cell r="K2431">
            <v>0</v>
          </cell>
          <cell r="L2431">
            <v>0</v>
          </cell>
        </row>
        <row r="2432">
          <cell r="A2432">
            <v>2281</v>
          </cell>
          <cell r="B2432" t="str">
            <v>060302.4612.04941.02 PAMSIMAS Desa Sokatengah</v>
          </cell>
          <cell r="C2432" t="str">
            <v>Swakelola</v>
          </cell>
          <cell r="D2432" t="str">
            <v>Fisik</v>
          </cell>
          <cell r="E2432">
            <v>0</v>
          </cell>
          <cell r="F2432">
            <v>192500</v>
          </cell>
          <cell r="G2432">
            <v>192500</v>
          </cell>
          <cell r="H2432">
            <v>0</v>
          </cell>
          <cell r="I2432">
            <v>0</v>
          </cell>
          <cell r="J2432">
            <v>0</v>
          </cell>
          <cell r="K2432">
            <v>0</v>
          </cell>
          <cell r="L2432">
            <v>0</v>
          </cell>
        </row>
        <row r="2433">
          <cell r="A2433">
            <v>2282</v>
          </cell>
          <cell r="B2433" t="str">
            <v>060302.4612.04941.02 PAMSIMAS Desa Carul</v>
          </cell>
          <cell r="C2433" t="str">
            <v>Swakelola</v>
          </cell>
          <cell r="D2433" t="str">
            <v>Fisik</v>
          </cell>
          <cell r="E2433">
            <v>0</v>
          </cell>
          <cell r="F2433">
            <v>192500</v>
          </cell>
          <cell r="G2433">
            <v>192500</v>
          </cell>
          <cell r="H2433">
            <v>0</v>
          </cell>
          <cell r="I2433">
            <v>0</v>
          </cell>
          <cell r="J2433">
            <v>0</v>
          </cell>
          <cell r="K2433">
            <v>0</v>
          </cell>
          <cell r="L2433">
            <v>0</v>
          </cell>
        </row>
        <row r="2434">
          <cell r="A2434">
            <v>2283</v>
          </cell>
          <cell r="B2434" t="str">
            <v>060302.4612.04941.02 PAMSIMAS Desa Kalijambu</v>
          </cell>
          <cell r="C2434" t="str">
            <v>Swakelola</v>
          </cell>
          <cell r="D2434" t="str">
            <v>Fisik</v>
          </cell>
          <cell r="E2434">
            <v>0</v>
          </cell>
          <cell r="F2434">
            <v>192500</v>
          </cell>
          <cell r="G2434">
            <v>192500</v>
          </cell>
          <cell r="H2434">
            <v>0</v>
          </cell>
          <cell r="I2434">
            <v>0</v>
          </cell>
          <cell r="J2434">
            <v>0</v>
          </cell>
          <cell r="K2434">
            <v>0</v>
          </cell>
          <cell r="L2434">
            <v>0</v>
          </cell>
        </row>
        <row r="2435">
          <cell r="A2435">
            <v>2284</v>
          </cell>
          <cell r="B2435" t="str">
            <v>060302.4612.04941.02 PAMSIMAS Desa Cikura</v>
          </cell>
          <cell r="C2435" t="str">
            <v>Swakelola</v>
          </cell>
          <cell r="D2435" t="str">
            <v>Fisik</v>
          </cell>
          <cell r="E2435">
            <v>0</v>
          </cell>
          <cell r="F2435">
            <v>192500</v>
          </cell>
          <cell r="G2435">
            <v>192500</v>
          </cell>
          <cell r="H2435">
            <v>0</v>
          </cell>
          <cell r="I2435">
            <v>0</v>
          </cell>
          <cell r="J2435">
            <v>0</v>
          </cell>
          <cell r="K2435">
            <v>0</v>
          </cell>
          <cell r="L2435">
            <v>0</v>
          </cell>
        </row>
        <row r="2436">
          <cell r="A2436">
            <v>2285</v>
          </cell>
          <cell r="B2436" t="str">
            <v>060302.4612.04941.02 PAMSIMAS Desa Lengkong</v>
          </cell>
          <cell r="C2436" t="str">
            <v>Swakelola</v>
          </cell>
          <cell r="D2436" t="str">
            <v>Fisik</v>
          </cell>
          <cell r="E2436">
            <v>0</v>
          </cell>
          <cell r="F2436">
            <v>192500</v>
          </cell>
          <cell r="G2436">
            <v>192500</v>
          </cell>
          <cell r="H2436">
            <v>0</v>
          </cell>
          <cell r="I2436">
            <v>0</v>
          </cell>
          <cell r="J2436">
            <v>0</v>
          </cell>
          <cell r="K2436">
            <v>0</v>
          </cell>
          <cell r="L2436">
            <v>0</v>
          </cell>
        </row>
        <row r="2437">
          <cell r="A2437">
            <v>2286</v>
          </cell>
          <cell r="B2437" t="str">
            <v>060302.4612.04941.02 PAMSIMAS Desa Kedungwungu</v>
          </cell>
          <cell r="C2437" t="str">
            <v>Swakelola</v>
          </cell>
          <cell r="D2437" t="str">
            <v>Fisik</v>
          </cell>
          <cell r="E2437">
            <v>0</v>
          </cell>
          <cell r="F2437">
            <v>192500</v>
          </cell>
          <cell r="G2437">
            <v>192500</v>
          </cell>
          <cell r="H2437">
            <v>0</v>
          </cell>
          <cell r="I2437">
            <v>0</v>
          </cell>
          <cell r="J2437">
            <v>0</v>
          </cell>
          <cell r="K2437">
            <v>0</v>
          </cell>
          <cell r="L2437">
            <v>0</v>
          </cell>
        </row>
        <row r="2438">
          <cell r="A2438">
            <v>2287</v>
          </cell>
          <cell r="B2438" t="str">
            <v>060302.4612.04941.02 PAMSIMAS Desa Penyalahan</v>
          </cell>
          <cell r="C2438" t="str">
            <v>Swakelola</v>
          </cell>
          <cell r="D2438" t="str">
            <v>Fisik</v>
          </cell>
          <cell r="E2438">
            <v>0</v>
          </cell>
          <cell r="F2438">
            <v>192500</v>
          </cell>
          <cell r="G2438">
            <v>192500</v>
          </cell>
          <cell r="H2438">
            <v>0</v>
          </cell>
          <cell r="I2438">
            <v>0</v>
          </cell>
          <cell r="J2438">
            <v>0</v>
          </cell>
          <cell r="K2438">
            <v>0</v>
          </cell>
          <cell r="L2438">
            <v>0</v>
          </cell>
        </row>
        <row r="2439">
          <cell r="A2439">
            <v>2288</v>
          </cell>
          <cell r="B2439" t="str">
            <v>060302.4612.04941.02 PAMSIMAS Desa Kaligayam</v>
          </cell>
          <cell r="C2439" t="str">
            <v>Swakelola</v>
          </cell>
          <cell r="D2439" t="str">
            <v>Fisik</v>
          </cell>
          <cell r="E2439">
            <v>0</v>
          </cell>
          <cell r="F2439">
            <v>192500</v>
          </cell>
          <cell r="G2439">
            <v>192500</v>
          </cell>
          <cell r="H2439">
            <v>0</v>
          </cell>
          <cell r="I2439">
            <v>0</v>
          </cell>
          <cell r="J2439">
            <v>0</v>
          </cell>
          <cell r="K2439">
            <v>0</v>
          </cell>
          <cell r="L2439">
            <v>0</v>
          </cell>
        </row>
        <row r="2440">
          <cell r="A2440">
            <v>2289</v>
          </cell>
          <cell r="B2440" t="str">
            <v>060302.4612.04941.02 PAMSIMAS Desa Danaraja</v>
          </cell>
          <cell r="C2440" t="str">
            <v>Swakelola</v>
          </cell>
          <cell r="D2440" t="str">
            <v>Fisik</v>
          </cell>
          <cell r="E2440">
            <v>0</v>
          </cell>
          <cell r="F2440">
            <v>192500</v>
          </cell>
          <cell r="G2440">
            <v>192500</v>
          </cell>
          <cell r="H2440">
            <v>0</v>
          </cell>
          <cell r="I2440">
            <v>0</v>
          </cell>
          <cell r="J2440">
            <v>0</v>
          </cell>
          <cell r="K2440">
            <v>0</v>
          </cell>
          <cell r="L2440">
            <v>0</v>
          </cell>
        </row>
        <row r="2441">
          <cell r="A2441">
            <v>2290</v>
          </cell>
          <cell r="B2441" t="str">
            <v>060302.4612.04941.02 PAMSIMAS Desa Kertasari</v>
          </cell>
          <cell r="C2441" t="str">
            <v>Swakelola</v>
          </cell>
          <cell r="D2441" t="str">
            <v>Fisik</v>
          </cell>
          <cell r="E2441">
            <v>0</v>
          </cell>
          <cell r="F2441">
            <v>192500</v>
          </cell>
          <cell r="G2441">
            <v>192500</v>
          </cell>
          <cell r="H2441">
            <v>0</v>
          </cell>
          <cell r="I2441">
            <v>0</v>
          </cell>
          <cell r="J2441">
            <v>0</v>
          </cell>
          <cell r="K2441">
            <v>0</v>
          </cell>
          <cell r="L2441">
            <v>0</v>
          </cell>
        </row>
        <row r="2442">
          <cell r="A2442">
            <v>2291</v>
          </cell>
          <cell r="B2442" t="str">
            <v>060302.4612.04941.02 PAMSIMAS Desa Kreman</v>
          </cell>
          <cell r="C2442" t="str">
            <v>Swakelola</v>
          </cell>
          <cell r="D2442" t="str">
            <v>Fisik</v>
          </cell>
          <cell r="E2442">
            <v>0</v>
          </cell>
          <cell r="F2442">
            <v>192500</v>
          </cell>
          <cell r="G2442">
            <v>192500</v>
          </cell>
          <cell r="H2442">
            <v>0</v>
          </cell>
          <cell r="I2442">
            <v>0</v>
          </cell>
          <cell r="J2442">
            <v>0</v>
          </cell>
          <cell r="K2442">
            <v>0</v>
          </cell>
          <cell r="L2442">
            <v>0</v>
          </cell>
        </row>
        <row r="2443">
          <cell r="A2443">
            <v>5503073</v>
          </cell>
          <cell r="B2443" t="str">
            <v xml:space="preserve">PEMBANGUNAN INFRASTRUKTUR PERMUKIMAN KAB. BREBES </v>
          </cell>
          <cell r="C2443" t="str">
            <v xml:space="preserve">- </v>
          </cell>
          <cell r="D2443" t="str">
            <v>-</v>
          </cell>
          <cell r="E2443">
            <v>0</v>
          </cell>
          <cell r="F2443">
            <v>2310000</v>
          </cell>
          <cell r="G2443">
            <v>2310000</v>
          </cell>
          <cell r="H2443">
            <v>0</v>
          </cell>
          <cell r="I2443">
            <v>462000</v>
          </cell>
          <cell r="J2443">
            <v>462000</v>
          </cell>
          <cell r="K2443">
            <v>20</v>
          </cell>
          <cell r="L2443">
            <v>0</v>
          </cell>
        </row>
        <row r="2444">
          <cell r="A2444">
            <v>2292</v>
          </cell>
          <cell r="B2444" t="str">
            <v>060302.4612.04941.02 Desa Pasir Panjang</v>
          </cell>
          <cell r="C2444" t="str">
            <v>Swakelola</v>
          </cell>
          <cell r="D2444" t="str">
            <v>Fisik</v>
          </cell>
          <cell r="E2444">
            <v>0</v>
          </cell>
          <cell r="F2444">
            <v>192500</v>
          </cell>
          <cell r="G2444">
            <v>192500</v>
          </cell>
          <cell r="H2444">
            <v>0</v>
          </cell>
          <cell r="I2444">
            <v>38500</v>
          </cell>
          <cell r="J2444">
            <v>38500</v>
          </cell>
          <cell r="K2444">
            <v>20</v>
          </cell>
          <cell r="L2444">
            <v>0</v>
          </cell>
        </row>
        <row r="2445">
          <cell r="A2445">
            <v>2293</v>
          </cell>
          <cell r="B2445" t="str">
            <v>060302.4612.04941.02 Desa Gununglarang</v>
          </cell>
          <cell r="C2445" t="str">
            <v>Swakelola</v>
          </cell>
          <cell r="D2445" t="str">
            <v>Fisik</v>
          </cell>
          <cell r="E2445">
            <v>0</v>
          </cell>
          <cell r="F2445">
            <v>192500</v>
          </cell>
          <cell r="G2445">
            <v>192500</v>
          </cell>
          <cell r="H2445">
            <v>0</v>
          </cell>
          <cell r="I2445">
            <v>38500</v>
          </cell>
          <cell r="J2445">
            <v>38500</v>
          </cell>
          <cell r="K2445">
            <v>20</v>
          </cell>
          <cell r="L2445">
            <v>0</v>
          </cell>
        </row>
        <row r="2446">
          <cell r="A2446">
            <v>2294</v>
          </cell>
          <cell r="B2446" t="str">
            <v>060302.4612.04941.02 Desa Gunungjaya</v>
          </cell>
          <cell r="C2446" t="str">
            <v>Swakelola</v>
          </cell>
          <cell r="D2446" t="str">
            <v>Fisik</v>
          </cell>
          <cell r="E2446">
            <v>0</v>
          </cell>
          <cell r="F2446">
            <v>192500</v>
          </cell>
          <cell r="G2446">
            <v>192500</v>
          </cell>
          <cell r="H2446">
            <v>0</v>
          </cell>
          <cell r="I2446">
            <v>38500</v>
          </cell>
          <cell r="J2446">
            <v>38500</v>
          </cell>
          <cell r="K2446">
            <v>20</v>
          </cell>
          <cell r="L2446">
            <v>0</v>
          </cell>
        </row>
        <row r="2447">
          <cell r="A2447">
            <v>2295</v>
          </cell>
          <cell r="B2447" t="str">
            <v>060302.4612.04941.02 Desa Telaga</v>
          </cell>
          <cell r="C2447" t="str">
            <v>Swakelola</v>
          </cell>
          <cell r="D2447" t="str">
            <v>Fisik</v>
          </cell>
          <cell r="E2447">
            <v>0</v>
          </cell>
          <cell r="F2447">
            <v>192500</v>
          </cell>
          <cell r="G2447">
            <v>192500</v>
          </cell>
          <cell r="H2447">
            <v>0</v>
          </cell>
          <cell r="I2447">
            <v>38500</v>
          </cell>
          <cell r="J2447">
            <v>38500</v>
          </cell>
          <cell r="K2447">
            <v>20</v>
          </cell>
          <cell r="L2447">
            <v>0</v>
          </cell>
        </row>
        <row r="2448">
          <cell r="A2448">
            <v>2296</v>
          </cell>
          <cell r="B2448" t="str">
            <v>060302.4612.04941.02 Desa Cinanas</v>
          </cell>
          <cell r="C2448" t="str">
            <v>Swakelola</v>
          </cell>
          <cell r="D2448" t="str">
            <v>Fisik</v>
          </cell>
          <cell r="E2448">
            <v>0</v>
          </cell>
          <cell r="F2448">
            <v>192500</v>
          </cell>
          <cell r="G2448">
            <v>192500</v>
          </cell>
          <cell r="H2448">
            <v>0</v>
          </cell>
          <cell r="I2448">
            <v>38500</v>
          </cell>
          <cell r="J2448">
            <v>38500</v>
          </cell>
          <cell r="K2448">
            <v>20</v>
          </cell>
          <cell r="L2448">
            <v>0</v>
          </cell>
        </row>
        <row r="2449">
          <cell r="A2449">
            <v>2297</v>
          </cell>
          <cell r="B2449" t="str">
            <v>060302.4612.04941.02 Desa Pandansari</v>
          </cell>
          <cell r="C2449" t="str">
            <v>Swakelola</v>
          </cell>
          <cell r="D2449" t="str">
            <v>Fisik</v>
          </cell>
          <cell r="E2449">
            <v>0</v>
          </cell>
          <cell r="F2449">
            <v>192500</v>
          </cell>
          <cell r="G2449">
            <v>192500</v>
          </cell>
          <cell r="H2449">
            <v>0</v>
          </cell>
          <cell r="I2449">
            <v>38500</v>
          </cell>
          <cell r="J2449">
            <v>38500</v>
          </cell>
          <cell r="K2449">
            <v>20</v>
          </cell>
          <cell r="L2449">
            <v>0</v>
          </cell>
        </row>
        <row r="2450">
          <cell r="A2450">
            <v>2298</v>
          </cell>
          <cell r="B2450" t="str">
            <v>060302.4612.04941.02 Desa Kedungoleng</v>
          </cell>
          <cell r="C2450" t="str">
            <v>Swakelola</v>
          </cell>
          <cell r="D2450" t="str">
            <v>Fisik</v>
          </cell>
          <cell r="E2450">
            <v>0</v>
          </cell>
          <cell r="F2450">
            <v>192500</v>
          </cell>
          <cell r="G2450">
            <v>192500</v>
          </cell>
          <cell r="H2450">
            <v>0</v>
          </cell>
          <cell r="I2450">
            <v>38500</v>
          </cell>
          <cell r="J2450">
            <v>38500</v>
          </cell>
          <cell r="K2450">
            <v>20</v>
          </cell>
          <cell r="L2450">
            <v>0</v>
          </cell>
        </row>
        <row r="2451">
          <cell r="A2451">
            <v>2299</v>
          </cell>
          <cell r="B2451" t="str">
            <v>060302.4612.04941.02 Desa Mlayang</v>
          </cell>
          <cell r="C2451" t="str">
            <v>Swakelola</v>
          </cell>
          <cell r="D2451" t="str">
            <v>Fisik</v>
          </cell>
          <cell r="E2451">
            <v>0</v>
          </cell>
          <cell r="F2451">
            <v>192500</v>
          </cell>
          <cell r="G2451">
            <v>192500</v>
          </cell>
          <cell r="H2451">
            <v>0</v>
          </cell>
          <cell r="I2451">
            <v>38500</v>
          </cell>
          <cell r="J2451">
            <v>38500</v>
          </cell>
          <cell r="K2451">
            <v>20</v>
          </cell>
          <cell r="L2451">
            <v>0</v>
          </cell>
        </row>
        <row r="2452">
          <cell r="A2452">
            <v>2300</v>
          </cell>
          <cell r="B2452" t="str">
            <v>060302.4612.04941.02 Desa Sridadi</v>
          </cell>
          <cell r="C2452" t="str">
            <v>Swakelola</v>
          </cell>
          <cell r="D2452" t="str">
            <v>Fisik</v>
          </cell>
          <cell r="E2452">
            <v>0</v>
          </cell>
          <cell r="F2452">
            <v>192500</v>
          </cell>
          <cell r="G2452">
            <v>192500</v>
          </cell>
          <cell r="H2452">
            <v>0</v>
          </cell>
          <cell r="I2452">
            <v>38500</v>
          </cell>
          <cell r="J2452">
            <v>38500</v>
          </cell>
          <cell r="K2452">
            <v>20</v>
          </cell>
          <cell r="L2452">
            <v>0</v>
          </cell>
        </row>
        <row r="2453">
          <cell r="A2453">
            <v>2301</v>
          </cell>
          <cell r="B2453" t="str">
            <v>060302.4612.04941.02 Desa Adisana</v>
          </cell>
          <cell r="C2453" t="str">
            <v>Swakelola</v>
          </cell>
          <cell r="D2453" t="str">
            <v>Fisik</v>
          </cell>
          <cell r="E2453">
            <v>0</v>
          </cell>
          <cell r="F2453">
            <v>192500</v>
          </cell>
          <cell r="G2453">
            <v>192500</v>
          </cell>
          <cell r="H2453">
            <v>0</v>
          </cell>
          <cell r="I2453">
            <v>38500</v>
          </cell>
          <cell r="J2453">
            <v>38500</v>
          </cell>
          <cell r="K2453">
            <v>20</v>
          </cell>
          <cell r="L2453">
            <v>0</v>
          </cell>
        </row>
        <row r="2454">
          <cell r="A2454">
            <v>2302</v>
          </cell>
          <cell r="B2454" t="str">
            <v>060302.4612.04941.02 Desa Negarayu</v>
          </cell>
          <cell r="C2454" t="str">
            <v>Swakelola</v>
          </cell>
          <cell r="D2454" t="str">
            <v>Fisik</v>
          </cell>
          <cell r="E2454">
            <v>0</v>
          </cell>
          <cell r="F2454">
            <v>192500</v>
          </cell>
          <cell r="G2454">
            <v>192500</v>
          </cell>
          <cell r="H2454">
            <v>0</v>
          </cell>
          <cell r="I2454">
            <v>38500</v>
          </cell>
          <cell r="J2454">
            <v>38500</v>
          </cell>
          <cell r="K2454">
            <v>20</v>
          </cell>
          <cell r="L2454">
            <v>0</v>
          </cell>
        </row>
        <row r="2455">
          <cell r="A2455">
            <v>2303</v>
          </cell>
          <cell r="B2455" t="str">
            <v>060302.4612.04941.02 Desa Penanggapan</v>
          </cell>
          <cell r="C2455" t="str">
            <v>Swakelola</v>
          </cell>
          <cell r="D2455" t="str">
            <v>Fisik</v>
          </cell>
          <cell r="E2455">
            <v>0</v>
          </cell>
          <cell r="F2455">
            <v>192500</v>
          </cell>
          <cell r="G2455">
            <v>192500</v>
          </cell>
          <cell r="H2455">
            <v>0</v>
          </cell>
          <cell r="I2455">
            <v>38500</v>
          </cell>
          <cell r="J2455">
            <v>38500</v>
          </cell>
          <cell r="K2455">
            <v>20</v>
          </cell>
          <cell r="L2455">
            <v>0</v>
          </cell>
        </row>
        <row r="2456">
          <cell r="A2456">
            <v>5503118</v>
          </cell>
          <cell r="B2456" t="str">
            <v xml:space="preserve">PEMBANGUNAN INFRASTRUKTUR PERMUKIMAN KOTA SEMARANG </v>
          </cell>
          <cell r="C2456" t="str">
            <v xml:space="preserve">- </v>
          </cell>
          <cell r="D2456" t="str">
            <v>-</v>
          </cell>
          <cell r="E2456">
            <v>0</v>
          </cell>
          <cell r="F2456">
            <v>2310000</v>
          </cell>
          <cell r="G2456">
            <v>2310000</v>
          </cell>
          <cell r="H2456">
            <v>0</v>
          </cell>
          <cell r="I2456">
            <v>0</v>
          </cell>
          <cell r="J2456">
            <v>0</v>
          </cell>
          <cell r="K2456">
            <v>0</v>
          </cell>
          <cell r="L2456">
            <v>0</v>
          </cell>
        </row>
        <row r="2457">
          <cell r="A2457">
            <v>2304</v>
          </cell>
          <cell r="B2457" t="str">
            <v>060302.4612.04941.02 PAMSIMAS Kel. Genuksari</v>
          </cell>
          <cell r="C2457" t="str">
            <v>Swakelola</v>
          </cell>
          <cell r="D2457" t="str">
            <v>Fisik</v>
          </cell>
          <cell r="E2457">
            <v>0</v>
          </cell>
          <cell r="F2457">
            <v>192500</v>
          </cell>
          <cell r="G2457">
            <v>192500</v>
          </cell>
          <cell r="H2457">
            <v>0</v>
          </cell>
          <cell r="I2457">
            <v>0</v>
          </cell>
          <cell r="J2457">
            <v>0</v>
          </cell>
          <cell r="K2457">
            <v>0</v>
          </cell>
          <cell r="L2457">
            <v>0</v>
          </cell>
        </row>
        <row r="2458">
          <cell r="A2458">
            <v>2305</v>
          </cell>
          <cell r="B2458" t="str">
            <v>060302.4612.04941.02 PAMSIMAS Kel. Banjardowo</v>
          </cell>
          <cell r="C2458" t="str">
            <v>Swakelola</v>
          </cell>
          <cell r="D2458" t="str">
            <v>Fisik</v>
          </cell>
          <cell r="E2458">
            <v>0</v>
          </cell>
          <cell r="F2458">
            <v>192500</v>
          </cell>
          <cell r="G2458">
            <v>192500</v>
          </cell>
          <cell r="H2458">
            <v>0</v>
          </cell>
          <cell r="I2458">
            <v>0</v>
          </cell>
          <cell r="J2458">
            <v>0</v>
          </cell>
          <cell r="K2458">
            <v>0</v>
          </cell>
          <cell r="L2458">
            <v>0</v>
          </cell>
        </row>
        <row r="2459">
          <cell r="A2459">
            <v>2306</v>
          </cell>
          <cell r="B2459" t="str">
            <v>060302.4612.04941.02 PAMSIMAS Kel. Sembungharjo</v>
          </cell>
          <cell r="C2459" t="str">
            <v>Swakelola</v>
          </cell>
          <cell r="D2459" t="str">
            <v>Fisik</v>
          </cell>
          <cell r="E2459">
            <v>0</v>
          </cell>
          <cell r="F2459">
            <v>192500</v>
          </cell>
          <cell r="G2459">
            <v>192500</v>
          </cell>
          <cell r="H2459">
            <v>0</v>
          </cell>
          <cell r="I2459">
            <v>0</v>
          </cell>
          <cell r="J2459">
            <v>0</v>
          </cell>
          <cell r="K2459">
            <v>0</v>
          </cell>
          <cell r="L2459">
            <v>0</v>
          </cell>
        </row>
        <row r="2460">
          <cell r="A2460">
            <v>2307</v>
          </cell>
          <cell r="B2460" t="str">
            <v>060302.4612.04941.02 PAMSIMAS Kel. Bangetayu Wetan</v>
          </cell>
          <cell r="C2460" t="str">
            <v>Swakelola</v>
          </cell>
          <cell r="D2460" t="str">
            <v>Fisik</v>
          </cell>
          <cell r="E2460">
            <v>0</v>
          </cell>
          <cell r="F2460">
            <v>192500</v>
          </cell>
          <cell r="G2460">
            <v>192500</v>
          </cell>
          <cell r="H2460">
            <v>0</v>
          </cell>
          <cell r="I2460">
            <v>0</v>
          </cell>
          <cell r="J2460">
            <v>0</v>
          </cell>
          <cell r="K2460">
            <v>0</v>
          </cell>
          <cell r="L2460">
            <v>0</v>
          </cell>
        </row>
        <row r="2461">
          <cell r="A2461">
            <v>2308</v>
          </cell>
          <cell r="B2461" t="str">
            <v>060302.4612.04941.02 PAMSIMAS Kel. Jangli</v>
          </cell>
          <cell r="C2461" t="str">
            <v>Swakelola</v>
          </cell>
          <cell r="D2461" t="str">
            <v>Fisik</v>
          </cell>
          <cell r="E2461">
            <v>0</v>
          </cell>
          <cell r="F2461">
            <v>192500</v>
          </cell>
          <cell r="G2461">
            <v>192500</v>
          </cell>
          <cell r="H2461">
            <v>0</v>
          </cell>
          <cell r="I2461">
            <v>0</v>
          </cell>
          <cell r="J2461">
            <v>0</v>
          </cell>
          <cell r="K2461">
            <v>0</v>
          </cell>
          <cell r="L2461">
            <v>0</v>
          </cell>
        </row>
        <row r="2462">
          <cell r="A2462">
            <v>2309</v>
          </cell>
          <cell r="B2462" t="str">
            <v>060302.4612.04941.02 PAMSIMAS Kel. Cepoko</v>
          </cell>
          <cell r="C2462" t="str">
            <v>Swakelola</v>
          </cell>
          <cell r="D2462" t="str">
            <v>Fisik</v>
          </cell>
          <cell r="E2462">
            <v>0</v>
          </cell>
          <cell r="F2462">
            <v>192500</v>
          </cell>
          <cell r="G2462">
            <v>192500</v>
          </cell>
          <cell r="H2462">
            <v>0</v>
          </cell>
          <cell r="I2462">
            <v>0</v>
          </cell>
          <cell r="J2462">
            <v>0</v>
          </cell>
          <cell r="K2462">
            <v>0</v>
          </cell>
          <cell r="L2462">
            <v>0</v>
          </cell>
        </row>
        <row r="2463">
          <cell r="A2463">
            <v>2310</v>
          </cell>
          <cell r="B2463" t="str">
            <v>060302.4612.04941.02 PAMSIMAS Kel. Jabungan</v>
          </cell>
          <cell r="C2463" t="str">
            <v>Swakelola</v>
          </cell>
          <cell r="D2463" t="str">
            <v>Fisik</v>
          </cell>
          <cell r="E2463">
            <v>0</v>
          </cell>
          <cell r="F2463">
            <v>192500</v>
          </cell>
          <cell r="G2463">
            <v>192500</v>
          </cell>
          <cell r="H2463">
            <v>0</v>
          </cell>
          <cell r="I2463">
            <v>0</v>
          </cell>
          <cell r="J2463">
            <v>0</v>
          </cell>
          <cell r="K2463">
            <v>0</v>
          </cell>
          <cell r="L2463">
            <v>0</v>
          </cell>
        </row>
        <row r="2464">
          <cell r="A2464">
            <v>2311</v>
          </cell>
          <cell r="B2464" t="str">
            <v>060302.4612.04941.02 PAMSIMAS Kel. Sukorejo</v>
          </cell>
          <cell r="C2464" t="str">
            <v>Swakelola</v>
          </cell>
          <cell r="D2464" t="str">
            <v>Fisik</v>
          </cell>
          <cell r="E2464">
            <v>0</v>
          </cell>
          <cell r="F2464">
            <v>192500</v>
          </cell>
          <cell r="G2464">
            <v>192500</v>
          </cell>
          <cell r="H2464">
            <v>0</v>
          </cell>
          <cell r="I2464">
            <v>0</v>
          </cell>
          <cell r="J2464">
            <v>0</v>
          </cell>
          <cell r="K2464">
            <v>0</v>
          </cell>
          <cell r="L2464">
            <v>0</v>
          </cell>
        </row>
        <row r="2465">
          <cell r="A2465">
            <v>2312</v>
          </cell>
          <cell r="B2465" t="str">
            <v>060302.4612.04941.02 PAMSIMAS Kel. Cangkiran</v>
          </cell>
          <cell r="C2465" t="str">
            <v>Swakelola</v>
          </cell>
          <cell r="D2465" t="str">
            <v>Fisik</v>
          </cell>
          <cell r="E2465">
            <v>0</v>
          </cell>
          <cell r="F2465">
            <v>192500</v>
          </cell>
          <cell r="G2465">
            <v>192500</v>
          </cell>
          <cell r="H2465">
            <v>0</v>
          </cell>
          <cell r="I2465">
            <v>0</v>
          </cell>
          <cell r="J2465">
            <v>0</v>
          </cell>
          <cell r="K2465">
            <v>0</v>
          </cell>
          <cell r="L2465">
            <v>0</v>
          </cell>
        </row>
        <row r="2466">
          <cell r="A2466">
            <v>2313</v>
          </cell>
          <cell r="B2466" t="str">
            <v>060302.4612.04941.02 PAMSIMAS Kel. Bubaan</v>
          </cell>
          <cell r="C2466" t="str">
            <v>Swakelola</v>
          </cell>
          <cell r="D2466" t="str">
            <v>Fisik</v>
          </cell>
          <cell r="E2466">
            <v>0</v>
          </cell>
          <cell r="F2466">
            <v>192500</v>
          </cell>
          <cell r="G2466">
            <v>192500</v>
          </cell>
          <cell r="H2466">
            <v>0</v>
          </cell>
          <cell r="I2466">
            <v>0</v>
          </cell>
          <cell r="J2466">
            <v>0</v>
          </cell>
          <cell r="K2466">
            <v>0</v>
          </cell>
          <cell r="L2466">
            <v>0</v>
          </cell>
        </row>
        <row r="2467">
          <cell r="A2467">
            <v>2314</v>
          </cell>
          <cell r="B2467" t="str">
            <v>060302.4612.04941.02 PAMSIMAS Kel. Mijen</v>
          </cell>
          <cell r="C2467" t="str">
            <v>Swakelola</v>
          </cell>
          <cell r="D2467" t="str">
            <v>Fisik</v>
          </cell>
          <cell r="E2467">
            <v>0</v>
          </cell>
          <cell r="F2467">
            <v>192500</v>
          </cell>
          <cell r="G2467">
            <v>192500</v>
          </cell>
          <cell r="H2467">
            <v>0</v>
          </cell>
          <cell r="I2467">
            <v>0</v>
          </cell>
          <cell r="J2467">
            <v>0</v>
          </cell>
          <cell r="K2467">
            <v>0</v>
          </cell>
          <cell r="L2467">
            <v>0</v>
          </cell>
        </row>
        <row r="2468">
          <cell r="A2468">
            <v>2315</v>
          </cell>
          <cell r="B2468" t="str">
            <v>060302.4612.04941.02 PAMSIMAS Kel. Kedungpane</v>
          </cell>
          <cell r="C2468" t="str">
            <v>Swakelola</v>
          </cell>
          <cell r="D2468" t="str">
            <v>Fisik</v>
          </cell>
          <cell r="E2468">
            <v>0</v>
          </cell>
          <cell r="F2468">
            <v>192500</v>
          </cell>
          <cell r="G2468">
            <v>192500</v>
          </cell>
          <cell r="H2468">
            <v>0</v>
          </cell>
          <cell r="I2468">
            <v>0</v>
          </cell>
          <cell r="J2468">
            <v>0</v>
          </cell>
          <cell r="K2468">
            <v>0</v>
          </cell>
          <cell r="L2468">
            <v>0</v>
          </cell>
        </row>
        <row r="2469">
          <cell r="A2469">
            <v>5503124</v>
          </cell>
          <cell r="B2469" t="str">
            <v xml:space="preserve">PEMBANGUNAN INFRASTRUKTUR PERMUKIMAN KOTA PEKALONGAN </v>
          </cell>
          <cell r="C2469" t="str">
            <v xml:space="preserve">- </v>
          </cell>
          <cell r="D2469" t="str">
            <v>-</v>
          </cell>
          <cell r="E2469">
            <v>0</v>
          </cell>
          <cell r="F2469">
            <v>2310000</v>
          </cell>
          <cell r="G2469">
            <v>2310000</v>
          </cell>
          <cell r="H2469">
            <v>0</v>
          </cell>
          <cell r="I2469">
            <v>462000</v>
          </cell>
          <cell r="J2469">
            <v>462000</v>
          </cell>
          <cell r="K2469">
            <v>20</v>
          </cell>
          <cell r="L2469">
            <v>20</v>
          </cell>
        </row>
        <row r="2470">
          <cell r="A2470">
            <v>2316</v>
          </cell>
          <cell r="B2470" t="str">
            <v>060302.4612.04941.01 PAMSIMAS Kel.Podosugih</v>
          </cell>
          <cell r="C2470" t="str">
            <v>Swakelola</v>
          </cell>
          <cell r="D2470" t="str">
            <v>Fisik</v>
          </cell>
          <cell r="E2470">
            <v>0</v>
          </cell>
          <cell r="F2470">
            <v>192500</v>
          </cell>
          <cell r="G2470">
            <v>192500</v>
          </cell>
          <cell r="H2470">
            <v>0</v>
          </cell>
          <cell r="I2470">
            <v>38500</v>
          </cell>
          <cell r="J2470">
            <v>38500</v>
          </cell>
          <cell r="K2470">
            <v>20</v>
          </cell>
          <cell r="L2470">
            <v>20</v>
          </cell>
        </row>
        <row r="2471">
          <cell r="A2471">
            <v>2317</v>
          </cell>
          <cell r="B2471" t="str">
            <v>060302.4612.04941.01 PAMSIMAS Kel.Sapuro</v>
          </cell>
          <cell r="C2471" t="str">
            <v>Swakelola</v>
          </cell>
          <cell r="D2471" t="str">
            <v>Fisik</v>
          </cell>
          <cell r="E2471">
            <v>0</v>
          </cell>
          <cell r="F2471">
            <v>192500</v>
          </cell>
          <cell r="G2471">
            <v>192500</v>
          </cell>
          <cell r="H2471">
            <v>0</v>
          </cell>
          <cell r="I2471">
            <v>38500</v>
          </cell>
          <cell r="J2471">
            <v>38500</v>
          </cell>
          <cell r="K2471">
            <v>20</v>
          </cell>
          <cell r="L2471">
            <v>20</v>
          </cell>
        </row>
        <row r="2472">
          <cell r="A2472">
            <v>2318</v>
          </cell>
          <cell r="B2472" t="str">
            <v>060302.4612.04941.01 PAMSIMAS Kel.Poncol</v>
          </cell>
          <cell r="C2472" t="str">
            <v>Swakelola</v>
          </cell>
          <cell r="D2472" t="str">
            <v>Fisik</v>
          </cell>
          <cell r="E2472">
            <v>0</v>
          </cell>
          <cell r="F2472">
            <v>192500</v>
          </cell>
          <cell r="G2472">
            <v>192500</v>
          </cell>
          <cell r="H2472">
            <v>0</v>
          </cell>
          <cell r="I2472">
            <v>38500</v>
          </cell>
          <cell r="J2472">
            <v>38500</v>
          </cell>
          <cell r="K2472">
            <v>20</v>
          </cell>
          <cell r="L2472">
            <v>20</v>
          </cell>
        </row>
        <row r="2473">
          <cell r="A2473">
            <v>2319</v>
          </cell>
          <cell r="B2473" t="str">
            <v>060302.4612.04941.01 PAMSIMAS Kel.Banyurip Alit</v>
          </cell>
          <cell r="C2473" t="str">
            <v>Swakelola</v>
          </cell>
          <cell r="D2473" t="str">
            <v>Fisik</v>
          </cell>
          <cell r="E2473">
            <v>0</v>
          </cell>
          <cell r="F2473">
            <v>192500</v>
          </cell>
          <cell r="G2473">
            <v>192500</v>
          </cell>
          <cell r="H2473">
            <v>0</v>
          </cell>
          <cell r="I2473">
            <v>38500</v>
          </cell>
          <cell r="J2473">
            <v>38500</v>
          </cell>
          <cell r="K2473">
            <v>20</v>
          </cell>
          <cell r="L2473">
            <v>20</v>
          </cell>
        </row>
        <row r="2474">
          <cell r="A2474">
            <v>2320</v>
          </cell>
          <cell r="B2474" t="str">
            <v>060302.4612.04941.01 PAMSIMAS Kel.Panjang Wetan</v>
          </cell>
          <cell r="C2474" t="str">
            <v>Swakelola</v>
          </cell>
          <cell r="D2474" t="str">
            <v>Fisik</v>
          </cell>
          <cell r="E2474">
            <v>0</v>
          </cell>
          <cell r="F2474">
            <v>192500</v>
          </cell>
          <cell r="G2474">
            <v>192500</v>
          </cell>
          <cell r="H2474">
            <v>0</v>
          </cell>
          <cell r="I2474">
            <v>38500</v>
          </cell>
          <cell r="J2474">
            <v>38500</v>
          </cell>
          <cell r="K2474">
            <v>20</v>
          </cell>
          <cell r="L2474">
            <v>20</v>
          </cell>
        </row>
        <row r="2475">
          <cell r="A2475">
            <v>2321</v>
          </cell>
          <cell r="B2475" t="str">
            <v>060302.4612.04941.01 PAMSIMAS Kel.Kramatsari</v>
          </cell>
          <cell r="C2475" t="str">
            <v>Swakelola</v>
          </cell>
          <cell r="D2475" t="str">
            <v>Fisik</v>
          </cell>
          <cell r="E2475">
            <v>0</v>
          </cell>
          <cell r="F2475">
            <v>192500</v>
          </cell>
          <cell r="G2475">
            <v>192500</v>
          </cell>
          <cell r="H2475">
            <v>0</v>
          </cell>
          <cell r="I2475">
            <v>38500</v>
          </cell>
          <cell r="J2475">
            <v>38500</v>
          </cell>
          <cell r="K2475">
            <v>20</v>
          </cell>
          <cell r="L2475">
            <v>20</v>
          </cell>
        </row>
        <row r="2476">
          <cell r="A2476">
            <v>2322</v>
          </cell>
          <cell r="B2476" t="str">
            <v>060302.4612.04941.01 PAMSIMAS Kel.Krapyak Lor</v>
          </cell>
          <cell r="C2476" t="str">
            <v>Swakelola</v>
          </cell>
          <cell r="D2476" t="str">
            <v>Fisik</v>
          </cell>
          <cell r="E2476">
            <v>0</v>
          </cell>
          <cell r="F2476">
            <v>192500</v>
          </cell>
          <cell r="G2476">
            <v>192500</v>
          </cell>
          <cell r="H2476">
            <v>0</v>
          </cell>
          <cell r="I2476">
            <v>38500</v>
          </cell>
          <cell r="J2476">
            <v>38500</v>
          </cell>
          <cell r="K2476">
            <v>20</v>
          </cell>
          <cell r="L2476">
            <v>20</v>
          </cell>
        </row>
        <row r="2477">
          <cell r="A2477">
            <v>2323</v>
          </cell>
          <cell r="B2477" t="str">
            <v>060302.4612.04941.01 PAMSIMAS Kel.Pabean</v>
          </cell>
          <cell r="C2477" t="str">
            <v>Swakelola</v>
          </cell>
          <cell r="D2477" t="str">
            <v>Fisik</v>
          </cell>
          <cell r="E2477">
            <v>0</v>
          </cell>
          <cell r="F2477">
            <v>192500</v>
          </cell>
          <cell r="G2477">
            <v>192500</v>
          </cell>
          <cell r="H2477">
            <v>0</v>
          </cell>
          <cell r="I2477">
            <v>38500</v>
          </cell>
          <cell r="J2477">
            <v>38500</v>
          </cell>
          <cell r="K2477">
            <v>20</v>
          </cell>
          <cell r="L2477">
            <v>20</v>
          </cell>
        </row>
        <row r="2478">
          <cell r="A2478">
            <v>2324</v>
          </cell>
          <cell r="B2478" t="str">
            <v>060302.4612.04941.01 PAMSIMAS Kel.Landungsari</v>
          </cell>
          <cell r="C2478" t="str">
            <v>Swakelola</v>
          </cell>
          <cell r="D2478" t="str">
            <v>Fisik</v>
          </cell>
          <cell r="E2478">
            <v>0</v>
          </cell>
          <cell r="F2478">
            <v>192500</v>
          </cell>
          <cell r="G2478">
            <v>192500</v>
          </cell>
          <cell r="H2478">
            <v>0</v>
          </cell>
          <cell r="I2478">
            <v>38500</v>
          </cell>
          <cell r="J2478">
            <v>38500</v>
          </cell>
          <cell r="K2478">
            <v>20</v>
          </cell>
          <cell r="L2478">
            <v>20</v>
          </cell>
        </row>
        <row r="2479">
          <cell r="A2479">
            <v>2325</v>
          </cell>
          <cell r="B2479" t="str">
            <v>060302.4612.04941.01 PAMSIMAS Kel.Karangmalang</v>
          </cell>
          <cell r="C2479" t="str">
            <v>Swakelola</v>
          </cell>
          <cell r="D2479" t="str">
            <v>Fisik</v>
          </cell>
          <cell r="E2479">
            <v>0</v>
          </cell>
          <cell r="F2479">
            <v>192500</v>
          </cell>
          <cell r="G2479">
            <v>192500</v>
          </cell>
          <cell r="H2479">
            <v>0</v>
          </cell>
          <cell r="I2479">
            <v>38500</v>
          </cell>
          <cell r="J2479">
            <v>38500</v>
          </cell>
          <cell r="K2479">
            <v>20</v>
          </cell>
          <cell r="L2479">
            <v>20</v>
          </cell>
        </row>
        <row r="2480">
          <cell r="A2480">
            <v>2326</v>
          </cell>
          <cell r="B2480" t="str">
            <v>060302.4612.04941.01 PAMSIMAS Kel.Buaran</v>
          </cell>
          <cell r="C2480" t="str">
            <v>Swakelola</v>
          </cell>
          <cell r="D2480" t="str">
            <v>Fisik</v>
          </cell>
          <cell r="E2480">
            <v>0</v>
          </cell>
          <cell r="F2480">
            <v>192500</v>
          </cell>
          <cell r="G2480">
            <v>192500</v>
          </cell>
          <cell r="H2480">
            <v>0</v>
          </cell>
          <cell r="I2480">
            <v>38500</v>
          </cell>
          <cell r="J2480">
            <v>38500</v>
          </cell>
          <cell r="K2480">
            <v>20</v>
          </cell>
          <cell r="L2480">
            <v>20</v>
          </cell>
        </row>
        <row r="2481">
          <cell r="A2481">
            <v>2327</v>
          </cell>
          <cell r="B2481" t="str">
            <v>060302.4612.04941.01 PAMSIMAS Kel.Bendan</v>
          </cell>
          <cell r="C2481" t="str">
            <v>Swakelola</v>
          </cell>
          <cell r="D2481" t="str">
            <v>Fisik</v>
          </cell>
          <cell r="E2481">
            <v>0</v>
          </cell>
          <cell r="F2481">
            <v>192500</v>
          </cell>
          <cell r="G2481">
            <v>192500</v>
          </cell>
          <cell r="H2481">
            <v>0</v>
          </cell>
          <cell r="I2481">
            <v>38500</v>
          </cell>
          <cell r="J2481">
            <v>38500</v>
          </cell>
          <cell r="K2481">
            <v>20</v>
          </cell>
          <cell r="L2481">
            <v>20</v>
          </cell>
        </row>
        <row r="2482">
          <cell r="A2482">
            <v>5503557</v>
          </cell>
          <cell r="B2482" t="str">
            <v xml:space="preserve">PEMBANGUNAN INFRASTRUKTUR PERMUKIMAN KOTA SURABAYA </v>
          </cell>
          <cell r="C2482" t="str">
            <v xml:space="preserve">- </v>
          </cell>
          <cell r="D2482" t="str">
            <v>-</v>
          </cell>
          <cell r="E2482">
            <v>0</v>
          </cell>
          <cell r="F2482">
            <v>1000000</v>
          </cell>
          <cell r="G2482">
            <v>1000000</v>
          </cell>
          <cell r="H2482">
            <v>0</v>
          </cell>
          <cell r="I2482">
            <v>0</v>
          </cell>
          <cell r="J2482">
            <v>0</v>
          </cell>
          <cell r="K2482">
            <v>0</v>
          </cell>
          <cell r="L2482">
            <v>100</v>
          </cell>
        </row>
        <row r="2483">
          <cell r="A2483">
            <v>2328</v>
          </cell>
          <cell r="B2483" t="str">
            <v>060302.4473.04946.02 Global Partnership on Output-based Aid (GP - OBA)</v>
          </cell>
          <cell r="C2483" t="str">
            <v>Swakelola</v>
          </cell>
          <cell r="D2483" t="str">
            <v>Fisik</v>
          </cell>
          <cell r="E2483">
            <v>0</v>
          </cell>
          <cell r="F2483">
            <v>1000000</v>
          </cell>
          <cell r="G2483">
            <v>1000000</v>
          </cell>
          <cell r="H2483">
            <v>0</v>
          </cell>
          <cell r="I2483">
            <v>0</v>
          </cell>
          <cell r="J2483">
            <v>0</v>
          </cell>
          <cell r="K2483">
            <v>0</v>
          </cell>
          <cell r="L2483">
            <v>100</v>
          </cell>
        </row>
        <row r="2484">
          <cell r="A2484">
            <v>5503588</v>
          </cell>
          <cell r="B2484" t="str">
            <v xml:space="preserve">PEMBANGUNAN INFRASTRUKTUR PERMUKIMAN KAB. LEBAK </v>
          </cell>
          <cell r="C2484" t="str">
            <v xml:space="preserve">- </v>
          </cell>
          <cell r="D2484" t="str">
            <v>-</v>
          </cell>
          <cell r="E2484">
            <v>0</v>
          </cell>
          <cell r="F2484">
            <v>2310000</v>
          </cell>
          <cell r="G2484">
            <v>2310000</v>
          </cell>
          <cell r="H2484">
            <v>0</v>
          </cell>
          <cell r="I2484">
            <v>462000</v>
          </cell>
          <cell r="J2484">
            <v>462000</v>
          </cell>
          <cell r="K2484">
            <v>20</v>
          </cell>
          <cell r="L2484">
            <v>20.87</v>
          </cell>
        </row>
        <row r="2485">
          <cell r="A2485">
            <v>2329</v>
          </cell>
          <cell r="B2485" t="str">
            <v>060302.4612.04941.03 PAMSIMAS Desa Cigoong Selatan Kec. Cikulur</v>
          </cell>
          <cell r="C2485" t="str">
            <v>Swakelola</v>
          </cell>
          <cell r="D2485" t="str">
            <v>Fisik</v>
          </cell>
          <cell r="E2485">
            <v>0</v>
          </cell>
          <cell r="F2485">
            <v>192500</v>
          </cell>
          <cell r="G2485">
            <v>192500</v>
          </cell>
          <cell r="H2485">
            <v>0</v>
          </cell>
          <cell r="I2485">
            <v>38500</v>
          </cell>
          <cell r="J2485">
            <v>38500</v>
          </cell>
          <cell r="K2485">
            <v>20</v>
          </cell>
          <cell r="L2485">
            <v>20.3</v>
          </cell>
        </row>
        <row r="2486">
          <cell r="A2486">
            <v>2330</v>
          </cell>
          <cell r="B2486" t="str">
            <v>060302.4612.04941.03 PAMSIMAS Desa Bintangsari Kec. Cipanas</v>
          </cell>
          <cell r="C2486" t="str">
            <v>Swakelola</v>
          </cell>
          <cell r="D2486" t="str">
            <v>Fisik</v>
          </cell>
          <cell r="E2486">
            <v>0</v>
          </cell>
          <cell r="F2486">
            <v>192500</v>
          </cell>
          <cell r="G2486">
            <v>192500</v>
          </cell>
          <cell r="H2486">
            <v>0</v>
          </cell>
          <cell r="I2486">
            <v>38500</v>
          </cell>
          <cell r="J2486">
            <v>38500</v>
          </cell>
          <cell r="K2486">
            <v>20</v>
          </cell>
          <cell r="L2486">
            <v>19.399999999999999</v>
          </cell>
        </row>
        <row r="2487">
          <cell r="A2487">
            <v>2331</v>
          </cell>
          <cell r="B2487" t="str">
            <v>060302.4612.04941.03 PAMSIMAS Desa Karyajaya Kec. Cimarga</v>
          </cell>
          <cell r="C2487" t="str">
            <v>Swakelola</v>
          </cell>
          <cell r="D2487" t="str">
            <v>Fisik</v>
          </cell>
          <cell r="E2487">
            <v>0</v>
          </cell>
          <cell r="F2487">
            <v>192500</v>
          </cell>
          <cell r="G2487">
            <v>192500</v>
          </cell>
          <cell r="H2487">
            <v>0</v>
          </cell>
          <cell r="I2487">
            <v>38500</v>
          </cell>
          <cell r="J2487">
            <v>38500</v>
          </cell>
          <cell r="K2487">
            <v>20</v>
          </cell>
          <cell r="L2487">
            <v>18.600000000000001</v>
          </cell>
        </row>
        <row r="2488">
          <cell r="A2488">
            <v>2332</v>
          </cell>
          <cell r="B2488" t="str">
            <v>060302.4612.04941.03 PAMSIMAS Desa Lebaksangka Kec. Lebakgedong</v>
          </cell>
          <cell r="C2488" t="str">
            <v>Swakelola</v>
          </cell>
          <cell r="D2488" t="str">
            <v>Fisik</v>
          </cell>
          <cell r="E2488">
            <v>0</v>
          </cell>
          <cell r="F2488">
            <v>192500</v>
          </cell>
          <cell r="G2488">
            <v>192500</v>
          </cell>
          <cell r="H2488">
            <v>0</v>
          </cell>
          <cell r="I2488">
            <v>38500</v>
          </cell>
          <cell r="J2488">
            <v>38500</v>
          </cell>
          <cell r="K2488">
            <v>20</v>
          </cell>
          <cell r="L2488">
            <v>20.100000000000001</v>
          </cell>
        </row>
        <row r="2489">
          <cell r="A2489">
            <v>2333</v>
          </cell>
          <cell r="B2489" t="str">
            <v>060302.4612.04941.03 PAMSIMAS Desa Sobang Kec. Sobang</v>
          </cell>
          <cell r="C2489" t="str">
            <v>Swakelola</v>
          </cell>
          <cell r="D2489" t="str">
            <v>Fisik</v>
          </cell>
          <cell r="E2489">
            <v>0</v>
          </cell>
          <cell r="F2489">
            <v>192500</v>
          </cell>
          <cell r="G2489">
            <v>192500</v>
          </cell>
          <cell r="H2489">
            <v>0</v>
          </cell>
          <cell r="I2489">
            <v>38500</v>
          </cell>
          <cell r="J2489">
            <v>38500</v>
          </cell>
          <cell r="K2489">
            <v>20</v>
          </cell>
          <cell r="L2489">
            <v>23.2</v>
          </cell>
        </row>
        <row r="2490">
          <cell r="A2490">
            <v>2334</v>
          </cell>
          <cell r="B2490" t="str">
            <v>060302.4612.04941.03 PAMSIMAS Desa Sukamaju Kec. Sobang</v>
          </cell>
          <cell r="C2490" t="str">
            <v>Swakelola</v>
          </cell>
          <cell r="D2490" t="str">
            <v>Fisik</v>
          </cell>
          <cell r="E2490">
            <v>0</v>
          </cell>
          <cell r="F2490">
            <v>192500</v>
          </cell>
          <cell r="G2490">
            <v>192500</v>
          </cell>
          <cell r="H2490">
            <v>0</v>
          </cell>
          <cell r="I2490">
            <v>38500</v>
          </cell>
          <cell r="J2490">
            <v>38500</v>
          </cell>
          <cell r="K2490">
            <v>20</v>
          </cell>
          <cell r="L2490">
            <v>23.2</v>
          </cell>
        </row>
        <row r="2491">
          <cell r="A2491">
            <v>2335</v>
          </cell>
          <cell r="B2491" t="str">
            <v>060302.4612.04941.03 PAMSIMAS Desa Parungkujang Kec. Cileles</v>
          </cell>
          <cell r="C2491" t="str">
            <v>Swakelola</v>
          </cell>
          <cell r="D2491" t="str">
            <v>Fisik</v>
          </cell>
          <cell r="E2491">
            <v>0</v>
          </cell>
          <cell r="F2491">
            <v>192500</v>
          </cell>
          <cell r="G2491">
            <v>192500</v>
          </cell>
          <cell r="H2491">
            <v>0</v>
          </cell>
          <cell r="I2491">
            <v>38500</v>
          </cell>
          <cell r="J2491">
            <v>38500</v>
          </cell>
          <cell r="K2491">
            <v>20</v>
          </cell>
          <cell r="L2491">
            <v>19.7</v>
          </cell>
        </row>
        <row r="2492">
          <cell r="A2492">
            <v>2336</v>
          </cell>
          <cell r="B2492" t="str">
            <v>060302.4612.04941.03 PAMSIMAS Desa Pasirnangka Kec. Muncang</v>
          </cell>
          <cell r="C2492" t="str">
            <v>Swakelola</v>
          </cell>
          <cell r="D2492" t="str">
            <v>Fisik</v>
          </cell>
          <cell r="E2492">
            <v>0</v>
          </cell>
          <cell r="F2492">
            <v>192500</v>
          </cell>
          <cell r="G2492">
            <v>192500</v>
          </cell>
          <cell r="H2492">
            <v>0</v>
          </cell>
          <cell r="I2492">
            <v>38500</v>
          </cell>
          <cell r="J2492">
            <v>38500</v>
          </cell>
          <cell r="K2492">
            <v>20</v>
          </cell>
          <cell r="L2492">
            <v>23.4</v>
          </cell>
        </row>
        <row r="2493">
          <cell r="A2493">
            <v>2337</v>
          </cell>
          <cell r="B2493" t="str">
            <v>060302.4612.04941.03 PAMSIMAS Desa Wanasari Kec. Cibeber</v>
          </cell>
          <cell r="C2493" t="str">
            <v>Swakelola</v>
          </cell>
          <cell r="D2493" t="str">
            <v>Fisik</v>
          </cell>
          <cell r="E2493">
            <v>0</v>
          </cell>
          <cell r="F2493">
            <v>192500</v>
          </cell>
          <cell r="G2493">
            <v>192500</v>
          </cell>
          <cell r="H2493">
            <v>0</v>
          </cell>
          <cell r="I2493">
            <v>38500</v>
          </cell>
          <cell r="J2493">
            <v>38500</v>
          </cell>
          <cell r="K2493">
            <v>20</v>
          </cell>
          <cell r="L2493">
            <v>21.7</v>
          </cell>
        </row>
        <row r="2494">
          <cell r="A2494">
            <v>2338</v>
          </cell>
          <cell r="B2494" t="str">
            <v>060302.4612.04941.03 PAMSIMAS Desa Lebaktipar Kec. Cilograng</v>
          </cell>
          <cell r="C2494" t="str">
            <v>Swakelola</v>
          </cell>
          <cell r="D2494" t="str">
            <v>Fisik</v>
          </cell>
          <cell r="E2494">
            <v>0</v>
          </cell>
          <cell r="F2494">
            <v>192500</v>
          </cell>
          <cell r="G2494">
            <v>192500</v>
          </cell>
          <cell r="H2494">
            <v>0</v>
          </cell>
          <cell r="I2494">
            <v>38500</v>
          </cell>
          <cell r="J2494">
            <v>38500</v>
          </cell>
          <cell r="K2494">
            <v>20</v>
          </cell>
          <cell r="L2494">
            <v>23.6</v>
          </cell>
        </row>
        <row r="2495">
          <cell r="A2495">
            <v>2339</v>
          </cell>
          <cell r="B2495" t="str">
            <v>060302.4612.04941.03 PAMSIMAS Desa Cikadongdong Kec. Cigemblong</v>
          </cell>
          <cell r="C2495" t="str">
            <v>Swakelola</v>
          </cell>
          <cell r="D2495" t="str">
            <v>Fisik</v>
          </cell>
          <cell r="E2495">
            <v>0</v>
          </cell>
          <cell r="F2495">
            <v>192500</v>
          </cell>
          <cell r="G2495">
            <v>192500</v>
          </cell>
          <cell r="H2495">
            <v>0</v>
          </cell>
          <cell r="I2495">
            <v>38500</v>
          </cell>
          <cell r="J2495">
            <v>38500</v>
          </cell>
          <cell r="K2495">
            <v>20</v>
          </cell>
          <cell r="L2495">
            <v>17.899999999999999</v>
          </cell>
        </row>
        <row r="2496">
          <cell r="A2496">
            <v>2340</v>
          </cell>
          <cell r="B2496" t="str">
            <v>060302.4612.04941.03 PAMSIMAS Desa Citorek Timur Kec. Cibeber</v>
          </cell>
          <cell r="C2496" t="str">
            <v>Swakelola</v>
          </cell>
          <cell r="D2496" t="str">
            <v>Fisik</v>
          </cell>
          <cell r="E2496">
            <v>0</v>
          </cell>
          <cell r="F2496">
            <v>192500</v>
          </cell>
          <cell r="G2496">
            <v>192500</v>
          </cell>
          <cell r="H2496">
            <v>0</v>
          </cell>
          <cell r="I2496">
            <v>38500</v>
          </cell>
          <cell r="J2496">
            <v>38500</v>
          </cell>
          <cell r="K2496">
            <v>20</v>
          </cell>
          <cell r="L2496">
            <v>19.3</v>
          </cell>
        </row>
        <row r="2497">
          <cell r="A2497">
            <v>5503608</v>
          </cell>
          <cell r="B2497" t="str">
            <v xml:space="preserve">PEMBANGUNAN INFRASTRUKTUR PERMUKIMAN KAB. SERANG </v>
          </cell>
          <cell r="C2497" t="str">
            <v xml:space="preserve">- </v>
          </cell>
          <cell r="D2497" t="str">
            <v>-</v>
          </cell>
          <cell r="E2497">
            <v>0</v>
          </cell>
          <cell r="F2497">
            <v>2310000</v>
          </cell>
          <cell r="G2497">
            <v>2310000</v>
          </cell>
          <cell r="H2497">
            <v>0</v>
          </cell>
          <cell r="I2497">
            <v>462000</v>
          </cell>
          <cell r="J2497">
            <v>462000</v>
          </cell>
          <cell r="K2497">
            <v>20</v>
          </cell>
          <cell r="L2497">
            <v>12</v>
          </cell>
        </row>
        <row r="2498">
          <cell r="A2498">
            <v>2341</v>
          </cell>
          <cell r="B2498" t="str">
            <v>060302.4612.04941.01 PAMSIMAS Desa Penamping, Kec. Bandung</v>
          </cell>
          <cell r="C2498" t="str">
            <v>Swakelola</v>
          </cell>
          <cell r="D2498" t="str">
            <v>Fisik</v>
          </cell>
          <cell r="E2498">
            <v>0</v>
          </cell>
          <cell r="F2498">
            <v>192500</v>
          </cell>
          <cell r="G2498">
            <v>192500</v>
          </cell>
          <cell r="H2498">
            <v>0</v>
          </cell>
          <cell r="I2498">
            <v>38500</v>
          </cell>
          <cell r="J2498">
            <v>38500</v>
          </cell>
          <cell r="K2498">
            <v>20</v>
          </cell>
          <cell r="L2498">
            <v>12</v>
          </cell>
        </row>
        <row r="2499">
          <cell r="A2499">
            <v>2342</v>
          </cell>
          <cell r="B2499" t="str">
            <v>060302.4612.04941.01 PAMSIMAS Desa Gembor, Kec. Binuang</v>
          </cell>
          <cell r="C2499" t="str">
            <v>Swakelola</v>
          </cell>
          <cell r="D2499" t="str">
            <v>Fisik</v>
          </cell>
          <cell r="E2499">
            <v>0</v>
          </cell>
          <cell r="F2499">
            <v>192500</v>
          </cell>
          <cell r="G2499">
            <v>192500</v>
          </cell>
          <cell r="H2499">
            <v>0</v>
          </cell>
          <cell r="I2499">
            <v>38500</v>
          </cell>
          <cell r="J2499">
            <v>38500</v>
          </cell>
          <cell r="K2499">
            <v>20</v>
          </cell>
          <cell r="L2499">
            <v>12</v>
          </cell>
        </row>
        <row r="2500">
          <cell r="A2500">
            <v>2343</v>
          </cell>
          <cell r="B2500" t="str">
            <v>060302.4612.04941.01 PAMSIMAS Desa Renged, Kec. Binuang</v>
          </cell>
          <cell r="C2500" t="str">
            <v>Swakelola</v>
          </cell>
          <cell r="D2500" t="str">
            <v>Fisik</v>
          </cell>
          <cell r="E2500">
            <v>0</v>
          </cell>
          <cell r="F2500">
            <v>192500</v>
          </cell>
          <cell r="G2500">
            <v>192500</v>
          </cell>
          <cell r="H2500">
            <v>0</v>
          </cell>
          <cell r="I2500">
            <v>38500</v>
          </cell>
          <cell r="J2500">
            <v>38500</v>
          </cell>
          <cell r="K2500">
            <v>20</v>
          </cell>
          <cell r="L2500">
            <v>12</v>
          </cell>
        </row>
        <row r="2501">
          <cell r="A2501">
            <v>2344</v>
          </cell>
          <cell r="B2501" t="str">
            <v>060302.4612.04941.01 PAMSIMAS Desa Bumijaya, Kec. Ciruas</v>
          </cell>
          <cell r="C2501" t="str">
            <v>Swakelola</v>
          </cell>
          <cell r="D2501" t="str">
            <v>Fisik</v>
          </cell>
          <cell r="E2501">
            <v>0</v>
          </cell>
          <cell r="F2501">
            <v>192500</v>
          </cell>
          <cell r="G2501">
            <v>192500</v>
          </cell>
          <cell r="H2501">
            <v>0</v>
          </cell>
          <cell r="I2501">
            <v>38500</v>
          </cell>
          <cell r="J2501">
            <v>38500</v>
          </cell>
          <cell r="K2501">
            <v>20</v>
          </cell>
          <cell r="L2501">
            <v>12</v>
          </cell>
        </row>
        <row r="2502">
          <cell r="A2502">
            <v>2345</v>
          </cell>
          <cell r="B2502" t="str">
            <v>060302.4612.04941.01 PAMSIMAS Desa Cigelam, Kec. Ciruas</v>
          </cell>
          <cell r="C2502" t="str">
            <v>Swakelola</v>
          </cell>
          <cell r="D2502" t="str">
            <v>Fisik</v>
          </cell>
          <cell r="E2502">
            <v>0</v>
          </cell>
          <cell r="F2502">
            <v>192500</v>
          </cell>
          <cell r="G2502">
            <v>192500</v>
          </cell>
          <cell r="H2502">
            <v>0</v>
          </cell>
          <cell r="I2502">
            <v>38500</v>
          </cell>
          <cell r="J2502">
            <v>38500</v>
          </cell>
          <cell r="K2502">
            <v>20</v>
          </cell>
          <cell r="L2502">
            <v>12</v>
          </cell>
        </row>
        <row r="2503">
          <cell r="A2503">
            <v>2346</v>
          </cell>
          <cell r="B2503" t="str">
            <v>060302.4612.04941.01 PAMSIMAS Desa Rancasumur, Kec. Kopo</v>
          </cell>
          <cell r="C2503" t="str">
            <v>Swakelola</v>
          </cell>
          <cell r="D2503" t="str">
            <v>Fisik</v>
          </cell>
          <cell r="E2503">
            <v>0</v>
          </cell>
          <cell r="F2503">
            <v>192500</v>
          </cell>
          <cell r="G2503">
            <v>192500</v>
          </cell>
          <cell r="H2503">
            <v>0</v>
          </cell>
          <cell r="I2503">
            <v>38500</v>
          </cell>
          <cell r="J2503">
            <v>38500</v>
          </cell>
          <cell r="K2503">
            <v>20</v>
          </cell>
          <cell r="L2503">
            <v>12</v>
          </cell>
        </row>
        <row r="2504">
          <cell r="A2504">
            <v>2347</v>
          </cell>
          <cell r="B2504" t="str">
            <v>060302.4612.04941.01 PAMSIMAS Desa Sangiang, Kec. Mancak</v>
          </cell>
          <cell r="C2504" t="str">
            <v>Swakelola</v>
          </cell>
          <cell r="D2504" t="str">
            <v>Fisik</v>
          </cell>
          <cell r="E2504">
            <v>0</v>
          </cell>
          <cell r="F2504">
            <v>192500</v>
          </cell>
          <cell r="G2504">
            <v>192500</v>
          </cell>
          <cell r="H2504">
            <v>0</v>
          </cell>
          <cell r="I2504">
            <v>38500</v>
          </cell>
          <cell r="J2504">
            <v>38500</v>
          </cell>
          <cell r="K2504">
            <v>20</v>
          </cell>
          <cell r="L2504">
            <v>12</v>
          </cell>
        </row>
        <row r="2505">
          <cell r="A2505">
            <v>2348</v>
          </cell>
          <cell r="B2505" t="str">
            <v>060302.4612.04941.01 PAMSIMAS Desa Batukuda, Kec. Mancak</v>
          </cell>
          <cell r="C2505" t="str">
            <v>Swakelola</v>
          </cell>
          <cell r="D2505" t="str">
            <v>Fisik</v>
          </cell>
          <cell r="E2505">
            <v>0</v>
          </cell>
          <cell r="F2505">
            <v>192500</v>
          </cell>
          <cell r="G2505">
            <v>192500</v>
          </cell>
          <cell r="H2505">
            <v>0</v>
          </cell>
          <cell r="I2505">
            <v>38500</v>
          </cell>
          <cell r="J2505">
            <v>38500</v>
          </cell>
          <cell r="K2505">
            <v>20</v>
          </cell>
          <cell r="L2505">
            <v>12</v>
          </cell>
        </row>
        <row r="2506">
          <cell r="A2506">
            <v>2349</v>
          </cell>
          <cell r="B2506" t="str">
            <v>060302.4612.04941.01 PAMSIMAS Desa Sinar Mukti, Kec. Baros</v>
          </cell>
          <cell r="C2506" t="str">
            <v>Swakelola</v>
          </cell>
          <cell r="D2506" t="str">
            <v>Fisik</v>
          </cell>
          <cell r="E2506">
            <v>0</v>
          </cell>
          <cell r="F2506">
            <v>192500</v>
          </cell>
          <cell r="G2506">
            <v>192500</v>
          </cell>
          <cell r="H2506">
            <v>0</v>
          </cell>
          <cell r="I2506">
            <v>38500</v>
          </cell>
          <cell r="J2506">
            <v>38500</v>
          </cell>
          <cell r="K2506">
            <v>20</v>
          </cell>
          <cell r="L2506">
            <v>12</v>
          </cell>
        </row>
        <row r="2507">
          <cell r="A2507">
            <v>2350</v>
          </cell>
          <cell r="B2507" t="str">
            <v>060302.4612.04941.01 PAMSIMAS Desa Sukacai, Kec. Baros</v>
          </cell>
          <cell r="C2507" t="str">
            <v>Swakelola</v>
          </cell>
          <cell r="D2507" t="str">
            <v>Fisik</v>
          </cell>
          <cell r="E2507">
            <v>0</v>
          </cell>
          <cell r="F2507">
            <v>192500</v>
          </cell>
          <cell r="G2507">
            <v>192500</v>
          </cell>
          <cell r="H2507">
            <v>0</v>
          </cell>
          <cell r="I2507">
            <v>38500</v>
          </cell>
          <cell r="J2507">
            <v>38500</v>
          </cell>
          <cell r="K2507">
            <v>20</v>
          </cell>
          <cell r="L2507">
            <v>12</v>
          </cell>
        </row>
        <row r="2508">
          <cell r="A2508">
            <v>2351</v>
          </cell>
          <cell r="B2508" t="str">
            <v>060302.4612.04941.01 PAMSIMAS Desa Kadukempong, Kec. Padarincang</v>
          </cell>
          <cell r="C2508" t="str">
            <v>Swakelola</v>
          </cell>
          <cell r="D2508" t="str">
            <v>Fisik</v>
          </cell>
          <cell r="E2508">
            <v>0</v>
          </cell>
          <cell r="F2508">
            <v>192500</v>
          </cell>
          <cell r="G2508">
            <v>192500</v>
          </cell>
          <cell r="H2508">
            <v>0</v>
          </cell>
          <cell r="I2508">
            <v>38500</v>
          </cell>
          <cell r="J2508">
            <v>38500</v>
          </cell>
          <cell r="K2508">
            <v>20</v>
          </cell>
          <cell r="L2508">
            <v>12</v>
          </cell>
        </row>
        <row r="2509">
          <cell r="A2509">
            <v>2352</v>
          </cell>
          <cell r="B2509" t="str">
            <v>060302.4612.04941.01 PAMSIMAS Desa Barugbug, Kec. Padarincang</v>
          </cell>
          <cell r="C2509" t="str">
            <v>Swakelola</v>
          </cell>
          <cell r="D2509" t="str">
            <v>Fisik</v>
          </cell>
          <cell r="E2509">
            <v>0</v>
          </cell>
          <cell r="F2509">
            <v>192500</v>
          </cell>
          <cell r="G2509">
            <v>192500</v>
          </cell>
          <cell r="H2509">
            <v>0</v>
          </cell>
          <cell r="I2509">
            <v>38500</v>
          </cell>
          <cell r="J2509">
            <v>38500</v>
          </cell>
          <cell r="K2509">
            <v>20</v>
          </cell>
          <cell r="L2509">
            <v>12</v>
          </cell>
        </row>
        <row r="2510">
          <cell r="A2510">
            <v>5503815</v>
          </cell>
          <cell r="B2510" t="str">
            <v xml:space="preserve">PEMBANGUNAN INFRASTRUKTUR PERMUKIMAN KAB. SUMBA BARAT </v>
          </cell>
          <cell r="C2510" t="str">
            <v xml:space="preserve">- </v>
          </cell>
          <cell r="D2510" t="str">
            <v>-</v>
          </cell>
          <cell r="E2510">
            <v>0</v>
          </cell>
          <cell r="F2510">
            <v>2310000</v>
          </cell>
          <cell r="G2510">
            <v>2310000</v>
          </cell>
          <cell r="H2510">
            <v>0</v>
          </cell>
          <cell r="I2510">
            <v>1463000</v>
          </cell>
          <cell r="J2510">
            <v>1463000</v>
          </cell>
          <cell r="K2510">
            <v>63.33</v>
          </cell>
          <cell r="L2510">
            <v>53.83</v>
          </cell>
        </row>
        <row r="2511">
          <cell r="A2511">
            <v>2353</v>
          </cell>
          <cell r="B2511" t="str">
            <v>060302.4612.04941.02 DESA LOKORY</v>
          </cell>
          <cell r="C2511" t="str">
            <v>Swakelola</v>
          </cell>
          <cell r="D2511" t="str">
            <v>Fisik</v>
          </cell>
          <cell r="E2511">
            <v>0</v>
          </cell>
          <cell r="F2511">
            <v>70587</v>
          </cell>
          <cell r="G2511">
            <v>70587</v>
          </cell>
          <cell r="H2511">
            <v>0</v>
          </cell>
          <cell r="I2511">
            <v>0</v>
          </cell>
          <cell r="J2511">
            <v>0</v>
          </cell>
          <cell r="K2511">
            <v>0</v>
          </cell>
          <cell r="L2511">
            <v>0</v>
          </cell>
        </row>
        <row r="2512">
          <cell r="A2512">
            <v>2354</v>
          </cell>
          <cell r="B2512" t="str">
            <v>060302.4612.04941.02 DESA WANOKAZA</v>
          </cell>
          <cell r="C2512" t="str">
            <v>Swakelola</v>
          </cell>
          <cell r="D2512" t="str">
            <v>Fisik</v>
          </cell>
          <cell r="E2512">
            <v>0</v>
          </cell>
          <cell r="F2512">
            <v>70583</v>
          </cell>
          <cell r="G2512">
            <v>70583</v>
          </cell>
          <cell r="H2512">
            <v>0</v>
          </cell>
          <cell r="I2512">
            <v>0</v>
          </cell>
          <cell r="J2512">
            <v>0</v>
          </cell>
          <cell r="K2512">
            <v>0</v>
          </cell>
          <cell r="L2512">
            <v>0</v>
          </cell>
        </row>
        <row r="2513">
          <cell r="A2513">
            <v>2355</v>
          </cell>
          <cell r="B2513" t="str">
            <v>060302.4612.04941.02 DESA LOLO WANO</v>
          </cell>
          <cell r="C2513" t="str">
            <v>Swakelola</v>
          </cell>
          <cell r="D2513" t="str">
            <v>Fisik</v>
          </cell>
          <cell r="E2513">
            <v>0</v>
          </cell>
          <cell r="F2513">
            <v>70583</v>
          </cell>
          <cell r="G2513">
            <v>70583</v>
          </cell>
          <cell r="H2513">
            <v>0</v>
          </cell>
          <cell r="I2513">
            <v>0</v>
          </cell>
          <cell r="J2513">
            <v>0</v>
          </cell>
          <cell r="K2513">
            <v>0</v>
          </cell>
          <cell r="L2513">
            <v>0</v>
          </cell>
        </row>
        <row r="2514">
          <cell r="A2514">
            <v>2356</v>
          </cell>
          <cell r="B2514" t="str">
            <v>060302.4612.04941.02 DESA KAREKA NDUKU</v>
          </cell>
          <cell r="C2514" t="str">
            <v>Swakelola</v>
          </cell>
          <cell r="D2514" t="str">
            <v>Fisik</v>
          </cell>
          <cell r="E2514">
            <v>0</v>
          </cell>
          <cell r="F2514">
            <v>70583</v>
          </cell>
          <cell r="G2514">
            <v>70583</v>
          </cell>
          <cell r="H2514">
            <v>0</v>
          </cell>
          <cell r="I2514">
            <v>0</v>
          </cell>
          <cell r="J2514">
            <v>0</v>
          </cell>
          <cell r="K2514">
            <v>0</v>
          </cell>
          <cell r="L2514">
            <v>0</v>
          </cell>
        </row>
        <row r="2515">
          <cell r="A2515">
            <v>2357</v>
          </cell>
          <cell r="B2515" t="str">
            <v>060302.4612.04941.02 DESA WAIHURA</v>
          </cell>
          <cell r="C2515" t="str">
            <v>Swakelola</v>
          </cell>
          <cell r="D2515" t="str">
            <v>Fisik</v>
          </cell>
          <cell r="E2515">
            <v>0</v>
          </cell>
          <cell r="F2515">
            <v>70583</v>
          </cell>
          <cell r="G2515">
            <v>70583</v>
          </cell>
          <cell r="H2515">
            <v>0</v>
          </cell>
          <cell r="I2515">
            <v>0</v>
          </cell>
          <cell r="J2515">
            <v>0</v>
          </cell>
          <cell r="K2515">
            <v>0</v>
          </cell>
          <cell r="L2515">
            <v>0</v>
          </cell>
        </row>
        <row r="2516">
          <cell r="A2516">
            <v>2358</v>
          </cell>
          <cell r="B2516" t="str">
            <v>060302.4612.04941.02 DESA WEELIBO</v>
          </cell>
          <cell r="C2516" t="str">
            <v>Swakelola</v>
          </cell>
          <cell r="D2516" t="str">
            <v>Fisik</v>
          </cell>
          <cell r="E2516">
            <v>0</v>
          </cell>
          <cell r="F2516">
            <v>70583</v>
          </cell>
          <cell r="G2516">
            <v>70583</v>
          </cell>
          <cell r="H2516">
            <v>0</v>
          </cell>
          <cell r="I2516">
            <v>0</v>
          </cell>
          <cell r="J2516">
            <v>0</v>
          </cell>
          <cell r="K2516">
            <v>0</v>
          </cell>
          <cell r="L2516">
            <v>0</v>
          </cell>
        </row>
        <row r="2517">
          <cell r="A2517">
            <v>2359</v>
          </cell>
          <cell r="B2517" t="str">
            <v>060302.4612.04941.02 DESA LABOYA DETE</v>
          </cell>
          <cell r="C2517" t="str">
            <v>Swakelola</v>
          </cell>
          <cell r="D2517" t="str">
            <v>Fisik</v>
          </cell>
          <cell r="E2517">
            <v>0</v>
          </cell>
          <cell r="F2517">
            <v>70583</v>
          </cell>
          <cell r="G2517">
            <v>70583</v>
          </cell>
          <cell r="H2517">
            <v>0</v>
          </cell>
          <cell r="I2517">
            <v>0</v>
          </cell>
          <cell r="J2517">
            <v>0</v>
          </cell>
          <cell r="K2517">
            <v>0</v>
          </cell>
          <cell r="L2517">
            <v>0</v>
          </cell>
        </row>
        <row r="2518">
          <cell r="A2518">
            <v>2360</v>
          </cell>
          <cell r="B2518" t="str">
            <v>060302.4612.04941.02 DESA HARONA KALLA</v>
          </cell>
          <cell r="C2518" t="str">
            <v>Swakelola</v>
          </cell>
          <cell r="D2518" t="str">
            <v>Fisik</v>
          </cell>
          <cell r="E2518">
            <v>0</v>
          </cell>
          <cell r="F2518">
            <v>70583</v>
          </cell>
          <cell r="G2518">
            <v>70583</v>
          </cell>
          <cell r="H2518">
            <v>0</v>
          </cell>
          <cell r="I2518">
            <v>0</v>
          </cell>
          <cell r="J2518">
            <v>0</v>
          </cell>
          <cell r="K2518">
            <v>0</v>
          </cell>
          <cell r="L2518">
            <v>0</v>
          </cell>
        </row>
        <row r="2519">
          <cell r="A2519">
            <v>2361</v>
          </cell>
          <cell r="B2519" t="str">
            <v>060302.4612.04941.02 DESA UBU PEDE</v>
          </cell>
          <cell r="C2519" t="str">
            <v>Swakelola</v>
          </cell>
          <cell r="D2519" t="str">
            <v>Fisik</v>
          </cell>
          <cell r="E2519">
            <v>0</v>
          </cell>
          <cell r="F2519">
            <v>70583</v>
          </cell>
          <cell r="G2519">
            <v>70583</v>
          </cell>
          <cell r="H2519">
            <v>0</v>
          </cell>
          <cell r="I2519">
            <v>0</v>
          </cell>
          <cell r="J2519">
            <v>0</v>
          </cell>
          <cell r="K2519">
            <v>0</v>
          </cell>
          <cell r="L2519">
            <v>0</v>
          </cell>
        </row>
        <row r="2520">
          <cell r="A2520">
            <v>2362</v>
          </cell>
          <cell r="B2520" t="str">
            <v>060302.4612.04941.02 DESA BERA DOLU</v>
          </cell>
          <cell r="C2520" t="str">
            <v>Swakelola</v>
          </cell>
          <cell r="D2520" t="str">
            <v>Fisik</v>
          </cell>
          <cell r="E2520">
            <v>0</v>
          </cell>
          <cell r="F2520">
            <v>70583</v>
          </cell>
          <cell r="G2520">
            <v>70583</v>
          </cell>
          <cell r="H2520">
            <v>0</v>
          </cell>
          <cell r="I2520">
            <v>0</v>
          </cell>
          <cell r="J2520">
            <v>0</v>
          </cell>
          <cell r="K2520">
            <v>0</v>
          </cell>
          <cell r="L2520">
            <v>0</v>
          </cell>
        </row>
        <row r="2521">
          <cell r="A2521">
            <v>2363</v>
          </cell>
          <cell r="B2521" t="str">
            <v>060302.4612.04941.02 DESA DOKA KAKA</v>
          </cell>
          <cell r="C2521" t="str">
            <v>Swakelola</v>
          </cell>
          <cell r="D2521" t="str">
            <v>Fisik</v>
          </cell>
          <cell r="E2521">
            <v>0</v>
          </cell>
          <cell r="F2521">
            <v>70583</v>
          </cell>
          <cell r="G2521">
            <v>70583</v>
          </cell>
          <cell r="H2521">
            <v>0</v>
          </cell>
          <cell r="I2521">
            <v>0</v>
          </cell>
          <cell r="J2521">
            <v>0</v>
          </cell>
          <cell r="K2521">
            <v>0</v>
          </cell>
          <cell r="L2521">
            <v>0</v>
          </cell>
        </row>
        <row r="2522">
          <cell r="A2522">
            <v>2364</v>
          </cell>
          <cell r="B2522" t="str">
            <v>060302.4612.04941.02 DESA SOBA RADE</v>
          </cell>
          <cell r="C2522" t="str">
            <v>Swakelola</v>
          </cell>
          <cell r="D2522" t="str">
            <v>Fisik</v>
          </cell>
          <cell r="E2522">
            <v>0</v>
          </cell>
          <cell r="F2522">
            <v>70583</v>
          </cell>
          <cell r="G2522">
            <v>70583</v>
          </cell>
          <cell r="H2522">
            <v>0</v>
          </cell>
          <cell r="I2522">
            <v>0</v>
          </cell>
          <cell r="J2522">
            <v>0</v>
          </cell>
          <cell r="K2522">
            <v>0</v>
          </cell>
          <cell r="L2522">
            <v>0</v>
          </cell>
        </row>
        <row r="2523">
          <cell r="A2523">
            <v>2365</v>
          </cell>
          <cell r="B2523" t="str">
            <v>060302.4612.04941.02 DESA-DESA TAHUN 2009</v>
          </cell>
          <cell r="C2523" t="str">
            <v>Swakelola</v>
          </cell>
          <cell r="D2523" t="str">
            <v>Fisik</v>
          </cell>
          <cell r="E2523">
            <v>0</v>
          </cell>
          <cell r="F2523">
            <v>1463000</v>
          </cell>
          <cell r="G2523">
            <v>1463000</v>
          </cell>
          <cell r="H2523">
            <v>0</v>
          </cell>
          <cell r="I2523">
            <v>1463000</v>
          </cell>
          <cell r="J2523">
            <v>1463000</v>
          </cell>
          <cell r="K2523">
            <v>100</v>
          </cell>
          <cell r="L2523">
            <v>85</v>
          </cell>
        </row>
        <row r="2524">
          <cell r="A2524">
            <v>5503830</v>
          </cell>
          <cell r="B2524" t="str">
            <v xml:space="preserve">PEMBANGUNAN INFRASTRUKTUR PERMUKIMAN KAB. KUPANG </v>
          </cell>
          <cell r="C2524" t="str">
            <v xml:space="preserve">- </v>
          </cell>
          <cell r="D2524" t="str">
            <v>-</v>
          </cell>
          <cell r="E2524">
            <v>0</v>
          </cell>
          <cell r="F2524">
            <v>2310000</v>
          </cell>
          <cell r="G2524">
            <v>2310000</v>
          </cell>
          <cell r="H2524">
            <v>0</v>
          </cell>
          <cell r="I2524">
            <v>924000</v>
          </cell>
          <cell r="J2524">
            <v>924000</v>
          </cell>
          <cell r="K2524">
            <v>40</v>
          </cell>
          <cell r="L2524">
            <v>28</v>
          </cell>
        </row>
        <row r="2525">
          <cell r="A2525">
            <v>2366</v>
          </cell>
          <cell r="B2525" t="str">
            <v>060302.4612.04941.02 PAMSIMAS desa Nitneo</v>
          </cell>
          <cell r="C2525" t="str">
            <v>Swakelola</v>
          </cell>
          <cell r="D2525" t="str">
            <v>Fisik</v>
          </cell>
          <cell r="E2525">
            <v>0</v>
          </cell>
          <cell r="F2525">
            <v>115500</v>
          </cell>
          <cell r="G2525">
            <v>115500</v>
          </cell>
          <cell r="H2525">
            <v>0</v>
          </cell>
          <cell r="I2525">
            <v>0</v>
          </cell>
          <cell r="J2525">
            <v>0</v>
          </cell>
          <cell r="K2525">
            <v>0</v>
          </cell>
          <cell r="L2525">
            <v>0</v>
          </cell>
        </row>
        <row r="2526">
          <cell r="A2526">
            <v>2367</v>
          </cell>
          <cell r="B2526" t="str">
            <v>060302.4612.04941.02 PAMSIMAS desa Sumlili</v>
          </cell>
          <cell r="C2526" t="str">
            <v>Swakelola</v>
          </cell>
          <cell r="D2526" t="str">
            <v>Fisik</v>
          </cell>
          <cell r="E2526">
            <v>0</v>
          </cell>
          <cell r="F2526">
            <v>115500</v>
          </cell>
          <cell r="G2526">
            <v>115500</v>
          </cell>
          <cell r="H2526">
            <v>0</v>
          </cell>
          <cell r="I2526">
            <v>0</v>
          </cell>
          <cell r="J2526">
            <v>0</v>
          </cell>
          <cell r="K2526">
            <v>0</v>
          </cell>
          <cell r="L2526">
            <v>0</v>
          </cell>
        </row>
        <row r="2527">
          <cell r="A2527">
            <v>2368</v>
          </cell>
          <cell r="B2527" t="str">
            <v>060302.4612.04941.02 PAMSIMAS desa Tasikona</v>
          </cell>
          <cell r="C2527" t="str">
            <v>Swakelola</v>
          </cell>
          <cell r="D2527" t="str">
            <v>Fisik</v>
          </cell>
          <cell r="E2527">
            <v>0</v>
          </cell>
          <cell r="F2527">
            <v>115500</v>
          </cell>
          <cell r="G2527">
            <v>115500</v>
          </cell>
          <cell r="H2527">
            <v>0</v>
          </cell>
          <cell r="I2527">
            <v>0</v>
          </cell>
          <cell r="J2527">
            <v>0</v>
          </cell>
          <cell r="K2527">
            <v>0</v>
          </cell>
          <cell r="L2527">
            <v>0</v>
          </cell>
        </row>
        <row r="2528">
          <cell r="A2528">
            <v>2369</v>
          </cell>
          <cell r="B2528" t="str">
            <v>060302.4612.04941.02 PAMSIMAS desa Oenif</v>
          </cell>
          <cell r="C2528" t="str">
            <v>Swakelola</v>
          </cell>
          <cell r="D2528" t="str">
            <v>Fisik</v>
          </cell>
          <cell r="E2528">
            <v>0</v>
          </cell>
          <cell r="F2528">
            <v>115500</v>
          </cell>
          <cell r="G2528">
            <v>115500</v>
          </cell>
          <cell r="H2528">
            <v>0</v>
          </cell>
          <cell r="I2528">
            <v>0</v>
          </cell>
          <cell r="J2528">
            <v>0</v>
          </cell>
          <cell r="K2528">
            <v>0</v>
          </cell>
          <cell r="L2528">
            <v>0</v>
          </cell>
        </row>
        <row r="2529">
          <cell r="A2529">
            <v>2370</v>
          </cell>
          <cell r="B2529" t="str">
            <v>060302.4612.04941.02 PAMSIMAS desa Baumata Utara</v>
          </cell>
          <cell r="C2529" t="str">
            <v>Swakelola</v>
          </cell>
          <cell r="D2529" t="str">
            <v>Fisik</v>
          </cell>
          <cell r="E2529">
            <v>0</v>
          </cell>
          <cell r="F2529">
            <v>115500</v>
          </cell>
          <cell r="G2529">
            <v>115500</v>
          </cell>
          <cell r="H2529">
            <v>0</v>
          </cell>
          <cell r="I2529">
            <v>0</v>
          </cell>
          <cell r="J2529">
            <v>0</v>
          </cell>
          <cell r="K2529">
            <v>0</v>
          </cell>
          <cell r="L2529">
            <v>0</v>
          </cell>
        </row>
        <row r="2530">
          <cell r="A2530">
            <v>2371</v>
          </cell>
          <cell r="B2530" t="str">
            <v>060302.4612.04941.02 PAMSIMAS desa Baumata Timur</v>
          </cell>
          <cell r="C2530" t="str">
            <v>Swakelola</v>
          </cell>
          <cell r="D2530" t="str">
            <v>Fisik</v>
          </cell>
          <cell r="E2530">
            <v>0</v>
          </cell>
          <cell r="F2530">
            <v>115500</v>
          </cell>
          <cell r="G2530">
            <v>115500</v>
          </cell>
          <cell r="H2530">
            <v>0</v>
          </cell>
          <cell r="I2530">
            <v>0</v>
          </cell>
          <cell r="J2530">
            <v>0</v>
          </cell>
          <cell r="K2530">
            <v>0</v>
          </cell>
          <cell r="L2530">
            <v>0</v>
          </cell>
        </row>
        <row r="2531">
          <cell r="A2531">
            <v>2372</v>
          </cell>
          <cell r="B2531" t="str">
            <v>060302.4612.04941.02 PAMSIMAS desa Bokong</v>
          </cell>
          <cell r="C2531" t="str">
            <v>Swakelola</v>
          </cell>
          <cell r="D2531" t="str">
            <v>Fisik</v>
          </cell>
          <cell r="E2531">
            <v>0</v>
          </cell>
          <cell r="F2531">
            <v>115500</v>
          </cell>
          <cell r="G2531">
            <v>115500</v>
          </cell>
          <cell r="H2531">
            <v>0</v>
          </cell>
          <cell r="I2531">
            <v>0</v>
          </cell>
          <cell r="J2531">
            <v>0</v>
          </cell>
          <cell r="K2531">
            <v>0</v>
          </cell>
          <cell r="L2531">
            <v>0</v>
          </cell>
        </row>
        <row r="2532">
          <cell r="A2532">
            <v>2373</v>
          </cell>
          <cell r="B2532" t="str">
            <v>060302.4612.04941.02 PAMSIMAS desa Oebola Dalam</v>
          </cell>
          <cell r="C2532" t="str">
            <v>Swakelola</v>
          </cell>
          <cell r="D2532" t="str">
            <v>Fisik</v>
          </cell>
          <cell r="E2532">
            <v>0</v>
          </cell>
          <cell r="F2532">
            <v>115500</v>
          </cell>
          <cell r="G2532">
            <v>115500</v>
          </cell>
          <cell r="H2532">
            <v>0</v>
          </cell>
          <cell r="I2532">
            <v>0</v>
          </cell>
          <cell r="J2532">
            <v>0</v>
          </cell>
          <cell r="K2532">
            <v>0</v>
          </cell>
          <cell r="L2532">
            <v>0</v>
          </cell>
        </row>
        <row r="2533">
          <cell r="A2533">
            <v>2374</v>
          </cell>
          <cell r="B2533" t="str">
            <v>060302.4612.04941.02 PAMSIMAS desa Silu</v>
          </cell>
          <cell r="C2533" t="str">
            <v>Swakelola</v>
          </cell>
          <cell r="D2533" t="str">
            <v>Fisik</v>
          </cell>
          <cell r="E2533">
            <v>0</v>
          </cell>
          <cell r="F2533">
            <v>115500</v>
          </cell>
          <cell r="G2533">
            <v>115500</v>
          </cell>
          <cell r="H2533">
            <v>0</v>
          </cell>
          <cell r="I2533">
            <v>0</v>
          </cell>
          <cell r="J2533">
            <v>0</v>
          </cell>
          <cell r="K2533">
            <v>0</v>
          </cell>
          <cell r="L2533">
            <v>0</v>
          </cell>
        </row>
        <row r="2534">
          <cell r="A2534">
            <v>2375</v>
          </cell>
          <cell r="B2534" t="str">
            <v>060302.4612.04941.02 PAMSIMAS desa Noelmina</v>
          </cell>
          <cell r="C2534" t="str">
            <v>Swakelola</v>
          </cell>
          <cell r="D2534" t="str">
            <v>Fisik</v>
          </cell>
          <cell r="E2534">
            <v>0</v>
          </cell>
          <cell r="F2534">
            <v>115500</v>
          </cell>
          <cell r="G2534">
            <v>115500</v>
          </cell>
          <cell r="H2534">
            <v>0</v>
          </cell>
          <cell r="I2534">
            <v>0</v>
          </cell>
          <cell r="J2534">
            <v>0</v>
          </cell>
          <cell r="K2534">
            <v>0</v>
          </cell>
          <cell r="L2534">
            <v>0</v>
          </cell>
        </row>
        <row r="2535">
          <cell r="A2535">
            <v>2376</v>
          </cell>
          <cell r="B2535" t="str">
            <v>060302.4612.04941.02 PAMSIMAS desa Oelnaineno</v>
          </cell>
          <cell r="C2535" t="str">
            <v>Swakelola</v>
          </cell>
          <cell r="D2535" t="str">
            <v>Fisik</v>
          </cell>
          <cell r="E2535">
            <v>0</v>
          </cell>
          <cell r="F2535">
            <v>115500</v>
          </cell>
          <cell r="G2535">
            <v>115500</v>
          </cell>
          <cell r="H2535">
            <v>0</v>
          </cell>
          <cell r="I2535">
            <v>0</v>
          </cell>
          <cell r="J2535">
            <v>0</v>
          </cell>
          <cell r="K2535">
            <v>0</v>
          </cell>
          <cell r="L2535">
            <v>0</v>
          </cell>
        </row>
        <row r="2536">
          <cell r="A2536">
            <v>2377</v>
          </cell>
          <cell r="B2536" t="str">
            <v>060302.4612.04941.02 PAMSIMAS desa Netemnanu Utara</v>
          </cell>
          <cell r="C2536" t="str">
            <v>Swakelola</v>
          </cell>
          <cell r="D2536" t="str">
            <v>Fisik</v>
          </cell>
          <cell r="E2536">
            <v>0</v>
          </cell>
          <cell r="F2536">
            <v>115500</v>
          </cell>
          <cell r="G2536">
            <v>115500</v>
          </cell>
          <cell r="H2536">
            <v>0</v>
          </cell>
          <cell r="I2536">
            <v>0</v>
          </cell>
          <cell r="J2536">
            <v>0</v>
          </cell>
          <cell r="K2536">
            <v>0</v>
          </cell>
          <cell r="L2536">
            <v>0</v>
          </cell>
        </row>
        <row r="2537">
          <cell r="A2537">
            <v>2378</v>
          </cell>
          <cell r="B2537" t="str">
            <v>060302.4612.04941.02 PAMSIMAS pada 9 desa Tahun 2009</v>
          </cell>
          <cell r="C2537" t="str">
            <v>Swakelola</v>
          </cell>
          <cell r="D2537" t="str">
            <v>Fisik</v>
          </cell>
          <cell r="E2537">
            <v>0</v>
          </cell>
          <cell r="F2537">
            <v>924000</v>
          </cell>
          <cell r="G2537">
            <v>924000</v>
          </cell>
          <cell r="H2537">
            <v>0</v>
          </cell>
          <cell r="I2537">
            <v>924000</v>
          </cell>
          <cell r="J2537">
            <v>924000</v>
          </cell>
          <cell r="K2537">
            <v>100</v>
          </cell>
          <cell r="L2537">
            <v>70</v>
          </cell>
        </row>
        <row r="2538">
          <cell r="A2538">
            <v>5503846</v>
          </cell>
          <cell r="B2538" t="str">
            <v xml:space="preserve">PEMBANGUNAN INFRASTRUKTUR PERMUKIMAN KAB. TIMOR TENGAH SELATAN </v>
          </cell>
          <cell r="C2538" t="str">
            <v xml:space="preserve">- </v>
          </cell>
          <cell r="D2538" t="str">
            <v>-</v>
          </cell>
          <cell r="E2538">
            <v>0</v>
          </cell>
          <cell r="F2538">
            <v>2310000</v>
          </cell>
          <cell r="G2538">
            <v>2310000</v>
          </cell>
          <cell r="H2538">
            <v>0</v>
          </cell>
          <cell r="I2538">
            <v>616000</v>
          </cell>
          <cell r="J2538">
            <v>616000</v>
          </cell>
          <cell r="K2538">
            <v>26.67</v>
          </cell>
          <cell r="L2538">
            <v>15.83</v>
          </cell>
        </row>
        <row r="2539">
          <cell r="A2539">
            <v>2379</v>
          </cell>
          <cell r="B2539" t="str">
            <v>060302.4612.04941.03 PAMSIMAS DESA BISENE</v>
          </cell>
          <cell r="C2539" t="str">
            <v>Swakelola</v>
          </cell>
          <cell r="D2539" t="str">
            <v>Fisik</v>
          </cell>
          <cell r="E2539">
            <v>0</v>
          </cell>
          <cell r="F2539">
            <v>115500</v>
          </cell>
          <cell r="G2539">
            <v>115500</v>
          </cell>
          <cell r="H2539">
            <v>0</v>
          </cell>
          <cell r="I2539">
            <v>0</v>
          </cell>
          <cell r="J2539">
            <v>0</v>
          </cell>
          <cell r="K2539">
            <v>0</v>
          </cell>
          <cell r="L2539">
            <v>0</v>
          </cell>
        </row>
        <row r="2540">
          <cell r="A2540">
            <v>2380</v>
          </cell>
          <cell r="B2540" t="str">
            <v>060302.4612.04941.03 PAMSIMAS DESA BOSEN</v>
          </cell>
          <cell r="C2540" t="str">
            <v>Swakelola</v>
          </cell>
          <cell r="D2540" t="str">
            <v>Fisik</v>
          </cell>
          <cell r="E2540">
            <v>0</v>
          </cell>
          <cell r="F2540">
            <v>115500</v>
          </cell>
          <cell r="G2540">
            <v>115500</v>
          </cell>
          <cell r="H2540">
            <v>0</v>
          </cell>
          <cell r="I2540">
            <v>0</v>
          </cell>
          <cell r="J2540">
            <v>0</v>
          </cell>
          <cell r="K2540">
            <v>0</v>
          </cell>
          <cell r="L2540">
            <v>0</v>
          </cell>
        </row>
        <row r="2541">
          <cell r="A2541">
            <v>2381</v>
          </cell>
          <cell r="B2541" t="str">
            <v>060302.4612.04941.03 PAMSIMAS DESA FATULUNU</v>
          </cell>
          <cell r="C2541" t="str">
            <v>Swakelola</v>
          </cell>
          <cell r="D2541" t="str">
            <v>Fisik</v>
          </cell>
          <cell r="E2541">
            <v>0</v>
          </cell>
          <cell r="F2541">
            <v>115500</v>
          </cell>
          <cell r="G2541">
            <v>115500</v>
          </cell>
          <cell r="H2541">
            <v>0</v>
          </cell>
          <cell r="I2541">
            <v>0</v>
          </cell>
          <cell r="J2541">
            <v>0</v>
          </cell>
          <cell r="K2541">
            <v>0</v>
          </cell>
          <cell r="L2541">
            <v>0</v>
          </cell>
        </row>
        <row r="2542">
          <cell r="A2542">
            <v>2382</v>
          </cell>
          <cell r="B2542" t="str">
            <v>060302.4612.04941.03 PAMSIMAS DESA HALME</v>
          </cell>
          <cell r="C2542" t="str">
            <v>Swakelola</v>
          </cell>
          <cell r="D2542" t="str">
            <v>Fisik</v>
          </cell>
          <cell r="E2542">
            <v>0</v>
          </cell>
          <cell r="F2542">
            <v>115500</v>
          </cell>
          <cell r="G2542">
            <v>115500</v>
          </cell>
          <cell r="H2542">
            <v>0</v>
          </cell>
          <cell r="I2542">
            <v>0</v>
          </cell>
          <cell r="J2542">
            <v>0</v>
          </cell>
          <cell r="K2542">
            <v>0</v>
          </cell>
          <cell r="L2542">
            <v>0</v>
          </cell>
        </row>
        <row r="2543">
          <cell r="A2543">
            <v>2383</v>
          </cell>
          <cell r="B2543" t="str">
            <v>060302.4612.04941.03 PAMSIMAS DESA KAENENO</v>
          </cell>
          <cell r="C2543" t="str">
            <v>Swakelola</v>
          </cell>
          <cell r="D2543" t="str">
            <v>Fisik</v>
          </cell>
          <cell r="E2543">
            <v>0</v>
          </cell>
          <cell r="F2543">
            <v>115500</v>
          </cell>
          <cell r="G2543">
            <v>115500</v>
          </cell>
          <cell r="H2543">
            <v>0</v>
          </cell>
          <cell r="I2543">
            <v>0</v>
          </cell>
          <cell r="J2543">
            <v>0</v>
          </cell>
          <cell r="K2543">
            <v>0</v>
          </cell>
          <cell r="L2543">
            <v>0</v>
          </cell>
        </row>
        <row r="2544">
          <cell r="A2544">
            <v>2384</v>
          </cell>
          <cell r="B2544" t="str">
            <v>060302.4612.04941.03 PAMSIMAS DESA KUALEU</v>
          </cell>
          <cell r="C2544" t="str">
            <v>Swakelola</v>
          </cell>
          <cell r="D2544" t="str">
            <v>Fisik</v>
          </cell>
          <cell r="E2544">
            <v>0</v>
          </cell>
          <cell r="F2544">
            <v>115500</v>
          </cell>
          <cell r="G2544">
            <v>115500</v>
          </cell>
          <cell r="H2544">
            <v>0</v>
          </cell>
          <cell r="I2544">
            <v>0</v>
          </cell>
          <cell r="J2544">
            <v>0</v>
          </cell>
          <cell r="K2544">
            <v>0</v>
          </cell>
          <cell r="L2544">
            <v>0</v>
          </cell>
        </row>
        <row r="2545">
          <cell r="A2545">
            <v>2385</v>
          </cell>
          <cell r="B2545" t="str">
            <v>060302.4612.04941.03 PAMSIMAS DESA MAUNUM NIKI-NIKI</v>
          </cell>
          <cell r="C2545" t="str">
            <v>Swakelola</v>
          </cell>
          <cell r="D2545" t="str">
            <v>Fisik</v>
          </cell>
          <cell r="E2545">
            <v>0</v>
          </cell>
          <cell r="F2545">
            <v>192500</v>
          </cell>
          <cell r="G2545">
            <v>192500</v>
          </cell>
          <cell r="H2545">
            <v>0</v>
          </cell>
          <cell r="I2545">
            <v>0</v>
          </cell>
          <cell r="J2545">
            <v>0</v>
          </cell>
          <cell r="K2545">
            <v>0</v>
          </cell>
          <cell r="L2545">
            <v>0</v>
          </cell>
        </row>
        <row r="2546">
          <cell r="A2546">
            <v>2386</v>
          </cell>
          <cell r="B2546" t="str">
            <v>060302.4612.04941.03 PAMSIMAS DESA MNELALETE</v>
          </cell>
          <cell r="C2546" t="str">
            <v>Swakelola</v>
          </cell>
          <cell r="D2546" t="str">
            <v>Fisik</v>
          </cell>
          <cell r="E2546">
            <v>0</v>
          </cell>
          <cell r="F2546">
            <v>192500</v>
          </cell>
          <cell r="G2546">
            <v>192500</v>
          </cell>
          <cell r="H2546">
            <v>0</v>
          </cell>
          <cell r="I2546">
            <v>0</v>
          </cell>
          <cell r="J2546">
            <v>0</v>
          </cell>
          <cell r="K2546">
            <v>0</v>
          </cell>
          <cell r="L2546">
            <v>0</v>
          </cell>
        </row>
        <row r="2547">
          <cell r="A2547">
            <v>2387</v>
          </cell>
          <cell r="B2547" t="str">
            <v>060302.4612.04941.03 PAMSIMAS DESA NULLE</v>
          </cell>
          <cell r="C2547" t="str">
            <v>Swakelola</v>
          </cell>
          <cell r="D2547" t="str">
            <v>Fisik</v>
          </cell>
          <cell r="E2547">
            <v>0</v>
          </cell>
          <cell r="F2547">
            <v>192500</v>
          </cell>
          <cell r="G2547">
            <v>192500</v>
          </cell>
          <cell r="H2547">
            <v>0</v>
          </cell>
          <cell r="I2547">
            <v>0</v>
          </cell>
          <cell r="J2547">
            <v>0</v>
          </cell>
          <cell r="K2547">
            <v>0</v>
          </cell>
          <cell r="L2547">
            <v>0</v>
          </cell>
        </row>
        <row r="2548">
          <cell r="A2548">
            <v>2388</v>
          </cell>
          <cell r="B2548" t="str">
            <v>060302.4612.04941.03 PAMSIMAS DESA NUNLEU</v>
          </cell>
          <cell r="C2548" t="str">
            <v>Swakelola</v>
          </cell>
          <cell r="D2548" t="str">
            <v>Fisik</v>
          </cell>
          <cell r="E2548">
            <v>0</v>
          </cell>
          <cell r="F2548">
            <v>192500</v>
          </cell>
          <cell r="G2548">
            <v>192500</v>
          </cell>
          <cell r="H2548">
            <v>0</v>
          </cell>
          <cell r="I2548">
            <v>0</v>
          </cell>
          <cell r="J2548">
            <v>0</v>
          </cell>
          <cell r="K2548">
            <v>0</v>
          </cell>
          <cell r="L2548">
            <v>0</v>
          </cell>
        </row>
        <row r="2549">
          <cell r="A2549">
            <v>2389</v>
          </cell>
          <cell r="B2549" t="str">
            <v>060302.4612.04941.03 PAMSIMAS DESA OENINO</v>
          </cell>
          <cell r="C2549" t="str">
            <v>Swakelola</v>
          </cell>
          <cell r="D2549" t="str">
            <v>Fisik</v>
          </cell>
          <cell r="E2549">
            <v>0</v>
          </cell>
          <cell r="F2549">
            <v>115500</v>
          </cell>
          <cell r="G2549">
            <v>115500</v>
          </cell>
          <cell r="H2549">
            <v>0</v>
          </cell>
          <cell r="I2549">
            <v>0</v>
          </cell>
          <cell r="J2549">
            <v>0</v>
          </cell>
          <cell r="K2549">
            <v>0</v>
          </cell>
          <cell r="L2549">
            <v>0</v>
          </cell>
        </row>
        <row r="2550">
          <cell r="A2550">
            <v>2390</v>
          </cell>
          <cell r="B2550" t="str">
            <v>060302.4612.04941.03 PAMSIMAS DESA TUAPAKAS</v>
          </cell>
          <cell r="C2550" t="str">
            <v>Swakelola</v>
          </cell>
          <cell r="D2550" t="str">
            <v>Fisik</v>
          </cell>
          <cell r="E2550">
            <v>0</v>
          </cell>
          <cell r="F2550">
            <v>115500</v>
          </cell>
          <cell r="G2550">
            <v>115500</v>
          </cell>
          <cell r="H2550">
            <v>0</v>
          </cell>
          <cell r="I2550">
            <v>0</v>
          </cell>
          <cell r="J2550">
            <v>0</v>
          </cell>
          <cell r="K2550">
            <v>0</v>
          </cell>
          <cell r="L2550">
            <v>0</v>
          </cell>
        </row>
        <row r="2551">
          <cell r="A2551">
            <v>2391</v>
          </cell>
          <cell r="B2551" t="str">
            <v>060302.4612.04941.03 PAMSIMAS DESA KAKAN 2009</v>
          </cell>
          <cell r="C2551" t="str">
            <v>Swakelola</v>
          </cell>
          <cell r="D2551" t="str">
            <v>Fisik</v>
          </cell>
          <cell r="E2551">
            <v>0</v>
          </cell>
          <cell r="F2551">
            <v>77000</v>
          </cell>
          <cell r="G2551">
            <v>77000</v>
          </cell>
          <cell r="H2551">
            <v>0</v>
          </cell>
          <cell r="I2551">
            <v>77000</v>
          </cell>
          <cell r="J2551">
            <v>77000</v>
          </cell>
          <cell r="K2551">
            <v>100</v>
          </cell>
          <cell r="L2551">
            <v>75</v>
          </cell>
        </row>
        <row r="2552">
          <cell r="A2552">
            <v>2392</v>
          </cell>
          <cell r="B2552" t="str">
            <v>060302.4612.04941.03 PAMSIMAS DESA PENE SELATAN 2009</v>
          </cell>
          <cell r="C2552" t="str">
            <v>Swakelola</v>
          </cell>
          <cell r="D2552" t="str">
            <v>Fisik</v>
          </cell>
          <cell r="E2552">
            <v>0</v>
          </cell>
          <cell r="F2552">
            <v>77000</v>
          </cell>
          <cell r="G2552">
            <v>77000</v>
          </cell>
          <cell r="H2552">
            <v>0</v>
          </cell>
          <cell r="I2552">
            <v>77000</v>
          </cell>
          <cell r="J2552">
            <v>77000</v>
          </cell>
          <cell r="K2552">
            <v>100</v>
          </cell>
          <cell r="L2552">
            <v>75</v>
          </cell>
        </row>
        <row r="2553">
          <cell r="A2553">
            <v>2393</v>
          </cell>
          <cell r="B2553" t="str">
            <v>060302.4612.04941.03 PAMSIMAS DESA LASI 2009</v>
          </cell>
          <cell r="C2553" t="str">
            <v>Swakelola</v>
          </cell>
          <cell r="D2553" t="str">
            <v>Fisik</v>
          </cell>
          <cell r="E2553">
            <v>0</v>
          </cell>
          <cell r="F2553">
            <v>77000</v>
          </cell>
          <cell r="G2553">
            <v>77000</v>
          </cell>
          <cell r="H2553">
            <v>0</v>
          </cell>
          <cell r="I2553">
            <v>77000</v>
          </cell>
          <cell r="J2553">
            <v>77000</v>
          </cell>
          <cell r="K2553">
            <v>100</v>
          </cell>
          <cell r="L2553">
            <v>75</v>
          </cell>
        </row>
        <row r="2554">
          <cell r="A2554">
            <v>2394</v>
          </cell>
          <cell r="B2554" t="str">
            <v>060302.4612.04941.03 PAMSIMAS DESA FATUTNANA 2009</v>
          </cell>
          <cell r="C2554" t="str">
            <v>Swakelola</v>
          </cell>
          <cell r="D2554" t="str">
            <v>Fisik</v>
          </cell>
          <cell r="E2554">
            <v>0</v>
          </cell>
          <cell r="F2554">
            <v>77000</v>
          </cell>
          <cell r="G2554">
            <v>77000</v>
          </cell>
          <cell r="H2554">
            <v>0</v>
          </cell>
          <cell r="I2554">
            <v>77000</v>
          </cell>
          <cell r="J2554">
            <v>77000</v>
          </cell>
          <cell r="K2554">
            <v>100</v>
          </cell>
          <cell r="L2554">
            <v>75</v>
          </cell>
        </row>
        <row r="2555">
          <cell r="A2555">
            <v>2395</v>
          </cell>
          <cell r="B2555" t="str">
            <v>060302.4612.04941.03 PAMSIMAS DESA PATUAT 2009</v>
          </cell>
          <cell r="C2555" t="str">
            <v>Swakelola</v>
          </cell>
          <cell r="D2555" t="str">
            <v>Fisik</v>
          </cell>
          <cell r="E2555">
            <v>0</v>
          </cell>
          <cell r="F2555">
            <v>77000</v>
          </cell>
          <cell r="G2555">
            <v>77000</v>
          </cell>
          <cell r="H2555">
            <v>0</v>
          </cell>
          <cell r="I2555">
            <v>77000</v>
          </cell>
          <cell r="J2555">
            <v>77000</v>
          </cell>
          <cell r="K2555">
            <v>100</v>
          </cell>
          <cell r="L2555">
            <v>75</v>
          </cell>
        </row>
        <row r="2556">
          <cell r="A2556">
            <v>2396</v>
          </cell>
          <cell r="B2556" t="str">
            <v>060302.4612.04941.03 PAMSIMAS DESA NUNBENA 2009</v>
          </cell>
          <cell r="C2556" t="str">
            <v>Swakelola</v>
          </cell>
          <cell r="D2556" t="str">
            <v>Fisik</v>
          </cell>
          <cell r="E2556">
            <v>0</v>
          </cell>
          <cell r="F2556">
            <v>77000</v>
          </cell>
          <cell r="G2556">
            <v>77000</v>
          </cell>
          <cell r="H2556">
            <v>0</v>
          </cell>
          <cell r="I2556">
            <v>77000</v>
          </cell>
          <cell r="J2556">
            <v>77000</v>
          </cell>
          <cell r="K2556">
            <v>100</v>
          </cell>
          <cell r="L2556">
            <v>50</v>
          </cell>
        </row>
        <row r="2557">
          <cell r="A2557">
            <v>2397</v>
          </cell>
          <cell r="B2557" t="str">
            <v>060302.4612.04941.03 PAMSIMAS DESA BINENOK 2009</v>
          </cell>
          <cell r="C2557" t="str">
            <v>Swakelola</v>
          </cell>
          <cell r="D2557" t="str">
            <v>Fisik</v>
          </cell>
          <cell r="E2557">
            <v>0</v>
          </cell>
          <cell r="F2557">
            <v>77000</v>
          </cell>
          <cell r="G2557">
            <v>77000</v>
          </cell>
          <cell r="H2557">
            <v>0</v>
          </cell>
          <cell r="I2557">
            <v>77000</v>
          </cell>
          <cell r="J2557">
            <v>77000</v>
          </cell>
          <cell r="K2557">
            <v>100</v>
          </cell>
          <cell r="L2557">
            <v>25</v>
          </cell>
        </row>
        <row r="2558">
          <cell r="A2558">
            <v>2398</v>
          </cell>
          <cell r="B2558" t="str">
            <v>060302.4612.04941.03 PAMSIMAS DESA LIL''''ANA 2009</v>
          </cell>
          <cell r="C2558" t="str">
            <v>Swakelola</v>
          </cell>
          <cell r="D2558" t="str">
            <v>Fisik</v>
          </cell>
          <cell r="E2558">
            <v>0</v>
          </cell>
          <cell r="F2558">
            <v>77000</v>
          </cell>
          <cell r="G2558">
            <v>77000</v>
          </cell>
          <cell r="H2558">
            <v>0</v>
          </cell>
          <cell r="I2558">
            <v>77000</v>
          </cell>
          <cell r="J2558">
            <v>77000</v>
          </cell>
          <cell r="K2558">
            <v>100</v>
          </cell>
          <cell r="L2558">
            <v>25</v>
          </cell>
        </row>
        <row r="2559">
          <cell r="A2559">
            <v>5503852</v>
          </cell>
          <cell r="B2559" t="str">
            <v xml:space="preserve">PEMBANGUNAN INFRASTRUKTUR PERMUKIMAN KAB. TIMOR TENGAH UTARA </v>
          </cell>
          <cell r="C2559" t="str">
            <v xml:space="preserve">- </v>
          </cell>
          <cell r="D2559" t="str">
            <v>-</v>
          </cell>
          <cell r="E2559">
            <v>0</v>
          </cell>
          <cell r="F2559">
            <v>2310000</v>
          </cell>
          <cell r="G2559">
            <v>2310000</v>
          </cell>
          <cell r="H2559">
            <v>0</v>
          </cell>
          <cell r="I2559">
            <v>1232000</v>
          </cell>
          <cell r="J2559">
            <v>1232000</v>
          </cell>
          <cell r="K2559">
            <v>53.33</v>
          </cell>
          <cell r="L2559">
            <v>53.33</v>
          </cell>
        </row>
        <row r="2560">
          <cell r="A2560">
            <v>2399</v>
          </cell>
          <cell r="B2560" t="str">
            <v>060302.4612.04941.01 PAMSIMAS Desa Banfanu</v>
          </cell>
          <cell r="C2560" t="str">
            <v>Swakelola</v>
          </cell>
          <cell r="D2560" t="str">
            <v>Fisik</v>
          </cell>
          <cell r="E2560">
            <v>0</v>
          </cell>
          <cell r="F2560">
            <v>89800</v>
          </cell>
          <cell r="G2560">
            <v>89800</v>
          </cell>
          <cell r="H2560">
            <v>0</v>
          </cell>
          <cell r="I2560">
            <v>0</v>
          </cell>
          <cell r="J2560">
            <v>0</v>
          </cell>
          <cell r="K2560">
            <v>0</v>
          </cell>
          <cell r="L2560">
            <v>0</v>
          </cell>
        </row>
        <row r="2561">
          <cell r="A2561">
            <v>2400</v>
          </cell>
          <cell r="B2561" t="str">
            <v>060302.4612.04941.01 PAMSIMAS Kelurahan Atmen</v>
          </cell>
          <cell r="C2561" t="str">
            <v>Swakelola</v>
          </cell>
          <cell r="D2561" t="str">
            <v>Fisik</v>
          </cell>
          <cell r="E2561">
            <v>0</v>
          </cell>
          <cell r="F2561">
            <v>89800</v>
          </cell>
          <cell r="G2561">
            <v>89800</v>
          </cell>
          <cell r="H2561">
            <v>0</v>
          </cell>
          <cell r="I2561">
            <v>0</v>
          </cell>
          <cell r="J2561">
            <v>0</v>
          </cell>
          <cell r="K2561">
            <v>0</v>
          </cell>
          <cell r="L2561">
            <v>0</v>
          </cell>
        </row>
        <row r="2562">
          <cell r="A2562">
            <v>2401</v>
          </cell>
          <cell r="B2562" t="str">
            <v>060302.4612.04941.01 PAMSIMAS Desa Subun</v>
          </cell>
          <cell r="C2562" t="str">
            <v>Swakelola</v>
          </cell>
          <cell r="D2562" t="str">
            <v>Fisik</v>
          </cell>
          <cell r="E2562">
            <v>0</v>
          </cell>
          <cell r="F2562">
            <v>89800</v>
          </cell>
          <cell r="G2562">
            <v>89800</v>
          </cell>
          <cell r="H2562">
            <v>0</v>
          </cell>
          <cell r="I2562">
            <v>0</v>
          </cell>
          <cell r="J2562">
            <v>0</v>
          </cell>
          <cell r="K2562">
            <v>0</v>
          </cell>
          <cell r="L2562">
            <v>0</v>
          </cell>
        </row>
        <row r="2563">
          <cell r="A2563">
            <v>2402</v>
          </cell>
          <cell r="B2563" t="str">
            <v>060302.4612.04941.01 PAMSIMAS Desa Letneo</v>
          </cell>
          <cell r="C2563" t="str">
            <v>Swakelola</v>
          </cell>
          <cell r="D2563" t="str">
            <v>Fisik</v>
          </cell>
          <cell r="E2563">
            <v>0</v>
          </cell>
          <cell r="F2563">
            <v>89800</v>
          </cell>
          <cell r="G2563">
            <v>89800</v>
          </cell>
          <cell r="H2563">
            <v>0</v>
          </cell>
          <cell r="I2563">
            <v>0</v>
          </cell>
          <cell r="J2563">
            <v>0</v>
          </cell>
          <cell r="K2563">
            <v>0</v>
          </cell>
          <cell r="L2563">
            <v>0</v>
          </cell>
        </row>
        <row r="2564">
          <cell r="A2564">
            <v>2403</v>
          </cell>
          <cell r="B2564" t="str">
            <v>060302.4612.04941.01 PAMSIMAS Desa Oepuah Utara</v>
          </cell>
          <cell r="C2564" t="str">
            <v>Swakelola</v>
          </cell>
          <cell r="D2564" t="str">
            <v>Fisik</v>
          </cell>
          <cell r="E2564">
            <v>0</v>
          </cell>
          <cell r="F2564">
            <v>89800</v>
          </cell>
          <cell r="G2564">
            <v>89800</v>
          </cell>
          <cell r="H2564">
            <v>0</v>
          </cell>
          <cell r="I2564">
            <v>0</v>
          </cell>
          <cell r="J2564">
            <v>0</v>
          </cell>
          <cell r="K2564">
            <v>0</v>
          </cell>
          <cell r="L2564">
            <v>0</v>
          </cell>
        </row>
        <row r="2565">
          <cell r="A2565">
            <v>2404</v>
          </cell>
          <cell r="B2565" t="str">
            <v>060302.4612.04941.01 PAMSIMAS Desa Tuntun</v>
          </cell>
          <cell r="C2565" t="str">
            <v>Swakelola</v>
          </cell>
          <cell r="D2565" t="str">
            <v>Fisik</v>
          </cell>
          <cell r="E2565">
            <v>0</v>
          </cell>
          <cell r="F2565">
            <v>89800</v>
          </cell>
          <cell r="G2565">
            <v>89800</v>
          </cell>
          <cell r="H2565">
            <v>0</v>
          </cell>
          <cell r="I2565">
            <v>0</v>
          </cell>
          <cell r="J2565">
            <v>0</v>
          </cell>
          <cell r="K2565">
            <v>0</v>
          </cell>
          <cell r="L2565">
            <v>0</v>
          </cell>
        </row>
        <row r="2566">
          <cell r="A2566">
            <v>2405</v>
          </cell>
          <cell r="B2566" t="str">
            <v>060302.4612.04941.01 PAMSIMAS Desa Fafinesu A</v>
          </cell>
          <cell r="C2566" t="str">
            <v>Swakelola</v>
          </cell>
          <cell r="D2566" t="str">
            <v>Fisik</v>
          </cell>
          <cell r="E2566">
            <v>0</v>
          </cell>
          <cell r="F2566">
            <v>89800</v>
          </cell>
          <cell r="G2566">
            <v>89800</v>
          </cell>
          <cell r="H2566">
            <v>0</v>
          </cell>
          <cell r="I2566">
            <v>0</v>
          </cell>
          <cell r="J2566">
            <v>0</v>
          </cell>
          <cell r="K2566">
            <v>0</v>
          </cell>
          <cell r="L2566">
            <v>0</v>
          </cell>
        </row>
        <row r="2567">
          <cell r="A2567">
            <v>2406</v>
          </cell>
          <cell r="B2567" t="str">
            <v>060302.4612.04941.01 PAMSIMAS Desa Fafinesu B</v>
          </cell>
          <cell r="C2567" t="str">
            <v>Swakelola</v>
          </cell>
          <cell r="D2567" t="str">
            <v>Fisik</v>
          </cell>
          <cell r="E2567">
            <v>0</v>
          </cell>
          <cell r="F2567">
            <v>89800</v>
          </cell>
          <cell r="G2567">
            <v>89800</v>
          </cell>
          <cell r="H2567">
            <v>0</v>
          </cell>
          <cell r="I2567">
            <v>0</v>
          </cell>
          <cell r="J2567">
            <v>0</v>
          </cell>
          <cell r="K2567">
            <v>0</v>
          </cell>
          <cell r="L2567">
            <v>0</v>
          </cell>
        </row>
        <row r="2568">
          <cell r="A2568">
            <v>2407</v>
          </cell>
          <cell r="B2568" t="str">
            <v>060302.4612.04941.01 PAMSIMAS Kelurahan Tubuhue</v>
          </cell>
          <cell r="C2568" t="str">
            <v>Swakelola</v>
          </cell>
          <cell r="D2568" t="str">
            <v>Fisik</v>
          </cell>
          <cell r="E2568">
            <v>0</v>
          </cell>
          <cell r="F2568">
            <v>89800</v>
          </cell>
          <cell r="G2568">
            <v>89800</v>
          </cell>
          <cell r="H2568">
            <v>0</v>
          </cell>
          <cell r="I2568">
            <v>0</v>
          </cell>
          <cell r="J2568">
            <v>0</v>
          </cell>
          <cell r="K2568">
            <v>0</v>
          </cell>
          <cell r="L2568">
            <v>0</v>
          </cell>
        </row>
        <row r="2569">
          <cell r="A2569">
            <v>2408</v>
          </cell>
          <cell r="B2569" t="str">
            <v>060302.4612.04941.01 PAMSIMAS Desa Naiola</v>
          </cell>
          <cell r="C2569" t="str">
            <v>Swakelola</v>
          </cell>
          <cell r="D2569" t="str">
            <v>Fisik</v>
          </cell>
          <cell r="E2569">
            <v>0</v>
          </cell>
          <cell r="F2569">
            <v>89800</v>
          </cell>
          <cell r="G2569">
            <v>89800</v>
          </cell>
          <cell r="H2569">
            <v>0</v>
          </cell>
          <cell r="I2569">
            <v>0</v>
          </cell>
          <cell r="J2569">
            <v>0</v>
          </cell>
          <cell r="K2569">
            <v>0</v>
          </cell>
          <cell r="L2569">
            <v>0</v>
          </cell>
        </row>
        <row r="2570">
          <cell r="A2570">
            <v>2409</v>
          </cell>
          <cell r="B2570" t="str">
            <v>060302.4612.04941.01 PAMSIMAS Desa Oetalus</v>
          </cell>
          <cell r="C2570" t="str">
            <v>Swakelola</v>
          </cell>
          <cell r="D2570" t="str">
            <v>Fisik</v>
          </cell>
          <cell r="E2570">
            <v>0</v>
          </cell>
          <cell r="F2570">
            <v>89800</v>
          </cell>
          <cell r="G2570">
            <v>89800</v>
          </cell>
          <cell r="H2570">
            <v>0</v>
          </cell>
          <cell r="I2570">
            <v>0</v>
          </cell>
          <cell r="J2570">
            <v>0</v>
          </cell>
          <cell r="K2570">
            <v>0</v>
          </cell>
          <cell r="L2570">
            <v>0</v>
          </cell>
        </row>
        <row r="2571">
          <cell r="A2571">
            <v>2410</v>
          </cell>
          <cell r="B2571" t="str">
            <v>060302.4612.04941.01 PAMSIMAS Maurisu Selatan</v>
          </cell>
          <cell r="C2571" t="str">
            <v>Swakelola</v>
          </cell>
          <cell r="D2571" t="str">
            <v>Fisik</v>
          </cell>
          <cell r="E2571">
            <v>0</v>
          </cell>
          <cell r="F2571">
            <v>90200</v>
          </cell>
          <cell r="G2571">
            <v>90200</v>
          </cell>
          <cell r="H2571">
            <v>0</v>
          </cell>
          <cell r="I2571">
            <v>0</v>
          </cell>
          <cell r="J2571">
            <v>0</v>
          </cell>
          <cell r="K2571">
            <v>0</v>
          </cell>
          <cell r="L2571">
            <v>0</v>
          </cell>
        </row>
        <row r="2572">
          <cell r="A2572">
            <v>2411</v>
          </cell>
          <cell r="B2572" t="str">
            <v>060302.4612.04941.01 PAMSIMAS TAHUN 2009</v>
          </cell>
          <cell r="C2572" t="str">
            <v>Swakelola</v>
          </cell>
          <cell r="D2572" t="str">
            <v>Fisik</v>
          </cell>
          <cell r="E2572">
            <v>0</v>
          </cell>
          <cell r="F2572">
            <v>1232000</v>
          </cell>
          <cell r="G2572">
            <v>1232000</v>
          </cell>
          <cell r="H2572">
            <v>0</v>
          </cell>
          <cell r="I2572">
            <v>1232000</v>
          </cell>
          <cell r="J2572">
            <v>1232000</v>
          </cell>
          <cell r="K2572">
            <v>100</v>
          </cell>
          <cell r="L2572">
            <v>100</v>
          </cell>
        </row>
        <row r="2573">
          <cell r="A2573">
            <v>5503877</v>
          </cell>
          <cell r="B2573" t="str">
            <v xml:space="preserve">PEMBANGUNAN INFRASTRUKTUR PERMUKIMAN KAB. ALOR </v>
          </cell>
          <cell r="C2573" t="str">
            <v xml:space="preserve">- </v>
          </cell>
          <cell r="D2573" t="str">
            <v>-</v>
          </cell>
          <cell r="E2573">
            <v>0</v>
          </cell>
          <cell r="F2573">
            <v>2310000</v>
          </cell>
          <cell r="G2573">
            <v>2310000</v>
          </cell>
          <cell r="H2573">
            <v>0</v>
          </cell>
          <cell r="I2573">
            <v>0</v>
          </cell>
          <cell r="J2573">
            <v>0</v>
          </cell>
          <cell r="K2573">
            <v>0</v>
          </cell>
          <cell r="L2573">
            <v>0</v>
          </cell>
        </row>
        <row r="2574">
          <cell r="A2574">
            <v>2412</v>
          </cell>
          <cell r="B2574" t="str">
            <v>060302.4612.04941.02 PAMSIMAS Desa Baranusa</v>
          </cell>
          <cell r="C2574" t="str">
            <v>Swakelola</v>
          </cell>
          <cell r="D2574" t="str">
            <v>Fisik</v>
          </cell>
          <cell r="E2574">
            <v>0</v>
          </cell>
          <cell r="F2574">
            <v>192500</v>
          </cell>
          <cell r="G2574">
            <v>192500</v>
          </cell>
          <cell r="H2574">
            <v>0</v>
          </cell>
          <cell r="I2574">
            <v>0</v>
          </cell>
          <cell r="J2574">
            <v>0</v>
          </cell>
          <cell r="K2574">
            <v>0</v>
          </cell>
          <cell r="L2574">
            <v>0</v>
          </cell>
        </row>
        <row r="2575">
          <cell r="A2575">
            <v>2413</v>
          </cell>
          <cell r="B2575" t="str">
            <v>060302.4612.04941.02 PAMSIMAS desa Kolondama</v>
          </cell>
          <cell r="C2575" t="str">
            <v>Swakelola</v>
          </cell>
          <cell r="D2575" t="str">
            <v>Fisik</v>
          </cell>
          <cell r="E2575">
            <v>0</v>
          </cell>
          <cell r="F2575">
            <v>192500</v>
          </cell>
          <cell r="G2575">
            <v>192500</v>
          </cell>
          <cell r="H2575">
            <v>0</v>
          </cell>
          <cell r="I2575">
            <v>0</v>
          </cell>
          <cell r="J2575">
            <v>0</v>
          </cell>
          <cell r="K2575">
            <v>0</v>
          </cell>
          <cell r="L2575">
            <v>0</v>
          </cell>
        </row>
        <row r="2576">
          <cell r="A2576">
            <v>2414</v>
          </cell>
          <cell r="B2576" t="str">
            <v>060302.4612.04941.02 PAMSIMAS desa Blangmerang</v>
          </cell>
          <cell r="C2576" t="str">
            <v>Swakelola</v>
          </cell>
          <cell r="D2576" t="str">
            <v>Fisik</v>
          </cell>
          <cell r="E2576">
            <v>0</v>
          </cell>
          <cell r="F2576">
            <v>192500</v>
          </cell>
          <cell r="G2576">
            <v>192500</v>
          </cell>
          <cell r="H2576">
            <v>0</v>
          </cell>
          <cell r="I2576">
            <v>0</v>
          </cell>
          <cell r="J2576">
            <v>0</v>
          </cell>
          <cell r="K2576">
            <v>0</v>
          </cell>
          <cell r="L2576">
            <v>0</v>
          </cell>
        </row>
        <row r="2577">
          <cell r="A2577">
            <v>2415</v>
          </cell>
          <cell r="B2577" t="str">
            <v>060302.4612.04941.02 PAMSIMAS desa Alor Kecil</v>
          </cell>
          <cell r="C2577" t="str">
            <v>Swakelola</v>
          </cell>
          <cell r="D2577" t="str">
            <v>Fisik</v>
          </cell>
          <cell r="E2577">
            <v>0</v>
          </cell>
          <cell r="F2577">
            <v>192500</v>
          </cell>
          <cell r="G2577">
            <v>192500</v>
          </cell>
          <cell r="H2577">
            <v>0</v>
          </cell>
          <cell r="I2577">
            <v>0</v>
          </cell>
          <cell r="J2577">
            <v>0</v>
          </cell>
          <cell r="K2577">
            <v>0</v>
          </cell>
          <cell r="L2577">
            <v>0</v>
          </cell>
        </row>
        <row r="2578">
          <cell r="A2578">
            <v>2416</v>
          </cell>
          <cell r="B2578" t="str">
            <v>060302.4612.04941.02 PAMSIMAS desa Dapitau</v>
          </cell>
          <cell r="C2578" t="str">
            <v>Swakelola</v>
          </cell>
          <cell r="D2578" t="str">
            <v>Fisik</v>
          </cell>
          <cell r="E2578">
            <v>0</v>
          </cell>
          <cell r="F2578">
            <v>192500</v>
          </cell>
          <cell r="G2578">
            <v>192500</v>
          </cell>
          <cell r="H2578">
            <v>0</v>
          </cell>
          <cell r="I2578">
            <v>0</v>
          </cell>
          <cell r="J2578">
            <v>0</v>
          </cell>
          <cell r="K2578">
            <v>0</v>
          </cell>
          <cell r="L2578">
            <v>0</v>
          </cell>
        </row>
        <row r="2579">
          <cell r="A2579">
            <v>2417</v>
          </cell>
          <cell r="B2579" t="str">
            <v>060302.4612.04941.02 PAMSIMAS desa Fuisama</v>
          </cell>
          <cell r="C2579" t="str">
            <v>Swakelola</v>
          </cell>
          <cell r="D2579" t="str">
            <v>Fisik</v>
          </cell>
          <cell r="E2579">
            <v>0</v>
          </cell>
          <cell r="F2579">
            <v>192500</v>
          </cell>
          <cell r="G2579">
            <v>192500</v>
          </cell>
          <cell r="H2579">
            <v>0</v>
          </cell>
          <cell r="I2579">
            <v>0</v>
          </cell>
          <cell r="J2579">
            <v>0</v>
          </cell>
          <cell r="K2579">
            <v>0</v>
          </cell>
          <cell r="L2579">
            <v>0</v>
          </cell>
        </row>
        <row r="2580">
          <cell r="A2580">
            <v>2418</v>
          </cell>
          <cell r="B2580" t="str">
            <v>060302.4612.04941.02 PAMSIMAS desa Fungafeng</v>
          </cell>
          <cell r="C2580" t="str">
            <v>Swakelola</v>
          </cell>
          <cell r="D2580" t="str">
            <v>Fisik</v>
          </cell>
          <cell r="E2580">
            <v>0</v>
          </cell>
          <cell r="F2580">
            <v>192500</v>
          </cell>
          <cell r="G2580">
            <v>192500</v>
          </cell>
          <cell r="H2580">
            <v>0</v>
          </cell>
          <cell r="I2580">
            <v>0</v>
          </cell>
          <cell r="J2580">
            <v>0</v>
          </cell>
          <cell r="K2580">
            <v>0</v>
          </cell>
          <cell r="L2580">
            <v>0</v>
          </cell>
        </row>
        <row r="2581">
          <cell r="A2581">
            <v>2419</v>
          </cell>
          <cell r="B2581" t="str">
            <v>060302.4612.04941.02 PAMSIMAS desa Margeta</v>
          </cell>
          <cell r="C2581" t="str">
            <v>Swakelola</v>
          </cell>
          <cell r="D2581" t="str">
            <v>Fisik</v>
          </cell>
          <cell r="E2581">
            <v>0</v>
          </cell>
          <cell r="F2581">
            <v>192500</v>
          </cell>
          <cell r="G2581">
            <v>192500</v>
          </cell>
          <cell r="H2581">
            <v>0</v>
          </cell>
          <cell r="I2581">
            <v>0</v>
          </cell>
          <cell r="J2581">
            <v>0</v>
          </cell>
          <cell r="K2581">
            <v>0</v>
          </cell>
          <cell r="L2581">
            <v>0</v>
          </cell>
        </row>
        <row r="2582">
          <cell r="A2582">
            <v>2420</v>
          </cell>
          <cell r="B2582" t="str">
            <v>060302.4612.04941.02 PAMSIMAS Desa Welai Selatan</v>
          </cell>
          <cell r="C2582" t="str">
            <v>Swakelola</v>
          </cell>
          <cell r="D2582" t="str">
            <v>Fisik</v>
          </cell>
          <cell r="E2582">
            <v>0</v>
          </cell>
          <cell r="F2582">
            <v>192500</v>
          </cell>
          <cell r="G2582">
            <v>192500</v>
          </cell>
          <cell r="H2582">
            <v>0</v>
          </cell>
          <cell r="I2582">
            <v>0</v>
          </cell>
          <cell r="J2582">
            <v>0</v>
          </cell>
          <cell r="K2582">
            <v>0</v>
          </cell>
          <cell r="L2582">
            <v>0</v>
          </cell>
        </row>
        <row r="2583">
          <cell r="A2583">
            <v>2421</v>
          </cell>
          <cell r="B2583" t="str">
            <v>060302.4612.04941.02 PAMSIMAS Desa Wolwal Barat</v>
          </cell>
          <cell r="C2583" t="str">
            <v>Swakelola</v>
          </cell>
          <cell r="D2583" t="str">
            <v>Fisik</v>
          </cell>
          <cell r="E2583">
            <v>0</v>
          </cell>
          <cell r="F2583">
            <v>192500</v>
          </cell>
          <cell r="G2583">
            <v>192500</v>
          </cell>
          <cell r="H2583">
            <v>0</v>
          </cell>
          <cell r="I2583">
            <v>0</v>
          </cell>
          <cell r="J2583">
            <v>0</v>
          </cell>
          <cell r="K2583">
            <v>0</v>
          </cell>
          <cell r="L2583">
            <v>0</v>
          </cell>
        </row>
        <row r="2584">
          <cell r="A2584">
            <v>2422</v>
          </cell>
          <cell r="B2584" t="str">
            <v>060302.4612.04941.02 PAMSIMAS Desa Pante Deere</v>
          </cell>
          <cell r="C2584" t="str">
            <v>Swakelola</v>
          </cell>
          <cell r="D2584" t="str">
            <v>Fisik</v>
          </cell>
          <cell r="E2584">
            <v>0</v>
          </cell>
          <cell r="F2584">
            <v>192500</v>
          </cell>
          <cell r="G2584">
            <v>192500</v>
          </cell>
          <cell r="H2584">
            <v>0</v>
          </cell>
          <cell r="I2584">
            <v>0</v>
          </cell>
          <cell r="J2584">
            <v>0</v>
          </cell>
          <cell r="K2584">
            <v>0</v>
          </cell>
          <cell r="L2584">
            <v>0</v>
          </cell>
        </row>
        <row r="2585">
          <cell r="A2585">
            <v>2423</v>
          </cell>
          <cell r="B2585" t="str">
            <v>060302.4612.04941.02 PAMSIMAS desa Alila Timur</v>
          </cell>
          <cell r="C2585" t="str">
            <v>Swakelola</v>
          </cell>
          <cell r="D2585" t="str">
            <v>Fisik</v>
          </cell>
          <cell r="E2585">
            <v>0</v>
          </cell>
          <cell r="F2585">
            <v>192500</v>
          </cell>
          <cell r="G2585">
            <v>192500</v>
          </cell>
          <cell r="H2585">
            <v>0</v>
          </cell>
          <cell r="I2585">
            <v>0</v>
          </cell>
          <cell r="J2585">
            <v>0</v>
          </cell>
          <cell r="K2585">
            <v>0</v>
          </cell>
          <cell r="L2585">
            <v>0</v>
          </cell>
        </row>
        <row r="2586">
          <cell r="A2586">
            <v>5503883</v>
          </cell>
          <cell r="B2586" t="str">
            <v xml:space="preserve">PEMBANGUNAN INFRASTRUKTUR PERMUKIMAN KAB. LEMBATA </v>
          </cell>
          <cell r="C2586" t="str">
            <v xml:space="preserve">- </v>
          </cell>
          <cell r="D2586" t="str">
            <v>-</v>
          </cell>
          <cell r="E2586">
            <v>0</v>
          </cell>
          <cell r="F2586">
            <v>2310000</v>
          </cell>
          <cell r="G2586">
            <v>2310000</v>
          </cell>
          <cell r="H2586">
            <v>0</v>
          </cell>
          <cell r="I2586">
            <v>0</v>
          </cell>
          <cell r="J2586">
            <v>0</v>
          </cell>
          <cell r="K2586">
            <v>0</v>
          </cell>
          <cell r="L2586">
            <v>0</v>
          </cell>
        </row>
        <row r="2587">
          <cell r="A2587">
            <v>2424</v>
          </cell>
          <cell r="B2587" t="str">
            <v>060302.4612.04941.02 PAMSIMAS DESA LABALIMUT</v>
          </cell>
          <cell r="C2587" t="str">
            <v>Swakelola</v>
          </cell>
          <cell r="D2587" t="str">
            <v>Fisik</v>
          </cell>
          <cell r="E2587">
            <v>0</v>
          </cell>
          <cell r="F2587">
            <v>192500</v>
          </cell>
          <cell r="G2587">
            <v>192500</v>
          </cell>
          <cell r="H2587">
            <v>0</v>
          </cell>
          <cell r="I2587">
            <v>0</v>
          </cell>
          <cell r="J2587">
            <v>0</v>
          </cell>
          <cell r="K2587">
            <v>0</v>
          </cell>
          <cell r="L2587">
            <v>0</v>
          </cell>
        </row>
        <row r="2588">
          <cell r="A2588">
            <v>2425</v>
          </cell>
          <cell r="B2588" t="str">
            <v>060302.4612.04941.02 PAMSIMAS DESA NUBAHAERAKA</v>
          </cell>
          <cell r="C2588" t="str">
            <v>Swakelola</v>
          </cell>
          <cell r="D2588" t="str">
            <v>Fisik</v>
          </cell>
          <cell r="E2588">
            <v>0</v>
          </cell>
          <cell r="F2588">
            <v>192500</v>
          </cell>
          <cell r="G2588">
            <v>192500</v>
          </cell>
          <cell r="H2588">
            <v>0</v>
          </cell>
          <cell r="I2588">
            <v>0</v>
          </cell>
          <cell r="J2588">
            <v>0</v>
          </cell>
          <cell r="K2588">
            <v>0</v>
          </cell>
          <cell r="L2588">
            <v>0</v>
          </cell>
        </row>
        <row r="2589">
          <cell r="A2589">
            <v>2426</v>
          </cell>
          <cell r="B2589" t="str">
            <v>060302.4612.04941.02 PAMSIMAS DESA ATAKORE</v>
          </cell>
          <cell r="C2589" t="str">
            <v>Swakelola</v>
          </cell>
          <cell r="D2589" t="str">
            <v>Fisik</v>
          </cell>
          <cell r="E2589">
            <v>0</v>
          </cell>
          <cell r="F2589">
            <v>192500</v>
          </cell>
          <cell r="G2589">
            <v>192500</v>
          </cell>
          <cell r="H2589">
            <v>0</v>
          </cell>
          <cell r="I2589">
            <v>0</v>
          </cell>
          <cell r="J2589">
            <v>0</v>
          </cell>
          <cell r="K2589">
            <v>0</v>
          </cell>
          <cell r="L2589">
            <v>0</v>
          </cell>
        </row>
        <row r="2590">
          <cell r="A2590">
            <v>2427</v>
          </cell>
          <cell r="B2590" t="str">
            <v>060302.4612.04941.02 PAMSIMAS DESA WATODIRI</v>
          </cell>
          <cell r="C2590" t="str">
            <v>Swakelola</v>
          </cell>
          <cell r="D2590" t="str">
            <v>Fisik</v>
          </cell>
          <cell r="E2590">
            <v>0</v>
          </cell>
          <cell r="F2590">
            <v>192500</v>
          </cell>
          <cell r="G2590">
            <v>192500</v>
          </cell>
          <cell r="H2590">
            <v>0</v>
          </cell>
          <cell r="I2590">
            <v>0</v>
          </cell>
          <cell r="J2590">
            <v>0</v>
          </cell>
          <cell r="K2590">
            <v>0</v>
          </cell>
          <cell r="L2590">
            <v>0</v>
          </cell>
        </row>
        <row r="2591">
          <cell r="A2591">
            <v>2428</v>
          </cell>
          <cell r="B2591" t="str">
            <v>060302.4612.04941.02 PAMSIMAS DESA TODANARA</v>
          </cell>
          <cell r="C2591" t="str">
            <v>Swakelola</v>
          </cell>
          <cell r="D2591" t="str">
            <v>Fisik</v>
          </cell>
          <cell r="E2591">
            <v>0</v>
          </cell>
          <cell r="F2591">
            <v>192500</v>
          </cell>
          <cell r="G2591">
            <v>192500</v>
          </cell>
          <cell r="H2591">
            <v>0</v>
          </cell>
          <cell r="I2591">
            <v>0</v>
          </cell>
          <cell r="J2591">
            <v>0</v>
          </cell>
          <cell r="K2591">
            <v>0</v>
          </cell>
          <cell r="L2591">
            <v>0</v>
          </cell>
        </row>
        <row r="2592">
          <cell r="A2592">
            <v>2429</v>
          </cell>
          <cell r="B2592" t="str">
            <v>060302.4612.04941.02 PAMSIMAS DESA JONTONA</v>
          </cell>
          <cell r="C2592" t="str">
            <v>Swakelola</v>
          </cell>
          <cell r="D2592" t="str">
            <v>Fisik</v>
          </cell>
          <cell r="E2592">
            <v>0</v>
          </cell>
          <cell r="F2592">
            <v>192500</v>
          </cell>
          <cell r="G2592">
            <v>192500</v>
          </cell>
          <cell r="H2592">
            <v>0</v>
          </cell>
          <cell r="I2592">
            <v>0</v>
          </cell>
          <cell r="J2592">
            <v>0</v>
          </cell>
          <cell r="K2592">
            <v>0</v>
          </cell>
          <cell r="L2592">
            <v>0</v>
          </cell>
        </row>
        <row r="2593">
          <cell r="A2593">
            <v>2430</v>
          </cell>
          <cell r="B2593" t="str">
            <v>060302.4612.04941.02 PAMSIMAS DESA LEWORAJA</v>
          </cell>
          <cell r="C2593" t="str">
            <v>Swakelola</v>
          </cell>
          <cell r="D2593" t="str">
            <v>Fisik</v>
          </cell>
          <cell r="E2593">
            <v>0</v>
          </cell>
          <cell r="F2593">
            <v>192500</v>
          </cell>
          <cell r="G2593">
            <v>192500</v>
          </cell>
          <cell r="H2593">
            <v>0</v>
          </cell>
          <cell r="I2593">
            <v>0</v>
          </cell>
          <cell r="J2593">
            <v>0</v>
          </cell>
          <cell r="K2593">
            <v>0</v>
          </cell>
          <cell r="L2593">
            <v>0</v>
          </cell>
        </row>
        <row r="2594">
          <cell r="A2594">
            <v>2431</v>
          </cell>
          <cell r="B2594" t="str">
            <v>060302.4612.04941.02 PAMSIMAS DESA ATAKERA</v>
          </cell>
          <cell r="C2594" t="str">
            <v>Swakelola</v>
          </cell>
          <cell r="D2594" t="str">
            <v>Fisik</v>
          </cell>
          <cell r="E2594">
            <v>0</v>
          </cell>
          <cell r="F2594">
            <v>192500</v>
          </cell>
          <cell r="G2594">
            <v>192500</v>
          </cell>
          <cell r="H2594">
            <v>0</v>
          </cell>
          <cell r="I2594">
            <v>0</v>
          </cell>
          <cell r="J2594">
            <v>0</v>
          </cell>
          <cell r="K2594">
            <v>0</v>
          </cell>
          <cell r="L2594">
            <v>0</v>
          </cell>
        </row>
        <row r="2595">
          <cell r="A2595">
            <v>2432</v>
          </cell>
          <cell r="B2595" t="str">
            <v>060302.4612.04941.02 PAMSIMAS DESA LEUWAYANG</v>
          </cell>
          <cell r="C2595" t="str">
            <v>Swakelola</v>
          </cell>
          <cell r="D2595" t="str">
            <v>Fisik</v>
          </cell>
          <cell r="E2595">
            <v>0</v>
          </cell>
          <cell r="F2595">
            <v>192500</v>
          </cell>
          <cell r="G2595">
            <v>192500</v>
          </cell>
          <cell r="H2595">
            <v>0</v>
          </cell>
          <cell r="I2595">
            <v>0</v>
          </cell>
          <cell r="J2595">
            <v>0</v>
          </cell>
          <cell r="K2595">
            <v>0</v>
          </cell>
          <cell r="L2595">
            <v>0</v>
          </cell>
        </row>
        <row r="2596">
          <cell r="A2596">
            <v>2433</v>
          </cell>
          <cell r="B2596" t="str">
            <v>060302.4612.04941.02 PAMSIMAS DESA LEUBURI</v>
          </cell>
          <cell r="C2596" t="str">
            <v>Swakelola</v>
          </cell>
          <cell r="D2596" t="str">
            <v>Fisik</v>
          </cell>
          <cell r="E2596">
            <v>0</v>
          </cell>
          <cell r="F2596">
            <v>192500</v>
          </cell>
          <cell r="G2596">
            <v>192500</v>
          </cell>
          <cell r="H2596">
            <v>0</v>
          </cell>
          <cell r="I2596">
            <v>0</v>
          </cell>
          <cell r="J2596">
            <v>0</v>
          </cell>
          <cell r="K2596">
            <v>0</v>
          </cell>
          <cell r="L2596">
            <v>0</v>
          </cell>
        </row>
        <row r="2597">
          <cell r="A2597">
            <v>2434</v>
          </cell>
          <cell r="B2597" t="str">
            <v>060302.4612.04941.02 PAMSIMAS DESA BENIHADING II</v>
          </cell>
          <cell r="C2597" t="str">
            <v>Swakelola</v>
          </cell>
          <cell r="D2597" t="str">
            <v>Fisik</v>
          </cell>
          <cell r="E2597">
            <v>0</v>
          </cell>
          <cell r="F2597">
            <v>192500</v>
          </cell>
          <cell r="G2597">
            <v>192500</v>
          </cell>
          <cell r="H2597">
            <v>0</v>
          </cell>
          <cell r="I2597">
            <v>0</v>
          </cell>
          <cell r="J2597">
            <v>0</v>
          </cell>
          <cell r="K2597">
            <v>0</v>
          </cell>
          <cell r="L2597">
            <v>0</v>
          </cell>
        </row>
        <row r="2598">
          <cell r="A2598">
            <v>2435</v>
          </cell>
          <cell r="B2598" t="str">
            <v>060302.4612.04941.02 PAMSIMAS DESA LODOTODOKOWA</v>
          </cell>
          <cell r="C2598" t="str">
            <v>Swakelola</v>
          </cell>
          <cell r="D2598" t="str">
            <v>Fisik</v>
          </cell>
          <cell r="E2598">
            <v>0</v>
          </cell>
          <cell r="F2598">
            <v>192500</v>
          </cell>
          <cell r="G2598">
            <v>192500</v>
          </cell>
          <cell r="H2598">
            <v>0</v>
          </cell>
          <cell r="I2598">
            <v>0</v>
          </cell>
          <cell r="J2598">
            <v>0</v>
          </cell>
          <cell r="K2598">
            <v>0</v>
          </cell>
          <cell r="L2598">
            <v>0</v>
          </cell>
        </row>
        <row r="2599">
          <cell r="A2599">
            <v>5503903</v>
          </cell>
          <cell r="B2599" t="str">
            <v xml:space="preserve">PEMBANGUNAN INFRASTRUKTUR PERMUKIMAN KAB. SIKKA </v>
          </cell>
          <cell r="C2599" t="str">
            <v xml:space="preserve">- </v>
          </cell>
          <cell r="D2599" t="str">
            <v>-</v>
          </cell>
          <cell r="E2599">
            <v>0</v>
          </cell>
          <cell r="F2599">
            <v>2310000</v>
          </cell>
          <cell r="G2599">
            <v>2310000</v>
          </cell>
          <cell r="H2599">
            <v>0</v>
          </cell>
          <cell r="I2599">
            <v>0</v>
          </cell>
          <cell r="J2599">
            <v>0</v>
          </cell>
          <cell r="K2599">
            <v>0</v>
          </cell>
          <cell r="L2599">
            <v>0</v>
          </cell>
        </row>
        <row r="2600">
          <cell r="A2600">
            <v>2436</v>
          </cell>
          <cell r="B2600" t="str">
            <v>060302.4612.04941.03 PAMSIMAS Desa Mauloo Kecamatan Paga</v>
          </cell>
          <cell r="C2600" t="str">
            <v>Swakelola</v>
          </cell>
          <cell r="D2600" t="str">
            <v>Fisik</v>
          </cell>
          <cell r="E2600">
            <v>0</v>
          </cell>
          <cell r="F2600">
            <v>192500</v>
          </cell>
          <cell r="G2600">
            <v>192500</v>
          </cell>
          <cell r="H2600">
            <v>0</v>
          </cell>
          <cell r="I2600">
            <v>0</v>
          </cell>
          <cell r="J2600">
            <v>0</v>
          </cell>
          <cell r="K2600">
            <v>0</v>
          </cell>
          <cell r="L2600">
            <v>0</v>
          </cell>
        </row>
        <row r="2601">
          <cell r="A2601">
            <v>2437</v>
          </cell>
          <cell r="B2601" t="str">
            <v>060302.4612.04941.03 PAMSIMAS Desa Paga Kecamatan Paga</v>
          </cell>
          <cell r="C2601" t="str">
            <v>Swakelola</v>
          </cell>
          <cell r="D2601" t="str">
            <v>Fisik</v>
          </cell>
          <cell r="E2601">
            <v>0</v>
          </cell>
          <cell r="F2601">
            <v>192500</v>
          </cell>
          <cell r="G2601">
            <v>192500</v>
          </cell>
          <cell r="H2601">
            <v>0</v>
          </cell>
          <cell r="I2601">
            <v>0</v>
          </cell>
          <cell r="J2601">
            <v>0</v>
          </cell>
          <cell r="K2601">
            <v>0</v>
          </cell>
          <cell r="L2601">
            <v>0</v>
          </cell>
        </row>
        <row r="2602">
          <cell r="A2602">
            <v>2438</v>
          </cell>
          <cell r="B2602" t="str">
            <v>060302.4612.04941.03 PAMSIMAS Desa Masabewa Kecamatan Paga</v>
          </cell>
          <cell r="C2602" t="str">
            <v>Swakelola</v>
          </cell>
          <cell r="D2602" t="str">
            <v>Fisik</v>
          </cell>
          <cell r="E2602">
            <v>0</v>
          </cell>
          <cell r="F2602">
            <v>192500</v>
          </cell>
          <cell r="G2602">
            <v>192500</v>
          </cell>
          <cell r="H2602">
            <v>0</v>
          </cell>
          <cell r="I2602">
            <v>0</v>
          </cell>
          <cell r="J2602">
            <v>0</v>
          </cell>
          <cell r="K2602">
            <v>0</v>
          </cell>
          <cell r="L2602">
            <v>0</v>
          </cell>
        </row>
        <row r="2603">
          <cell r="A2603">
            <v>2439</v>
          </cell>
          <cell r="B2603" t="str">
            <v>060302.4612.04941.03 PAMSIMAS Desa Watutedang Kecamatan Lela</v>
          </cell>
          <cell r="C2603" t="str">
            <v>Swakelola</v>
          </cell>
          <cell r="D2603" t="str">
            <v>Fisik</v>
          </cell>
          <cell r="E2603">
            <v>0</v>
          </cell>
          <cell r="F2603">
            <v>192500</v>
          </cell>
          <cell r="G2603">
            <v>192500</v>
          </cell>
          <cell r="H2603">
            <v>0</v>
          </cell>
          <cell r="I2603">
            <v>0</v>
          </cell>
          <cell r="J2603">
            <v>0</v>
          </cell>
          <cell r="K2603">
            <v>0</v>
          </cell>
          <cell r="L2603">
            <v>0</v>
          </cell>
        </row>
        <row r="2604">
          <cell r="A2604">
            <v>2440</v>
          </cell>
          <cell r="B2604" t="str">
            <v>060302.4612.04941.03 PAMSIMAS Desa Koting A Kecamatan Koting</v>
          </cell>
          <cell r="C2604" t="str">
            <v>Swakelola</v>
          </cell>
          <cell r="D2604" t="str">
            <v>Fisik</v>
          </cell>
          <cell r="E2604">
            <v>0</v>
          </cell>
          <cell r="F2604">
            <v>192500</v>
          </cell>
          <cell r="G2604">
            <v>192500</v>
          </cell>
          <cell r="H2604">
            <v>0</v>
          </cell>
          <cell r="I2604">
            <v>0</v>
          </cell>
          <cell r="J2604">
            <v>0</v>
          </cell>
          <cell r="K2604">
            <v>0</v>
          </cell>
          <cell r="L2604">
            <v>0</v>
          </cell>
        </row>
        <row r="2605">
          <cell r="A2605">
            <v>2441</v>
          </cell>
          <cell r="B2605" t="str">
            <v>060302.4612.04941.03 PAMSIMAS Desa Done Kecamatan Magepanda</v>
          </cell>
          <cell r="C2605" t="str">
            <v>Swakelola</v>
          </cell>
          <cell r="D2605" t="str">
            <v>Fisik</v>
          </cell>
          <cell r="E2605">
            <v>0</v>
          </cell>
          <cell r="F2605">
            <v>192500</v>
          </cell>
          <cell r="G2605">
            <v>192500</v>
          </cell>
          <cell r="H2605">
            <v>0</v>
          </cell>
          <cell r="I2605">
            <v>0</v>
          </cell>
          <cell r="J2605">
            <v>0</v>
          </cell>
          <cell r="K2605">
            <v>0</v>
          </cell>
          <cell r="L2605">
            <v>0</v>
          </cell>
        </row>
        <row r="2606">
          <cell r="A2606">
            <v>2442</v>
          </cell>
          <cell r="B2606" t="str">
            <v>060302.4612.04941.03 PAMSIMAS Desa Kolisia Kecamatan Koting</v>
          </cell>
          <cell r="C2606" t="str">
            <v>Swakelola</v>
          </cell>
          <cell r="D2606" t="str">
            <v>Fisik</v>
          </cell>
          <cell r="E2606">
            <v>0</v>
          </cell>
          <cell r="F2606">
            <v>192500</v>
          </cell>
          <cell r="G2606">
            <v>192500</v>
          </cell>
          <cell r="H2606">
            <v>0</v>
          </cell>
          <cell r="I2606">
            <v>0</v>
          </cell>
          <cell r="J2606">
            <v>0</v>
          </cell>
          <cell r="K2606">
            <v>0</v>
          </cell>
          <cell r="L2606">
            <v>0</v>
          </cell>
        </row>
        <row r="2607">
          <cell r="A2607">
            <v>2443</v>
          </cell>
          <cell r="B2607" t="str">
            <v>060302.4612.04941.03 PAMSIMAS Desa Wolonwalu Kecamatan Bola</v>
          </cell>
          <cell r="C2607" t="str">
            <v>Swakelola</v>
          </cell>
          <cell r="D2607" t="str">
            <v>Fisik</v>
          </cell>
          <cell r="E2607">
            <v>0</v>
          </cell>
          <cell r="F2607">
            <v>192500</v>
          </cell>
          <cell r="G2607">
            <v>192500</v>
          </cell>
          <cell r="H2607">
            <v>0</v>
          </cell>
          <cell r="I2607">
            <v>0</v>
          </cell>
          <cell r="J2607">
            <v>0</v>
          </cell>
          <cell r="K2607">
            <v>0</v>
          </cell>
          <cell r="L2607">
            <v>0</v>
          </cell>
        </row>
        <row r="2608">
          <cell r="A2608">
            <v>2444</v>
          </cell>
          <cell r="B2608" t="str">
            <v>060302.4612.04941.03 PAMSIMAS Desa Umauta Kecamatan Waigete</v>
          </cell>
          <cell r="C2608" t="str">
            <v>Swakelola</v>
          </cell>
          <cell r="D2608" t="str">
            <v>Fisik</v>
          </cell>
          <cell r="E2608">
            <v>0</v>
          </cell>
          <cell r="F2608">
            <v>192500</v>
          </cell>
          <cell r="G2608">
            <v>192500</v>
          </cell>
          <cell r="H2608">
            <v>0</v>
          </cell>
          <cell r="I2608">
            <v>0</v>
          </cell>
          <cell r="J2608">
            <v>0</v>
          </cell>
          <cell r="K2608">
            <v>0</v>
          </cell>
          <cell r="L2608">
            <v>0</v>
          </cell>
        </row>
        <row r="2609">
          <cell r="A2609">
            <v>2445</v>
          </cell>
          <cell r="B2609" t="str">
            <v>060302.4612.04941.03 PAMSIMAS Desa Nangatobong Kecamatan Waigete</v>
          </cell>
          <cell r="C2609" t="str">
            <v>Swakelola</v>
          </cell>
          <cell r="D2609" t="str">
            <v>Fisik</v>
          </cell>
          <cell r="E2609">
            <v>0</v>
          </cell>
          <cell r="F2609">
            <v>192500</v>
          </cell>
          <cell r="G2609">
            <v>192500</v>
          </cell>
          <cell r="H2609">
            <v>0</v>
          </cell>
          <cell r="I2609">
            <v>0</v>
          </cell>
          <cell r="J2609">
            <v>0</v>
          </cell>
          <cell r="K2609">
            <v>0</v>
          </cell>
          <cell r="L2609">
            <v>0</v>
          </cell>
        </row>
        <row r="2610">
          <cell r="A2610">
            <v>2446</v>
          </cell>
          <cell r="B2610" t="str">
            <v>060302.4612.04941.03 PAMSIMAS Desa Wairterang Kecamatan Waigete</v>
          </cell>
          <cell r="C2610" t="str">
            <v>Swakelola</v>
          </cell>
          <cell r="D2610" t="str">
            <v>Fisik</v>
          </cell>
          <cell r="E2610">
            <v>0</v>
          </cell>
          <cell r="F2610">
            <v>192500</v>
          </cell>
          <cell r="G2610">
            <v>192500</v>
          </cell>
          <cell r="H2610">
            <v>0</v>
          </cell>
          <cell r="I2610">
            <v>0</v>
          </cell>
          <cell r="J2610">
            <v>0</v>
          </cell>
          <cell r="K2610">
            <v>0</v>
          </cell>
          <cell r="L2610">
            <v>0</v>
          </cell>
        </row>
        <row r="2611">
          <cell r="A2611">
            <v>2447</v>
          </cell>
          <cell r="B2611" t="str">
            <v>060302.4612.04941.03 PAMSIMAS Desa Talibura Kecamatan Talibura</v>
          </cell>
          <cell r="C2611" t="str">
            <v>Swakelola</v>
          </cell>
          <cell r="D2611" t="str">
            <v>Fisik</v>
          </cell>
          <cell r="E2611">
            <v>0</v>
          </cell>
          <cell r="F2611">
            <v>192500</v>
          </cell>
          <cell r="G2611">
            <v>192500</v>
          </cell>
          <cell r="H2611">
            <v>0</v>
          </cell>
          <cell r="I2611">
            <v>0</v>
          </cell>
          <cell r="J2611">
            <v>0</v>
          </cell>
          <cell r="K2611">
            <v>0</v>
          </cell>
          <cell r="L2611">
            <v>0</v>
          </cell>
        </row>
        <row r="2612">
          <cell r="A2612">
            <v>5503934</v>
          </cell>
          <cell r="B2612" t="str">
            <v xml:space="preserve">PEMBANGUNAN INFRASTRUKTUR PERMUKIMAN KAB. MANGGARAI </v>
          </cell>
          <cell r="C2612" t="str">
            <v xml:space="preserve">- </v>
          </cell>
          <cell r="D2612" t="str">
            <v>-</v>
          </cell>
          <cell r="E2612">
            <v>0</v>
          </cell>
          <cell r="F2612">
            <v>2310000</v>
          </cell>
          <cell r="G2612">
            <v>2310000</v>
          </cell>
          <cell r="H2612">
            <v>0</v>
          </cell>
          <cell r="I2612">
            <v>0</v>
          </cell>
          <cell r="J2612">
            <v>0</v>
          </cell>
          <cell r="K2612">
            <v>0</v>
          </cell>
          <cell r="L2612">
            <v>0</v>
          </cell>
        </row>
        <row r="2613">
          <cell r="A2613">
            <v>2448</v>
          </cell>
          <cell r="B2613" t="str">
            <v>060302.4612.04941.03 Kecamatan Reok Desa Rura Kab. Manggarai</v>
          </cell>
          <cell r="C2613" t="str">
            <v>Swakelola</v>
          </cell>
          <cell r="D2613" t="str">
            <v>Fisik</v>
          </cell>
          <cell r="E2613">
            <v>0</v>
          </cell>
          <cell r="F2613">
            <v>192500</v>
          </cell>
          <cell r="G2613">
            <v>192500</v>
          </cell>
          <cell r="H2613">
            <v>0</v>
          </cell>
          <cell r="I2613">
            <v>0</v>
          </cell>
          <cell r="J2613">
            <v>0</v>
          </cell>
          <cell r="K2613">
            <v>0</v>
          </cell>
          <cell r="L2613">
            <v>0</v>
          </cell>
        </row>
        <row r="2614">
          <cell r="A2614">
            <v>2449</v>
          </cell>
          <cell r="B2614" t="str">
            <v>060302.4612.04941.03 Kec. Reok Desa Kajong Kab. Manggarai</v>
          </cell>
          <cell r="C2614" t="str">
            <v>Swakelola</v>
          </cell>
          <cell r="D2614" t="str">
            <v>Fisik</v>
          </cell>
          <cell r="E2614">
            <v>0</v>
          </cell>
          <cell r="F2614">
            <v>192500</v>
          </cell>
          <cell r="G2614">
            <v>192500</v>
          </cell>
          <cell r="H2614">
            <v>0</v>
          </cell>
          <cell r="I2614">
            <v>0</v>
          </cell>
          <cell r="J2614">
            <v>0</v>
          </cell>
          <cell r="K2614">
            <v>0</v>
          </cell>
          <cell r="L2614">
            <v>0</v>
          </cell>
        </row>
        <row r="2615">
          <cell r="A2615">
            <v>2450</v>
          </cell>
          <cell r="B2615" t="str">
            <v>060302.4612.04941.03 Kec. Reok Desa Nggalak Kab. Manggarai</v>
          </cell>
          <cell r="C2615" t="str">
            <v>Swakelola</v>
          </cell>
          <cell r="D2615" t="str">
            <v>Fisik</v>
          </cell>
          <cell r="E2615">
            <v>0</v>
          </cell>
          <cell r="F2615">
            <v>192500</v>
          </cell>
          <cell r="G2615">
            <v>192500</v>
          </cell>
          <cell r="H2615">
            <v>0</v>
          </cell>
          <cell r="I2615">
            <v>0</v>
          </cell>
          <cell r="J2615">
            <v>0</v>
          </cell>
          <cell r="K2615">
            <v>0</v>
          </cell>
          <cell r="L2615">
            <v>0</v>
          </cell>
        </row>
        <row r="2616">
          <cell r="A2616">
            <v>2451</v>
          </cell>
          <cell r="B2616" t="str">
            <v>060302.4612.04941.03 Kecamatan Cibal Desa Golo Ncuang Kab. Manggarai</v>
          </cell>
          <cell r="C2616" t="str">
            <v>Swakelola</v>
          </cell>
          <cell r="D2616" t="str">
            <v>Fisik</v>
          </cell>
          <cell r="E2616">
            <v>0</v>
          </cell>
          <cell r="F2616">
            <v>192500</v>
          </cell>
          <cell r="G2616">
            <v>192500</v>
          </cell>
          <cell r="H2616">
            <v>0</v>
          </cell>
          <cell r="I2616">
            <v>0</v>
          </cell>
          <cell r="J2616">
            <v>0</v>
          </cell>
          <cell r="K2616">
            <v>0</v>
          </cell>
          <cell r="L2616">
            <v>0</v>
          </cell>
        </row>
        <row r="2617">
          <cell r="A2617">
            <v>2452</v>
          </cell>
          <cell r="B2617" t="str">
            <v>060302.4612.04941.03 Kecamatan Cibal Desa Lenda Kab. Manggarai</v>
          </cell>
          <cell r="C2617" t="str">
            <v>Swakelola</v>
          </cell>
          <cell r="D2617" t="str">
            <v>Fisik</v>
          </cell>
          <cell r="E2617">
            <v>0</v>
          </cell>
          <cell r="F2617">
            <v>192500</v>
          </cell>
          <cell r="G2617">
            <v>192500</v>
          </cell>
          <cell r="H2617">
            <v>0</v>
          </cell>
          <cell r="I2617">
            <v>0</v>
          </cell>
          <cell r="J2617">
            <v>0</v>
          </cell>
          <cell r="K2617">
            <v>0</v>
          </cell>
          <cell r="L2617">
            <v>0</v>
          </cell>
        </row>
        <row r="2618">
          <cell r="A2618">
            <v>2453</v>
          </cell>
          <cell r="B2618" t="str">
            <v>060302.4612.04941.03 Desa Rai Kecamatan Ruteng Kab. Manggarai</v>
          </cell>
          <cell r="C2618" t="str">
            <v>Swakelola</v>
          </cell>
          <cell r="D2618" t="str">
            <v>Fisik</v>
          </cell>
          <cell r="E2618">
            <v>0</v>
          </cell>
          <cell r="F2618">
            <v>192500</v>
          </cell>
          <cell r="G2618">
            <v>192500</v>
          </cell>
          <cell r="H2618">
            <v>0</v>
          </cell>
          <cell r="I2618">
            <v>0</v>
          </cell>
          <cell r="J2618">
            <v>0</v>
          </cell>
          <cell r="K2618">
            <v>0</v>
          </cell>
          <cell r="L2618">
            <v>0</v>
          </cell>
        </row>
        <row r="2619">
          <cell r="A2619">
            <v>2454</v>
          </cell>
          <cell r="B2619" t="str">
            <v>060302.4612.04941.03 Desa Bangka Lao Kecamatan Ruteng</v>
          </cell>
          <cell r="C2619" t="str">
            <v>Swakelola</v>
          </cell>
          <cell r="D2619" t="str">
            <v>Fisik</v>
          </cell>
          <cell r="E2619">
            <v>0</v>
          </cell>
          <cell r="F2619">
            <v>192500</v>
          </cell>
          <cell r="G2619">
            <v>192500</v>
          </cell>
          <cell r="H2619">
            <v>0</v>
          </cell>
          <cell r="I2619">
            <v>0</v>
          </cell>
          <cell r="J2619">
            <v>0</v>
          </cell>
          <cell r="K2619">
            <v>0</v>
          </cell>
          <cell r="L2619">
            <v>0</v>
          </cell>
        </row>
        <row r="2620">
          <cell r="A2620">
            <v>2455</v>
          </cell>
          <cell r="B2620" t="str">
            <v>060302.4612.04941.03 Desa Bangka Ruang Kec. Rahong Utara</v>
          </cell>
          <cell r="C2620" t="str">
            <v>Swakelola</v>
          </cell>
          <cell r="D2620" t="str">
            <v>Fisik</v>
          </cell>
          <cell r="E2620">
            <v>0</v>
          </cell>
          <cell r="F2620">
            <v>192500</v>
          </cell>
          <cell r="G2620">
            <v>192500</v>
          </cell>
          <cell r="H2620">
            <v>0</v>
          </cell>
          <cell r="I2620">
            <v>0</v>
          </cell>
          <cell r="J2620">
            <v>0</v>
          </cell>
          <cell r="K2620">
            <v>0</v>
          </cell>
          <cell r="L2620">
            <v>0</v>
          </cell>
        </row>
        <row r="2621">
          <cell r="A2621">
            <v>2456</v>
          </cell>
          <cell r="B2621" t="str">
            <v>060302.4612.04941.03 Desa Bangka Ajang Kec. Rahong Utara Kab. Manggarai</v>
          </cell>
          <cell r="C2621" t="str">
            <v>Swakelola</v>
          </cell>
          <cell r="D2621" t="str">
            <v>Fisik</v>
          </cell>
          <cell r="E2621">
            <v>0</v>
          </cell>
          <cell r="F2621">
            <v>192500</v>
          </cell>
          <cell r="G2621">
            <v>192500</v>
          </cell>
          <cell r="H2621">
            <v>0</v>
          </cell>
          <cell r="I2621">
            <v>0</v>
          </cell>
          <cell r="J2621">
            <v>0</v>
          </cell>
          <cell r="K2621">
            <v>0</v>
          </cell>
          <cell r="L2621">
            <v>0</v>
          </cell>
        </row>
        <row r="2622">
          <cell r="A2622">
            <v>2457</v>
          </cell>
          <cell r="B2622" t="str">
            <v>060302.4612.04941.03 Desa Golo Ropong Kec. Satar Mese Barat</v>
          </cell>
          <cell r="C2622" t="str">
            <v>Swakelola</v>
          </cell>
          <cell r="D2622" t="str">
            <v>Fisik</v>
          </cell>
          <cell r="E2622">
            <v>0</v>
          </cell>
          <cell r="F2622">
            <v>192500</v>
          </cell>
          <cell r="G2622">
            <v>192500</v>
          </cell>
          <cell r="H2622">
            <v>0</v>
          </cell>
          <cell r="I2622">
            <v>0</v>
          </cell>
          <cell r="J2622">
            <v>0</v>
          </cell>
          <cell r="K2622">
            <v>0</v>
          </cell>
          <cell r="L2622">
            <v>0</v>
          </cell>
        </row>
        <row r="2623">
          <cell r="A2623">
            <v>2458</v>
          </cell>
          <cell r="B2623" t="str">
            <v>060302.4612.04941.03 Desa Satar Lenda Kec. Satar Mese Barat</v>
          </cell>
          <cell r="C2623" t="str">
            <v>Swakelola</v>
          </cell>
          <cell r="D2623" t="str">
            <v>Fisik</v>
          </cell>
          <cell r="E2623">
            <v>0</v>
          </cell>
          <cell r="F2623">
            <v>192500</v>
          </cell>
          <cell r="G2623">
            <v>192500</v>
          </cell>
          <cell r="H2623">
            <v>0</v>
          </cell>
          <cell r="I2623">
            <v>0</v>
          </cell>
          <cell r="J2623">
            <v>0</v>
          </cell>
          <cell r="K2623">
            <v>0</v>
          </cell>
          <cell r="L2623">
            <v>0</v>
          </cell>
        </row>
        <row r="2624">
          <cell r="A2624">
            <v>2459</v>
          </cell>
          <cell r="B2624" t="str">
            <v>060302.4612.04941.03 Desa Papang Dusun Torok Kec. Satar Mese Barat</v>
          </cell>
          <cell r="C2624" t="str">
            <v>Swakelola</v>
          </cell>
          <cell r="D2624" t="str">
            <v>Fisik</v>
          </cell>
          <cell r="E2624">
            <v>0</v>
          </cell>
          <cell r="F2624">
            <v>192500</v>
          </cell>
          <cell r="G2624">
            <v>192500</v>
          </cell>
          <cell r="H2624">
            <v>0</v>
          </cell>
          <cell r="I2624">
            <v>0</v>
          </cell>
          <cell r="J2624">
            <v>0</v>
          </cell>
          <cell r="K2624">
            <v>0</v>
          </cell>
          <cell r="L2624">
            <v>0</v>
          </cell>
        </row>
        <row r="2625">
          <cell r="A2625">
            <v>5503940</v>
          </cell>
          <cell r="B2625" t="str">
            <v xml:space="preserve">PEMBANGUNAN INFRASTRUKTUR PERMUKIMAN KAB. ROTE NDAO </v>
          </cell>
          <cell r="C2625" t="str">
            <v xml:space="preserve">- </v>
          </cell>
          <cell r="D2625" t="str">
            <v>-</v>
          </cell>
          <cell r="E2625">
            <v>0</v>
          </cell>
          <cell r="F2625">
            <v>2310000</v>
          </cell>
          <cell r="G2625">
            <v>2310000</v>
          </cell>
          <cell r="H2625">
            <v>0</v>
          </cell>
          <cell r="I2625">
            <v>2310000</v>
          </cell>
          <cell r="J2625">
            <v>2310000</v>
          </cell>
          <cell r="K2625">
            <v>100</v>
          </cell>
          <cell r="L2625">
            <v>100</v>
          </cell>
        </row>
        <row r="2626">
          <cell r="A2626">
            <v>2460</v>
          </cell>
          <cell r="B2626" t="str">
            <v>060302.4612.04941.01 PAMSIMAS DESA HELEBEIK</v>
          </cell>
          <cell r="C2626" t="str">
            <v>Swakelola</v>
          </cell>
          <cell r="D2626" t="str">
            <v>Fisik</v>
          </cell>
          <cell r="E2626">
            <v>0</v>
          </cell>
          <cell r="F2626">
            <v>154000</v>
          </cell>
          <cell r="G2626">
            <v>154000</v>
          </cell>
          <cell r="H2626">
            <v>0</v>
          </cell>
          <cell r="I2626">
            <v>154000</v>
          </cell>
          <cell r="J2626">
            <v>154000</v>
          </cell>
          <cell r="K2626">
            <v>100</v>
          </cell>
          <cell r="L2626">
            <v>100</v>
          </cell>
        </row>
        <row r="2627">
          <cell r="A2627">
            <v>2461</v>
          </cell>
          <cell r="B2627" t="str">
            <v>060302.4612.04941.01 PAMSIMAS DESA DOLASI</v>
          </cell>
          <cell r="C2627" t="str">
            <v>Swakelola</v>
          </cell>
          <cell r="D2627" t="str">
            <v>Fisik</v>
          </cell>
          <cell r="E2627">
            <v>0</v>
          </cell>
          <cell r="F2627">
            <v>154000</v>
          </cell>
          <cell r="G2627">
            <v>154000</v>
          </cell>
          <cell r="H2627">
            <v>0</v>
          </cell>
          <cell r="I2627">
            <v>154000</v>
          </cell>
          <cell r="J2627">
            <v>154000</v>
          </cell>
          <cell r="K2627">
            <v>100</v>
          </cell>
          <cell r="L2627">
            <v>100</v>
          </cell>
        </row>
        <row r="2628">
          <cell r="A2628">
            <v>2462</v>
          </cell>
          <cell r="B2628" t="str">
            <v>060302.4612.04941.01 PAMSIMAS DESA OELASIN</v>
          </cell>
          <cell r="C2628" t="str">
            <v>Swakelola</v>
          </cell>
          <cell r="D2628" t="str">
            <v>Fisik</v>
          </cell>
          <cell r="E2628">
            <v>0</v>
          </cell>
          <cell r="F2628">
            <v>154000</v>
          </cell>
          <cell r="G2628">
            <v>154000</v>
          </cell>
          <cell r="H2628">
            <v>0</v>
          </cell>
          <cell r="I2628">
            <v>154000</v>
          </cell>
          <cell r="J2628">
            <v>154000</v>
          </cell>
          <cell r="K2628">
            <v>100</v>
          </cell>
          <cell r="L2628">
            <v>100</v>
          </cell>
        </row>
        <row r="2629">
          <cell r="A2629">
            <v>2463</v>
          </cell>
          <cell r="B2629" t="str">
            <v>060302.4612.04941.01 PAMSIMAS DESA INGGUINAK</v>
          </cell>
          <cell r="C2629" t="str">
            <v>Swakelola</v>
          </cell>
          <cell r="D2629" t="str">
            <v>Fisik</v>
          </cell>
          <cell r="E2629">
            <v>0</v>
          </cell>
          <cell r="F2629">
            <v>154000</v>
          </cell>
          <cell r="G2629">
            <v>154000</v>
          </cell>
          <cell r="H2629">
            <v>0</v>
          </cell>
          <cell r="I2629">
            <v>154000</v>
          </cell>
          <cell r="J2629">
            <v>154000</v>
          </cell>
          <cell r="K2629">
            <v>100</v>
          </cell>
          <cell r="L2629">
            <v>100</v>
          </cell>
        </row>
        <row r="2630">
          <cell r="A2630">
            <v>2464</v>
          </cell>
          <cell r="B2630" t="str">
            <v>060302.4612.04941.01 PAMSIMAS DESA NETENAEN</v>
          </cell>
          <cell r="C2630" t="str">
            <v>Swakelola</v>
          </cell>
          <cell r="D2630" t="str">
            <v>Fisik</v>
          </cell>
          <cell r="E2630">
            <v>0</v>
          </cell>
          <cell r="F2630">
            <v>154000</v>
          </cell>
          <cell r="G2630">
            <v>154000</v>
          </cell>
          <cell r="H2630">
            <v>0</v>
          </cell>
          <cell r="I2630">
            <v>154000</v>
          </cell>
          <cell r="J2630">
            <v>154000</v>
          </cell>
          <cell r="K2630">
            <v>100</v>
          </cell>
          <cell r="L2630">
            <v>100</v>
          </cell>
        </row>
        <row r="2631">
          <cell r="A2631">
            <v>2465</v>
          </cell>
          <cell r="B2631" t="str">
            <v>060302.4612.04941.01 PAMSIMAS DESA SEDEOEN</v>
          </cell>
          <cell r="C2631" t="str">
            <v>Swakelola</v>
          </cell>
          <cell r="D2631" t="str">
            <v>Fisik</v>
          </cell>
          <cell r="E2631">
            <v>0</v>
          </cell>
          <cell r="F2631">
            <v>154000</v>
          </cell>
          <cell r="G2631">
            <v>154000</v>
          </cell>
          <cell r="H2631">
            <v>0</v>
          </cell>
          <cell r="I2631">
            <v>154000</v>
          </cell>
          <cell r="J2631">
            <v>154000</v>
          </cell>
          <cell r="K2631">
            <v>100</v>
          </cell>
          <cell r="L2631">
            <v>100</v>
          </cell>
        </row>
        <row r="2632">
          <cell r="A2632">
            <v>2466</v>
          </cell>
          <cell r="B2632" t="str">
            <v>060302.4612.04941.01 PAMSIMAS DESA DODAEK</v>
          </cell>
          <cell r="C2632" t="str">
            <v>Swakelola</v>
          </cell>
          <cell r="D2632" t="str">
            <v>Fisik</v>
          </cell>
          <cell r="E2632">
            <v>0</v>
          </cell>
          <cell r="F2632">
            <v>154000</v>
          </cell>
          <cell r="G2632">
            <v>154000</v>
          </cell>
          <cell r="H2632">
            <v>0</v>
          </cell>
          <cell r="I2632">
            <v>154000</v>
          </cell>
          <cell r="J2632">
            <v>154000</v>
          </cell>
          <cell r="K2632">
            <v>100</v>
          </cell>
          <cell r="L2632">
            <v>100</v>
          </cell>
        </row>
        <row r="2633">
          <cell r="A2633">
            <v>2467</v>
          </cell>
          <cell r="B2633" t="str">
            <v>060302.4612.04941.01 PAMSIMAS LIMAKOLI</v>
          </cell>
          <cell r="C2633" t="str">
            <v>Swakelola</v>
          </cell>
          <cell r="D2633" t="str">
            <v>Fisik</v>
          </cell>
          <cell r="E2633">
            <v>0</v>
          </cell>
          <cell r="F2633">
            <v>154000</v>
          </cell>
          <cell r="G2633">
            <v>154000</v>
          </cell>
          <cell r="H2633">
            <v>0</v>
          </cell>
          <cell r="I2633">
            <v>154000</v>
          </cell>
          <cell r="J2633">
            <v>154000</v>
          </cell>
          <cell r="K2633">
            <v>100</v>
          </cell>
          <cell r="L2633">
            <v>100</v>
          </cell>
        </row>
        <row r="2634">
          <cell r="A2634">
            <v>2468</v>
          </cell>
          <cell r="B2634" t="str">
            <v>060302.4612.04941.01 PAMSIMAS DESA NGGODIMEDA</v>
          </cell>
          <cell r="C2634" t="str">
            <v>Swakelola</v>
          </cell>
          <cell r="D2634" t="str">
            <v>Fisik</v>
          </cell>
          <cell r="E2634">
            <v>0</v>
          </cell>
          <cell r="F2634">
            <v>154000</v>
          </cell>
          <cell r="G2634">
            <v>154000</v>
          </cell>
          <cell r="H2634">
            <v>0</v>
          </cell>
          <cell r="I2634">
            <v>154000</v>
          </cell>
          <cell r="J2634">
            <v>154000</v>
          </cell>
          <cell r="K2634">
            <v>100</v>
          </cell>
          <cell r="L2634">
            <v>100</v>
          </cell>
        </row>
        <row r="2635">
          <cell r="A2635">
            <v>2469</v>
          </cell>
          <cell r="B2635" t="str">
            <v>060302.4612.04941.01 PAMSIMAS DESA BATULILOK</v>
          </cell>
          <cell r="C2635" t="str">
            <v>Swakelola</v>
          </cell>
          <cell r="D2635" t="str">
            <v>Fisik</v>
          </cell>
          <cell r="E2635">
            <v>0</v>
          </cell>
          <cell r="F2635">
            <v>154000</v>
          </cell>
          <cell r="G2635">
            <v>154000</v>
          </cell>
          <cell r="H2635">
            <v>0</v>
          </cell>
          <cell r="I2635">
            <v>154000</v>
          </cell>
          <cell r="J2635">
            <v>154000</v>
          </cell>
          <cell r="K2635">
            <v>100</v>
          </cell>
          <cell r="L2635">
            <v>100</v>
          </cell>
        </row>
        <row r="2636">
          <cell r="A2636">
            <v>2470</v>
          </cell>
          <cell r="B2636" t="str">
            <v>060302.4612.04941.01 PAMSIMAS DESA LENUPETU</v>
          </cell>
          <cell r="C2636" t="str">
            <v>Swakelola</v>
          </cell>
          <cell r="D2636" t="str">
            <v>Fisik</v>
          </cell>
          <cell r="E2636">
            <v>0</v>
          </cell>
          <cell r="F2636">
            <v>154000</v>
          </cell>
          <cell r="G2636">
            <v>154000</v>
          </cell>
          <cell r="H2636">
            <v>0</v>
          </cell>
          <cell r="I2636">
            <v>154000</v>
          </cell>
          <cell r="J2636">
            <v>154000</v>
          </cell>
          <cell r="K2636">
            <v>100</v>
          </cell>
          <cell r="L2636">
            <v>100</v>
          </cell>
        </row>
        <row r="2637">
          <cell r="A2637">
            <v>2471</v>
          </cell>
          <cell r="B2637" t="str">
            <v>060302.4612.04941.01 PAMSIMAS DESA SONIMANU</v>
          </cell>
          <cell r="C2637" t="str">
            <v>Swakelola</v>
          </cell>
          <cell r="D2637" t="str">
            <v>Fisik</v>
          </cell>
          <cell r="E2637">
            <v>0</v>
          </cell>
          <cell r="F2637">
            <v>154000</v>
          </cell>
          <cell r="G2637">
            <v>154000</v>
          </cell>
          <cell r="H2637">
            <v>0</v>
          </cell>
          <cell r="I2637">
            <v>154000</v>
          </cell>
          <cell r="J2637">
            <v>154000</v>
          </cell>
          <cell r="K2637">
            <v>100</v>
          </cell>
          <cell r="L2637">
            <v>100</v>
          </cell>
        </row>
        <row r="2638">
          <cell r="A2638">
            <v>2472</v>
          </cell>
          <cell r="B2638" t="str">
            <v>060302.4612.04941.01 PAMSIMAS DESA HUNDIHOPO</v>
          </cell>
          <cell r="C2638" t="str">
            <v>Swakelola</v>
          </cell>
          <cell r="D2638" t="str">
            <v>Fisik</v>
          </cell>
          <cell r="E2638">
            <v>0</v>
          </cell>
          <cell r="F2638">
            <v>154000</v>
          </cell>
          <cell r="G2638">
            <v>154000</v>
          </cell>
          <cell r="H2638">
            <v>0</v>
          </cell>
          <cell r="I2638">
            <v>154000</v>
          </cell>
          <cell r="J2638">
            <v>154000</v>
          </cell>
          <cell r="K2638">
            <v>100</v>
          </cell>
          <cell r="L2638">
            <v>100</v>
          </cell>
        </row>
        <row r="2639">
          <cell r="A2639">
            <v>2473</v>
          </cell>
          <cell r="B2639" t="str">
            <v>060302.4612.04941.01 PAMSIMAS DESA MATASIO</v>
          </cell>
          <cell r="C2639" t="str">
            <v>Swakelola</v>
          </cell>
          <cell r="D2639" t="str">
            <v>Fisik</v>
          </cell>
          <cell r="E2639">
            <v>0</v>
          </cell>
          <cell r="F2639">
            <v>154000</v>
          </cell>
          <cell r="G2639">
            <v>154000</v>
          </cell>
          <cell r="H2639">
            <v>0</v>
          </cell>
          <cell r="I2639">
            <v>154000</v>
          </cell>
          <cell r="J2639">
            <v>154000</v>
          </cell>
          <cell r="K2639">
            <v>100</v>
          </cell>
          <cell r="L2639">
            <v>100</v>
          </cell>
        </row>
        <row r="2640">
          <cell r="A2640">
            <v>2474</v>
          </cell>
          <cell r="B2640" t="str">
            <v>060302.4612.04941.01 PAMSIMAS DESA SERUBEBA</v>
          </cell>
          <cell r="C2640" t="str">
            <v>Swakelola</v>
          </cell>
          <cell r="D2640" t="str">
            <v>Fisik</v>
          </cell>
          <cell r="E2640">
            <v>0</v>
          </cell>
          <cell r="F2640">
            <v>154000</v>
          </cell>
          <cell r="G2640">
            <v>154000</v>
          </cell>
          <cell r="H2640">
            <v>0</v>
          </cell>
          <cell r="I2640">
            <v>154000</v>
          </cell>
          <cell r="J2640">
            <v>154000</v>
          </cell>
          <cell r="K2640">
            <v>100</v>
          </cell>
          <cell r="L2640">
            <v>100</v>
          </cell>
        </row>
        <row r="2641">
          <cell r="A2641">
            <v>5503959</v>
          </cell>
          <cell r="B2641" t="str">
            <v xml:space="preserve">PEMBANGUNAN INFRASTRUKTUR PERMUKIMAN KAB. MANGGARAI BARAT </v>
          </cell>
          <cell r="C2641" t="str">
            <v xml:space="preserve">- </v>
          </cell>
          <cell r="D2641" t="str">
            <v>-</v>
          </cell>
          <cell r="E2641">
            <v>0</v>
          </cell>
          <cell r="F2641">
            <v>2310000</v>
          </cell>
          <cell r="G2641">
            <v>2310000</v>
          </cell>
          <cell r="H2641">
            <v>0</v>
          </cell>
          <cell r="I2641">
            <v>1193500</v>
          </cell>
          <cell r="J2641">
            <v>1193500</v>
          </cell>
          <cell r="K2641">
            <v>51.67</v>
          </cell>
          <cell r="L2641">
            <v>50.1</v>
          </cell>
        </row>
        <row r="2642">
          <cell r="A2642">
            <v>2475</v>
          </cell>
          <cell r="B2642" t="str">
            <v>060302.4612.04941.01 PAMSIMAS desa GOLO SENGANG</v>
          </cell>
          <cell r="C2642" t="str">
            <v>Swakelola</v>
          </cell>
          <cell r="D2642" t="str">
            <v>Fisik</v>
          </cell>
          <cell r="E2642">
            <v>0</v>
          </cell>
          <cell r="F2642">
            <v>93042</v>
          </cell>
          <cell r="G2642">
            <v>93042</v>
          </cell>
          <cell r="H2642">
            <v>0</v>
          </cell>
          <cell r="I2642">
            <v>0</v>
          </cell>
          <cell r="J2642">
            <v>0</v>
          </cell>
          <cell r="K2642">
            <v>0</v>
          </cell>
          <cell r="L2642">
            <v>0</v>
          </cell>
        </row>
        <row r="2643">
          <cell r="A2643">
            <v>2476</v>
          </cell>
          <cell r="B2643" t="str">
            <v>060302.4612.04941.01 PAMSIMAS desa GOLO MORI</v>
          </cell>
          <cell r="C2643" t="str">
            <v>Swakelola</v>
          </cell>
          <cell r="D2643" t="str">
            <v>Fisik</v>
          </cell>
          <cell r="E2643">
            <v>0</v>
          </cell>
          <cell r="F2643">
            <v>93042</v>
          </cell>
          <cell r="G2643">
            <v>93042</v>
          </cell>
          <cell r="H2643">
            <v>0</v>
          </cell>
          <cell r="I2643">
            <v>0</v>
          </cell>
          <cell r="J2643">
            <v>0</v>
          </cell>
          <cell r="K2643">
            <v>0</v>
          </cell>
          <cell r="L2643">
            <v>0</v>
          </cell>
        </row>
        <row r="2644">
          <cell r="A2644">
            <v>2477</v>
          </cell>
          <cell r="B2644" t="str">
            <v>060302.4612.04941.01 PAMSIMAS desa GOLO DAMU</v>
          </cell>
          <cell r="C2644" t="str">
            <v>Swakelola</v>
          </cell>
          <cell r="D2644" t="str">
            <v>Fisik</v>
          </cell>
          <cell r="E2644">
            <v>0</v>
          </cell>
          <cell r="F2644">
            <v>93042</v>
          </cell>
          <cell r="G2644">
            <v>93042</v>
          </cell>
          <cell r="H2644">
            <v>0</v>
          </cell>
          <cell r="I2644">
            <v>0</v>
          </cell>
          <cell r="J2644">
            <v>0</v>
          </cell>
          <cell r="K2644">
            <v>0</v>
          </cell>
          <cell r="L2644">
            <v>0</v>
          </cell>
        </row>
        <row r="2645">
          <cell r="A2645">
            <v>2478</v>
          </cell>
          <cell r="B2645" t="str">
            <v>060302.4612.04941.01 PAMSIMAS desa BARI</v>
          </cell>
          <cell r="C2645" t="str">
            <v>Swakelola</v>
          </cell>
          <cell r="D2645" t="str">
            <v>Fisik</v>
          </cell>
          <cell r="E2645">
            <v>0</v>
          </cell>
          <cell r="F2645">
            <v>93042</v>
          </cell>
          <cell r="G2645">
            <v>93042</v>
          </cell>
          <cell r="H2645">
            <v>0</v>
          </cell>
          <cell r="I2645">
            <v>0</v>
          </cell>
          <cell r="J2645">
            <v>0</v>
          </cell>
          <cell r="K2645">
            <v>0</v>
          </cell>
          <cell r="L2645">
            <v>0</v>
          </cell>
        </row>
        <row r="2646">
          <cell r="A2646">
            <v>2479</v>
          </cell>
          <cell r="B2646" t="str">
            <v>060302.4612.04941.01 PAMSIMAS desa REPI</v>
          </cell>
          <cell r="C2646" t="str">
            <v>Swakelola</v>
          </cell>
          <cell r="D2646" t="str">
            <v>Fisik</v>
          </cell>
          <cell r="E2646">
            <v>0</v>
          </cell>
          <cell r="F2646">
            <v>93042</v>
          </cell>
          <cell r="G2646">
            <v>93042</v>
          </cell>
          <cell r="H2646">
            <v>0</v>
          </cell>
          <cell r="I2646">
            <v>0</v>
          </cell>
          <cell r="J2646">
            <v>0</v>
          </cell>
          <cell r="K2646">
            <v>0</v>
          </cell>
          <cell r="L2646">
            <v>0</v>
          </cell>
        </row>
        <row r="2647">
          <cell r="A2647">
            <v>2480</v>
          </cell>
          <cell r="B2647" t="str">
            <v>060302.4612.04941.01 PAMSIMAS desa SIRU</v>
          </cell>
          <cell r="C2647" t="str">
            <v>Swakelola</v>
          </cell>
          <cell r="D2647" t="str">
            <v>Fisik</v>
          </cell>
          <cell r="E2647">
            <v>0</v>
          </cell>
          <cell r="F2647">
            <v>93042</v>
          </cell>
          <cell r="G2647">
            <v>93042</v>
          </cell>
          <cell r="H2647">
            <v>0</v>
          </cell>
          <cell r="I2647">
            <v>0</v>
          </cell>
          <cell r="J2647">
            <v>0</v>
          </cell>
          <cell r="K2647">
            <v>0</v>
          </cell>
          <cell r="L2647">
            <v>0</v>
          </cell>
        </row>
        <row r="2648">
          <cell r="A2648">
            <v>2481</v>
          </cell>
          <cell r="B2648" t="str">
            <v>060302.4612.04941.01 PAMSIMAS desa WANING</v>
          </cell>
          <cell r="C2648" t="str">
            <v>Swakelola</v>
          </cell>
          <cell r="D2648" t="str">
            <v>Fisik</v>
          </cell>
          <cell r="E2648">
            <v>0</v>
          </cell>
          <cell r="F2648">
            <v>93042</v>
          </cell>
          <cell r="G2648">
            <v>93042</v>
          </cell>
          <cell r="H2648">
            <v>0</v>
          </cell>
          <cell r="I2648">
            <v>0</v>
          </cell>
          <cell r="J2648">
            <v>0</v>
          </cell>
          <cell r="K2648">
            <v>0</v>
          </cell>
          <cell r="L2648">
            <v>0</v>
          </cell>
        </row>
        <row r="2649">
          <cell r="A2649">
            <v>2482</v>
          </cell>
          <cell r="B2649" t="str">
            <v>060302.4612.04941.01 PAMSIMAS desa COMPANG KULES</v>
          </cell>
          <cell r="C2649" t="str">
            <v>Swakelola</v>
          </cell>
          <cell r="D2649" t="str">
            <v>Fisik</v>
          </cell>
          <cell r="E2649">
            <v>0</v>
          </cell>
          <cell r="F2649">
            <v>93042</v>
          </cell>
          <cell r="G2649">
            <v>93042</v>
          </cell>
          <cell r="H2649">
            <v>0</v>
          </cell>
          <cell r="I2649">
            <v>0</v>
          </cell>
          <cell r="J2649">
            <v>0</v>
          </cell>
          <cell r="K2649">
            <v>0</v>
          </cell>
          <cell r="L2649">
            <v>0</v>
          </cell>
        </row>
        <row r="2650">
          <cell r="A2650">
            <v>2483</v>
          </cell>
          <cell r="B2650" t="str">
            <v>060302.4612.04941.01 PAMSIMAS desa GURUNG</v>
          </cell>
          <cell r="C2650" t="str">
            <v>Swakelola</v>
          </cell>
          <cell r="D2650" t="str">
            <v>Fisik</v>
          </cell>
          <cell r="E2650">
            <v>0</v>
          </cell>
          <cell r="F2650">
            <v>93042</v>
          </cell>
          <cell r="G2650">
            <v>93042</v>
          </cell>
          <cell r="H2650">
            <v>0</v>
          </cell>
          <cell r="I2650">
            <v>0</v>
          </cell>
          <cell r="J2650">
            <v>0</v>
          </cell>
          <cell r="K2650">
            <v>0</v>
          </cell>
          <cell r="L2650">
            <v>0</v>
          </cell>
        </row>
        <row r="2651">
          <cell r="A2651">
            <v>2484</v>
          </cell>
          <cell r="B2651" t="str">
            <v>060302.4612.04941.01 PAMSIMAS desa MBUIT</v>
          </cell>
          <cell r="C2651" t="str">
            <v>Swakelola</v>
          </cell>
          <cell r="D2651" t="str">
            <v>Fisik</v>
          </cell>
          <cell r="E2651">
            <v>0</v>
          </cell>
          <cell r="F2651">
            <v>93042</v>
          </cell>
          <cell r="G2651">
            <v>93042</v>
          </cell>
          <cell r="H2651">
            <v>0</v>
          </cell>
          <cell r="I2651">
            <v>0</v>
          </cell>
          <cell r="J2651">
            <v>0</v>
          </cell>
          <cell r="K2651">
            <v>0</v>
          </cell>
          <cell r="L2651">
            <v>0</v>
          </cell>
        </row>
        <row r="2652">
          <cell r="A2652">
            <v>2485</v>
          </cell>
          <cell r="B2652" t="str">
            <v>060302.4612.04941.01 PAMSIMAS desa SEPANG</v>
          </cell>
          <cell r="C2652" t="str">
            <v>Swakelola</v>
          </cell>
          <cell r="D2652" t="str">
            <v>Fisik</v>
          </cell>
          <cell r="E2652">
            <v>0</v>
          </cell>
          <cell r="F2652">
            <v>93042</v>
          </cell>
          <cell r="G2652">
            <v>93042</v>
          </cell>
          <cell r="H2652">
            <v>0</v>
          </cell>
          <cell r="I2652">
            <v>0</v>
          </cell>
          <cell r="J2652">
            <v>0</v>
          </cell>
          <cell r="K2652">
            <v>0</v>
          </cell>
          <cell r="L2652">
            <v>0</v>
          </cell>
        </row>
        <row r="2653">
          <cell r="A2653">
            <v>2486</v>
          </cell>
          <cell r="B2653" t="str">
            <v>060302.4612.04941.01 PAMSIMAS desa NGGILAT</v>
          </cell>
          <cell r="C2653" t="str">
            <v>Swakelola</v>
          </cell>
          <cell r="D2653" t="str">
            <v>Fisik</v>
          </cell>
          <cell r="E2653">
            <v>0</v>
          </cell>
          <cell r="F2653">
            <v>93042</v>
          </cell>
          <cell r="G2653">
            <v>93042</v>
          </cell>
          <cell r="H2653">
            <v>0</v>
          </cell>
          <cell r="I2653">
            <v>0</v>
          </cell>
          <cell r="J2653">
            <v>0</v>
          </cell>
          <cell r="K2653">
            <v>0</v>
          </cell>
          <cell r="L2653">
            <v>0</v>
          </cell>
        </row>
        <row r="2654">
          <cell r="A2654">
            <v>2487</v>
          </cell>
          <cell r="B2654" t="str">
            <v>060302.4612.04941.01 PAMSIMAS DESA GOLO PONGKOR ( TAHUN 2009 )</v>
          </cell>
          <cell r="C2654" t="str">
            <v>Swakelola</v>
          </cell>
          <cell r="D2654" t="str">
            <v>Fisik</v>
          </cell>
          <cell r="E2654">
            <v>0</v>
          </cell>
          <cell r="F2654">
            <v>77000</v>
          </cell>
          <cell r="G2654">
            <v>77000</v>
          </cell>
          <cell r="H2654">
            <v>0</v>
          </cell>
          <cell r="I2654">
            <v>77000</v>
          </cell>
          <cell r="J2654">
            <v>77000</v>
          </cell>
          <cell r="K2654">
            <v>100</v>
          </cell>
          <cell r="L2654">
            <v>100</v>
          </cell>
        </row>
        <row r="2655">
          <cell r="A2655">
            <v>2488</v>
          </cell>
          <cell r="B2655" t="str">
            <v>060302.4612.04941.01 PAMSIMAS DESA MACANG TANGGAR ( TAHUN 2009 )</v>
          </cell>
          <cell r="C2655" t="str">
            <v>Swakelola</v>
          </cell>
          <cell r="D2655" t="str">
            <v>Fisik</v>
          </cell>
          <cell r="E2655">
            <v>0</v>
          </cell>
          <cell r="F2655">
            <v>77000</v>
          </cell>
          <cell r="G2655">
            <v>77000</v>
          </cell>
          <cell r="H2655">
            <v>0</v>
          </cell>
          <cell r="I2655">
            <v>77000</v>
          </cell>
          <cell r="J2655">
            <v>77000</v>
          </cell>
          <cell r="K2655">
            <v>100</v>
          </cell>
          <cell r="L2655">
            <v>100</v>
          </cell>
        </row>
        <row r="2656">
          <cell r="A2656">
            <v>2489</v>
          </cell>
          <cell r="B2656" t="str">
            <v>060302.4612.04941.01 PAMSIMAS DESA WATU NGGELEK ( TAHUN 2009 )</v>
          </cell>
          <cell r="C2656" t="str">
            <v>Swakelola</v>
          </cell>
          <cell r="D2656" t="str">
            <v>Fisik</v>
          </cell>
          <cell r="E2656">
            <v>0</v>
          </cell>
          <cell r="F2656">
            <v>77000</v>
          </cell>
          <cell r="G2656">
            <v>77000</v>
          </cell>
          <cell r="H2656">
            <v>0</v>
          </cell>
          <cell r="I2656">
            <v>77000</v>
          </cell>
          <cell r="J2656">
            <v>77000</v>
          </cell>
          <cell r="K2656">
            <v>100</v>
          </cell>
          <cell r="L2656">
            <v>88.5</v>
          </cell>
        </row>
        <row r="2657">
          <cell r="A2657">
            <v>2490</v>
          </cell>
          <cell r="B2657" t="str">
            <v>060302.4612.04941.01 PAMSIMAS DESA POTA WANGKA ( TAHUN 2009 )</v>
          </cell>
          <cell r="C2657" t="str">
            <v>Swakelola</v>
          </cell>
          <cell r="D2657" t="str">
            <v>Fisik</v>
          </cell>
          <cell r="E2657">
            <v>0</v>
          </cell>
          <cell r="F2657">
            <v>77000</v>
          </cell>
          <cell r="G2657">
            <v>77000</v>
          </cell>
          <cell r="H2657">
            <v>0</v>
          </cell>
          <cell r="I2657">
            <v>77000</v>
          </cell>
          <cell r="J2657">
            <v>77000</v>
          </cell>
          <cell r="K2657">
            <v>100</v>
          </cell>
          <cell r="L2657">
            <v>95.72</v>
          </cell>
        </row>
        <row r="2658">
          <cell r="A2658">
            <v>2491</v>
          </cell>
          <cell r="B2658" t="str">
            <v>060302.4612.04941.01 PAMSIMAS DESA GOLO LUJANG ( TAHUN 2009 )</v>
          </cell>
          <cell r="C2658" t="str">
            <v>Swakelola</v>
          </cell>
          <cell r="D2658" t="str">
            <v>Fisik</v>
          </cell>
          <cell r="E2658">
            <v>0</v>
          </cell>
          <cell r="F2658">
            <v>77000</v>
          </cell>
          <cell r="G2658">
            <v>77000</v>
          </cell>
          <cell r="H2658">
            <v>0</v>
          </cell>
          <cell r="I2658">
            <v>77000</v>
          </cell>
          <cell r="J2658">
            <v>77000</v>
          </cell>
          <cell r="K2658">
            <v>100</v>
          </cell>
          <cell r="L2658">
            <v>100</v>
          </cell>
        </row>
        <row r="2659">
          <cell r="A2659">
            <v>2492</v>
          </cell>
          <cell r="B2659" t="str">
            <v>060302.4612.04941.01 PAMSIMAS DESA MUNTING ( TAHUN 2009 )</v>
          </cell>
          <cell r="C2659" t="str">
            <v>Swakelola</v>
          </cell>
          <cell r="D2659" t="str">
            <v>Fisik</v>
          </cell>
          <cell r="E2659">
            <v>0</v>
          </cell>
          <cell r="F2659">
            <v>77000</v>
          </cell>
          <cell r="G2659">
            <v>77000</v>
          </cell>
          <cell r="H2659">
            <v>0</v>
          </cell>
          <cell r="I2659">
            <v>77000</v>
          </cell>
          <cell r="J2659">
            <v>77000</v>
          </cell>
          <cell r="K2659">
            <v>100</v>
          </cell>
          <cell r="L2659">
            <v>100</v>
          </cell>
        </row>
        <row r="2660">
          <cell r="A2660">
            <v>2493</v>
          </cell>
          <cell r="B2660" t="str">
            <v>060302.4612.04941.01 PAMSIMAS DESA WATU WAJA ( TAHUN 2009 )</v>
          </cell>
          <cell r="C2660" t="str">
            <v>Swakelola</v>
          </cell>
          <cell r="D2660" t="str">
            <v>Fisik</v>
          </cell>
          <cell r="E2660">
            <v>0</v>
          </cell>
          <cell r="F2660">
            <v>77000</v>
          </cell>
          <cell r="G2660">
            <v>77000</v>
          </cell>
          <cell r="H2660">
            <v>0</v>
          </cell>
          <cell r="I2660">
            <v>77000</v>
          </cell>
          <cell r="J2660">
            <v>77000</v>
          </cell>
          <cell r="K2660">
            <v>100</v>
          </cell>
          <cell r="L2660">
            <v>100</v>
          </cell>
        </row>
        <row r="2661">
          <cell r="A2661">
            <v>2494</v>
          </cell>
          <cell r="B2661" t="str">
            <v>060302.4612.04941.01 PAMSIMAS DESA LALE ( TAHUN 2009 )</v>
          </cell>
          <cell r="C2661" t="str">
            <v>Swakelola</v>
          </cell>
          <cell r="D2661" t="str">
            <v>Fisik</v>
          </cell>
          <cell r="E2661">
            <v>0</v>
          </cell>
          <cell r="F2661">
            <v>115500</v>
          </cell>
          <cell r="G2661">
            <v>115500</v>
          </cell>
          <cell r="H2661">
            <v>0</v>
          </cell>
          <cell r="I2661">
            <v>115500</v>
          </cell>
          <cell r="J2661">
            <v>115500</v>
          </cell>
          <cell r="K2661">
            <v>100</v>
          </cell>
          <cell r="L2661">
            <v>85</v>
          </cell>
        </row>
        <row r="2662">
          <cell r="A2662">
            <v>2495</v>
          </cell>
          <cell r="B2662" t="str">
            <v>060302.4612.04941.01 PAMSIMAS DESA GOLO RONGGOT ( TAHUN 2009 )</v>
          </cell>
          <cell r="C2662" t="str">
            <v>Swakelola</v>
          </cell>
          <cell r="D2662" t="str">
            <v>Fisik</v>
          </cell>
          <cell r="E2662">
            <v>0</v>
          </cell>
          <cell r="F2662">
            <v>77000</v>
          </cell>
          <cell r="G2662">
            <v>77000</v>
          </cell>
          <cell r="H2662">
            <v>0</v>
          </cell>
          <cell r="I2662">
            <v>77000</v>
          </cell>
          <cell r="J2662">
            <v>77000</v>
          </cell>
          <cell r="K2662">
            <v>100</v>
          </cell>
          <cell r="L2662">
            <v>91.23</v>
          </cell>
        </row>
        <row r="2663">
          <cell r="A2663">
            <v>2496</v>
          </cell>
          <cell r="B2663" t="str">
            <v>060302.4612.04941.01 PAMSIMAS DESA GALANG ( TAHUN 2009 )</v>
          </cell>
          <cell r="C2663" t="str">
            <v>Swakelola</v>
          </cell>
          <cell r="D2663" t="str">
            <v>Fisik</v>
          </cell>
          <cell r="E2663">
            <v>0</v>
          </cell>
          <cell r="F2663">
            <v>154000</v>
          </cell>
          <cell r="G2663">
            <v>154000</v>
          </cell>
          <cell r="H2663">
            <v>0</v>
          </cell>
          <cell r="I2663">
            <v>154000</v>
          </cell>
          <cell r="J2663">
            <v>154000</v>
          </cell>
          <cell r="K2663">
            <v>100</v>
          </cell>
          <cell r="L2663">
            <v>100</v>
          </cell>
        </row>
        <row r="2664">
          <cell r="A2664">
            <v>2497</v>
          </cell>
          <cell r="B2664" t="str">
            <v>060302.4612.04941.01 PAMSIMAS DESA MOMOL ( TAHUN 2009 )</v>
          </cell>
          <cell r="C2664" t="str">
            <v>Swakelola</v>
          </cell>
          <cell r="D2664" t="str">
            <v>Fisik</v>
          </cell>
          <cell r="E2664">
            <v>0</v>
          </cell>
          <cell r="F2664">
            <v>77000</v>
          </cell>
          <cell r="G2664">
            <v>77000</v>
          </cell>
          <cell r="H2664">
            <v>0</v>
          </cell>
          <cell r="I2664">
            <v>77000</v>
          </cell>
          <cell r="J2664">
            <v>77000</v>
          </cell>
          <cell r="K2664">
            <v>100</v>
          </cell>
          <cell r="L2664">
            <v>100</v>
          </cell>
        </row>
        <row r="2665">
          <cell r="A2665">
            <v>2498</v>
          </cell>
          <cell r="B2665" t="str">
            <v>060302.4612.04941.01 PAMSIMAS DESA GOLO RIWU ( TAHUN 2009 )</v>
          </cell>
          <cell r="C2665" t="str">
            <v>Swakelola</v>
          </cell>
          <cell r="D2665" t="str">
            <v>Fisik</v>
          </cell>
          <cell r="E2665">
            <v>0</v>
          </cell>
          <cell r="F2665">
            <v>77000</v>
          </cell>
          <cell r="G2665">
            <v>77000</v>
          </cell>
          <cell r="H2665">
            <v>0</v>
          </cell>
          <cell r="I2665">
            <v>77000</v>
          </cell>
          <cell r="J2665">
            <v>77000</v>
          </cell>
          <cell r="K2665">
            <v>100</v>
          </cell>
          <cell r="L2665">
            <v>100</v>
          </cell>
        </row>
        <row r="2666">
          <cell r="A2666">
            <v>2499</v>
          </cell>
          <cell r="B2666" t="str">
            <v>060302.4612.04941.01 PAMSIMAS DESA KASONG ( TAHUN 2009 )</v>
          </cell>
          <cell r="C2666" t="str">
            <v>Swakelola</v>
          </cell>
          <cell r="D2666" t="str">
            <v>Fisik</v>
          </cell>
          <cell r="E2666">
            <v>0</v>
          </cell>
          <cell r="F2666">
            <v>77000</v>
          </cell>
          <cell r="G2666">
            <v>77000</v>
          </cell>
          <cell r="H2666">
            <v>0</v>
          </cell>
          <cell r="I2666">
            <v>77000</v>
          </cell>
          <cell r="J2666">
            <v>77000</v>
          </cell>
          <cell r="K2666">
            <v>100</v>
          </cell>
          <cell r="L2666">
            <v>100</v>
          </cell>
        </row>
        <row r="2667">
          <cell r="A2667">
            <v>2500</v>
          </cell>
          <cell r="B2667" t="str">
            <v>060302.4612.04941.01 PAMSIMAS DESA WAE WAKO ( TAHUN 2009 )</v>
          </cell>
          <cell r="C2667" t="str">
            <v>Swakelola</v>
          </cell>
          <cell r="D2667" t="str">
            <v>Fisik</v>
          </cell>
          <cell r="E2667">
            <v>0</v>
          </cell>
          <cell r="F2667">
            <v>77000</v>
          </cell>
          <cell r="G2667">
            <v>77000</v>
          </cell>
          <cell r="H2667">
            <v>0</v>
          </cell>
          <cell r="I2667">
            <v>77000</v>
          </cell>
          <cell r="J2667">
            <v>77000</v>
          </cell>
          <cell r="K2667">
            <v>100</v>
          </cell>
          <cell r="L2667">
            <v>100</v>
          </cell>
        </row>
        <row r="2668">
          <cell r="A2668">
            <v>5503965</v>
          </cell>
          <cell r="B2668" t="str">
            <v xml:space="preserve">PEMBANGUNAN INFRASTRUKTUR PERMUKIMAN KOTA KUPANG </v>
          </cell>
          <cell r="C2668" t="str">
            <v xml:space="preserve">- </v>
          </cell>
          <cell r="D2668" t="str">
            <v>-</v>
          </cell>
          <cell r="E2668">
            <v>0</v>
          </cell>
          <cell r="F2668">
            <v>2310000</v>
          </cell>
          <cell r="G2668">
            <v>2310000</v>
          </cell>
          <cell r="H2668">
            <v>0</v>
          </cell>
          <cell r="I2668">
            <v>0</v>
          </cell>
          <cell r="J2668">
            <v>0</v>
          </cell>
          <cell r="K2668">
            <v>0</v>
          </cell>
          <cell r="L2668">
            <v>0</v>
          </cell>
        </row>
        <row r="2669">
          <cell r="A2669">
            <v>2501</v>
          </cell>
          <cell r="B2669" t="str">
            <v>060302.4612.04941.02 PAMSIMAS KELURAHAN SIKUMANA</v>
          </cell>
          <cell r="C2669" t="str">
            <v>Swakelola</v>
          </cell>
          <cell r="D2669" t="str">
            <v>Fisik</v>
          </cell>
          <cell r="E2669">
            <v>0</v>
          </cell>
          <cell r="F2669">
            <v>192500</v>
          </cell>
          <cell r="G2669">
            <v>192500</v>
          </cell>
          <cell r="H2669">
            <v>0</v>
          </cell>
          <cell r="I2669">
            <v>0</v>
          </cell>
          <cell r="J2669">
            <v>0</v>
          </cell>
          <cell r="K2669">
            <v>0</v>
          </cell>
          <cell r="L2669">
            <v>0</v>
          </cell>
        </row>
        <row r="2670">
          <cell r="A2670">
            <v>2502</v>
          </cell>
          <cell r="B2670" t="str">
            <v>060302.4612.04941.02 PAMSIMAS KELURAHAN KOLHUA</v>
          </cell>
          <cell r="C2670" t="str">
            <v>Swakelola</v>
          </cell>
          <cell r="D2670" t="str">
            <v>Fisik</v>
          </cell>
          <cell r="E2670">
            <v>0</v>
          </cell>
          <cell r="F2670">
            <v>192500</v>
          </cell>
          <cell r="G2670">
            <v>192500</v>
          </cell>
          <cell r="H2670">
            <v>0</v>
          </cell>
          <cell r="I2670">
            <v>0</v>
          </cell>
          <cell r="J2670">
            <v>0</v>
          </cell>
          <cell r="K2670">
            <v>0</v>
          </cell>
          <cell r="L2670">
            <v>0</v>
          </cell>
        </row>
        <row r="2671">
          <cell r="A2671">
            <v>2503</v>
          </cell>
          <cell r="B2671" t="str">
            <v>060302.4612.04941.02 PAMSIMAS KELURAHAN OEPURA</v>
          </cell>
          <cell r="C2671" t="str">
            <v>Swakelola</v>
          </cell>
          <cell r="D2671" t="str">
            <v>Fisik</v>
          </cell>
          <cell r="E2671">
            <v>0</v>
          </cell>
          <cell r="F2671">
            <v>192500</v>
          </cell>
          <cell r="G2671">
            <v>192500</v>
          </cell>
          <cell r="H2671">
            <v>0</v>
          </cell>
          <cell r="I2671">
            <v>0</v>
          </cell>
          <cell r="J2671">
            <v>0</v>
          </cell>
          <cell r="K2671">
            <v>0</v>
          </cell>
          <cell r="L2671">
            <v>0</v>
          </cell>
        </row>
        <row r="2672">
          <cell r="A2672">
            <v>2504</v>
          </cell>
          <cell r="B2672" t="str">
            <v>060302.4612.04941.02 PAMSIMAS KELURAHAN BELLO</v>
          </cell>
          <cell r="C2672" t="str">
            <v>Swakelola</v>
          </cell>
          <cell r="D2672" t="str">
            <v>Fisik</v>
          </cell>
          <cell r="E2672">
            <v>0</v>
          </cell>
          <cell r="F2672">
            <v>192500</v>
          </cell>
          <cell r="G2672">
            <v>192500</v>
          </cell>
          <cell r="H2672">
            <v>0</v>
          </cell>
          <cell r="I2672">
            <v>0</v>
          </cell>
          <cell r="J2672">
            <v>0</v>
          </cell>
          <cell r="K2672">
            <v>0</v>
          </cell>
          <cell r="L2672">
            <v>0</v>
          </cell>
        </row>
        <row r="2673">
          <cell r="A2673">
            <v>2505</v>
          </cell>
          <cell r="B2673" t="str">
            <v>060302.4612.04941.02 PAMSIMAS KELURAHAN BATUPLAT</v>
          </cell>
          <cell r="C2673" t="str">
            <v>Swakelola</v>
          </cell>
          <cell r="D2673" t="str">
            <v>Fisik</v>
          </cell>
          <cell r="E2673">
            <v>0</v>
          </cell>
          <cell r="F2673">
            <v>192500</v>
          </cell>
          <cell r="G2673">
            <v>192500</v>
          </cell>
          <cell r="H2673">
            <v>0</v>
          </cell>
          <cell r="I2673">
            <v>0</v>
          </cell>
          <cell r="J2673">
            <v>0</v>
          </cell>
          <cell r="K2673">
            <v>0</v>
          </cell>
          <cell r="L2673">
            <v>0</v>
          </cell>
        </row>
        <row r="2674">
          <cell r="A2674">
            <v>2506</v>
          </cell>
          <cell r="B2674" t="str">
            <v>060302.4612.04941.02 PAMSIMAS KELURAHAN NUNBAUN DELHA</v>
          </cell>
          <cell r="C2674" t="str">
            <v>Swakelola</v>
          </cell>
          <cell r="D2674" t="str">
            <v>Fisik</v>
          </cell>
          <cell r="E2674">
            <v>0</v>
          </cell>
          <cell r="F2674">
            <v>192500</v>
          </cell>
          <cell r="G2674">
            <v>192500</v>
          </cell>
          <cell r="H2674">
            <v>0</v>
          </cell>
          <cell r="I2674">
            <v>0</v>
          </cell>
          <cell r="J2674">
            <v>0</v>
          </cell>
          <cell r="K2674">
            <v>0</v>
          </cell>
          <cell r="L2674">
            <v>0</v>
          </cell>
        </row>
        <row r="2675">
          <cell r="A2675">
            <v>2507</v>
          </cell>
          <cell r="B2675" t="str">
            <v>060302.4612.04941.02 PAMSIMAS KELURAHAN NUNHILA</v>
          </cell>
          <cell r="C2675" t="str">
            <v>Swakelola</v>
          </cell>
          <cell r="D2675" t="str">
            <v>Fisik</v>
          </cell>
          <cell r="E2675">
            <v>0</v>
          </cell>
          <cell r="F2675">
            <v>192500</v>
          </cell>
          <cell r="G2675">
            <v>192500</v>
          </cell>
          <cell r="H2675">
            <v>0</v>
          </cell>
          <cell r="I2675">
            <v>0</v>
          </cell>
          <cell r="J2675">
            <v>0</v>
          </cell>
          <cell r="K2675">
            <v>0</v>
          </cell>
          <cell r="L2675">
            <v>0</v>
          </cell>
        </row>
        <row r="2676">
          <cell r="A2676">
            <v>2508</v>
          </cell>
          <cell r="B2676" t="str">
            <v>060302.4612.04941.02 PAMSIMAS KELURAHAN NAMOSAIN</v>
          </cell>
          <cell r="C2676" t="str">
            <v>Swakelola</v>
          </cell>
          <cell r="D2676" t="str">
            <v>Fisik</v>
          </cell>
          <cell r="E2676">
            <v>0</v>
          </cell>
          <cell r="F2676">
            <v>192500</v>
          </cell>
          <cell r="G2676">
            <v>192500</v>
          </cell>
          <cell r="H2676">
            <v>0</v>
          </cell>
          <cell r="I2676">
            <v>0</v>
          </cell>
          <cell r="J2676">
            <v>0</v>
          </cell>
          <cell r="K2676">
            <v>0</v>
          </cell>
          <cell r="L2676">
            <v>0</v>
          </cell>
        </row>
        <row r="2677">
          <cell r="A2677">
            <v>2509</v>
          </cell>
          <cell r="B2677" t="str">
            <v>060302.4612.04941.02 PAMSIMAS KELURAHAN MANTASI</v>
          </cell>
          <cell r="C2677" t="str">
            <v>Swakelola</v>
          </cell>
          <cell r="D2677" t="str">
            <v>Fisik</v>
          </cell>
          <cell r="E2677">
            <v>0</v>
          </cell>
          <cell r="F2677">
            <v>192500</v>
          </cell>
          <cell r="G2677">
            <v>192500</v>
          </cell>
          <cell r="H2677">
            <v>0</v>
          </cell>
          <cell r="I2677">
            <v>0</v>
          </cell>
          <cell r="J2677">
            <v>0</v>
          </cell>
          <cell r="K2677">
            <v>0</v>
          </cell>
          <cell r="L2677">
            <v>0</v>
          </cell>
        </row>
        <row r="2678">
          <cell r="A2678">
            <v>2510</v>
          </cell>
          <cell r="B2678" t="str">
            <v>060302.4612.04941.02 PAMSIMAS KELURAHAN NEFONAEK</v>
          </cell>
          <cell r="C2678" t="str">
            <v>Swakelola</v>
          </cell>
          <cell r="D2678" t="str">
            <v>Fisik</v>
          </cell>
          <cell r="E2678">
            <v>0</v>
          </cell>
          <cell r="F2678">
            <v>192500</v>
          </cell>
          <cell r="G2678">
            <v>192500</v>
          </cell>
          <cell r="H2678">
            <v>0</v>
          </cell>
          <cell r="I2678">
            <v>0</v>
          </cell>
          <cell r="J2678">
            <v>0</v>
          </cell>
          <cell r="K2678">
            <v>0</v>
          </cell>
          <cell r="L2678">
            <v>0</v>
          </cell>
        </row>
        <row r="2679">
          <cell r="A2679">
            <v>2511</v>
          </cell>
          <cell r="B2679" t="str">
            <v>060302.4612.04941.02 PAMSIMAS KELURAHAN KAYU PUTIH</v>
          </cell>
          <cell r="C2679" t="str">
            <v>Swakelola</v>
          </cell>
          <cell r="D2679" t="str">
            <v>Fisik</v>
          </cell>
          <cell r="E2679">
            <v>0</v>
          </cell>
          <cell r="F2679">
            <v>192500</v>
          </cell>
          <cell r="G2679">
            <v>192500</v>
          </cell>
          <cell r="H2679">
            <v>0</v>
          </cell>
          <cell r="I2679">
            <v>0</v>
          </cell>
          <cell r="J2679">
            <v>0</v>
          </cell>
          <cell r="K2679">
            <v>0</v>
          </cell>
          <cell r="L2679">
            <v>0</v>
          </cell>
        </row>
        <row r="2680">
          <cell r="A2680">
            <v>2512</v>
          </cell>
          <cell r="B2680" t="str">
            <v>060302.4612.04941.02 PAMSIMAS KELURAHAN AIRNONA</v>
          </cell>
          <cell r="C2680" t="str">
            <v>Swakelola</v>
          </cell>
          <cell r="D2680" t="str">
            <v>Fisik</v>
          </cell>
          <cell r="E2680">
            <v>0</v>
          </cell>
          <cell r="F2680">
            <v>192500</v>
          </cell>
          <cell r="G2680">
            <v>192500</v>
          </cell>
          <cell r="H2680">
            <v>0</v>
          </cell>
          <cell r="I2680">
            <v>0</v>
          </cell>
          <cell r="J2680">
            <v>0</v>
          </cell>
          <cell r="K2680">
            <v>0</v>
          </cell>
          <cell r="L2680">
            <v>0</v>
          </cell>
        </row>
        <row r="2681">
          <cell r="A2681">
            <v>5504248</v>
          </cell>
          <cell r="B2681" t="str">
            <v xml:space="preserve">PEMBANGUNAN INFRASTRUKTUR PERMUKIMAN KAB. TANAH LAUT </v>
          </cell>
          <cell r="C2681" t="str">
            <v xml:space="preserve">- </v>
          </cell>
          <cell r="D2681" t="str">
            <v>-</v>
          </cell>
          <cell r="E2681">
            <v>0</v>
          </cell>
          <cell r="F2681">
            <v>2310000</v>
          </cell>
          <cell r="G2681">
            <v>2310000</v>
          </cell>
          <cell r="H2681">
            <v>0</v>
          </cell>
          <cell r="I2681">
            <v>1386000</v>
          </cell>
          <cell r="J2681">
            <v>1386000</v>
          </cell>
          <cell r="K2681">
            <v>60</v>
          </cell>
          <cell r="L2681">
            <v>60</v>
          </cell>
        </row>
        <row r="2682">
          <cell r="A2682">
            <v>2513</v>
          </cell>
          <cell r="B2682" t="str">
            <v>060302.4612.04941.02 PAMSIMAS</v>
          </cell>
          <cell r="C2682" t="str">
            <v>Swakelola</v>
          </cell>
          <cell r="D2682" t="str">
            <v>Fisik</v>
          </cell>
          <cell r="E2682">
            <v>0</v>
          </cell>
          <cell r="F2682">
            <v>2310000</v>
          </cell>
          <cell r="G2682">
            <v>2310000</v>
          </cell>
          <cell r="H2682">
            <v>0</v>
          </cell>
          <cell r="I2682">
            <v>1386000</v>
          </cell>
          <cell r="J2682">
            <v>1386000</v>
          </cell>
          <cell r="K2682">
            <v>60</v>
          </cell>
          <cell r="L2682">
            <v>60</v>
          </cell>
        </row>
        <row r="2683">
          <cell r="A2683">
            <v>5504254</v>
          </cell>
          <cell r="B2683" t="str">
            <v xml:space="preserve">PEMBANGUNAN INFRASTRUKTUR PERMUKIMAN KAB. KOTA BARU </v>
          </cell>
          <cell r="C2683" t="str">
            <v xml:space="preserve">- </v>
          </cell>
          <cell r="D2683" t="str">
            <v>-</v>
          </cell>
          <cell r="E2683">
            <v>0</v>
          </cell>
          <cell r="F2683">
            <v>2310000</v>
          </cell>
          <cell r="G2683">
            <v>2310000</v>
          </cell>
          <cell r="H2683">
            <v>0</v>
          </cell>
          <cell r="I2683">
            <v>616000</v>
          </cell>
          <cell r="J2683">
            <v>616000</v>
          </cell>
          <cell r="K2683">
            <v>26.67</v>
          </cell>
          <cell r="L2683">
            <v>9</v>
          </cell>
        </row>
        <row r="2684">
          <cell r="A2684">
            <v>2514</v>
          </cell>
          <cell r="B2684" t="str">
            <v>060302.4612.04941.03 PAMSIMAS Desa Ale-Ale, Kecamatan Pulau Laut Selatan</v>
          </cell>
          <cell r="C2684" t="str">
            <v>Swakelola</v>
          </cell>
          <cell r="D2684" t="str">
            <v>Fisik</v>
          </cell>
          <cell r="E2684">
            <v>0</v>
          </cell>
          <cell r="F2684">
            <v>192500</v>
          </cell>
          <cell r="G2684">
            <v>192500</v>
          </cell>
          <cell r="H2684">
            <v>0</v>
          </cell>
          <cell r="I2684">
            <v>38500</v>
          </cell>
          <cell r="J2684">
            <v>38500</v>
          </cell>
          <cell r="K2684">
            <v>20</v>
          </cell>
          <cell r="L2684">
            <v>0</v>
          </cell>
        </row>
        <row r="2685">
          <cell r="A2685">
            <v>2515</v>
          </cell>
          <cell r="B2685" t="str">
            <v>060302.4612.04941.03 PAMSIMAS Desa Teluk Sirih, Kecamatan Pulau Laut Selatan</v>
          </cell>
          <cell r="C2685" t="str">
            <v>Swakelola</v>
          </cell>
          <cell r="D2685" t="str">
            <v>Fisik</v>
          </cell>
          <cell r="E2685">
            <v>0</v>
          </cell>
          <cell r="F2685">
            <v>192500</v>
          </cell>
          <cell r="G2685">
            <v>192500</v>
          </cell>
          <cell r="H2685">
            <v>0</v>
          </cell>
          <cell r="I2685">
            <v>38500</v>
          </cell>
          <cell r="J2685">
            <v>38500</v>
          </cell>
          <cell r="K2685">
            <v>20</v>
          </cell>
          <cell r="L2685">
            <v>0</v>
          </cell>
        </row>
        <row r="2686">
          <cell r="A2686">
            <v>2516</v>
          </cell>
          <cell r="B2686" t="str">
            <v>060302.4612.04941.03 PAMSIMAS Desa Sungai Bahim, Kecamatan Pulau Laut Selatan</v>
          </cell>
          <cell r="C2686" t="str">
            <v>Swakelola</v>
          </cell>
          <cell r="D2686" t="str">
            <v>Fisik</v>
          </cell>
          <cell r="E2686">
            <v>0</v>
          </cell>
          <cell r="F2686">
            <v>192500</v>
          </cell>
          <cell r="G2686">
            <v>192500</v>
          </cell>
          <cell r="H2686">
            <v>0</v>
          </cell>
          <cell r="I2686">
            <v>38500</v>
          </cell>
          <cell r="J2686">
            <v>38500</v>
          </cell>
          <cell r="K2686">
            <v>20</v>
          </cell>
          <cell r="L2686">
            <v>0</v>
          </cell>
        </row>
        <row r="2687">
          <cell r="A2687">
            <v>2517</v>
          </cell>
          <cell r="B2687" t="str">
            <v>060302.4612.04941.03 PAMSIMAS Desa Sekapung, Kecamatan Pulau Sebuku</v>
          </cell>
          <cell r="C2687" t="str">
            <v>Swakelola</v>
          </cell>
          <cell r="D2687" t="str">
            <v>Fisik</v>
          </cell>
          <cell r="E2687">
            <v>0</v>
          </cell>
          <cell r="F2687">
            <v>77000</v>
          </cell>
          <cell r="G2687">
            <v>77000</v>
          </cell>
          <cell r="H2687">
            <v>0</v>
          </cell>
          <cell r="I2687">
            <v>77000</v>
          </cell>
          <cell r="J2687">
            <v>77000</v>
          </cell>
          <cell r="K2687">
            <v>100</v>
          </cell>
          <cell r="L2687">
            <v>90</v>
          </cell>
        </row>
        <row r="2688">
          <cell r="A2688">
            <v>2518</v>
          </cell>
          <cell r="B2688" t="str">
            <v>060302.4612.04941.03 PAMSIMAS Desa Ujung, Kecamatan Pulau Sebuku</v>
          </cell>
          <cell r="C2688" t="str">
            <v>Swakelola</v>
          </cell>
          <cell r="D2688" t="str">
            <v>Fisik</v>
          </cell>
          <cell r="E2688">
            <v>0</v>
          </cell>
          <cell r="F2688">
            <v>77000</v>
          </cell>
          <cell r="G2688">
            <v>77000</v>
          </cell>
          <cell r="H2688">
            <v>0</v>
          </cell>
          <cell r="I2688">
            <v>77000</v>
          </cell>
          <cell r="J2688">
            <v>77000</v>
          </cell>
          <cell r="K2688">
            <v>100</v>
          </cell>
          <cell r="L2688">
            <v>90</v>
          </cell>
        </row>
        <row r="2689">
          <cell r="A2689">
            <v>2519</v>
          </cell>
          <cell r="B2689" t="str">
            <v>060302.4612.04941.03 PAMSIMAS Desa Mandin, Kecamatan Pulau Sebuku</v>
          </cell>
          <cell r="C2689" t="str">
            <v>Swakelola</v>
          </cell>
          <cell r="D2689" t="str">
            <v>Fisik</v>
          </cell>
          <cell r="E2689">
            <v>0</v>
          </cell>
          <cell r="F2689">
            <v>77000</v>
          </cell>
          <cell r="G2689">
            <v>77000</v>
          </cell>
          <cell r="H2689">
            <v>0</v>
          </cell>
          <cell r="I2689">
            <v>77000</v>
          </cell>
          <cell r="J2689">
            <v>77000</v>
          </cell>
          <cell r="K2689">
            <v>100</v>
          </cell>
          <cell r="L2689">
            <v>90</v>
          </cell>
        </row>
        <row r="2690">
          <cell r="A2690">
            <v>2520</v>
          </cell>
          <cell r="B2690" t="str">
            <v>060302.4612.04941.03 PAMSIMAS Desa Tanah Rata, Kecamatan Kelumpang Tengah</v>
          </cell>
          <cell r="C2690" t="str">
            <v>Swakelola</v>
          </cell>
          <cell r="D2690" t="str">
            <v>Fisik</v>
          </cell>
          <cell r="E2690">
            <v>0</v>
          </cell>
          <cell r="F2690">
            <v>192500</v>
          </cell>
          <cell r="G2690">
            <v>192500</v>
          </cell>
          <cell r="H2690">
            <v>0</v>
          </cell>
          <cell r="I2690">
            <v>38500</v>
          </cell>
          <cell r="J2690">
            <v>38500</v>
          </cell>
          <cell r="K2690">
            <v>20</v>
          </cell>
          <cell r="L2690">
            <v>0</v>
          </cell>
        </row>
        <row r="2691">
          <cell r="A2691">
            <v>2521</v>
          </cell>
          <cell r="B2691" t="str">
            <v>060302.4612.04941.03 PAMSIMAS Desa Senakin, Kecamatan Kelumpang Tengah</v>
          </cell>
          <cell r="C2691" t="str">
            <v>Swakelola</v>
          </cell>
          <cell r="D2691" t="str">
            <v>Fisik</v>
          </cell>
          <cell r="E2691">
            <v>0</v>
          </cell>
          <cell r="F2691">
            <v>192500</v>
          </cell>
          <cell r="G2691">
            <v>192500</v>
          </cell>
          <cell r="H2691">
            <v>0</v>
          </cell>
          <cell r="I2691">
            <v>38500</v>
          </cell>
          <cell r="J2691">
            <v>38500</v>
          </cell>
          <cell r="K2691">
            <v>20</v>
          </cell>
          <cell r="L2691">
            <v>0</v>
          </cell>
        </row>
        <row r="2692">
          <cell r="A2692">
            <v>2522</v>
          </cell>
          <cell r="B2692" t="str">
            <v>060302.4612.04941.03 PAMSIMAS Desa Senakin Seberang, Kecamatan Kelumpang Tengah</v>
          </cell>
          <cell r="C2692" t="str">
            <v>Swakelola</v>
          </cell>
          <cell r="D2692" t="str">
            <v>Fisik</v>
          </cell>
          <cell r="E2692">
            <v>0</v>
          </cell>
          <cell r="F2692">
            <v>192500</v>
          </cell>
          <cell r="G2692">
            <v>192500</v>
          </cell>
          <cell r="H2692">
            <v>0</v>
          </cell>
          <cell r="I2692">
            <v>38500</v>
          </cell>
          <cell r="J2692">
            <v>38500</v>
          </cell>
          <cell r="K2692">
            <v>20</v>
          </cell>
          <cell r="L2692">
            <v>0</v>
          </cell>
        </row>
        <row r="2693">
          <cell r="A2693">
            <v>2523</v>
          </cell>
          <cell r="B2693" t="str">
            <v>060302.4612.04941.03 PAMSIMAS Desa Siayuh, Kecamatan Kelumpang Barat</v>
          </cell>
          <cell r="C2693" t="str">
            <v>Swakelola</v>
          </cell>
          <cell r="D2693" t="str">
            <v>Fisik</v>
          </cell>
          <cell r="E2693">
            <v>0</v>
          </cell>
          <cell r="F2693">
            <v>192500</v>
          </cell>
          <cell r="G2693">
            <v>192500</v>
          </cell>
          <cell r="H2693">
            <v>0</v>
          </cell>
          <cell r="I2693">
            <v>38500</v>
          </cell>
          <cell r="J2693">
            <v>38500</v>
          </cell>
          <cell r="K2693">
            <v>20</v>
          </cell>
          <cell r="L2693">
            <v>0</v>
          </cell>
        </row>
        <row r="2694">
          <cell r="A2694">
            <v>2524</v>
          </cell>
          <cell r="B2694" t="str">
            <v>060302.4612.04941.03 PAMSIMAS Desa Tanjung Lalak Selatan, Kecamatan Pulau Laut Kepulauan</v>
          </cell>
          <cell r="C2694" t="str">
            <v>Swakelola</v>
          </cell>
          <cell r="D2694" t="str">
            <v>Fisik</v>
          </cell>
          <cell r="E2694">
            <v>0</v>
          </cell>
          <cell r="F2694">
            <v>192500</v>
          </cell>
          <cell r="G2694">
            <v>192500</v>
          </cell>
          <cell r="H2694">
            <v>0</v>
          </cell>
          <cell r="I2694">
            <v>38500</v>
          </cell>
          <cell r="J2694">
            <v>38500</v>
          </cell>
          <cell r="K2694">
            <v>20</v>
          </cell>
          <cell r="L2694">
            <v>0</v>
          </cell>
        </row>
        <row r="2695">
          <cell r="A2695">
            <v>2525</v>
          </cell>
          <cell r="B2695" t="str">
            <v>060302.4612.04941.03 PAMSIMAS Desa Teluk Aru, Kecamatan Pulau Laut Kepulauan</v>
          </cell>
          <cell r="C2695" t="str">
            <v>Swakelola</v>
          </cell>
          <cell r="D2695" t="str">
            <v>Fisik</v>
          </cell>
          <cell r="E2695">
            <v>0</v>
          </cell>
          <cell r="F2695">
            <v>192500</v>
          </cell>
          <cell r="G2695">
            <v>192500</v>
          </cell>
          <cell r="H2695">
            <v>0</v>
          </cell>
          <cell r="I2695">
            <v>38500</v>
          </cell>
          <cell r="J2695">
            <v>38500</v>
          </cell>
          <cell r="K2695">
            <v>20</v>
          </cell>
          <cell r="L2695">
            <v>0</v>
          </cell>
        </row>
        <row r="2696">
          <cell r="A2696">
            <v>2526</v>
          </cell>
          <cell r="B2696" t="str">
            <v>060302.4612.04941.03 DANA BELUM TERSERAP</v>
          </cell>
          <cell r="C2696" t="str">
            <v>Adm. Umum</v>
          </cell>
          <cell r="D2696" t="str">
            <v>Adm. Umum</v>
          </cell>
          <cell r="E2696">
            <v>0</v>
          </cell>
          <cell r="F2696">
            <v>154000</v>
          </cell>
          <cell r="G2696">
            <v>154000</v>
          </cell>
          <cell r="H2696">
            <v>0</v>
          </cell>
          <cell r="I2696">
            <v>0</v>
          </cell>
          <cell r="J2696">
            <v>0</v>
          </cell>
          <cell r="K2696">
            <v>0</v>
          </cell>
          <cell r="L2696">
            <v>0</v>
          </cell>
        </row>
        <row r="2697">
          <cell r="A2697">
            <v>2527</v>
          </cell>
          <cell r="B2697" t="str">
            <v>060302.4612.04941.03 PAMSIMAS Desa Pulau Kerasian, Kecamatan Pulau Laut Kepulauan</v>
          </cell>
          <cell r="C2697" t="str">
            <v>Swakelola</v>
          </cell>
          <cell r="D2697" t="str">
            <v>Fisik</v>
          </cell>
          <cell r="E2697">
            <v>0</v>
          </cell>
          <cell r="F2697">
            <v>192500</v>
          </cell>
          <cell r="G2697">
            <v>192500</v>
          </cell>
          <cell r="H2697">
            <v>0</v>
          </cell>
          <cell r="I2697">
            <v>38500</v>
          </cell>
          <cell r="J2697">
            <v>38500</v>
          </cell>
          <cell r="K2697">
            <v>20</v>
          </cell>
          <cell r="L2697">
            <v>0</v>
          </cell>
        </row>
        <row r="2698">
          <cell r="A2698">
            <v>5504260</v>
          </cell>
          <cell r="B2698" t="str">
            <v xml:space="preserve">PEMBANGUNAN INFRASTRUKTUR PERMUKIMAN KAB. BANJAR </v>
          </cell>
          <cell r="C2698" t="str">
            <v xml:space="preserve">- </v>
          </cell>
          <cell r="D2698" t="str">
            <v>-</v>
          </cell>
          <cell r="E2698">
            <v>0</v>
          </cell>
          <cell r="F2698">
            <v>2310000</v>
          </cell>
          <cell r="G2698">
            <v>2310000</v>
          </cell>
          <cell r="H2698">
            <v>0</v>
          </cell>
          <cell r="I2698">
            <v>462000</v>
          </cell>
          <cell r="J2698">
            <v>462000</v>
          </cell>
          <cell r="K2698">
            <v>20</v>
          </cell>
          <cell r="L2698">
            <v>0</v>
          </cell>
        </row>
        <row r="2699">
          <cell r="A2699">
            <v>2528</v>
          </cell>
          <cell r="B2699" t="str">
            <v>060302.4612.04941.02 Perlindungan Mata Air Desa Sumber Harapan Kec. Sungai Pinang</v>
          </cell>
          <cell r="C2699" t="str">
            <v>Swakelola</v>
          </cell>
          <cell r="D2699" t="str">
            <v>Fisik</v>
          </cell>
          <cell r="E2699">
            <v>0</v>
          </cell>
          <cell r="F2699">
            <v>192500</v>
          </cell>
          <cell r="G2699">
            <v>192500</v>
          </cell>
          <cell r="H2699">
            <v>0</v>
          </cell>
          <cell r="I2699">
            <v>38500</v>
          </cell>
          <cell r="J2699">
            <v>38500</v>
          </cell>
          <cell r="K2699">
            <v>20</v>
          </cell>
          <cell r="L2699">
            <v>0</v>
          </cell>
        </row>
        <row r="2700">
          <cell r="A2700">
            <v>2529</v>
          </cell>
          <cell r="B2700" t="str">
            <v>060302.4612.04941.02 Perlindungan Mata Air Desa Sumber Baru Kec. Sungai Pinang</v>
          </cell>
          <cell r="C2700" t="str">
            <v>Swakelola</v>
          </cell>
          <cell r="D2700" t="str">
            <v>Fisik</v>
          </cell>
          <cell r="E2700">
            <v>0</v>
          </cell>
          <cell r="F2700">
            <v>192500</v>
          </cell>
          <cell r="G2700">
            <v>192500</v>
          </cell>
          <cell r="H2700">
            <v>0</v>
          </cell>
          <cell r="I2700">
            <v>38500</v>
          </cell>
          <cell r="J2700">
            <v>38500</v>
          </cell>
          <cell r="K2700">
            <v>20</v>
          </cell>
          <cell r="L2700">
            <v>0</v>
          </cell>
        </row>
        <row r="2701">
          <cell r="A2701">
            <v>2530</v>
          </cell>
          <cell r="B2701" t="str">
            <v>060302.4612.04941.02 Perlindungan Mata Air Desa Kahelaan Kec. Sungai Pinang</v>
          </cell>
          <cell r="C2701" t="str">
            <v>Swakelola</v>
          </cell>
          <cell r="D2701" t="str">
            <v>Fisik</v>
          </cell>
          <cell r="E2701">
            <v>0</v>
          </cell>
          <cell r="F2701">
            <v>192500</v>
          </cell>
          <cell r="G2701">
            <v>192500</v>
          </cell>
          <cell r="H2701">
            <v>0</v>
          </cell>
          <cell r="I2701">
            <v>38500</v>
          </cell>
          <cell r="J2701">
            <v>38500</v>
          </cell>
          <cell r="K2701">
            <v>20</v>
          </cell>
          <cell r="L2701">
            <v>0</v>
          </cell>
        </row>
        <row r="2702">
          <cell r="A2702">
            <v>2531</v>
          </cell>
          <cell r="B2702" t="str">
            <v>060302.4612.04941.02 Instalasi Pengelolaan Air Sederhana Desa Garis Hanyar Kec. Simpang Empat</v>
          </cell>
          <cell r="C2702" t="str">
            <v>Swakelola</v>
          </cell>
          <cell r="D2702" t="str">
            <v>Fisik</v>
          </cell>
          <cell r="E2702">
            <v>0</v>
          </cell>
          <cell r="F2702">
            <v>192500</v>
          </cell>
          <cell r="G2702">
            <v>192500</v>
          </cell>
          <cell r="H2702">
            <v>0</v>
          </cell>
          <cell r="I2702">
            <v>38500</v>
          </cell>
          <cell r="J2702">
            <v>38500</v>
          </cell>
          <cell r="K2702">
            <v>20</v>
          </cell>
          <cell r="L2702">
            <v>0</v>
          </cell>
        </row>
        <row r="2703">
          <cell r="A2703">
            <v>2532</v>
          </cell>
          <cell r="B2703" t="str">
            <v>060302.4612.04941.02 Sumur Bor Desa Berkat Mulia Kec. Simpang Empat</v>
          </cell>
          <cell r="C2703" t="str">
            <v>Swakelola</v>
          </cell>
          <cell r="D2703" t="str">
            <v>Fisik</v>
          </cell>
          <cell r="E2703">
            <v>0</v>
          </cell>
          <cell r="F2703">
            <v>192500</v>
          </cell>
          <cell r="G2703">
            <v>192500</v>
          </cell>
          <cell r="H2703">
            <v>0</v>
          </cell>
          <cell r="I2703">
            <v>38500</v>
          </cell>
          <cell r="J2703">
            <v>38500</v>
          </cell>
          <cell r="K2703">
            <v>20</v>
          </cell>
          <cell r="L2703">
            <v>0</v>
          </cell>
        </row>
        <row r="2704">
          <cell r="A2704">
            <v>2533</v>
          </cell>
          <cell r="B2704" t="str">
            <v>060302.4612.04941.02 Jaringan Distribusi Pipa, Sumur Gali dan PMA Desa Bawahan Selan Kec. Mataraman</v>
          </cell>
          <cell r="C2704" t="str">
            <v>Swakelola</v>
          </cell>
          <cell r="D2704" t="str">
            <v>Fisik</v>
          </cell>
          <cell r="E2704">
            <v>0</v>
          </cell>
          <cell r="F2704">
            <v>192500</v>
          </cell>
          <cell r="G2704">
            <v>192500</v>
          </cell>
          <cell r="H2704">
            <v>0</v>
          </cell>
          <cell r="I2704">
            <v>38500</v>
          </cell>
          <cell r="J2704">
            <v>38500</v>
          </cell>
          <cell r="K2704">
            <v>20</v>
          </cell>
          <cell r="L2704">
            <v>0</v>
          </cell>
        </row>
        <row r="2705">
          <cell r="A2705">
            <v>2534</v>
          </cell>
          <cell r="B2705" t="str">
            <v>060302.4612.04941.02 Sumur Dangkal Desa Bawahan Pasar Kec. Mataraman</v>
          </cell>
          <cell r="C2705" t="str">
            <v>Swakelola</v>
          </cell>
          <cell r="D2705" t="str">
            <v>Fisik</v>
          </cell>
          <cell r="E2705">
            <v>0</v>
          </cell>
          <cell r="F2705">
            <v>192500</v>
          </cell>
          <cell r="G2705">
            <v>192500</v>
          </cell>
          <cell r="H2705">
            <v>0</v>
          </cell>
          <cell r="I2705">
            <v>38500</v>
          </cell>
          <cell r="J2705">
            <v>38500</v>
          </cell>
          <cell r="K2705">
            <v>20</v>
          </cell>
          <cell r="L2705">
            <v>0</v>
          </cell>
        </row>
        <row r="2706">
          <cell r="A2706">
            <v>2535</v>
          </cell>
          <cell r="B2706" t="str">
            <v>060302.4612.04941.02 Sumur Bor Desa Surian Kec. Mataraman</v>
          </cell>
          <cell r="C2706" t="str">
            <v>Swakelola</v>
          </cell>
          <cell r="D2706" t="str">
            <v>Fisik</v>
          </cell>
          <cell r="E2706">
            <v>0</v>
          </cell>
          <cell r="F2706">
            <v>192500</v>
          </cell>
          <cell r="G2706">
            <v>192500</v>
          </cell>
          <cell r="H2706">
            <v>0</v>
          </cell>
          <cell r="I2706">
            <v>38500</v>
          </cell>
          <cell r="J2706">
            <v>38500</v>
          </cell>
          <cell r="K2706">
            <v>20</v>
          </cell>
          <cell r="L2706">
            <v>0</v>
          </cell>
        </row>
        <row r="2707">
          <cell r="A2707">
            <v>2536</v>
          </cell>
          <cell r="B2707" t="str">
            <v>060302.4612.04941.02 Sumur Dangkal Desa Pematang Danau Kec. Mataraman</v>
          </cell>
          <cell r="C2707" t="str">
            <v>Swakelola</v>
          </cell>
          <cell r="D2707" t="str">
            <v>Fisik</v>
          </cell>
          <cell r="E2707">
            <v>0</v>
          </cell>
          <cell r="F2707">
            <v>192500</v>
          </cell>
          <cell r="G2707">
            <v>192500</v>
          </cell>
          <cell r="H2707">
            <v>0</v>
          </cell>
          <cell r="I2707">
            <v>38500</v>
          </cell>
          <cell r="J2707">
            <v>38500</v>
          </cell>
          <cell r="K2707">
            <v>20</v>
          </cell>
          <cell r="L2707">
            <v>0</v>
          </cell>
        </row>
        <row r="2708">
          <cell r="A2708">
            <v>2537</v>
          </cell>
          <cell r="B2708" t="str">
            <v>060302.4612.04941.02 Sumur Bor dan Perlindungan Mata Air Desa Banua Anyar Kec. Mataraman</v>
          </cell>
          <cell r="C2708" t="str">
            <v>Swakelola</v>
          </cell>
          <cell r="D2708" t="str">
            <v>Fisik</v>
          </cell>
          <cell r="E2708">
            <v>0</v>
          </cell>
          <cell r="F2708">
            <v>192500</v>
          </cell>
          <cell r="G2708">
            <v>192500</v>
          </cell>
          <cell r="H2708">
            <v>0</v>
          </cell>
          <cell r="I2708">
            <v>38500</v>
          </cell>
          <cell r="J2708">
            <v>38500</v>
          </cell>
          <cell r="K2708">
            <v>20</v>
          </cell>
          <cell r="L2708">
            <v>0</v>
          </cell>
        </row>
        <row r="2709">
          <cell r="A2709">
            <v>2538</v>
          </cell>
          <cell r="B2709" t="str">
            <v>060302.4612.04941.02 Sumur Bor Desa Biih Kec. Karang Intan</v>
          </cell>
          <cell r="C2709" t="str">
            <v>Swakelola</v>
          </cell>
          <cell r="D2709" t="str">
            <v>Fisik</v>
          </cell>
          <cell r="E2709">
            <v>0</v>
          </cell>
          <cell r="F2709">
            <v>192500</v>
          </cell>
          <cell r="G2709">
            <v>192500</v>
          </cell>
          <cell r="H2709">
            <v>0</v>
          </cell>
          <cell r="I2709">
            <v>38500</v>
          </cell>
          <cell r="J2709">
            <v>38500</v>
          </cell>
          <cell r="K2709">
            <v>20</v>
          </cell>
          <cell r="L2709">
            <v>0</v>
          </cell>
        </row>
        <row r="2710">
          <cell r="A2710">
            <v>2539</v>
          </cell>
          <cell r="B2710" t="str">
            <v>060302.4612.04941.02 Sumur Bor dan Perlindungan Mata Air Desa Mandikapau Barat Kec. Karang Intan</v>
          </cell>
          <cell r="C2710" t="str">
            <v>Swakelola</v>
          </cell>
          <cell r="D2710" t="str">
            <v>Fisik</v>
          </cell>
          <cell r="E2710">
            <v>0</v>
          </cell>
          <cell r="F2710">
            <v>192500</v>
          </cell>
          <cell r="G2710">
            <v>192500</v>
          </cell>
          <cell r="H2710">
            <v>0</v>
          </cell>
          <cell r="I2710">
            <v>38500</v>
          </cell>
          <cell r="J2710">
            <v>38500</v>
          </cell>
          <cell r="K2710">
            <v>20</v>
          </cell>
          <cell r="L2710">
            <v>0</v>
          </cell>
        </row>
        <row r="2711">
          <cell r="A2711">
            <v>5504279</v>
          </cell>
          <cell r="B2711" t="str">
            <v xml:space="preserve">PEMBANGUNAN INFRASTRUKTUR PERMUKIMAN KAB. BARITO KUALA </v>
          </cell>
          <cell r="C2711" t="str">
            <v xml:space="preserve">- </v>
          </cell>
          <cell r="D2711" t="str">
            <v>-</v>
          </cell>
          <cell r="E2711">
            <v>0</v>
          </cell>
          <cell r="F2711">
            <v>2310000</v>
          </cell>
          <cell r="G2711">
            <v>2310000</v>
          </cell>
          <cell r="H2711">
            <v>0</v>
          </cell>
          <cell r="I2711">
            <v>462000</v>
          </cell>
          <cell r="J2711">
            <v>462000</v>
          </cell>
          <cell r="K2711">
            <v>20</v>
          </cell>
          <cell r="L2711">
            <v>10</v>
          </cell>
        </row>
        <row r="2712">
          <cell r="A2712">
            <v>2540</v>
          </cell>
          <cell r="B2712" t="str">
            <v>060302.4612.04941.01 PAMSIMAS Kec. Kuripan Desa Rimbun Tulang</v>
          </cell>
          <cell r="C2712" t="str">
            <v>Swakelola</v>
          </cell>
          <cell r="D2712" t="str">
            <v>Fisik</v>
          </cell>
          <cell r="E2712">
            <v>0</v>
          </cell>
          <cell r="F2712">
            <v>192500</v>
          </cell>
          <cell r="G2712">
            <v>192500</v>
          </cell>
          <cell r="H2712">
            <v>0</v>
          </cell>
          <cell r="I2712">
            <v>38500</v>
          </cell>
          <cell r="J2712">
            <v>38500</v>
          </cell>
          <cell r="K2712">
            <v>20</v>
          </cell>
          <cell r="L2712">
            <v>10</v>
          </cell>
        </row>
        <row r="2713">
          <cell r="A2713">
            <v>2541</v>
          </cell>
          <cell r="B2713" t="str">
            <v>060302.4612.04941.01 PAMSIMAS Kec. Kuripan Desa Kuripan</v>
          </cell>
          <cell r="C2713" t="str">
            <v>Swakelola</v>
          </cell>
          <cell r="D2713" t="str">
            <v>Fisik</v>
          </cell>
          <cell r="E2713">
            <v>0</v>
          </cell>
          <cell r="F2713">
            <v>192500</v>
          </cell>
          <cell r="G2713">
            <v>192500</v>
          </cell>
          <cell r="H2713">
            <v>0</v>
          </cell>
          <cell r="I2713">
            <v>38500</v>
          </cell>
          <cell r="J2713">
            <v>38500</v>
          </cell>
          <cell r="K2713">
            <v>20</v>
          </cell>
          <cell r="L2713">
            <v>10</v>
          </cell>
        </row>
        <row r="2714">
          <cell r="A2714">
            <v>2542</v>
          </cell>
          <cell r="B2714" t="str">
            <v>060302.4612.04941.01 PAMSIMAS Kec. Kuripan Desa Jerenang</v>
          </cell>
          <cell r="C2714" t="str">
            <v>Swakelola</v>
          </cell>
          <cell r="D2714" t="str">
            <v>Fisik</v>
          </cell>
          <cell r="E2714">
            <v>0</v>
          </cell>
          <cell r="F2714">
            <v>192500</v>
          </cell>
          <cell r="G2714">
            <v>192500</v>
          </cell>
          <cell r="H2714">
            <v>0</v>
          </cell>
          <cell r="I2714">
            <v>38500</v>
          </cell>
          <cell r="J2714">
            <v>38500</v>
          </cell>
          <cell r="K2714">
            <v>20</v>
          </cell>
          <cell r="L2714">
            <v>10</v>
          </cell>
        </row>
        <row r="2715">
          <cell r="A2715">
            <v>2543</v>
          </cell>
          <cell r="B2715" t="str">
            <v>060302.4612.04941.01 PAMSIMAS Kec. Barambai Desa Pendalaman</v>
          </cell>
          <cell r="C2715" t="str">
            <v>Swakelola</v>
          </cell>
          <cell r="D2715" t="str">
            <v>Fisik</v>
          </cell>
          <cell r="E2715">
            <v>0</v>
          </cell>
          <cell r="F2715">
            <v>192500</v>
          </cell>
          <cell r="G2715">
            <v>192500</v>
          </cell>
          <cell r="H2715">
            <v>0</v>
          </cell>
          <cell r="I2715">
            <v>38500</v>
          </cell>
          <cell r="J2715">
            <v>38500</v>
          </cell>
          <cell r="K2715">
            <v>20</v>
          </cell>
          <cell r="L2715">
            <v>10</v>
          </cell>
        </row>
        <row r="2716">
          <cell r="A2716">
            <v>2544</v>
          </cell>
          <cell r="B2716" t="str">
            <v>060302.4612.04941.01 PAMSIMAS Kec. Barambai Desa Karya Tani</v>
          </cell>
          <cell r="C2716" t="str">
            <v>Swakelola</v>
          </cell>
          <cell r="D2716" t="str">
            <v>Fisik</v>
          </cell>
          <cell r="E2716">
            <v>0</v>
          </cell>
          <cell r="F2716">
            <v>192500</v>
          </cell>
          <cell r="G2716">
            <v>192500</v>
          </cell>
          <cell r="H2716">
            <v>0</v>
          </cell>
          <cell r="I2716">
            <v>38500</v>
          </cell>
          <cell r="J2716">
            <v>38500</v>
          </cell>
          <cell r="K2716">
            <v>20</v>
          </cell>
          <cell r="L2716">
            <v>10</v>
          </cell>
        </row>
        <row r="2717">
          <cell r="A2717">
            <v>2545</v>
          </cell>
          <cell r="B2717" t="str">
            <v>060302.4612.04941.01 PAMSIMAS Kec. Barambai Desa Handil Barabai</v>
          </cell>
          <cell r="C2717" t="str">
            <v>Swakelola</v>
          </cell>
          <cell r="D2717" t="str">
            <v>Fisik</v>
          </cell>
          <cell r="E2717">
            <v>0</v>
          </cell>
          <cell r="F2717">
            <v>192500</v>
          </cell>
          <cell r="G2717">
            <v>192500</v>
          </cell>
          <cell r="H2717">
            <v>0</v>
          </cell>
          <cell r="I2717">
            <v>38500</v>
          </cell>
          <cell r="J2717">
            <v>38500</v>
          </cell>
          <cell r="K2717">
            <v>20</v>
          </cell>
          <cell r="L2717">
            <v>10</v>
          </cell>
        </row>
        <row r="2718">
          <cell r="A2718">
            <v>2546</v>
          </cell>
          <cell r="B2718" t="str">
            <v>060302.4612.04941.01 PAMSIMAS Kec. Anjir Pasar Desa Ganda Raya</v>
          </cell>
          <cell r="C2718" t="str">
            <v>Swakelola</v>
          </cell>
          <cell r="D2718" t="str">
            <v>Fisik</v>
          </cell>
          <cell r="E2718">
            <v>0</v>
          </cell>
          <cell r="F2718">
            <v>192500</v>
          </cell>
          <cell r="G2718">
            <v>192500</v>
          </cell>
          <cell r="H2718">
            <v>0</v>
          </cell>
          <cell r="I2718">
            <v>38500</v>
          </cell>
          <cell r="J2718">
            <v>38500</v>
          </cell>
          <cell r="K2718">
            <v>20</v>
          </cell>
          <cell r="L2718">
            <v>10</v>
          </cell>
        </row>
        <row r="2719">
          <cell r="A2719">
            <v>2547</v>
          </cell>
          <cell r="B2719" t="str">
            <v>060302.4612.04941.01 PAMSIMAS Kec. Anjir Pasar Desa Ganda Ria</v>
          </cell>
          <cell r="C2719" t="str">
            <v>Swakelola</v>
          </cell>
          <cell r="D2719" t="str">
            <v>Fisik</v>
          </cell>
          <cell r="E2719">
            <v>0</v>
          </cell>
          <cell r="F2719">
            <v>192500</v>
          </cell>
          <cell r="G2719">
            <v>192500</v>
          </cell>
          <cell r="H2719">
            <v>0</v>
          </cell>
          <cell r="I2719">
            <v>38500</v>
          </cell>
          <cell r="J2719">
            <v>38500</v>
          </cell>
          <cell r="K2719">
            <v>20</v>
          </cell>
          <cell r="L2719">
            <v>10</v>
          </cell>
        </row>
        <row r="2720">
          <cell r="A2720">
            <v>2548</v>
          </cell>
          <cell r="B2720" t="str">
            <v>060302.4612.04941.01 PAMSIMAS Kec. Anjir Pasar Desa Mentaren</v>
          </cell>
          <cell r="C2720" t="str">
            <v>Swakelola</v>
          </cell>
          <cell r="D2720" t="str">
            <v>Fisik</v>
          </cell>
          <cell r="E2720">
            <v>0</v>
          </cell>
          <cell r="F2720">
            <v>192500</v>
          </cell>
          <cell r="G2720">
            <v>192500</v>
          </cell>
          <cell r="H2720">
            <v>0</v>
          </cell>
          <cell r="I2720">
            <v>38500</v>
          </cell>
          <cell r="J2720">
            <v>38500</v>
          </cell>
          <cell r="K2720">
            <v>20</v>
          </cell>
          <cell r="L2720">
            <v>10</v>
          </cell>
        </row>
        <row r="2721">
          <cell r="A2721">
            <v>2549</v>
          </cell>
          <cell r="B2721" t="str">
            <v>060302.4612.04941.01 PAMSIMAS Kec. Mekarsari Desa Tinggiran Darat</v>
          </cell>
          <cell r="C2721" t="str">
            <v>Swakelola</v>
          </cell>
          <cell r="D2721" t="str">
            <v>Fisik</v>
          </cell>
          <cell r="E2721">
            <v>0</v>
          </cell>
          <cell r="F2721">
            <v>192500</v>
          </cell>
          <cell r="G2721">
            <v>192500</v>
          </cell>
          <cell r="H2721">
            <v>0</v>
          </cell>
          <cell r="I2721">
            <v>38500</v>
          </cell>
          <cell r="J2721">
            <v>38500</v>
          </cell>
          <cell r="K2721">
            <v>20</v>
          </cell>
          <cell r="L2721">
            <v>10</v>
          </cell>
        </row>
        <row r="2722">
          <cell r="A2722">
            <v>2550</v>
          </cell>
          <cell r="B2722" t="str">
            <v>060302.4612.04941.01 PAMSIMAS Kec. Mekarsari Desa Karang Mekar</v>
          </cell>
          <cell r="C2722" t="str">
            <v>Swakelola</v>
          </cell>
          <cell r="D2722" t="str">
            <v>Fisik</v>
          </cell>
          <cell r="E2722">
            <v>0</v>
          </cell>
          <cell r="F2722">
            <v>192500</v>
          </cell>
          <cell r="G2722">
            <v>192500</v>
          </cell>
          <cell r="H2722">
            <v>0</v>
          </cell>
          <cell r="I2722">
            <v>38500</v>
          </cell>
          <cell r="J2722">
            <v>38500</v>
          </cell>
          <cell r="K2722">
            <v>20</v>
          </cell>
          <cell r="L2722">
            <v>10</v>
          </cell>
        </row>
        <row r="2723">
          <cell r="A2723">
            <v>2551</v>
          </cell>
          <cell r="B2723" t="str">
            <v>060302.4612.04941.01 PAMSIMAS Kec. Mekarsari Desa Indah Sari</v>
          </cell>
          <cell r="C2723" t="str">
            <v>Swakelola</v>
          </cell>
          <cell r="D2723" t="str">
            <v>Fisik</v>
          </cell>
          <cell r="E2723">
            <v>0</v>
          </cell>
          <cell r="F2723">
            <v>192500</v>
          </cell>
          <cell r="G2723">
            <v>192500</v>
          </cell>
          <cell r="H2723">
            <v>0</v>
          </cell>
          <cell r="I2723">
            <v>38500</v>
          </cell>
          <cell r="J2723">
            <v>38500</v>
          </cell>
          <cell r="K2723">
            <v>20</v>
          </cell>
          <cell r="L2723">
            <v>10</v>
          </cell>
        </row>
        <row r="2724">
          <cell r="A2724">
            <v>5504291</v>
          </cell>
          <cell r="B2724" t="str">
            <v xml:space="preserve">PEMBANGUNAN INFRASTRUKTUR PERMUKIMAN KAB. HULU SUNGAI SELATAN </v>
          </cell>
          <cell r="C2724" t="str">
            <v xml:space="preserve">- </v>
          </cell>
          <cell r="D2724" t="str">
            <v>-</v>
          </cell>
          <cell r="E2724">
            <v>0</v>
          </cell>
          <cell r="F2724">
            <v>2310000</v>
          </cell>
          <cell r="G2724">
            <v>2310000</v>
          </cell>
          <cell r="H2724">
            <v>0</v>
          </cell>
          <cell r="I2724">
            <v>462000</v>
          </cell>
          <cell r="J2724">
            <v>462000</v>
          </cell>
          <cell r="K2724">
            <v>20</v>
          </cell>
          <cell r="L2724">
            <v>20</v>
          </cell>
        </row>
        <row r="2725">
          <cell r="A2725">
            <v>2552</v>
          </cell>
          <cell r="B2725" t="str">
            <v>060302.4612.04941.02 PAMSIMAS Desa Tamiyang Kecamatan Sungai Raya LKM Tamiyang Membangun</v>
          </cell>
          <cell r="C2725" t="str">
            <v>Swakelola</v>
          </cell>
          <cell r="D2725" t="str">
            <v>Fisik</v>
          </cell>
          <cell r="E2725">
            <v>0</v>
          </cell>
          <cell r="F2725">
            <v>192500</v>
          </cell>
          <cell r="G2725">
            <v>192500</v>
          </cell>
          <cell r="H2725">
            <v>0</v>
          </cell>
          <cell r="I2725">
            <v>38500</v>
          </cell>
          <cell r="J2725">
            <v>38500</v>
          </cell>
          <cell r="K2725">
            <v>20</v>
          </cell>
          <cell r="L2725">
            <v>20</v>
          </cell>
        </row>
        <row r="2726">
          <cell r="A2726">
            <v>2553</v>
          </cell>
          <cell r="B2726" t="str">
            <v>060302.4612.04941.02 PAMSIMAS Desa Sarang Halang Kecamatan Sungai Raya LKM Harapan Kita</v>
          </cell>
          <cell r="C2726" t="str">
            <v>Swakelola</v>
          </cell>
          <cell r="D2726" t="str">
            <v>Fisik</v>
          </cell>
          <cell r="E2726">
            <v>0</v>
          </cell>
          <cell r="F2726">
            <v>192500</v>
          </cell>
          <cell r="G2726">
            <v>192500</v>
          </cell>
          <cell r="H2726">
            <v>0</v>
          </cell>
          <cell r="I2726">
            <v>38500</v>
          </cell>
          <cell r="J2726">
            <v>38500</v>
          </cell>
          <cell r="K2726">
            <v>20</v>
          </cell>
          <cell r="L2726">
            <v>20</v>
          </cell>
        </row>
        <row r="2727">
          <cell r="A2727">
            <v>2554</v>
          </cell>
          <cell r="B2727" t="str">
            <v>060302.4612.04941.02 PAMSIMAS Desa Bamban Kecamatan Angkinang LKM Karya Membangun</v>
          </cell>
          <cell r="C2727" t="str">
            <v>Swakelola</v>
          </cell>
          <cell r="D2727" t="str">
            <v>Fisik</v>
          </cell>
          <cell r="E2727">
            <v>0</v>
          </cell>
          <cell r="F2727">
            <v>192500</v>
          </cell>
          <cell r="G2727">
            <v>192500</v>
          </cell>
          <cell r="H2727">
            <v>0</v>
          </cell>
          <cell r="I2727">
            <v>38500</v>
          </cell>
          <cell r="J2727">
            <v>38500</v>
          </cell>
          <cell r="K2727">
            <v>20</v>
          </cell>
          <cell r="L2727">
            <v>20</v>
          </cell>
        </row>
        <row r="2728">
          <cell r="A2728">
            <v>2555</v>
          </cell>
          <cell r="B2728" t="str">
            <v>060302.4612.04941.02 PAMSIMAS Desa Tawia Kecamatan Angkinang LKM Pinang Babaris</v>
          </cell>
          <cell r="C2728" t="str">
            <v>Swakelola</v>
          </cell>
          <cell r="D2728" t="str">
            <v>Fisik</v>
          </cell>
          <cell r="E2728">
            <v>0</v>
          </cell>
          <cell r="F2728">
            <v>192500</v>
          </cell>
          <cell r="G2728">
            <v>192500</v>
          </cell>
          <cell r="H2728">
            <v>0</v>
          </cell>
          <cell r="I2728">
            <v>38500</v>
          </cell>
          <cell r="J2728">
            <v>38500</v>
          </cell>
          <cell r="K2728">
            <v>20</v>
          </cell>
          <cell r="L2728">
            <v>20</v>
          </cell>
        </row>
        <row r="2729">
          <cell r="A2729">
            <v>2556</v>
          </cell>
          <cell r="B2729" t="str">
            <v>060302.4612.04941.02 PAMSIMAS Desa Wasah Hilir Kecamatan Simpur LKM Su''''ada</v>
          </cell>
          <cell r="C2729" t="str">
            <v>Swakelola</v>
          </cell>
          <cell r="D2729" t="str">
            <v>Fisik</v>
          </cell>
          <cell r="E2729">
            <v>0</v>
          </cell>
          <cell r="F2729">
            <v>192500</v>
          </cell>
          <cell r="G2729">
            <v>192500</v>
          </cell>
          <cell r="H2729">
            <v>0</v>
          </cell>
          <cell r="I2729">
            <v>38500</v>
          </cell>
          <cell r="J2729">
            <v>38500</v>
          </cell>
          <cell r="K2729">
            <v>20</v>
          </cell>
          <cell r="L2729">
            <v>20</v>
          </cell>
        </row>
        <row r="2730">
          <cell r="A2730">
            <v>2557</v>
          </cell>
          <cell r="B2730" t="str">
            <v>060302.4612.04941.02 PAMSIMAS Desa Amparaya Kecamatan Simpur LKM Datu Buasan</v>
          </cell>
          <cell r="C2730" t="str">
            <v>Swakelola</v>
          </cell>
          <cell r="D2730" t="str">
            <v>Fisik</v>
          </cell>
          <cell r="E2730">
            <v>0</v>
          </cell>
          <cell r="F2730">
            <v>192500</v>
          </cell>
          <cell r="G2730">
            <v>192500</v>
          </cell>
          <cell r="H2730">
            <v>0</v>
          </cell>
          <cell r="I2730">
            <v>38500</v>
          </cell>
          <cell r="J2730">
            <v>38500</v>
          </cell>
          <cell r="K2730">
            <v>20</v>
          </cell>
          <cell r="L2730">
            <v>20</v>
          </cell>
        </row>
        <row r="2731">
          <cell r="A2731">
            <v>2558</v>
          </cell>
          <cell r="B2731" t="str">
            <v>060302.4612.04941.02 PAMSIMAS Desa Panjampang Bahagia Kecamatan Simpur LKM Maju Bersama</v>
          </cell>
          <cell r="C2731" t="str">
            <v>Swakelola</v>
          </cell>
          <cell r="D2731" t="str">
            <v>Fisik</v>
          </cell>
          <cell r="E2731">
            <v>0</v>
          </cell>
          <cell r="F2731">
            <v>192500</v>
          </cell>
          <cell r="G2731">
            <v>192500</v>
          </cell>
          <cell r="H2731">
            <v>0</v>
          </cell>
          <cell r="I2731">
            <v>38500</v>
          </cell>
          <cell r="J2731">
            <v>38500</v>
          </cell>
          <cell r="K2731">
            <v>20</v>
          </cell>
          <cell r="L2731">
            <v>20</v>
          </cell>
        </row>
        <row r="2732">
          <cell r="A2732">
            <v>2559</v>
          </cell>
          <cell r="B2732" t="str">
            <v>060302.4612.04941.02 PAMSIMAS Desa Bangkau Kecamatan Kandangan LKM Rela Hati</v>
          </cell>
          <cell r="C2732" t="str">
            <v>Swakelola</v>
          </cell>
          <cell r="D2732" t="str">
            <v>Fisik</v>
          </cell>
          <cell r="E2732">
            <v>0</v>
          </cell>
          <cell r="F2732">
            <v>192500</v>
          </cell>
          <cell r="G2732">
            <v>192500</v>
          </cell>
          <cell r="H2732">
            <v>0</v>
          </cell>
          <cell r="I2732">
            <v>38500</v>
          </cell>
          <cell r="J2732">
            <v>38500</v>
          </cell>
          <cell r="K2732">
            <v>20</v>
          </cell>
          <cell r="L2732">
            <v>20</v>
          </cell>
        </row>
        <row r="2733">
          <cell r="A2733">
            <v>2560</v>
          </cell>
          <cell r="B2733" t="str">
            <v>060302.4612.04941.02 PAMSIMAS Desa Lungau Kecamatan Kandangan LKM Gawi Bersama</v>
          </cell>
          <cell r="C2733" t="str">
            <v>Swakelola</v>
          </cell>
          <cell r="D2733" t="str">
            <v>Fisik</v>
          </cell>
          <cell r="E2733">
            <v>0</v>
          </cell>
          <cell r="F2733">
            <v>192500</v>
          </cell>
          <cell r="G2733">
            <v>192500</v>
          </cell>
          <cell r="H2733">
            <v>0</v>
          </cell>
          <cell r="I2733">
            <v>38500</v>
          </cell>
          <cell r="J2733">
            <v>38500</v>
          </cell>
          <cell r="K2733">
            <v>20</v>
          </cell>
          <cell r="L2733">
            <v>20</v>
          </cell>
        </row>
        <row r="2734">
          <cell r="A2734">
            <v>2561</v>
          </cell>
          <cell r="B2734" t="str">
            <v>060302.4612.04941.02 PAMSIMAS Desa Sungai Kupang Kecamatan Kandangan LKM Mandiri Jaya</v>
          </cell>
          <cell r="C2734" t="str">
            <v>Swakelola</v>
          </cell>
          <cell r="D2734" t="str">
            <v>Fisik</v>
          </cell>
          <cell r="E2734">
            <v>0</v>
          </cell>
          <cell r="F2734">
            <v>192500</v>
          </cell>
          <cell r="G2734">
            <v>192500</v>
          </cell>
          <cell r="H2734">
            <v>0</v>
          </cell>
          <cell r="I2734">
            <v>38500</v>
          </cell>
          <cell r="J2734">
            <v>38500</v>
          </cell>
          <cell r="K2734">
            <v>20</v>
          </cell>
          <cell r="L2734">
            <v>20</v>
          </cell>
        </row>
        <row r="2735">
          <cell r="A2735">
            <v>2562</v>
          </cell>
          <cell r="B2735" t="str">
            <v>060302.4612.04941.02 PAMSIMAS Desa Hakurung Kecamatan Daha Utara LKM Sepakat Bersama</v>
          </cell>
          <cell r="C2735" t="str">
            <v>Swakelola</v>
          </cell>
          <cell r="D2735" t="str">
            <v>Fisik</v>
          </cell>
          <cell r="E2735">
            <v>0</v>
          </cell>
          <cell r="F2735">
            <v>192500</v>
          </cell>
          <cell r="G2735">
            <v>192500</v>
          </cell>
          <cell r="H2735">
            <v>0</v>
          </cell>
          <cell r="I2735">
            <v>38500</v>
          </cell>
          <cell r="J2735">
            <v>38500</v>
          </cell>
          <cell r="K2735">
            <v>20</v>
          </cell>
          <cell r="L2735">
            <v>20</v>
          </cell>
        </row>
        <row r="2736">
          <cell r="A2736">
            <v>2563</v>
          </cell>
          <cell r="B2736" t="str">
            <v>060302.4612.04941.02 PAMSIMAS Desa Murung Raya Kecamatan Daha Utara LKM Muray</v>
          </cell>
          <cell r="C2736" t="str">
            <v>Swakelola</v>
          </cell>
          <cell r="D2736" t="str">
            <v>Fisik</v>
          </cell>
          <cell r="E2736">
            <v>0</v>
          </cell>
          <cell r="F2736">
            <v>192500</v>
          </cell>
          <cell r="G2736">
            <v>192500</v>
          </cell>
          <cell r="H2736">
            <v>0</v>
          </cell>
          <cell r="I2736">
            <v>38500</v>
          </cell>
          <cell r="J2736">
            <v>38500</v>
          </cell>
          <cell r="K2736">
            <v>20</v>
          </cell>
          <cell r="L2736">
            <v>20</v>
          </cell>
        </row>
        <row r="2737">
          <cell r="A2737">
            <v>5504311</v>
          </cell>
          <cell r="B2737" t="str">
            <v xml:space="preserve">PEMBANGUNAN INFRASTRUKTUR PERMUKIMAN KAB. HULU SUNGAI UTARA </v>
          </cell>
          <cell r="C2737" t="str">
            <v xml:space="preserve">- </v>
          </cell>
          <cell r="D2737" t="str">
            <v>-</v>
          </cell>
          <cell r="E2737">
            <v>0</v>
          </cell>
          <cell r="F2737">
            <v>2310000</v>
          </cell>
          <cell r="G2737">
            <v>2310000</v>
          </cell>
          <cell r="H2737">
            <v>0</v>
          </cell>
          <cell r="I2737">
            <v>0</v>
          </cell>
          <cell r="J2737">
            <v>0</v>
          </cell>
          <cell r="K2737">
            <v>0</v>
          </cell>
          <cell r="L2737">
            <v>20</v>
          </cell>
        </row>
        <row r="2738">
          <cell r="A2738">
            <v>2564</v>
          </cell>
          <cell r="B2738" t="str">
            <v>060302.4612.04941.03 PAMSIMAS</v>
          </cell>
          <cell r="C2738" t="str">
            <v>Swakelola</v>
          </cell>
          <cell r="D2738" t="str">
            <v>Fisik</v>
          </cell>
          <cell r="E2738">
            <v>0</v>
          </cell>
          <cell r="F2738">
            <v>2310000</v>
          </cell>
          <cell r="G2738">
            <v>2310000</v>
          </cell>
          <cell r="H2738">
            <v>0</v>
          </cell>
          <cell r="I2738">
            <v>0</v>
          </cell>
          <cell r="J2738">
            <v>0</v>
          </cell>
          <cell r="K2738">
            <v>0</v>
          </cell>
          <cell r="L2738">
            <v>20</v>
          </cell>
        </row>
        <row r="2739">
          <cell r="A2739">
            <v>5504336</v>
          </cell>
          <cell r="B2739" t="str">
            <v xml:space="preserve">PEMBANGUNAN INFRASTRUKTUR PERMUKIMAN KAB. TANAH BUMBU </v>
          </cell>
          <cell r="C2739" t="str">
            <v xml:space="preserve">- </v>
          </cell>
          <cell r="D2739" t="str">
            <v>-</v>
          </cell>
          <cell r="E2739">
            <v>0</v>
          </cell>
          <cell r="F2739">
            <v>2310000</v>
          </cell>
          <cell r="G2739">
            <v>2310000</v>
          </cell>
          <cell r="H2739">
            <v>0</v>
          </cell>
          <cell r="I2739">
            <v>431200</v>
          </cell>
          <cell r="J2739">
            <v>431200</v>
          </cell>
          <cell r="K2739">
            <v>18.670000000000002</v>
          </cell>
          <cell r="L2739">
            <v>48.25</v>
          </cell>
        </row>
        <row r="2740">
          <cell r="A2740">
            <v>2565</v>
          </cell>
          <cell r="B2740" t="str">
            <v>060302.4612.04941.01 PAMSIMAS DESA KARANG INTAN</v>
          </cell>
          <cell r="C2740" t="str">
            <v>Swakelola</v>
          </cell>
          <cell r="D2740" t="str">
            <v>Fisik</v>
          </cell>
          <cell r="E2740">
            <v>0</v>
          </cell>
          <cell r="F2740">
            <v>154000</v>
          </cell>
          <cell r="G2740">
            <v>154000</v>
          </cell>
          <cell r="H2740">
            <v>0</v>
          </cell>
          <cell r="I2740">
            <v>30800</v>
          </cell>
          <cell r="J2740">
            <v>30800</v>
          </cell>
          <cell r="K2740">
            <v>20</v>
          </cell>
          <cell r="L2740">
            <v>48.49</v>
          </cell>
        </row>
        <row r="2741">
          <cell r="A2741">
            <v>2566</v>
          </cell>
          <cell r="B2741" t="str">
            <v>060302.4612.04941.01 PAMSIMAS DESA INDRALOKA JAYA</v>
          </cell>
          <cell r="C2741" t="str">
            <v>Swakelola</v>
          </cell>
          <cell r="D2741" t="str">
            <v>Fisik</v>
          </cell>
          <cell r="E2741">
            <v>0</v>
          </cell>
          <cell r="F2741">
            <v>154000</v>
          </cell>
          <cell r="G2741">
            <v>154000</v>
          </cell>
          <cell r="H2741">
            <v>0</v>
          </cell>
          <cell r="I2741">
            <v>30800</v>
          </cell>
          <cell r="J2741">
            <v>30800</v>
          </cell>
          <cell r="K2741">
            <v>20</v>
          </cell>
          <cell r="L2741">
            <v>68.180000000000007</v>
          </cell>
        </row>
        <row r="2742">
          <cell r="A2742">
            <v>2567</v>
          </cell>
          <cell r="B2742" t="str">
            <v>060302.4612.04941.01 PAMSIMAS DESA KARANG MULYA</v>
          </cell>
          <cell r="C2742" t="str">
            <v>Swakelola</v>
          </cell>
          <cell r="D2742" t="str">
            <v>Fisik</v>
          </cell>
          <cell r="E2742">
            <v>0</v>
          </cell>
          <cell r="F2742">
            <v>154000</v>
          </cell>
          <cell r="G2742">
            <v>154000</v>
          </cell>
          <cell r="H2742">
            <v>0</v>
          </cell>
          <cell r="I2742">
            <v>30800</v>
          </cell>
          <cell r="J2742">
            <v>30800</v>
          </cell>
          <cell r="K2742">
            <v>20</v>
          </cell>
          <cell r="L2742">
            <v>48.12</v>
          </cell>
        </row>
        <row r="2743">
          <cell r="A2743">
            <v>2568</v>
          </cell>
          <cell r="B2743" t="str">
            <v>060302.4612.04941.01 PAMSIMAS DESA PULAU SALAK</v>
          </cell>
          <cell r="C2743" t="str">
            <v>Swakelola</v>
          </cell>
          <cell r="D2743" t="str">
            <v>Fisik</v>
          </cell>
          <cell r="E2743">
            <v>0</v>
          </cell>
          <cell r="F2743">
            <v>154000</v>
          </cell>
          <cell r="G2743">
            <v>154000</v>
          </cell>
          <cell r="H2743">
            <v>0</v>
          </cell>
          <cell r="I2743">
            <v>30800</v>
          </cell>
          <cell r="J2743">
            <v>30800</v>
          </cell>
          <cell r="K2743">
            <v>20</v>
          </cell>
          <cell r="L2743">
            <v>46.44</v>
          </cell>
        </row>
        <row r="2744">
          <cell r="A2744">
            <v>2569</v>
          </cell>
          <cell r="B2744" t="str">
            <v>060302.4612.04941.01 PAMSIMAS DESA SEPUNGGUR</v>
          </cell>
          <cell r="C2744" t="str">
            <v>Swakelola</v>
          </cell>
          <cell r="D2744" t="str">
            <v>Fisik</v>
          </cell>
          <cell r="E2744">
            <v>0</v>
          </cell>
          <cell r="F2744">
            <v>154000</v>
          </cell>
          <cell r="G2744">
            <v>154000</v>
          </cell>
          <cell r="H2744">
            <v>0</v>
          </cell>
          <cell r="I2744">
            <v>30800</v>
          </cell>
          <cell r="J2744">
            <v>30800</v>
          </cell>
          <cell r="K2744">
            <v>20</v>
          </cell>
          <cell r="L2744">
            <v>49.87</v>
          </cell>
        </row>
        <row r="2745">
          <cell r="A2745">
            <v>2570</v>
          </cell>
          <cell r="B2745" t="str">
            <v>060302.4612.04941.01 PAMSIMAS DESA TANETE</v>
          </cell>
          <cell r="C2745" t="str">
            <v>Swakelola</v>
          </cell>
          <cell r="D2745" t="str">
            <v>Fisik</v>
          </cell>
          <cell r="E2745">
            <v>0</v>
          </cell>
          <cell r="F2745">
            <v>154000</v>
          </cell>
          <cell r="G2745">
            <v>154000</v>
          </cell>
          <cell r="H2745">
            <v>0</v>
          </cell>
          <cell r="I2745">
            <v>30800</v>
          </cell>
          <cell r="J2745">
            <v>30800</v>
          </cell>
          <cell r="K2745">
            <v>20</v>
          </cell>
          <cell r="L2745">
            <v>46.55</v>
          </cell>
        </row>
        <row r="2746">
          <cell r="A2746">
            <v>2571</v>
          </cell>
          <cell r="B2746" t="str">
            <v>060302.4612.04941.01 PAMSIMAS DESA WONOREJO KUSAN HULU</v>
          </cell>
          <cell r="C2746" t="str">
            <v>Swakelola</v>
          </cell>
          <cell r="D2746" t="str">
            <v>Fisik</v>
          </cell>
          <cell r="E2746">
            <v>0</v>
          </cell>
          <cell r="F2746">
            <v>154000</v>
          </cell>
          <cell r="G2746">
            <v>154000</v>
          </cell>
          <cell r="H2746">
            <v>0</v>
          </cell>
          <cell r="I2746">
            <v>30800</v>
          </cell>
          <cell r="J2746">
            <v>30800</v>
          </cell>
          <cell r="K2746">
            <v>20</v>
          </cell>
          <cell r="L2746">
            <v>49.9</v>
          </cell>
        </row>
        <row r="2747">
          <cell r="A2747">
            <v>2572</v>
          </cell>
          <cell r="B2747" t="str">
            <v>060302.4612.04941.01 PAMSIMAS DESA ANGSANA</v>
          </cell>
          <cell r="C2747" t="str">
            <v>Swakelola</v>
          </cell>
          <cell r="D2747" t="str">
            <v>Fisik</v>
          </cell>
          <cell r="E2747">
            <v>0</v>
          </cell>
          <cell r="F2747">
            <v>154000</v>
          </cell>
          <cell r="G2747">
            <v>154000</v>
          </cell>
          <cell r="H2747">
            <v>0</v>
          </cell>
          <cell r="I2747">
            <v>30800</v>
          </cell>
          <cell r="J2747">
            <v>30800</v>
          </cell>
          <cell r="K2747">
            <v>20</v>
          </cell>
          <cell r="L2747">
            <v>56.52</v>
          </cell>
        </row>
        <row r="2748">
          <cell r="A2748">
            <v>2573</v>
          </cell>
          <cell r="B2748" t="str">
            <v>060302.4612.04941.01 PAMSIMAS DESA PURWODADI</v>
          </cell>
          <cell r="C2748" t="str">
            <v>Swakelola</v>
          </cell>
          <cell r="D2748" t="str">
            <v>Fisik</v>
          </cell>
          <cell r="E2748">
            <v>0</v>
          </cell>
          <cell r="F2748">
            <v>154000</v>
          </cell>
          <cell r="G2748">
            <v>154000</v>
          </cell>
          <cell r="H2748">
            <v>0</v>
          </cell>
          <cell r="I2748">
            <v>30800</v>
          </cell>
          <cell r="J2748">
            <v>30800</v>
          </cell>
          <cell r="K2748">
            <v>20</v>
          </cell>
          <cell r="L2748">
            <v>59.99</v>
          </cell>
        </row>
        <row r="2749">
          <cell r="A2749">
            <v>2574</v>
          </cell>
          <cell r="B2749" t="str">
            <v>060302.4612.04941.01 PAMSIMAS DESA HARAPAN JAYA</v>
          </cell>
          <cell r="C2749" t="str">
            <v>Swakelola</v>
          </cell>
          <cell r="D2749" t="str">
            <v>Fisik</v>
          </cell>
          <cell r="E2749">
            <v>0</v>
          </cell>
          <cell r="F2749">
            <v>154000</v>
          </cell>
          <cell r="G2749">
            <v>154000</v>
          </cell>
          <cell r="H2749">
            <v>0</v>
          </cell>
          <cell r="I2749">
            <v>30800</v>
          </cell>
          <cell r="J2749">
            <v>30800</v>
          </cell>
          <cell r="K2749">
            <v>20</v>
          </cell>
          <cell r="L2749">
            <v>42.91</v>
          </cell>
        </row>
        <row r="2750">
          <cell r="A2750">
            <v>2575</v>
          </cell>
          <cell r="B2750" t="str">
            <v>060302.4612.04941.01 PAMSIMAS DESA BARU GELANG</v>
          </cell>
          <cell r="C2750" t="str">
            <v>Swakelola</v>
          </cell>
          <cell r="D2750" t="str">
            <v>Fisik</v>
          </cell>
          <cell r="E2750">
            <v>0</v>
          </cell>
          <cell r="F2750">
            <v>154000</v>
          </cell>
          <cell r="G2750">
            <v>154000</v>
          </cell>
          <cell r="H2750">
            <v>0</v>
          </cell>
          <cell r="I2750">
            <v>30800</v>
          </cell>
          <cell r="J2750">
            <v>30800</v>
          </cell>
          <cell r="K2750">
            <v>20</v>
          </cell>
          <cell r="L2750">
            <v>49.86</v>
          </cell>
        </row>
        <row r="2751">
          <cell r="A2751">
            <v>2576</v>
          </cell>
          <cell r="B2751" t="str">
            <v>060302.4612.04941.01 PAMSIMAS DESA SUKA DAMAI</v>
          </cell>
          <cell r="C2751" t="str">
            <v>Swakelola</v>
          </cell>
          <cell r="D2751" t="str">
            <v>Fisik</v>
          </cell>
          <cell r="E2751">
            <v>0</v>
          </cell>
          <cell r="F2751">
            <v>154000</v>
          </cell>
          <cell r="G2751">
            <v>154000</v>
          </cell>
          <cell r="H2751">
            <v>0</v>
          </cell>
          <cell r="I2751">
            <v>30800</v>
          </cell>
          <cell r="J2751">
            <v>30800</v>
          </cell>
          <cell r="K2751">
            <v>20</v>
          </cell>
          <cell r="L2751">
            <v>44.95</v>
          </cell>
        </row>
        <row r="2752">
          <cell r="A2752">
            <v>2577</v>
          </cell>
          <cell r="B2752" t="str">
            <v>060302.4612.04941.01 PAMSIMAS DESA DUKUH REJO</v>
          </cell>
          <cell r="C2752" t="str">
            <v>Swakelola</v>
          </cell>
          <cell r="D2752" t="str">
            <v>Fisik</v>
          </cell>
          <cell r="E2752">
            <v>0</v>
          </cell>
          <cell r="F2752">
            <v>154000</v>
          </cell>
          <cell r="G2752">
            <v>154000</v>
          </cell>
          <cell r="H2752">
            <v>0</v>
          </cell>
          <cell r="I2752">
            <v>30800</v>
          </cell>
          <cell r="J2752">
            <v>30800</v>
          </cell>
          <cell r="K2752">
            <v>20</v>
          </cell>
          <cell r="L2752">
            <v>44.18</v>
          </cell>
        </row>
        <row r="2753">
          <cell r="A2753">
            <v>2578</v>
          </cell>
          <cell r="B2753" t="str">
            <v>060302.4612.04941.01 PAMSIMAS DESA WONOREJO SATUI</v>
          </cell>
          <cell r="C2753" t="str">
            <v>Swakelola</v>
          </cell>
          <cell r="D2753" t="str">
            <v>Fisik</v>
          </cell>
          <cell r="E2753">
            <v>0</v>
          </cell>
          <cell r="F2753">
            <v>154000</v>
          </cell>
          <cell r="G2753">
            <v>154000</v>
          </cell>
          <cell r="H2753">
            <v>0</v>
          </cell>
          <cell r="I2753">
            <v>30800</v>
          </cell>
          <cell r="J2753">
            <v>30800</v>
          </cell>
          <cell r="K2753">
            <v>20</v>
          </cell>
          <cell r="L2753">
            <v>59.11</v>
          </cell>
        </row>
        <row r="2754">
          <cell r="A2754">
            <v>2579</v>
          </cell>
          <cell r="B2754" t="str">
            <v>060302.4612.04941.01 PAMSIMAS DESA MANTEWE</v>
          </cell>
          <cell r="C2754" t="str">
            <v>Swakelola</v>
          </cell>
          <cell r="D2754" t="str">
            <v>Fisik</v>
          </cell>
          <cell r="E2754">
            <v>0</v>
          </cell>
          <cell r="F2754">
            <v>154000</v>
          </cell>
          <cell r="G2754">
            <v>154000</v>
          </cell>
          <cell r="H2754">
            <v>0</v>
          </cell>
          <cell r="I2754">
            <v>0</v>
          </cell>
          <cell r="J2754">
            <v>0</v>
          </cell>
          <cell r="K2754">
            <v>0</v>
          </cell>
          <cell r="L2754">
            <v>8.68</v>
          </cell>
        </row>
        <row r="2755">
          <cell r="A2755">
            <v>5504342</v>
          </cell>
          <cell r="B2755" t="str">
            <v xml:space="preserve">PEMBANGUNAN INFRASTRUKTUR PERMUKIMAN KAB. BALANGAN </v>
          </cell>
          <cell r="C2755" t="str">
            <v xml:space="preserve">- </v>
          </cell>
          <cell r="D2755" t="str">
            <v>-</v>
          </cell>
          <cell r="E2755">
            <v>0</v>
          </cell>
          <cell r="F2755">
            <v>2310000</v>
          </cell>
          <cell r="G2755">
            <v>2310000</v>
          </cell>
          <cell r="H2755">
            <v>0</v>
          </cell>
          <cell r="I2755">
            <v>462000</v>
          </cell>
          <cell r="J2755">
            <v>462000</v>
          </cell>
          <cell r="K2755">
            <v>20</v>
          </cell>
          <cell r="L2755">
            <v>0</v>
          </cell>
        </row>
        <row r="2756">
          <cell r="A2756">
            <v>2580</v>
          </cell>
          <cell r="B2756" t="str">
            <v>060302.4612.04941.01 LKM MAJU BERSAMA DESA DAYAK PITAP KEC. TEBING TINGGI KABUPATEN BALANGAN</v>
          </cell>
          <cell r="C2756" t="str">
            <v>Swakelola</v>
          </cell>
          <cell r="D2756" t="str">
            <v>Fisik</v>
          </cell>
          <cell r="E2756">
            <v>0</v>
          </cell>
          <cell r="F2756">
            <v>192500</v>
          </cell>
          <cell r="G2756">
            <v>192500</v>
          </cell>
          <cell r="H2756">
            <v>0</v>
          </cell>
          <cell r="I2756">
            <v>38500</v>
          </cell>
          <cell r="J2756">
            <v>38500</v>
          </cell>
          <cell r="K2756">
            <v>20</v>
          </cell>
          <cell r="L2756">
            <v>0</v>
          </cell>
        </row>
        <row r="2757">
          <cell r="A2757">
            <v>2581</v>
          </cell>
          <cell r="B2757" t="str">
            <v>060302.4612.04941.01 LKM EMBUN PAGI DESA SIMPANG BUMBUAN KEC. TEBING TINGGI KABUPATEN BALANGAN</v>
          </cell>
          <cell r="C2757" t="str">
            <v>Swakelola</v>
          </cell>
          <cell r="D2757" t="str">
            <v>Fisik</v>
          </cell>
          <cell r="E2757">
            <v>0</v>
          </cell>
          <cell r="F2757">
            <v>192500</v>
          </cell>
          <cell r="G2757">
            <v>192500</v>
          </cell>
          <cell r="H2757">
            <v>0</v>
          </cell>
          <cell r="I2757">
            <v>38500</v>
          </cell>
          <cell r="J2757">
            <v>38500</v>
          </cell>
          <cell r="K2757">
            <v>20</v>
          </cell>
          <cell r="L2757">
            <v>0</v>
          </cell>
        </row>
        <row r="2758">
          <cell r="A2758">
            <v>2582</v>
          </cell>
          <cell r="B2758" t="str">
            <v>060302.4612.04941.01 LKM SUMBER KEHIDUPAN DESATUNDAKAN KEC. AWAYAN KABUPATEN BALANGAN</v>
          </cell>
          <cell r="C2758" t="str">
            <v>Swakelola</v>
          </cell>
          <cell r="D2758" t="str">
            <v>Fisik</v>
          </cell>
          <cell r="E2758">
            <v>0</v>
          </cell>
          <cell r="F2758">
            <v>192500</v>
          </cell>
          <cell r="G2758">
            <v>192500</v>
          </cell>
          <cell r="H2758">
            <v>0</v>
          </cell>
          <cell r="I2758">
            <v>38500</v>
          </cell>
          <cell r="J2758">
            <v>38500</v>
          </cell>
          <cell r="K2758">
            <v>20</v>
          </cell>
          <cell r="L2758">
            <v>0</v>
          </cell>
        </row>
        <row r="2759">
          <cell r="A2759">
            <v>2583</v>
          </cell>
          <cell r="B2759" t="str">
            <v>060302.4612.04941.01 LKM HASRAT BERSAMA DESA LOK BATU KEC. BATU MANDI KABUPATEN BALANGAN</v>
          </cell>
          <cell r="C2759" t="str">
            <v>Swakelola</v>
          </cell>
          <cell r="D2759" t="str">
            <v>Fisik</v>
          </cell>
          <cell r="E2759">
            <v>0</v>
          </cell>
          <cell r="F2759">
            <v>192500</v>
          </cell>
          <cell r="G2759">
            <v>192500</v>
          </cell>
          <cell r="H2759">
            <v>0</v>
          </cell>
          <cell r="I2759">
            <v>38500</v>
          </cell>
          <cell r="J2759">
            <v>38500</v>
          </cell>
          <cell r="K2759">
            <v>20</v>
          </cell>
          <cell r="L2759">
            <v>0</v>
          </cell>
        </row>
        <row r="2760">
          <cell r="A2760">
            <v>2584</v>
          </cell>
          <cell r="B2760" t="str">
            <v>060302.4612.04941.01 LKM MAU MAJU DESA MURUNG ABUIN KEC. PARINGIN SELATAN KABUPATEN BALANGAN</v>
          </cell>
          <cell r="C2760" t="str">
            <v>Swakelola</v>
          </cell>
          <cell r="D2760" t="str">
            <v>Fisik</v>
          </cell>
          <cell r="E2760">
            <v>0</v>
          </cell>
          <cell r="F2760">
            <v>192500</v>
          </cell>
          <cell r="G2760">
            <v>192500</v>
          </cell>
          <cell r="H2760">
            <v>0</v>
          </cell>
          <cell r="I2760">
            <v>38500</v>
          </cell>
          <cell r="J2760">
            <v>38500</v>
          </cell>
          <cell r="K2760">
            <v>20</v>
          </cell>
          <cell r="L2760">
            <v>0</v>
          </cell>
        </row>
        <row r="2761">
          <cell r="A2761">
            <v>2585</v>
          </cell>
          <cell r="B2761" t="str">
            <v>060302.4612.04941.01 LKM KARYA SEJAHTERA DESA GALUMBANG KEC. PARINGIN SELATAN KABUPATEN BALANGAN</v>
          </cell>
          <cell r="C2761" t="str">
            <v>Swakelola</v>
          </cell>
          <cell r="D2761" t="str">
            <v>Fisik</v>
          </cell>
          <cell r="E2761">
            <v>0</v>
          </cell>
          <cell r="F2761">
            <v>192500</v>
          </cell>
          <cell r="G2761">
            <v>192500</v>
          </cell>
          <cell r="H2761">
            <v>0</v>
          </cell>
          <cell r="I2761">
            <v>38500</v>
          </cell>
          <cell r="J2761">
            <v>38500</v>
          </cell>
          <cell r="K2761">
            <v>20</v>
          </cell>
          <cell r="L2761">
            <v>0</v>
          </cell>
        </row>
        <row r="2762">
          <cell r="A2762">
            <v>2586</v>
          </cell>
          <cell r="B2762" t="str">
            <v>060302.4612.04941.01 LKM BINJAI MANIS DESA SUNGAI BATUNG KEC. JUAI KABUPATEN BALANGAN</v>
          </cell>
          <cell r="C2762" t="str">
            <v>Swakelola</v>
          </cell>
          <cell r="D2762" t="str">
            <v>Fisik</v>
          </cell>
          <cell r="E2762">
            <v>0</v>
          </cell>
          <cell r="F2762">
            <v>192500</v>
          </cell>
          <cell r="G2762">
            <v>192500</v>
          </cell>
          <cell r="H2762">
            <v>0</v>
          </cell>
          <cell r="I2762">
            <v>38500</v>
          </cell>
          <cell r="J2762">
            <v>38500</v>
          </cell>
          <cell r="K2762">
            <v>20</v>
          </cell>
          <cell r="L2762">
            <v>0</v>
          </cell>
        </row>
        <row r="2763">
          <cell r="A2763">
            <v>2587</v>
          </cell>
          <cell r="B2763" t="str">
            <v>060302.4612.04941.01 LKM MIHU BERSATU DESA MIHU KEC. JUAI KABUPATEN BALANGAN</v>
          </cell>
          <cell r="C2763" t="str">
            <v>Swakelola</v>
          </cell>
          <cell r="D2763" t="str">
            <v>Fisik</v>
          </cell>
          <cell r="E2763">
            <v>0</v>
          </cell>
          <cell r="F2763">
            <v>192500</v>
          </cell>
          <cell r="G2763">
            <v>192500</v>
          </cell>
          <cell r="H2763">
            <v>0</v>
          </cell>
          <cell r="I2763">
            <v>38500</v>
          </cell>
          <cell r="J2763">
            <v>38500</v>
          </cell>
          <cell r="K2763">
            <v>20</v>
          </cell>
          <cell r="L2763">
            <v>0</v>
          </cell>
        </row>
        <row r="2764">
          <cell r="A2764">
            <v>2588</v>
          </cell>
          <cell r="B2764" t="str">
            <v>060302.4612.04941.01 LKM MERATUS JAYA DESA UREN KEC. HALONG KABUPATEN BALANGAN</v>
          </cell>
          <cell r="C2764" t="str">
            <v>Swakelola</v>
          </cell>
          <cell r="D2764" t="str">
            <v>Fisik</v>
          </cell>
          <cell r="E2764">
            <v>0</v>
          </cell>
          <cell r="F2764">
            <v>192500</v>
          </cell>
          <cell r="G2764">
            <v>192500</v>
          </cell>
          <cell r="H2764">
            <v>0</v>
          </cell>
          <cell r="I2764">
            <v>38500</v>
          </cell>
          <cell r="J2764">
            <v>38500</v>
          </cell>
          <cell r="K2764">
            <v>20</v>
          </cell>
          <cell r="L2764">
            <v>0</v>
          </cell>
        </row>
        <row r="2765">
          <cell r="A2765">
            <v>2589</v>
          </cell>
          <cell r="B2765" t="str">
            <v>060302.4612.04941.01 LKM DAYA PAKURINDANG DESA BINUANG SANTANG KEC. HALONG KABUPATEN BALANGAN</v>
          </cell>
          <cell r="C2765" t="str">
            <v>Swakelola</v>
          </cell>
          <cell r="D2765" t="str">
            <v>Fisik</v>
          </cell>
          <cell r="E2765">
            <v>0</v>
          </cell>
          <cell r="F2765">
            <v>192500</v>
          </cell>
          <cell r="G2765">
            <v>192500</v>
          </cell>
          <cell r="H2765">
            <v>0</v>
          </cell>
          <cell r="I2765">
            <v>38500</v>
          </cell>
          <cell r="J2765">
            <v>38500</v>
          </cell>
          <cell r="K2765">
            <v>20</v>
          </cell>
          <cell r="L2765">
            <v>0</v>
          </cell>
        </row>
        <row r="2766">
          <cell r="A2766">
            <v>2590</v>
          </cell>
          <cell r="B2766" t="str">
            <v>060302.4612.04941.01 LKM SEJAHTERA BERSAMA DESA MATANG LURUS KEC. LAMPIHONG KABUPATEN BALANGAN</v>
          </cell>
          <cell r="C2766" t="str">
            <v>Swakelola</v>
          </cell>
          <cell r="D2766" t="str">
            <v>Fisik</v>
          </cell>
          <cell r="E2766">
            <v>0</v>
          </cell>
          <cell r="F2766">
            <v>192500</v>
          </cell>
          <cell r="G2766">
            <v>192500</v>
          </cell>
          <cell r="H2766">
            <v>0</v>
          </cell>
          <cell r="I2766">
            <v>38500</v>
          </cell>
          <cell r="J2766">
            <v>38500</v>
          </cell>
          <cell r="K2766">
            <v>20</v>
          </cell>
          <cell r="L2766">
            <v>0</v>
          </cell>
        </row>
        <row r="2767">
          <cell r="A2767">
            <v>2591</v>
          </cell>
          <cell r="B2767" t="str">
            <v>060302.4612.04941.01 LKM HIDUP BARU DESA MUNDAR KEC. LAMPIHONG KABUPATEN BALANGAN</v>
          </cell>
          <cell r="C2767" t="str">
            <v>Swakelola</v>
          </cell>
          <cell r="D2767" t="str">
            <v>Fisik</v>
          </cell>
          <cell r="E2767">
            <v>0</v>
          </cell>
          <cell r="F2767">
            <v>192500</v>
          </cell>
          <cell r="G2767">
            <v>192500</v>
          </cell>
          <cell r="H2767">
            <v>0</v>
          </cell>
          <cell r="I2767">
            <v>38500</v>
          </cell>
          <cell r="J2767">
            <v>38500</v>
          </cell>
          <cell r="K2767">
            <v>20</v>
          </cell>
          <cell r="L2767">
            <v>0</v>
          </cell>
        </row>
        <row r="2768">
          <cell r="A2768">
            <v>5504599</v>
          </cell>
          <cell r="B2768" t="str">
            <v xml:space="preserve">PEMBANGUNAN INFRASTRUKTUR PERMUKIMAN KAB. BANGGAI KEPULAUHAN </v>
          </cell>
          <cell r="C2768" t="str">
            <v xml:space="preserve">- </v>
          </cell>
          <cell r="D2768" t="str">
            <v>-</v>
          </cell>
          <cell r="E2768">
            <v>0</v>
          </cell>
          <cell r="F2768">
            <v>2310000</v>
          </cell>
          <cell r="G2768">
            <v>2310000</v>
          </cell>
          <cell r="H2768">
            <v>0</v>
          </cell>
          <cell r="I2768">
            <v>462000</v>
          </cell>
          <cell r="J2768">
            <v>462000</v>
          </cell>
          <cell r="K2768">
            <v>20</v>
          </cell>
          <cell r="L2768">
            <v>18.329999999999998</v>
          </cell>
        </row>
        <row r="2769">
          <cell r="A2769">
            <v>2592</v>
          </cell>
          <cell r="B2769" t="str">
            <v>060302.4612.04941.01 PAMSIMAS DESA LAMBAKO KECAMATAN BANGGAI</v>
          </cell>
          <cell r="C2769" t="str">
            <v>Swakelola</v>
          </cell>
          <cell r="D2769" t="str">
            <v>Fisik</v>
          </cell>
          <cell r="E2769">
            <v>0</v>
          </cell>
          <cell r="F2769">
            <v>192500</v>
          </cell>
          <cell r="G2769">
            <v>192500</v>
          </cell>
          <cell r="H2769">
            <v>0</v>
          </cell>
          <cell r="I2769">
            <v>38500</v>
          </cell>
          <cell r="J2769">
            <v>38500</v>
          </cell>
          <cell r="K2769">
            <v>20</v>
          </cell>
          <cell r="L2769">
            <v>20</v>
          </cell>
        </row>
        <row r="2770">
          <cell r="A2770">
            <v>2593</v>
          </cell>
          <cell r="B2770" t="str">
            <v>060302.4612.04941.01 PAMSIMAS DESA KOKINI KECAMATAN BANGGAI</v>
          </cell>
          <cell r="C2770" t="str">
            <v>Swakelola</v>
          </cell>
          <cell r="D2770" t="str">
            <v>Fisik</v>
          </cell>
          <cell r="E2770">
            <v>0</v>
          </cell>
          <cell r="F2770">
            <v>192500</v>
          </cell>
          <cell r="G2770">
            <v>192500</v>
          </cell>
          <cell r="H2770">
            <v>0</v>
          </cell>
          <cell r="I2770">
            <v>38500</v>
          </cell>
          <cell r="J2770">
            <v>38500</v>
          </cell>
          <cell r="K2770">
            <v>20</v>
          </cell>
          <cell r="L2770">
            <v>20</v>
          </cell>
        </row>
        <row r="2771">
          <cell r="A2771">
            <v>2594</v>
          </cell>
          <cell r="B2771" t="str">
            <v>060302.4612.04941.01 PAMSIMAS DESA BUNGIN KECAMATAN TINANGKUNG</v>
          </cell>
          <cell r="C2771" t="str">
            <v>Swakelola</v>
          </cell>
          <cell r="D2771" t="str">
            <v>Fisik</v>
          </cell>
          <cell r="E2771">
            <v>0</v>
          </cell>
          <cell r="F2771">
            <v>192500</v>
          </cell>
          <cell r="G2771">
            <v>192500</v>
          </cell>
          <cell r="H2771">
            <v>0</v>
          </cell>
          <cell r="I2771">
            <v>38500</v>
          </cell>
          <cell r="J2771">
            <v>38500</v>
          </cell>
          <cell r="K2771">
            <v>20</v>
          </cell>
          <cell r="L2771">
            <v>20</v>
          </cell>
        </row>
        <row r="2772">
          <cell r="A2772">
            <v>2595</v>
          </cell>
          <cell r="B2772" t="str">
            <v>060302.4612.04941.01 PAMSIMAS DESA BULUNGKOBIT KECAMATAN TINANGKUNG</v>
          </cell>
          <cell r="C2772" t="str">
            <v>Swakelola</v>
          </cell>
          <cell r="D2772" t="str">
            <v>Fisik</v>
          </cell>
          <cell r="E2772">
            <v>0</v>
          </cell>
          <cell r="F2772">
            <v>192500</v>
          </cell>
          <cell r="G2772">
            <v>192500</v>
          </cell>
          <cell r="H2772">
            <v>0</v>
          </cell>
          <cell r="I2772">
            <v>38500</v>
          </cell>
          <cell r="J2772">
            <v>38500</v>
          </cell>
          <cell r="K2772">
            <v>20</v>
          </cell>
          <cell r="L2772">
            <v>20</v>
          </cell>
        </row>
        <row r="2773">
          <cell r="A2773">
            <v>2596</v>
          </cell>
          <cell r="B2773" t="str">
            <v>060302.4612.04941.01 PAMSIMAS DESA PAISULUNO KECAMATAN BULAGI</v>
          </cell>
          <cell r="C2773" t="str">
            <v>Swakelola</v>
          </cell>
          <cell r="D2773" t="str">
            <v>Fisik</v>
          </cell>
          <cell r="E2773">
            <v>0</v>
          </cell>
          <cell r="F2773">
            <v>192500</v>
          </cell>
          <cell r="G2773">
            <v>192500</v>
          </cell>
          <cell r="H2773">
            <v>0</v>
          </cell>
          <cell r="I2773">
            <v>38500</v>
          </cell>
          <cell r="J2773">
            <v>38500</v>
          </cell>
          <cell r="K2773">
            <v>20</v>
          </cell>
          <cell r="L2773">
            <v>20</v>
          </cell>
        </row>
        <row r="2774">
          <cell r="A2774">
            <v>2597</v>
          </cell>
          <cell r="B2774" t="str">
            <v>060302.4612.04941.01 PAMSIMAS DESA SELEKAN KECAMATAN LIANG</v>
          </cell>
          <cell r="C2774" t="str">
            <v>Swakelola</v>
          </cell>
          <cell r="D2774" t="str">
            <v>Fisik</v>
          </cell>
          <cell r="E2774">
            <v>0</v>
          </cell>
          <cell r="F2774">
            <v>192500</v>
          </cell>
          <cell r="G2774">
            <v>192500</v>
          </cell>
          <cell r="H2774">
            <v>0</v>
          </cell>
          <cell r="I2774">
            <v>38500</v>
          </cell>
          <cell r="J2774">
            <v>38500</v>
          </cell>
          <cell r="K2774">
            <v>20</v>
          </cell>
          <cell r="L2774">
            <v>20</v>
          </cell>
        </row>
        <row r="2775">
          <cell r="A2775">
            <v>2598</v>
          </cell>
          <cell r="B2775" t="str">
            <v>060302.4612.04941.01 PAMSIMAS DESA TOMBONIKI KECAMATAN LIANG</v>
          </cell>
          <cell r="C2775" t="str">
            <v>Swakelola</v>
          </cell>
          <cell r="D2775" t="str">
            <v>Fisik</v>
          </cell>
          <cell r="E2775">
            <v>0</v>
          </cell>
          <cell r="F2775">
            <v>192500</v>
          </cell>
          <cell r="G2775">
            <v>192500</v>
          </cell>
          <cell r="H2775">
            <v>0</v>
          </cell>
          <cell r="I2775">
            <v>38500</v>
          </cell>
          <cell r="J2775">
            <v>38500</v>
          </cell>
          <cell r="K2775">
            <v>20</v>
          </cell>
          <cell r="L2775">
            <v>20</v>
          </cell>
        </row>
        <row r="2776">
          <cell r="A2776">
            <v>2599</v>
          </cell>
          <cell r="B2776" t="str">
            <v>060302.4612.04941.01 PAMSIMAS DESA KINANDAL KECAMATAN LIANG</v>
          </cell>
          <cell r="C2776" t="str">
            <v>Swakelola</v>
          </cell>
          <cell r="D2776" t="str">
            <v>Fisik</v>
          </cell>
          <cell r="E2776">
            <v>0</v>
          </cell>
          <cell r="F2776">
            <v>192500</v>
          </cell>
          <cell r="G2776">
            <v>192500</v>
          </cell>
          <cell r="H2776">
            <v>0</v>
          </cell>
          <cell r="I2776">
            <v>38500</v>
          </cell>
          <cell r="J2776">
            <v>38500</v>
          </cell>
          <cell r="K2776">
            <v>20</v>
          </cell>
          <cell r="L2776">
            <v>20</v>
          </cell>
        </row>
        <row r="2777">
          <cell r="A2777">
            <v>2600</v>
          </cell>
          <cell r="B2777" t="str">
            <v>060302.4612.04941.01 PAMSIMAS DESA TOLULOS KECAMATANPELING TENGAH</v>
          </cell>
          <cell r="C2777" t="str">
            <v>Swakelola</v>
          </cell>
          <cell r="D2777" t="str">
            <v>Fisik</v>
          </cell>
          <cell r="E2777">
            <v>0</v>
          </cell>
          <cell r="F2777">
            <v>192500</v>
          </cell>
          <cell r="G2777">
            <v>192500</v>
          </cell>
          <cell r="H2777">
            <v>0</v>
          </cell>
          <cell r="I2777">
            <v>38500</v>
          </cell>
          <cell r="J2777">
            <v>38500</v>
          </cell>
          <cell r="K2777">
            <v>20</v>
          </cell>
          <cell r="L2777">
            <v>0</v>
          </cell>
        </row>
        <row r="2778">
          <cell r="A2778">
            <v>2601</v>
          </cell>
          <cell r="B2778" t="str">
            <v>060302.4612.04941.01 PAMSIMAS DESA LUK LABIBI KECAMATAN PELING TENGAH</v>
          </cell>
          <cell r="C2778" t="str">
            <v>Swakelola</v>
          </cell>
          <cell r="D2778" t="str">
            <v>Fisik</v>
          </cell>
          <cell r="E2778">
            <v>0</v>
          </cell>
          <cell r="F2778">
            <v>192500</v>
          </cell>
          <cell r="G2778">
            <v>192500</v>
          </cell>
          <cell r="H2778">
            <v>0</v>
          </cell>
          <cell r="I2778">
            <v>38500</v>
          </cell>
          <cell r="J2778">
            <v>38500</v>
          </cell>
          <cell r="K2778">
            <v>20</v>
          </cell>
          <cell r="L2778">
            <v>20</v>
          </cell>
        </row>
        <row r="2779">
          <cell r="A2779">
            <v>2602</v>
          </cell>
          <cell r="B2779" t="str">
            <v>060302.4612.04941.01 PAMSIMAS DESA KOMBA-KOMBA KECAMATAN BULAGI</v>
          </cell>
          <cell r="C2779" t="str">
            <v>Swakelola</v>
          </cell>
          <cell r="D2779" t="str">
            <v>Fisik</v>
          </cell>
          <cell r="E2779">
            <v>0</v>
          </cell>
          <cell r="F2779">
            <v>192500</v>
          </cell>
          <cell r="G2779">
            <v>192500</v>
          </cell>
          <cell r="H2779">
            <v>0</v>
          </cell>
          <cell r="I2779">
            <v>38500</v>
          </cell>
          <cell r="J2779">
            <v>38500</v>
          </cell>
          <cell r="K2779">
            <v>20</v>
          </cell>
          <cell r="L2779">
            <v>20</v>
          </cell>
        </row>
        <row r="2780">
          <cell r="A2780">
            <v>2603</v>
          </cell>
          <cell r="B2780" t="str">
            <v>060302.4612.04941.01 PAMSIMAS DESA BABANG KECAMATAN BULAGI SELATAN</v>
          </cell>
          <cell r="C2780" t="str">
            <v>Swakelola</v>
          </cell>
          <cell r="D2780" t="str">
            <v>Fisik</v>
          </cell>
          <cell r="E2780">
            <v>0</v>
          </cell>
          <cell r="F2780">
            <v>192500</v>
          </cell>
          <cell r="G2780">
            <v>192500</v>
          </cell>
          <cell r="H2780">
            <v>0</v>
          </cell>
          <cell r="I2780">
            <v>38500</v>
          </cell>
          <cell r="J2780">
            <v>38500</v>
          </cell>
          <cell r="K2780">
            <v>20</v>
          </cell>
          <cell r="L2780">
            <v>20</v>
          </cell>
        </row>
        <row r="2781">
          <cell r="A2781">
            <v>5504619</v>
          </cell>
          <cell r="B2781" t="str">
            <v xml:space="preserve">PEMBANGUNAN INFRASTRUKTUR PERMUKIMAN KAB. MOROWALI </v>
          </cell>
          <cell r="C2781" t="str">
            <v xml:space="preserve">- </v>
          </cell>
          <cell r="D2781" t="str">
            <v>-</v>
          </cell>
          <cell r="E2781">
            <v>0</v>
          </cell>
          <cell r="F2781">
            <v>2310000</v>
          </cell>
          <cell r="G2781">
            <v>2310000</v>
          </cell>
          <cell r="H2781">
            <v>0</v>
          </cell>
          <cell r="I2781">
            <v>462000</v>
          </cell>
          <cell r="J2781">
            <v>462000</v>
          </cell>
          <cell r="K2781">
            <v>20</v>
          </cell>
          <cell r="L2781">
            <v>10.43</v>
          </cell>
        </row>
        <row r="2782">
          <cell r="A2782">
            <v>2604</v>
          </cell>
          <cell r="B2782" t="str">
            <v>060302.4612.04941.01 PAMSIMAS Desa Tudu</v>
          </cell>
          <cell r="C2782" t="str">
            <v>Swakelola</v>
          </cell>
          <cell r="D2782" t="str">
            <v>Fisik</v>
          </cell>
          <cell r="E2782">
            <v>0</v>
          </cell>
          <cell r="F2782">
            <v>192500</v>
          </cell>
          <cell r="G2782">
            <v>192500</v>
          </cell>
          <cell r="H2782">
            <v>0</v>
          </cell>
          <cell r="I2782">
            <v>38500</v>
          </cell>
          <cell r="J2782">
            <v>38500</v>
          </cell>
          <cell r="K2782">
            <v>20</v>
          </cell>
          <cell r="L2782">
            <v>14.84</v>
          </cell>
        </row>
        <row r="2783">
          <cell r="A2783">
            <v>2605</v>
          </cell>
          <cell r="B2783" t="str">
            <v>060302.4612.04941.01 PAMSIMAS Desa Larohue</v>
          </cell>
          <cell r="C2783" t="str">
            <v>Swakelola</v>
          </cell>
          <cell r="D2783" t="str">
            <v>Fisik</v>
          </cell>
          <cell r="E2783">
            <v>0</v>
          </cell>
          <cell r="F2783">
            <v>192500</v>
          </cell>
          <cell r="G2783">
            <v>192500</v>
          </cell>
          <cell r="H2783">
            <v>0</v>
          </cell>
          <cell r="I2783">
            <v>38500</v>
          </cell>
          <cell r="J2783">
            <v>38500</v>
          </cell>
          <cell r="K2783">
            <v>20</v>
          </cell>
          <cell r="L2783">
            <v>12.55</v>
          </cell>
        </row>
        <row r="2784">
          <cell r="A2784">
            <v>2606</v>
          </cell>
          <cell r="B2784" t="str">
            <v>060302.4612.04941.01 PAMSIMAS Desa Puungkoilu</v>
          </cell>
          <cell r="C2784" t="str">
            <v>Swakelola</v>
          </cell>
          <cell r="D2784" t="str">
            <v>Fisik</v>
          </cell>
          <cell r="E2784">
            <v>0</v>
          </cell>
          <cell r="F2784">
            <v>192500</v>
          </cell>
          <cell r="G2784">
            <v>192500</v>
          </cell>
          <cell r="H2784">
            <v>0</v>
          </cell>
          <cell r="I2784">
            <v>38500</v>
          </cell>
          <cell r="J2784">
            <v>38500</v>
          </cell>
          <cell r="K2784">
            <v>20</v>
          </cell>
          <cell r="L2784">
            <v>12.97</v>
          </cell>
        </row>
        <row r="2785">
          <cell r="A2785">
            <v>2607</v>
          </cell>
          <cell r="B2785" t="str">
            <v>060302.4612.04941.01 PAMSIMAS Desa Molores</v>
          </cell>
          <cell r="C2785" t="str">
            <v>Swakelola</v>
          </cell>
          <cell r="D2785" t="str">
            <v>Fisik</v>
          </cell>
          <cell r="E2785">
            <v>0</v>
          </cell>
          <cell r="F2785">
            <v>192500</v>
          </cell>
          <cell r="G2785">
            <v>192500</v>
          </cell>
          <cell r="H2785">
            <v>0</v>
          </cell>
          <cell r="I2785">
            <v>38500</v>
          </cell>
          <cell r="J2785">
            <v>38500</v>
          </cell>
          <cell r="K2785">
            <v>20</v>
          </cell>
          <cell r="L2785">
            <v>25.84</v>
          </cell>
        </row>
        <row r="2786">
          <cell r="A2786">
            <v>2608</v>
          </cell>
          <cell r="B2786" t="str">
            <v>060302.4612.04941.01 PAMSIMAS Desa Mohoni</v>
          </cell>
          <cell r="C2786" t="str">
            <v>Swakelola</v>
          </cell>
          <cell r="D2786" t="str">
            <v>Fisik</v>
          </cell>
          <cell r="E2786">
            <v>0</v>
          </cell>
          <cell r="F2786">
            <v>192500</v>
          </cell>
          <cell r="G2786">
            <v>192500</v>
          </cell>
          <cell r="H2786">
            <v>0</v>
          </cell>
          <cell r="I2786">
            <v>38500</v>
          </cell>
          <cell r="J2786">
            <v>38500</v>
          </cell>
          <cell r="K2786">
            <v>20</v>
          </cell>
          <cell r="L2786">
            <v>1.91</v>
          </cell>
        </row>
        <row r="2787">
          <cell r="A2787">
            <v>2609</v>
          </cell>
          <cell r="B2787" t="str">
            <v>060302.4612.04941.01 PAMSIMAS Desa Bintangor Mukti</v>
          </cell>
          <cell r="C2787" t="str">
            <v>Swakelola</v>
          </cell>
          <cell r="D2787" t="str">
            <v>Fisik</v>
          </cell>
          <cell r="E2787">
            <v>0</v>
          </cell>
          <cell r="F2787">
            <v>192500</v>
          </cell>
          <cell r="G2787">
            <v>192500</v>
          </cell>
          <cell r="H2787">
            <v>0</v>
          </cell>
          <cell r="I2787">
            <v>38500</v>
          </cell>
          <cell r="J2787">
            <v>38500</v>
          </cell>
          <cell r="K2787">
            <v>20</v>
          </cell>
          <cell r="L2787">
            <v>22.94</v>
          </cell>
        </row>
        <row r="2788">
          <cell r="A2788">
            <v>2610</v>
          </cell>
          <cell r="B2788" t="str">
            <v>060302.4612.04941.01 PAMSIMAS Desa Tambale</v>
          </cell>
          <cell r="C2788" t="str">
            <v>Swakelola</v>
          </cell>
          <cell r="D2788" t="str">
            <v>Fisik</v>
          </cell>
          <cell r="E2788">
            <v>0</v>
          </cell>
          <cell r="F2788">
            <v>192500</v>
          </cell>
          <cell r="G2788">
            <v>192500</v>
          </cell>
          <cell r="H2788">
            <v>0</v>
          </cell>
          <cell r="I2788">
            <v>38500</v>
          </cell>
          <cell r="J2788">
            <v>38500</v>
          </cell>
          <cell r="K2788">
            <v>20</v>
          </cell>
          <cell r="L2788">
            <v>2.57</v>
          </cell>
        </row>
        <row r="2789">
          <cell r="A2789">
            <v>2611</v>
          </cell>
          <cell r="B2789" t="str">
            <v>060302.4612.04941.01 PAMSIMAS Desa Momo</v>
          </cell>
          <cell r="C2789" t="str">
            <v>Swakelola</v>
          </cell>
          <cell r="D2789" t="str">
            <v>Fisik</v>
          </cell>
          <cell r="E2789">
            <v>0</v>
          </cell>
          <cell r="F2789">
            <v>192500</v>
          </cell>
          <cell r="G2789">
            <v>192500</v>
          </cell>
          <cell r="H2789">
            <v>0</v>
          </cell>
          <cell r="I2789">
            <v>38500</v>
          </cell>
          <cell r="J2789">
            <v>38500</v>
          </cell>
          <cell r="K2789">
            <v>20</v>
          </cell>
          <cell r="L2789">
            <v>1.39</v>
          </cell>
        </row>
        <row r="2790">
          <cell r="A2790">
            <v>2612</v>
          </cell>
          <cell r="B2790" t="str">
            <v>060302.4612.04941.01 PAMSIMAS Desa Kolo Atas</v>
          </cell>
          <cell r="C2790" t="str">
            <v>Swakelola</v>
          </cell>
          <cell r="D2790" t="str">
            <v>Fisik</v>
          </cell>
          <cell r="E2790">
            <v>0</v>
          </cell>
          <cell r="F2790">
            <v>192500</v>
          </cell>
          <cell r="G2790">
            <v>192500</v>
          </cell>
          <cell r="H2790">
            <v>0</v>
          </cell>
          <cell r="I2790">
            <v>38500</v>
          </cell>
          <cell r="J2790">
            <v>38500</v>
          </cell>
          <cell r="K2790">
            <v>20</v>
          </cell>
          <cell r="L2790">
            <v>1.65</v>
          </cell>
        </row>
        <row r="2791">
          <cell r="A2791">
            <v>2613</v>
          </cell>
          <cell r="B2791" t="str">
            <v>060302.4612.04941.01 PAMSIMAS Desa Mondowe</v>
          </cell>
          <cell r="C2791" t="str">
            <v>Swakelola</v>
          </cell>
          <cell r="D2791" t="str">
            <v>Fisik</v>
          </cell>
          <cell r="E2791">
            <v>0</v>
          </cell>
          <cell r="F2791">
            <v>192500</v>
          </cell>
          <cell r="G2791">
            <v>192500</v>
          </cell>
          <cell r="H2791">
            <v>0</v>
          </cell>
          <cell r="I2791">
            <v>38500</v>
          </cell>
          <cell r="J2791">
            <v>38500</v>
          </cell>
          <cell r="K2791">
            <v>20</v>
          </cell>
          <cell r="L2791">
            <v>23.56</v>
          </cell>
        </row>
        <row r="2792">
          <cell r="A2792">
            <v>2614</v>
          </cell>
          <cell r="B2792" t="str">
            <v>060302.4612.04941.01 PAMSIMAS Desa Bahoe Reko-Reko</v>
          </cell>
          <cell r="C2792" t="str">
            <v>Swakelola</v>
          </cell>
          <cell r="D2792" t="str">
            <v>Fisik</v>
          </cell>
          <cell r="E2792">
            <v>0</v>
          </cell>
          <cell r="F2792">
            <v>192500</v>
          </cell>
          <cell r="G2792">
            <v>192500</v>
          </cell>
          <cell r="H2792">
            <v>0</v>
          </cell>
          <cell r="I2792">
            <v>38500</v>
          </cell>
          <cell r="J2792">
            <v>38500</v>
          </cell>
          <cell r="K2792">
            <v>20</v>
          </cell>
          <cell r="L2792">
            <v>3.25</v>
          </cell>
        </row>
        <row r="2793">
          <cell r="A2793">
            <v>2615</v>
          </cell>
          <cell r="B2793" t="str">
            <v>060302.4612.04941.01 PAMSIMAS Desa Malino</v>
          </cell>
          <cell r="C2793" t="str">
            <v>Swakelola</v>
          </cell>
          <cell r="D2793" t="str">
            <v>Fisik</v>
          </cell>
          <cell r="E2793">
            <v>0</v>
          </cell>
          <cell r="F2793">
            <v>192500</v>
          </cell>
          <cell r="G2793">
            <v>192500</v>
          </cell>
          <cell r="H2793">
            <v>0</v>
          </cell>
          <cell r="I2793">
            <v>38500</v>
          </cell>
          <cell r="J2793">
            <v>38500</v>
          </cell>
          <cell r="K2793">
            <v>20</v>
          </cell>
          <cell r="L2793">
            <v>1.64</v>
          </cell>
        </row>
        <row r="2794">
          <cell r="A2794">
            <v>5504625</v>
          </cell>
          <cell r="B2794" t="str">
            <v xml:space="preserve">PEMBANGUNAN INFRASTRUKTUR PERMUKIMAN KAB. POSO </v>
          </cell>
          <cell r="C2794" t="str">
            <v xml:space="preserve">- </v>
          </cell>
          <cell r="D2794" t="str">
            <v>-</v>
          </cell>
          <cell r="E2794">
            <v>0</v>
          </cell>
          <cell r="F2794">
            <v>2310000</v>
          </cell>
          <cell r="G2794">
            <v>2310000</v>
          </cell>
          <cell r="H2794">
            <v>0</v>
          </cell>
          <cell r="I2794">
            <v>0</v>
          </cell>
          <cell r="J2794">
            <v>0</v>
          </cell>
          <cell r="K2794">
            <v>0</v>
          </cell>
          <cell r="L2794">
            <v>0</v>
          </cell>
        </row>
        <row r="2795">
          <cell r="A2795">
            <v>2616</v>
          </cell>
          <cell r="B2795" t="str">
            <v>060302.4612.04941.02 PAMSIMAS 1 DESA PANDIRI</v>
          </cell>
          <cell r="C2795" t="str">
            <v>Swakelola</v>
          </cell>
          <cell r="D2795" t="str">
            <v>Fisik</v>
          </cell>
          <cell r="E2795">
            <v>0</v>
          </cell>
          <cell r="F2795">
            <v>192500</v>
          </cell>
          <cell r="G2795">
            <v>192500</v>
          </cell>
          <cell r="H2795">
            <v>0</v>
          </cell>
          <cell r="I2795">
            <v>0</v>
          </cell>
          <cell r="J2795">
            <v>0</v>
          </cell>
          <cell r="K2795">
            <v>0</v>
          </cell>
          <cell r="L2795">
            <v>0</v>
          </cell>
        </row>
        <row r="2796">
          <cell r="A2796">
            <v>2617</v>
          </cell>
          <cell r="B2796" t="str">
            <v>060302.4612.04941.02 PAMSIMAS 2 DESA WATUAWU</v>
          </cell>
          <cell r="C2796" t="str">
            <v>Swakelola</v>
          </cell>
          <cell r="D2796" t="str">
            <v>Fisik</v>
          </cell>
          <cell r="E2796">
            <v>0</v>
          </cell>
          <cell r="F2796">
            <v>192500</v>
          </cell>
          <cell r="G2796">
            <v>192500</v>
          </cell>
          <cell r="H2796">
            <v>0</v>
          </cell>
          <cell r="I2796">
            <v>0</v>
          </cell>
          <cell r="J2796">
            <v>0</v>
          </cell>
          <cell r="K2796">
            <v>0</v>
          </cell>
          <cell r="L2796">
            <v>0</v>
          </cell>
        </row>
        <row r="2797">
          <cell r="A2797">
            <v>2618</v>
          </cell>
          <cell r="B2797" t="str">
            <v>060302.4612.04941.02 PAMSIMAS 3 DESA SEPE</v>
          </cell>
          <cell r="C2797" t="str">
            <v>Swakelola</v>
          </cell>
          <cell r="D2797" t="str">
            <v>Fisik</v>
          </cell>
          <cell r="E2797">
            <v>0</v>
          </cell>
          <cell r="F2797">
            <v>192500</v>
          </cell>
          <cell r="G2797">
            <v>192500</v>
          </cell>
          <cell r="H2797">
            <v>0</v>
          </cell>
          <cell r="I2797">
            <v>0</v>
          </cell>
          <cell r="J2797">
            <v>0</v>
          </cell>
          <cell r="K2797">
            <v>0</v>
          </cell>
          <cell r="L2797">
            <v>0</v>
          </cell>
        </row>
        <row r="2798">
          <cell r="A2798">
            <v>2619</v>
          </cell>
          <cell r="B2798" t="str">
            <v>060302.4612.04941.02 PAMSIMAS 4 DESA SULEWANA</v>
          </cell>
          <cell r="C2798" t="str">
            <v>Swakelola</v>
          </cell>
          <cell r="D2798" t="str">
            <v>Fisik</v>
          </cell>
          <cell r="E2798">
            <v>0</v>
          </cell>
          <cell r="F2798">
            <v>192500</v>
          </cell>
          <cell r="G2798">
            <v>192500</v>
          </cell>
          <cell r="H2798">
            <v>0</v>
          </cell>
          <cell r="I2798">
            <v>0</v>
          </cell>
          <cell r="J2798">
            <v>0</v>
          </cell>
          <cell r="K2798">
            <v>0</v>
          </cell>
          <cell r="L2798">
            <v>0</v>
          </cell>
        </row>
        <row r="2799">
          <cell r="A2799">
            <v>2620</v>
          </cell>
          <cell r="B2799" t="str">
            <v>060302.4612.04941.02 PAMSIMAS 5 DESA TOINASA</v>
          </cell>
          <cell r="C2799" t="str">
            <v>Swakelola</v>
          </cell>
          <cell r="D2799" t="str">
            <v>Fisik</v>
          </cell>
          <cell r="E2799">
            <v>0</v>
          </cell>
          <cell r="F2799">
            <v>192500</v>
          </cell>
          <cell r="G2799">
            <v>192500</v>
          </cell>
          <cell r="H2799">
            <v>0</v>
          </cell>
          <cell r="I2799">
            <v>0</v>
          </cell>
          <cell r="J2799">
            <v>0</v>
          </cell>
          <cell r="K2799">
            <v>0</v>
          </cell>
          <cell r="L2799">
            <v>0</v>
          </cell>
        </row>
        <row r="2800">
          <cell r="A2800">
            <v>2621</v>
          </cell>
          <cell r="B2800" t="str">
            <v>060302.4612.04941.02 PAMSIMAS 6 DESA TAIPA</v>
          </cell>
          <cell r="C2800" t="str">
            <v>Swakelola</v>
          </cell>
          <cell r="D2800" t="str">
            <v>Fisik</v>
          </cell>
          <cell r="E2800">
            <v>0</v>
          </cell>
          <cell r="F2800">
            <v>192500</v>
          </cell>
          <cell r="G2800">
            <v>192500</v>
          </cell>
          <cell r="H2800">
            <v>0</v>
          </cell>
          <cell r="I2800">
            <v>0</v>
          </cell>
          <cell r="J2800">
            <v>0</v>
          </cell>
          <cell r="K2800">
            <v>0</v>
          </cell>
          <cell r="L2800">
            <v>0</v>
          </cell>
        </row>
        <row r="2801">
          <cell r="A2801">
            <v>2622</v>
          </cell>
          <cell r="B2801" t="str">
            <v>060302.4612.04941.02 PAMSIMAS 7 DESA UELENE</v>
          </cell>
          <cell r="C2801" t="str">
            <v>Swakelola</v>
          </cell>
          <cell r="D2801" t="str">
            <v>Fisik</v>
          </cell>
          <cell r="E2801">
            <v>0</v>
          </cell>
          <cell r="F2801">
            <v>192500</v>
          </cell>
          <cell r="G2801">
            <v>192500</v>
          </cell>
          <cell r="H2801">
            <v>0</v>
          </cell>
          <cell r="I2801">
            <v>0</v>
          </cell>
          <cell r="J2801">
            <v>0</v>
          </cell>
          <cell r="K2801">
            <v>0</v>
          </cell>
          <cell r="L2801">
            <v>0</v>
          </cell>
        </row>
        <row r="2802">
          <cell r="A2802">
            <v>2623</v>
          </cell>
          <cell r="B2802" t="str">
            <v>060302.4612.04941.02 PAMSIMAS 8 DESA MAYA JAYA</v>
          </cell>
          <cell r="C2802" t="str">
            <v>Swakelola</v>
          </cell>
          <cell r="D2802" t="str">
            <v>Fisik</v>
          </cell>
          <cell r="E2802">
            <v>0</v>
          </cell>
          <cell r="F2802">
            <v>192500</v>
          </cell>
          <cell r="G2802">
            <v>192500</v>
          </cell>
          <cell r="H2802">
            <v>0</v>
          </cell>
          <cell r="I2802">
            <v>0</v>
          </cell>
          <cell r="J2802">
            <v>0</v>
          </cell>
          <cell r="K2802">
            <v>0</v>
          </cell>
          <cell r="L2802">
            <v>0</v>
          </cell>
        </row>
        <row r="2803">
          <cell r="A2803">
            <v>2624</v>
          </cell>
          <cell r="B2803" t="str">
            <v>060302.4612.04941.02 PAMSIMAS 9 DESA WAYURA</v>
          </cell>
          <cell r="C2803" t="str">
            <v>Swakelola</v>
          </cell>
          <cell r="D2803" t="str">
            <v>Fisik</v>
          </cell>
          <cell r="E2803">
            <v>0</v>
          </cell>
          <cell r="F2803">
            <v>192500</v>
          </cell>
          <cell r="G2803">
            <v>192500</v>
          </cell>
          <cell r="H2803">
            <v>0</v>
          </cell>
          <cell r="I2803">
            <v>0</v>
          </cell>
          <cell r="J2803">
            <v>0</v>
          </cell>
          <cell r="K2803">
            <v>0</v>
          </cell>
          <cell r="L2803">
            <v>0</v>
          </cell>
        </row>
        <row r="2804">
          <cell r="A2804">
            <v>2625</v>
          </cell>
          <cell r="B2804" t="str">
            <v>060302.4612.04941.02 PAMSIMAS 10 DESA PETIRO</v>
          </cell>
          <cell r="C2804" t="str">
            <v>Swakelola</v>
          </cell>
          <cell r="D2804" t="str">
            <v>Fisik</v>
          </cell>
          <cell r="E2804">
            <v>0</v>
          </cell>
          <cell r="F2804">
            <v>192500</v>
          </cell>
          <cell r="G2804">
            <v>192500</v>
          </cell>
          <cell r="H2804">
            <v>0</v>
          </cell>
          <cell r="I2804">
            <v>0</v>
          </cell>
          <cell r="J2804">
            <v>0</v>
          </cell>
          <cell r="K2804">
            <v>0</v>
          </cell>
          <cell r="L2804">
            <v>0</v>
          </cell>
        </row>
        <row r="2805">
          <cell r="A2805">
            <v>2626</v>
          </cell>
          <cell r="B2805" t="str">
            <v>060302.4612.04941.02 PAMSIMAS 11 DESA KAMBA</v>
          </cell>
          <cell r="C2805" t="str">
            <v>Swakelola</v>
          </cell>
          <cell r="D2805" t="str">
            <v>Fisik</v>
          </cell>
          <cell r="E2805">
            <v>0</v>
          </cell>
          <cell r="F2805">
            <v>192500</v>
          </cell>
          <cell r="G2805">
            <v>192500</v>
          </cell>
          <cell r="H2805">
            <v>0</v>
          </cell>
          <cell r="I2805">
            <v>0</v>
          </cell>
          <cell r="J2805">
            <v>0</v>
          </cell>
          <cell r="K2805">
            <v>0</v>
          </cell>
          <cell r="L2805">
            <v>0</v>
          </cell>
        </row>
        <row r="2806">
          <cell r="A2806">
            <v>2627</v>
          </cell>
          <cell r="B2806" t="str">
            <v>060302.4612.04941.02 PAMSIMAS 12 DESA OLUMOKUMBE</v>
          </cell>
          <cell r="C2806" t="str">
            <v>Swakelola</v>
          </cell>
          <cell r="D2806" t="str">
            <v>Fisik</v>
          </cell>
          <cell r="E2806">
            <v>0</v>
          </cell>
          <cell r="F2806">
            <v>192500</v>
          </cell>
          <cell r="G2806">
            <v>192500</v>
          </cell>
          <cell r="H2806">
            <v>0</v>
          </cell>
          <cell r="I2806">
            <v>0</v>
          </cell>
          <cell r="J2806">
            <v>0</v>
          </cell>
          <cell r="K2806">
            <v>0</v>
          </cell>
          <cell r="L2806">
            <v>0</v>
          </cell>
        </row>
        <row r="2807">
          <cell r="A2807">
            <v>5504631</v>
          </cell>
          <cell r="B2807" t="str">
            <v xml:space="preserve">PEMBANGUNAN INFRASTRUKTUR PERMUKIMAN KAB. DONGGALA </v>
          </cell>
          <cell r="C2807" t="str">
            <v xml:space="preserve">- </v>
          </cell>
          <cell r="D2807" t="str">
            <v>-</v>
          </cell>
          <cell r="E2807">
            <v>0</v>
          </cell>
          <cell r="F2807">
            <v>2310000</v>
          </cell>
          <cell r="G2807">
            <v>2310000</v>
          </cell>
          <cell r="H2807">
            <v>0</v>
          </cell>
          <cell r="I2807">
            <v>462000</v>
          </cell>
          <cell r="J2807">
            <v>462000</v>
          </cell>
          <cell r="K2807">
            <v>20</v>
          </cell>
          <cell r="L2807">
            <v>10</v>
          </cell>
        </row>
        <row r="2808">
          <cell r="A2808">
            <v>2628</v>
          </cell>
          <cell r="B2808" t="str">
            <v>060302.4612.04941.01 PAMSIMAS Desa Lumbulama Kec. Banawa Selatan</v>
          </cell>
          <cell r="C2808" t="str">
            <v>Swakelola</v>
          </cell>
          <cell r="D2808" t="str">
            <v>Fisik</v>
          </cell>
          <cell r="E2808">
            <v>0</v>
          </cell>
          <cell r="F2808">
            <v>192500</v>
          </cell>
          <cell r="G2808">
            <v>192500</v>
          </cell>
          <cell r="H2808">
            <v>0</v>
          </cell>
          <cell r="I2808">
            <v>38500</v>
          </cell>
          <cell r="J2808">
            <v>38500</v>
          </cell>
          <cell r="K2808">
            <v>20</v>
          </cell>
          <cell r="L2808">
            <v>10</v>
          </cell>
        </row>
        <row r="2809">
          <cell r="A2809">
            <v>2629</v>
          </cell>
          <cell r="B2809" t="str">
            <v>060302.4612.04941.01 PAMSIMAS Desa Tolongano Kec. Banawa Selatan</v>
          </cell>
          <cell r="C2809" t="str">
            <v>Swakelola</v>
          </cell>
          <cell r="D2809" t="str">
            <v>Fisik</v>
          </cell>
          <cell r="E2809">
            <v>0</v>
          </cell>
          <cell r="F2809">
            <v>192500</v>
          </cell>
          <cell r="G2809">
            <v>192500</v>
          </cell>
          <cell r="H2809">
            <v>0</v>
          </cell>
          <cell r="I2809">
            <v>38500</v>
          </cell>
          <cell r="J2809">
            <v>38500</v>
          </cell>
          <cell r="K2809">
            <v>20</v>
          </cell>
          <cell r="L2809">
            <v>10</v>
          </cell>
        </row>
        <row r="2810">
          <cell r="A2810">
            <v>2630</v>
          </cell>
          <cell r="B2810" t="str">
            <v>060302.4612.04941.01 PAMSIMAS Desa Mbuwu</v>
          </cell>
          <cell r="C2810" t="str">
            <v>Swakelola</v>
          </cell>
          <cell r="D2810" t="str">
            <v>Fisik</v>
          </cell>
          <cell r="E2810">
            <v>0</v>
          </cell>
          <cell r="F2810">
            <v>192500</v>
          </cell>
          <cell r="G2810">
            <v>192500</v>
          </cell>
          <cell r="H2810">
            <v>0</v>
          </cell>
          <cell r="I2810">
            <v>38500</v>
          </cell>
          <cell r="J2810">
            <v>38500</v>
          </cell>
          <cell r="K2810">
            <v>20</v>
          </cell>
          <cell r="L2810">
            <v>10</v>
          </cell>
        </row>
        <row r="2811">
          <cell r="A2811">
            <v>2631</v>
          </cell>
          <cell r="B2811" t="str">
            <v>060302.4612.04941.01 PAMSIMAS Desa Lumbumamara Kec. Banawa Selatan</v>
          </cell>
          <cell r="C2811" t="str">
            <v>Swakelola</v>
          </cell>
          <cell r="D2811" t="str">
            <v>Fisik</v>
          </cell>
          <cell r="E2811">
            <v>0</v>
          </cell>
          <cell r="F2811">
            <v>192500</v>
          </cell>
          <cell r="G2811">
            <v>192500</v>
          </cell>
          <cell r="H2811">
            <v>0</v>
          </cell>
          <cell r="I2811">
            <v>38500</v>
          </cell>
          <cell r="J2811">
            <v>38500</v>
          </cell>
          <cell r="K2811">
            <v>20</v>
          </cell>
          <cell r="L2811">
            <v>10</v>
          </cell>
        </row>
        <row r="2812">
          <cell r="A2812">
            <v>2632</v>
          </cell>
          <cell r="B2812" t="str">
            <v>060302.4612.04941.01 PAMSIMAS Desa Bambarimi Kec. Banawa Selatan</v>
          </cell>
          <cell r="C2812" t="str">
            <v>Swakelola</v>
          </cell>
          <cell r="D2812" t="str">
            <v>Fisik</v>
          </cell>
          <cell r="E2812">
            <v>0</v>
          </cell>
          <cell r="F2812">
            <v>192500</v>
          </cell>
          <cell r="G2812">
            <v>192500</v>
          </cell>
          <cell r="H2812">
            <v>0</v>
          </cell>
          <cell r="I2812">
            <v>38500</v>
          </cell>
          <cell r="J2812">
            <v>38500</v>
          </cell>
          <cell r="K2812">
            <v>20</v>
          </cell>
          <cell r="L2812">
            <v>10</v>
          </cell>
        </row>
        <row r="2813">
          <cell r="A2813">
            <v>2633</v>
          </cell>
          <cell r="B2813" t="str">
            <v>060302.4612.04941.01 PAMSIMAS Desa Tanamea Kec. Banawa Selatan</v>
          </cell>
          <cell r="C2813" t="str">
            <v>Swakelola</v>
          </cell>
          <cell r="D2813" t="str">
            <v>Fisik</v>
          </cell>
          <cell r="E2813">
            <v>0</v>
          </cell>
          <cell r="F2813">
            <v>192500</v>
          </cell>
          <cell r="G2813">
            <v>192500</v>
          </cell>
          <cell r="H2813">
            <v>0</v>
          </cell>
          <cell r="I2813">
            <v>38500</v>
          </cell>
          <cell r="J2813">
            <v>38500</v>
          </cell>
          <cell r="K2813">
            <v>20</v>
          </cell>
          <cell r="L2813">
            <v>10</v>
          </cell>
        </row>
        <row r="2814">
          <cell r="A2814">
            <v>2634</v>
          </cell>
          <cell r="B2814" t="str">
            <v>060302.4612.04941.01 PAMSIMAS Desa Rio Mukti Kec. Rio Pakavs</v>
          </cell>
          <cell r="C2814" t="str">
            <v>Swakelola</v>
          </cell>
          <cell r="D2814" t="str">
            <v>Fisik</v>
          </cell>
          <cell r="E2814">
            <v>0</v>
          </cell>
          <cell r="F2814">
            <v>192500</v>
          </cell>
          <cell r="G2814">
            <v>192500</v>
          </cell>
          <cell r="H2814">
            <v>0</v>
          </cell>
          <cell r="I2814">
            <v>38500</v>
          </cell>
          <cell r="J2814">
            <v>38500</v>
          </cell>
          <cell r="K2814">
            <v>20</v>
          </cell>
          <cell r="L2814">
            <v>10</v>
          </cell>
        </row>
        <row r="2815">
          <cell r="A2815">
            <v>2635</v>
          </cell>
          <cell r="B2815" t="str">
            <v>060302.4612.04941.01 PAMSIMAS Desa Lalundu Kec. Rio Pakava</v>
          </cell>
          <cell r="C2815" t="str">
            <v>Swakelola</v>
          </cell>
          <cell r="D2815" t="str">
            <v>Fisik</v>
          </cell>
          <cell r="E2815">
            <v>0</v>
          </cell>
          <cell r="F2815">
            <v>192500</v>
          </cell>
          <cell r="G2815">
            <v>192500</v>
          </cell>
          <cell r="H2815">
            <v>0</v>
          </cell>
          <cell r="I2815">
            <v>38500</v>
          </cell>
          <cell r="J2815">
            <v>38500</v>
          </cell>
          <cell r="K2815">
            <v>20</v>
          </cell>
          <cell r="L2815">
            <v>10</v>
          </cell>
        </row>
        <row r="2816">
          <cell r="A2816">
            <v>2636</v>
          </cell>
          <cell r="B2816" t="str">
            <v>060302.4612.04941.01 PAMSIMAS Desa Minti Makmur Kec. Rio Pakava</v>
          </cell>
          <cell r="C2816" t="str">
            <v>Swakelola</v>
          </cell>
          <cell r="D2816" t="str">
            <v>Fisik</v>
          </cell>
          <cell r="E2816">
            <v>0</v>
          </cell>
          <cell r="F2816">
            <v>192500</v>
          </cell>
          <cell r="G2816">
            <v>192500</v>
          </cell>
          <cell r="H2816">
            <v>0</v>
          </cell>
          <cell r="I2816">
            <v>38500</v>
          </cell>
          <cell r="J2816">
            <v>38500</v>
          </cell>
          <cell r="K2816">
            <v>20</v>
          </cell>
          <cell r="L2816">
            <v>10</v>
          </cell>
        </row>
        <row r="2817">
          <cell r="A2817">
            <v>2637</v>
          </cell>
          <cell r="B2817" t="str">
            <v>060302.4612.04941.01 PAMSIMAS Desa Pantolobete Kec. Rio Pakava</v>
          </cell>
          <cell r="C2817" t="str">
            <v>Swakelola</v>
          </cell>
          <cell r="D2817" t="str">
            <v>Fisik</v>
          </cell>
          <cell r="E2817">
            <v>0</v>
          </cell>
          <cell r="F2817">
            <v>192500</v>
          </cell>
          <cell r="G2817">
            <v>192500</v>
          </cell>
          <cell r="H2817">
            <v>0</v>
          </cell>
          <cell r="I2817">
            <v>38500</v>
          </cell>
          <cell r="J2817">
            <v>38500</v>
          </cell>
          <cell r="K2817">
            <v>20</v>
          </cell>
          <cell r="L2817">
            <v>10</v>
          </cell>
        </row>
        <row r="2818">
          <cell r="A2818">
            <v>2638</v>
          </cell>
          <cell r="B2818" t="str">
            <v>060302.4612.04941.01 PAMSIMAS Desa Bukit Indah Kec. Rio Pakava</v>
          </cell>
          <cell r="C2818" t="str">
            <v>Swakelola</v>
          </cell>
          <cell r="D2818" t="str">
            <v>Fisik</v>
          </cell>
          <cell r="E2818">
            <v>0</v>
          </cell>
          <cell r="F2818">
            <v>192500</v>
          </cell>
          <cell r="G2818">
            <v>192500</v>
          </cell>
          <cell r="H2818">
            <v>0</v>
          </cell>
          <cell r="I2818">
            <v>38500</v>
          </cell>
          <cell r="J2818">
            <v>38500</v>
          </cell>
          <cell r="K2818">
            <v>20</v>
          </cell>
          <cell r="L2818">
            <v>10</v>
          </cell>
        </row>
        <row r="2819">
          <cell r="A2819">
            <v>2639</v>
          </cell>
          <cell r="B2819" t="str">
            <v>060302.4612.04941.01 PAMSIMAS Desa Polando Jaya Kec. Rio Pakava</v>
          </cell>
          <cell r="C2819" t="str">
            <v>Swakelola</v>
          </cell>
          <cell r="D2819" t="str">
            <v>Fisik</v>
          </cell>
          <cell r="E2819">
            <v>0</v>
          </cell>
          <cell r="F2819">
            <v>192500</v>
          </cell>
          <cell r="G2819">
            <v>192500</v>
          </cell>
          <cell r="H2819">
            <v>0</v>
          </cell>
          <cell r="I2819">
            <v>38500</v>
          </cell>
          <cell r="J2819">
            <v>38500</v>
          </cell>
          <cell r="K2819">
            <v>20</v>
          </cell>
          <cell r="L2819">
            <v>10</v>
          </cell>
        </row>
        <row r="2820">
          <cell r="A2820">
            <v>5504656</v>
          </cell>
          <cell r="B2820" t="str">
            <v xml:space="preserve">PEMBANGUNAN INFRASTRUKTUR PERMUKIMAN KAB. BUOL </v>
          </cell>
          <cell r="C2820" t="str">
            <v xml:space="preserve">- </v>
          </cell>
          <cell r="D2820" t="str">
            <v>-</v>
          </cell>
          <cell r="E2820">
            <v>0</v>
          </cell>
          <cell r="F2820">
            <v>2310000</v>
          </cell>
          <cell r="G2820">
            <v>2310000</v>
          </cell>
          <cell r="H2820">
            <v>0</v>
          </cell>
          <cell r="I2820">
            <v>462000</v>
          </cell>
          <cell r="J2820">
            <v>462000</v>
          </cell>
          <cell r="K2820">
            <v>20</v>
          </cell>
          <cell r="L2820">
            <v>0</v>
          </cell>
        </row>
        <row r="2821">
          <cell r="A2821">
            <v>2640</v>
          </cell>
          <cell r="B2821" t="str">
            <v>060302.4612.04941.01 PAMSIMAS DESA LAKUAN</v>
          </cell>
          <cell r="C2821" t="str">
            <v>Swakelola</v>
          </cell>
          <cell r="D2821" t="str">
            <v>Fisik</v>
          </cell>
          <cell r="E2821">
            <v>0</v>
          </cell>
          <cell r="F2821">
            <v>192500</v>
          </cell>
          <cell r="G2821">
            <v>192500</v>
          </cell>
          <cell r="H2821">
            <v>0</v>
          </cell>
          <cell r="I2821">
            <v>38500</v>
          </cell>
          <cell r="J2821">
            <v>38500</v>
          </cell>
          <cell r="K2821">
            <v>20</v>
          </cell>
          <cell r="L2821">
            <v>0</v>
          </cell>
        </row>
        <row r="2822">
          <cell r="A2822">
            <v>2641</v>
          </cell>
          <cell r="B2822" t="str">
            <v>060302.4612.04941.01 PAMSIMAS DESA BUKAAN</v>
          </cell>
          <cell r="C2822" t="str">
            <v>Swakelola</v>
          </cell>
          <cell r="D2822" t="str">
            <v>Fisik</v>
          </cell>
          <cell r="E2822">
            <v>0</v>
          </cell>
          <cell r="F2822">
            <v>192500</v>
          </cell>
          <cell r="G2822">
            <v>192500</v>
          </cell>
          <cell r="H2822">
            <v>0</v>
          </cell>
          <cell r="I2822">
            <v>38500</v>
          </cell>
          <cell r="J2822">
            <v>38500</v>
          </cell>
          <cell r="K2822">
            <v>20</v>
          </cell>
          <cell r="L2822">
            <v>0</v>
          </cell>
        </row>
        <row r="2823">
          <cell r="A2823">
            <v>2642</v>
          </cell>
          <cell r="B2823" t="str">
            <v>060302.4612.04941.01 PAMSIMAS DESA BUSAK I</v>
          </cell>
          <cell r="C2823" t="str">
            <v>Swakelola</v>
          </cell>
          <cell r="D2823" t="str">
            <v>Fisik</v>
          </cell>
          <cell r="E2823">
            <v>0</v>
          </cell>
          <cell r="F2823">
            <v>192500</v>
          </cell>
          <cell r="G2823">
            <v>192500</v>
          </cell>
          <cell r="H2823">
            <v>0</v>
          </cell>
          <cell r="I2823">
            <v>38500</v>
          </cell>
          <cell r="J2823">
            <v>38500</v>
          </cell>
          <cell r="K2823">
            <v>20</v>
          </cell>
          <cell r="L2823">
            <v>0</v>
          </cell>
        </row>
        <row r="2824">
          <cell r="A2824">
            <v>2643</v>
          </cell>
          <cell r="B2824" t="str">
            <v>060302.4612.04941.01 PAMSIMAS DESA BARUGA</v>
          </cell>
          <cell r="C2824" t="str">
            <v>Swakelola</v>
          </cell>
          <cell r="D2824" t="str">
            <v>Fisik</v>
          </cell>
          <cell r="E2824">
            <v>0</v>
          </cell>
          <cell r="F2824">
            <v>192500</v>
          </cell>
          <cell r="G2824">
            <v>192500</v>
          </cell>
          <cell r="H2824">
            <v>0</v>
          </cell>
          <cell r="I2824">
            <v>38500</v>
          </cell>
          <cell r="J2824">
            <v>38500</v>
          </cell>
          <cell r="K2824">
            <v>20</v>
          </cell>
          <cell r="L2824">
            <v>0</v>
          </cell>
        </row>
        <row r="2825">
          <cell r="A2825">
            <v>2644</v>
          </cell>
          <cell r="B2825" t="str">
            <v>060302.4612.04941.01 PAMSIMAS DESA POMAYAGON</v>
          </cell>
          <cell r="C2825" t="str">
            <v>Swakelola</v>
          </cell>
          <cell r="D2825" t="str">
            <v>Fisik</v>
          </cell>
          <cell r="E2825">
            <v>0</v>
          </cell>
          <cell r="F2825">
            <v>192500</v>
          </cell>
          <cell r="G2825">
            <v>192500</v>
          </cell>
          <cell r="H2825">
            <v>0</v>
          </cell>
          <cell r="I2825">
            <v>38500</v>
          </cell>
          <cell r="J2825">
            <v>38500</v>
          </cell>
          <cell r="K2825">
            <v>20</v>
          </cell>
          <cell r="L2825">
            <v>0</v>
          </cell>
        </row>
        <row r="2826">
          <cell r="A2826">
            <v>2645</v>
          </cell>
          <cell r="B2826" t="str">
            <v>060302.4612.04941.01 PAMSIMAS DESA GUAMONIAL</v>
          </cell>
          <cell r="C2826" t="str">
            <v>Swakelola</v>
          </cell>
          <cell r="D2826" t="str">
            <v>Fisik</v>
          </cell>
          <cell r="E2826">
            <v>0</v>
          </cell>
          <cell r="F2826">
            <v>192500</v>
          </cell>
          <cell r="G2826">
            <v>192500</v>
          </cell>
          <cell r="H2826">
            <v>0</v>
          </cell>
          <cell r="I2826">
            <v>38500</v>
          </cell>
          <cell r="J2826">
            <v>38500</v>
          </cell>
          <cell r="K2826">
            <v>20</v>
          </cell>
          <cell r="L2826">
            <v>0</v>
          </cell>
        </row>
        <row r="2827">
          <cell r="A2827">
            <v>2646</v>
          </cell>
          <cell r="B2827" t="str">
            <v>060302.4612.04941.01 PAMSIMAS DESA WAKAT</v>
          </cell>
          <cell r="C2827" t="str">
            <v>Swakelola</v>
          </cell>
          <cell r="D2827" t="str">
            <v>Fisik</v>
          </cell>
          <cell r="E2827">
            <v>0</v>
          </cell>
          <cell r="F2827">
            <v>192500</v>
          </cell>
          <cell r="G2827">
            <v>192500</v>
          </cell>
          <cell r="H2827">
            <v>0</v>
          </cell>
          <cell r="I2827">
            <v>38500</v>
          </cell>
          <cell r="J2827">
            <v>38500</v>
          </cell>
          <cell r="K2827">
            <v>20</v>
          </cell>
          <cell r="L2827">
            <v>0</v>
          </cell>
        </row>
        <row r="2828">
          <cell r="A2828">
            <v>2647</v>
          </cell>
          <cell r="B2828" t="str">
            <v>060302.4612.04941.01 PAMSIMAS DESA TAMIT</v>
          </cell>
          <cell r="C2828" t="str">
            <v>Swakelola</v>
          </cell>
          <cell r="D2828" t="str">
            <v>Fisik</v>
          </cell>
          <cell r="E2828">
            <v>0</v>
          </cell>
          <cell r="F2828">
            <v>192500</v>
          </cell>
          <cell r="G2828">
            <v>192500</v>
          </cell>
          <cell r="H2828">
            <v>0</v>
          </cell>
          <cell r="I2828">
            <v>38500</v>
          </cell>
          <cell r="J2828">
            <v>38500</v>
          </cell>
          <cell r="K2828">
            <v>20</v>
          </cell>
          <cell r="L2828">
            <v>0</v>
          </cell>
        </row>
        <row r="2829">
          <cell r="A2829">
            <v>2648</v>
          </cell>
          <cell r="B2829" t="str">
            <v>060302.4612.04941.01 PAMSIMAS DESA BULAGIDUN TANJUNG</v>
          </cell>
          <cell r="C2829" t="str">
            <v>Swakelola</v>
          </cell>
          <cell r="D2829" t="str">
            <v>Fisik</v>
          </cell>
          <cell r="E2829">
            <v>0</v>
          </cell>
          <cell r="F2829">
            <v>192500</v>
          </cell>
          <cell r="G2829">
            <v>192500</v>
          </cell>
          <cell r="H2829">
            <v>0</v>
          </cell>
          <cell r="I2829">
            <v>38500</v>
          </cell>
          <cell r="J2829">
            <v>38500</v>
          </cell>
          <cell r="K2829">
            <v>20</v>
          </cell>
          <cell r="L2829">
            <v>0</v>
          </cell>
        </row>
        <row r="2830">
          <cell r="A2830">
            <v>2649</v>
          </cell>
          <cell r="B2830" t="str">
            <v>060302.4612.04941.01 PAMSIMAS DESA DIAPATI</v>
          </cell>
          <cell r="C2830" t="str">
            <v>Swakelola</v>
          </cell>
          <cell r="D2830" t="str">
            <v>Fisik</v>
          </cell>
          <cell r="E2830">
            <v>0</v>
          </cell>
          <cell r="F2830">
            <v>192500</v>
          </cell>
          <cell r="G2830">
            <v>192500</v>
          </cell>
          <cell r="H2830">
            <v>0</v>
          </cell>
          <cell r="I2830">
            <v>38500</v>
          </cell>
          <cell r="J2830">
            <v>38500</v>
          </cell>
          <cell r="K2830">
            <v>20</v>
          </cell>
          <cell r="L2830">
            <v>0</v>
          </cell>
        </row>
        <row r="2831">
          <cell r="A2831">
            <v>2650</v>
          </cell>
          <cell r="B2831" t="str">
            <v>060302.4612.04941.01 PAMSIMAS DESA MOLANGATO</v>
          </cell>
          <cell r="C2831" t="str">
            <v>Swakelola</v>
          </cell>
          <cell r="D2831" t="str">
            <v>Fisik</v>
          </cell>
          <cell r="E2831">
            <v>0</v>
          </cell>
          <cell r="F2831">
            <v>192500</v>
          </cell>
          <cell r="G2831">
            <v>192500</v>
          </cell>
          <cell r="H2831">
            <v>0</v>
          </cell>
          <cell r="I2831">
            <v>38500</v>
          </cell>
          <cell r="J2831">
            <v>38500</v>
          </cell>
          <cell r="K2831">
            <v>20</v>
          </cell>
          <cell r="L2831">
            <v>0</v>
          </cell>
        </row>
        <row r="2832">
          <cell r="A2832">
            <v>2651</v>
          </cell>
          <cell r="B2832" t="str">
            <v>060302.4612.04941.01 PAMSIMAS DESA PIONOTO</v>
          </cell>
          <cell r="C2832" t="str">
            <v>Swakelola</v>
          </cell>
          <cell r="D2832" t="str">
            <v>Fisik</v>
          </cell>
          <cell r="E2832">
            <v>0</v>
          </cell>
          <cell r="F2832">
            <v>192500</v>
          </cell>
          <cell r="G2832">
            <v>192500</v>
          </cell>
          <cell r="H2832">
            <v>0</v>
          </cell>
          <cell r="I2832">
            <v>38500</v>
          </cell>
          <cell r="J2832">
            <v>38500</v>
          </cell>
          <cell r="K2832">
            <v>20</v>
          </cell>
          <cell r="L2832">
            <v>0</v>
          </cell>
        </row>
        <row r="2833">
          <cell r="A2833">
            <v>5504662</v>
          </cell>
          <cell r="B2833" t="str">
            <v xml:space="preserve">PEMBANGUNAN INFRASTRUKTUR PERMUKIMAN KAB. PARIGI MOUTONG </v>
          </cell>
          <cell r="C2833" t="str">
            <v xml:space="preserve">- </v>
          </cell>
          <cell r="D2833" t="str">
            <v>-</v>
          </cell>
          <cell r="E2833">
            <v>0</v>
          </cell>
          <cell r="F2833">
            <v>2310000</v>
          </cell>
          <cell r="G2833">
            <v>2310000</v>
          </cell>
          <cell r="H2833">
            <v>0</v>
          </cell>
          <cell r="I2833">
            <v>462000</v>
          </cell>
          <cell r="J2833">
            <v>462000</v>
          </cell>
          <cell r="K2833">
            <v>20</v>
          </cell>
          <cell r="L2833">
            <v>0</v>
          </cell>
        </row>
        <row r="2834">
          <cell r="A2834">
            <v>2652</v>
          </cell>
          <cell r="B2834" t="str">
            <v>060302.4612.04941.01 PAMSIMAS DESA SIENJO KEC. TORIBULU</v>
          </cell>
          <cell r="C2834" t="str">
            <v>Swakelola</v>
          </cell>
          <cell r="D2834" t="str">
            <v>Fisik</v>
          </cell>
          <cell r="E2834">
            <v>0</v>
          </cell>
          <cell r="F2834">
            <v>192500</v>
          </cell>
          <cell r="G2834">
            <v>192500</v>
          </cell>
          <cell r="H2834">
            <v>0</v>
          </cell>
          <cell r="I2834">
            <v>38500</v>
          </cell>
          <cell r="J2834">
            <v>38500</v>
          </cell>
          <cell r="K2834">
            <v>20</v>
          </cell>
          <cell r="L2834">
            <v>0</v>
          </cell>
        </row>
        <row r="2835">
          <cell r="A2835">
            <v>2653</v>
          </cell>
          <cell r="B2835" t="str">
            <v>060302.4612.04941.01 PAMSIMAS DESA SINIU KEC. SINIU</v>
          </cell>
          <cell r="C2835" t="str">
            <v>Swakelola</v>
          </cell>
          <cell r="D2835" t="str">
            <v>Fisik</v>
          </cell>
          <cell r="E2835">
            <v>0</v>
          </cell>
          <cell r="F2835">
            <v>192500</v>
          </cell>
          <cell r="G2835">
            <v>192500</v>
          </cell>
          <cell r="H2835">
            <v>0</v>
          </cell>
          <cell r="I2835">
            <v>38500</v>
          </cell>
          <cell r="J2835">
            <v>38500</v>
          </cell>
          <cell r="K2835">
            <v>20</v>
          </cell>
          <cell r="L2835">
            <v>0</v>
          </cell>
        </row>
        <row r="2836">
          <cell r="A2836">
            <v>2654</v>
          </cell>
          <cell r="B2836" t="str">
            <v>060302.4612.04941.01 PAMSIMAS DESA JONONUNU KEC. PARIGI TENGAH</v>
          </cell>
          <cell r="C2836" t="str">
            <v>Swakelola</v>
          </cell>
          <cell r="D2836" t="str">
            <v>Fisik</v>
          </cell>
          <cell r="E2836">
            <v>0</v>
          </cell>
          <cell r="F2836">
            <v>192500</v>
          </cell>
          <cell r="G2836">
            <v>192500</v>
          </cell>
          <cell r="H2836">
            <v>0</v>
          </cell>
          <cell r="I2836">
            <v>38500</v>
          </cell>
          <cell r="J2836">
            <v>38500</v>
          </cell>
          <cell r="K2836">
            <v>20</v>
          </cell>
          <cell r="L2836">
            <v>0</v>
          </cell>
        </row>
        <row r="2837">
          <cell r="A2837">
            <v>2655</v>
          </cell>
          <cell r="B2837" t="str">
            <v>060302.4612.04941.01 PAMSIMAS DESA PELAWA BARU KEC. PARIGI TENGAH</v>
          </cell>
          <cell r="C2837" t="str">
            <v>Swakelola</v>
          </cell>
          <cell r="D2837" t="str">
            <v>Fisik</v>
          </cell>
          <cell r="E2837">
            <v>0</v>
          </cell>
          <cell r="F2837">
            <v>192500</v>
          </cell>
          <cell r="G2837">
            <v>192500</v>
          </cell>
          <cell r="H2837">
            <v>0</v>
          </cell>
          <cell r="I2837">
            <v>38500</v>
          </cell>
          <cell r="J2837">
            <v>38500</v>
          </cell>
          <cell r="K2837">
            <v>20</v>
          </cell>
          <cell r="L2837">
            <v>0</v>
          </cell>
        </row>
        <row r="2838">
          <cell r="A2838">
            <v>2656</v>
          </cell>
          <cell r="B2838" t="str">
            <v>060302.4612.04941.01 PAMSIMAS DESA SAKINAH JAYA KEC. PARIGI UTARA</v>
          </cell>
          <cell r="C2838" t="str">
            <v>Swakelola</v>
          </cell>
          <cell r="D2838" t="str">
            <v>Fisik</v>
          </cell>
          <cell r="E2838">
            <v>0</v>
          </cell>
          <cell r="F2838">
            <v>192500</v>
          </cell>
          <cell r="G2838">
            <v>192500</v>
          </cell>
          <cell r="H2838">
            <v>0</v>
          </cell>
          <cell r="I2838">
            <v>38500</v>
          </cell>
          <cell r="J2838">
            <v>38500</v>
          </cell>
          <cell r="K2838">
            <v>20</v>
          </cell>
          <cell r="L2838">
            <v>0</v>
          </cell>
        </row>
        <row r="2839">
          <cell r="A2839">
            <v>2657</v>
          </cell>
          <cell r="B2839" t="str">
            <v>060302.4612.04941.01 PAMSIMAS DESA TINOMBO DUSUN SILABIA KEC. TINOMBO</v>
          </cell>
          <cell r="C2839" t="str">
            <v>Swakelola</v>
          </cell>
          <cell r="D2839" t="str">
            <v>Fisik</v>
          </cell>
          <cell r="E2839">
            <v>0</v>
          </cell>
          <cell r="F2839">
            <v>192500</v>
          </cell>
          <cell r="G2839">
            <v>192500</v>
          </cell>
          <cell r="H2839">
            <v>0</v>
          </cell>
          <cell r="I2839">
            <v>38500</v>
          </cell>
          <cell r="J2839">
            <v>38500</v>
          </cell>
          <cell r="K2839">
            <v>20</v>
          </cell>
          <cell r="L2839">
            <v>0</v>
          </cell>
        </row>
        <row r="2840">
          <cell r="A2840">
            <v>2658</v>
          </cell>
          <cell r="B2840" t="str">
            <v>060302.4612.04941.01 PAMSIMAS DESA OGOTUMUBU KEC. TOMINI</v>
          </cell>
          <cell r="C2840" t="str">
            <v>Swakelola</v>
          </cell>
          <cell r="D2840" t="str">
            <v>Fisik</v>
          </cell>
          <cell r="E2840">
            <v>0</v>
          </cell>
          <cell r="F2840">
            <v>192500</v>
          </cell>
          <cell r="G2840">
            <v>192500</v>
          </cell>
          <cell r="H2840">
            <v>0</v>
          </cell>
          <cell r="I2840">
            <v>38500</v>
          </cell>
          <cell r="J2840">
            <v>38500</v>
          </cell>
          <cell r="K2840">
            <v>20</v>
          </cell>
          <cell r="L2840">
            <v>0</v>
          </cell>
        </row>
        <row r="2841">
          <cell r="A2841">
            <v>2659</v>
          </cell>
          <cell r="B2841" t="str">
            <v>060302.4612.04941.01 PAMSIMAS DESA TOMINI KEC. TOMINI</v>
          </cell>
          <cell r="C2841" t="str">
            <v>Swakelola</v>
          </cell>
          <cell r="D2841" t="str">
            <v>Fisik</v>
          </cell>
          <cell r="E2841">
            <v>0</v>
          </cell>
          <cell r="F2841">
            <v>192500</v>
          </cell>
          <cell r="G2841">
            <v>192500</v>
          </cell>
          <cell r="H2841">
            <v>0</v>
          </cell>
          <cell r="I2841">
            <v>38500</v>
          </cell>
          <cell r="J2841">
            <v>38500</v>
          </cell>
          <cell r="K2841">
            <v>20</v>
          </cell>
          <cell r="L2841">
            <v>0</v>
          </cell>
        </row>
        <row r="2842">
          <cell r="A2842">
            <v>2660</v>
          </cell>
          <cell r="B2842" t="str">
            <v>060302.4612.04941.01 PAMSIMAS DESA PALASA TENGAH DUSUN BAMBANIPA KEC. PALASA</v>
          </cell>
          <cell r="C2842" t="str">
            <v>Swakelola</v>
          </cell>
          <cell r="D2842" t="str">
            <v>Fisik</v>
          </cell>
          <cell r="E2842">
            <v>0</v>
          </cell>
          <cell r="F2842">
            <v>192500</v>
          </cell>
          <cell r="G2842">
            <v>192500</v>
          </cell>
          <cell r="H2842">
            <v>0</v>
          </cell>
          <cell r="I2842">
            <v>38500</v>
          </cell>
          <cell r="J2842">
            <v>38500</v>
          </cell>
          <cell r="K2842">
            <v>20</v>
          </cell>
          <cell r="L2842">
            <v>0</v>
          </cell>
        </row>
        <row r="2843">
          <cell r="A2843">
            <v>2661</v>
          </cell>
          <cell r="B2843" t="str">
            <v>060302.4612.04941.01 PAMSIMAS DESA EEYA KEC. PALASA</v>
          </cell>
          <cell r="C2843" t="str">
            <v>Swakelola</v>
          </cell>
          <cell r="D2843" t="str">
            <v>Fisik</v>
          </cell>
          <cell r="E2843">
            <v>0</v>
          </cell>
          <cell r="F2843">
            <v>192500</v>
          </cell>
          <cell r="G2843">
            <v>192500</v>
          </cell>
          <cell r="H2843">
            <v>0</v>
          </cell>
          <cell r="I2843">
            <v>38500</v>
          </cell>
          <cell r="J2843">
            <v>38500</v>
          </cell>
          <cell r="K2843">
            <v>20</v>
          </cell>
          <cell r="L2843">
            <v>0</v>
          </cell>
        </row>
        <row r="2844">
          <cell r="A2844">
            <v>2662</v>
          </cell>
          <cell r="B2844" t="str">
            <v>060302.4612.04941.01 PAMSIMAS DESA TIBU KEC. TINOMBO</v>
          </cell>
          <cell r="C2844" t="str">
            <v>Swakelola</v>
          </cell>
          <cell r="D2844" t="str">
            <v>Fisik</v>
          </cell>
          <cell r="E2844">
            <v>0</v>
          </cell>
          <cell r="F2844">
            <v>192500</v>
          </cell>
          <cell r="G2844">
            <v>192500</v>
          </cell>
          <cell r="H2844">
            <v>0</v>
          </cell>
          <cell r="I2844">
            <v>38500</v>
          </cell>
          <cell r="J2844">
            <v>38500</v>
          </cell>
          <cell r="K2844">
            <v>20</v>
          </cell>
          <cell r="L2844">
            <v>0</v>
          </cell>
        </row>
        <row r="2845">
          <cell r="A2845">
            <v>2663</v>
          </cell>
          <cell r="B2845" t="str">
            <v>060302.4612.04941.01 PAMSIMAS DESA DUSUNAN KEC. TINOMBO</v>
          </cell>
          <cell r="C2845" t="str">
            <v>Swakelola</v>
          </cell>
          <cell r="D2845" t="str">
            <v>Fisik</v>
          </cell>
          <cell r="E2845">
            <v>0</v>
          </cell>
          <cell r="F2845">
            <v>192500</v>
          </cell>
          <cell r="G2845">
            <v>192500</v>
          </cell>
          <cell r="H2845">
            <v>0</v>
          </cell>
          <cell r="I2845">
            <v>38500</v>
          </cell>
          <cell r="J2845">
            <v>38500</v>
          </cell>
          <cell r="K2845">
            <v>20</v>
          </cell>
          <cell r="L2845">
            <v>0</v>
          </cell>
        </row>
        <row r="2846">
          <cell r="A2846">
            <v>5504671</v>
          </cell>
          <cell r="B2846" t="str">
            <v xml:space="preserve">PEMBANGUNAN INFRASTRUKTUR PERMUKIMAN KAB. TOJO UNA-UNA </v>
          </cell>
          <cell r="C2846" t="str">
            <v xml:space="preserve">- </v>
          </cell>
          <cell r="D2846" t="str">
            <v>-</v>
          </cell>
          <cell r="E2846">
            <v>0</v>
          </cell>
          <cell r="F2846">
            <v>2310000</v>
          </cell>
          <cell r="G2846">
            <v>2310000</v>
          </cell>
          <cell r="H2846">
            <v>0</v>
          </cell>
          <cell r="I2846">
            <v>462000</v>
          </cell>
          <cell r="J2846">
            <v>462000</v>
          </cell>
          <cell r="K2846">
            <v>20</v>
          </cell>
          <cell r="L2846">
            <v>6.38</v>
          </cell>
        </row>
        <row r="2847">
          <cell r="A2847">
            <v>2664</v>
          </cell>
          <cell r="B2847" t="str">
            <v>060302.4612.04941.01 PAMSIMAS Desa Paranonge Kec. Ulubongka</v>
          </cell>
          <cell r="C2847" t="str">
            <v>Swakelola</v>
          </cell>
          <cell r="D2847" t="str">
            <v>Fisik</v>
          </cell>
          <cell r="E2847">
            <v>0</v>
          </cell>
          <cell r="F2847">
            <v>192500</v>
          </cell>
          <cell r="G2847">
            <v>192500</v>
          </cell>
          <cell r="H2847">
            <v>0</v>
          </cell>
          <cell r="I2847">
            <v>38500</v>
          </cell>
          <cell r="J2847">
            <v>38500</v>
          </cell>
          <cell r="K2847">
            <v>20</v>
          </cell>
          <cell r="L2847">
            <v>5.5</v>
          </cell>
        </row>
        <row r="2848">
          <cell r="A2848">
            <v>2665</v>
          </cell>
          <cell r="B2848" t="str">
            <v>060302.4612.04941.01 PAMSIMAS Desa Uekambuno Kec. Ulubongka</v>
          </cell>
          <cell r="C2848" t="str">
            <v>Swakelola</v>
          </cell>
          <cell r="D2848" t="str">
            <v>Fisik</v>
          </cell>
          <cell r="E2848">
            <v>0</v>
          </cell>
          <cell r="F2848">
            <v>192500</v>
          </cell>
          <cell r="G2848">
            <v>192500</v>
          </cell>
          <cell r="H2848">
            <v>0</v>
          </cell>
          <cell r="I2848">
            <v>38500</v>
          </cell>
          <cell r="J2848">
            <v>38500</v>
          </cell>
          <cell r="K2848">
            <v>20</v>
          </cell>
          <cell r="L2848">
            <v>8.5</v>
          </cell>
        </row>
        <row r="2849">
          <cell r="A2849">
            <v>2666</v>
          </cell>
          <cell r="B2849" t="str">
            <v>060302.4612.04941.01 PAMSIMAS Desa Kabalo Kec. Tojo Barat</v>
          </cell>
          <cell r="C2849" t="str">
            <v>Swakelola</v>
          </cell>
          <cell r="D2849" t="str">
            <v>Fisik</v>
          </cell>
          <cell r="E2849">
            <v>0</v>
          </cell>
          <cell r="F2849">
            <v>192500</v>
          </cell>
          <cell r="G2849">
            <v>192500</v>
          </cell>
          <cell r="H2849">
            <v>0</v>
          </cell>
          <cell r="I2849">
            <v>38500</v>
          </cell>
          <cell r="J2849">
            <v>38500</v>
          </cell>
          <cell r="K2849">
            <v>20</v>
          </cell>
          <cell r="L2849">
            <v>5</v>
          </cell>
        </row>
        <row r="2850">
          <cell r="A2850">
            <v>2667</v>
          </cell>
          <cell r="B2850" t="str">
            <v>060302.4612.04941.01 PAMSIMAS Desa Malei Tojo Kec. Tojo Barat</v>
          </cell>
          <cell r="C2850" t="str">
            <v>Swakelola</v>
          </cell>
          <cell r="D2850" t="str">
            <v>Fisik</v>
          </cell>
          <cell r="E2850">
            <v>0</v>
          </cell>
          <cell r="F2850">
            <v>192500</v>
          </cell>
          <cell r="G2850">
            <v>192500</v>
          </cell>
          <cell r="H2850">
            <v>0</v>
          </cell>
          <cell r="I2850">
            <v>38500</v>
          </cell>
          <cell r="J2850">
            <v>38500</v>
          </cell>
          <cell r="K2850">
            <v>20</v>
          </cell>
          <cell r="L2850">
            <v>6</v>
          </cell>
        </row>
        <row r="2851">
          <cell r="A2851">
            <v>2668</v>
          </cell>
          <cell r="B2851" t="str">
            <v>060302.4612.04941.01 PAMSIMAS Desa Matako Kec. Tojo Barat</v>
          </cell>
          <cell r="C2851" t="str">
            <v>Swakelola</v>
          </cell>
          <cell r="D2851" t="str">
            <v>Fisik</v>
          </cell>
          <cell r="E2851">
            <v>0</v>
          </cell>
          <cell r="F2851">
            <v>192500</v>
          </cell>
          <cell r="G2851">
            <v>192500</v>
          </cell>
          <cell r="H2851">
            <v>0</v>
          </cell>
          <cell r="I2851">
            <v>38500</v>
          </cell>
          <cell r="J2851">
            <v>38500</v>
          </cell>
          <cell r="K2851">
            <v>20</v>
          </cell>
          <cell r="L2851">
            <v>4.5</v>
          </cell>
        </row>
        <row r="2852">
          <cell r="A2852">
            <v>2669</v>
          </cell>
          <cell r="B2852" t="str">
            <v>060302.4612.04941.01 PAMSIMAS Desa Tombiano Kec. Tojo Barat</v>
          </cell>
          <cell r="C2852" t="str">
            <v>Swakelola</v>
          </cell>
          <cell r="D2852" t="str">
            <v>Fisik</v>
          </cell>
          <cell r="E2852">
            <v>0</v>
          </cell>
          <cell r="F2852">
            <v>192500</v>
          </cell>
          <cell r="G2852">
            <v>192500</v>
          </cell>
          <cell r="H2852">
            <v>0</v>
          </cell>
          <cell r="I2852">
            <v>38500</v>
          </cell>
          <cell r="J2852">
            <v>38500</v>
          </cell>
          <cell r="K2852">
            <v>20</v>
          </cell>
          <cell r="L2852">
            <v>6.5</v>
          </cell>
        </row>
        <row r="2853">
          <cell r="A2853">
            <v>2670</v>
          </cell>
          <cell r="B2853" t="str">
            <v>060302.4612.04941.01 PAMSIMAS Desa Galuga Kec. Tojo Barat</v>
          </cell>
          <cell r="C2853" t="str">
            <v>Swakelola</v>
          </cell>
          <cell r="D2853" t="str">
            <v>Fisik</v>
          </cell>
          <cell r="E2853">
            <v>0</v>
          </cell>
          <cell r="F2853">
            <v>192500</v>
          </cell>
          <cell r="G2853">
            <v>192500</v>
          </cell>
          <cell r="H2853">
            <v>0</v>
          </cell>
          <cell r="I2853">
            <v>38500</v>
          </cell>
          <cell r="J2853">
            <v>38500</v>
          </cell>
          <cell r="K2853">
            <v>20</v>
          </cell>
          <cell r="L2853">
            <v>7</v>
          </cell>
        </row>
        <row r="2854">
          <cell r="A2854">
            <v>2671</v>
          </cell>
          <cell r="B2854" t="str">
            <v>060302.4612.04941.01 PAMSIMAS Desa Paotu Kec. Walea Kepulauan</v>
          </cell>
          <cell r="C2854" t="str">
            <v>Swakelola</v>
          </cell>
          <cell r="D2854" t="str">
            <v>Fisik</v>
          </cell>
          <cell r="E2854">
            <v>0</v>
          </cell>
          <cell r="F2854">
            <v>192500</v>
          </cell>
          <cell r="G2854">
            <v>192500</v>
          </cell>
          <cell r="H2854">
            <v>0</v>
          </cell>
          <cell r="I2854">
            <v>38500</v>
          </cell>
          <cell r="J2854">
            <v>38500</v>
          </cell>
          <cell r="K2854">
            <v>20</v>
          </cell>
          <cell r="L2854">
            <v>6.5</v>
          </cell>
        </row>
        <row r="2855">
          <cell r="A2855">
            <v>2672</v>
          </cell>
          <cell r="B2855" t="str">
            <v>060302.4612.04941.01 PAMSIMAS Desa Salinggoha Kec. Walea Besar</v>
          </cell>
          <cell r="C2855" t="str">
            <v>Swakelola</v>
          </cell>
          <cell r="D2855" t="str">
            <v>Fisik</v>
          </cell>
          <cell r="E2855">
            <v>0</v>
          </cell>
          <cell r="F2855">
            <v>192500</v>
          </cell>
          <cell r="G2855">
            <v>192500</v>
          </cell>
          <cell r="H2855">
            <v>0</v>
          </cell>
          <cell r="I2855">
            <v>38500</v>
          </cell>
          <cell r="J2855">
            <v>38500</v>
          </cell>
          <cell r="K2855">
            <v>20</v>
          </cell>
          <cell r="L2855">
            <v>7</v>
          </cell>
        </row>
        <row r="2856">
          <cell r="A2856">
            <v>2673</v>
          </cell>
          <cell r="B2856" t="str">
            <v>060302.4612.04941.01 PAMSIMAS Desa Sabo Kec. Ampana Tete</v>
          </cell>
          <cell r="C2856" t="str">
            <v>Swakelola</v>
          </cell>
          <cell r="D2856" t="str">
            <v>Fisik</v>
          </cell>
          <cell r="E2856">
            <v>0</v>
          </cell>
          <cell r="F2856">
            <v>192500</v>
          </cell>
          <cell r="G2856">
            <v>192500</v>
          </cell>
          <cell r="H2856">
            <v>0</v>
          </cell>
          <cell r="I2856">
            <v>38500</v>
          </cell>
          <cell r="J2856">
            <v>38500</v>
          </cell>
          <cell r="K2856">
            <v>20</v>
          </cell>
          <cell r="L2856">
            <v>7</v>
          </cell>
        </row>
        <row r="2857">
          <cell r="A2857">
            <v>2674</v>
          </cell>
          <cell r="B2857" t="str">
            <v>060302.4612.04941.01 PAMSIMAS Desa Bonebae II Kec. Ulubongka</v>
          </cell>
          <cell r="C2857" t="str">
            <v>Swakelola</v>
          </cell>
          <cell r="D2857" t="str">
            <v>Fisik</v>
          </cell>
          <cell r="E2857">
            <v>0</v>
          </cell>
          <cell r="F2857">
            <v>192500</v>
          </cell>
          <cell r="G2857">
            <v>192500</v>
          </cell>
          <cell r="H2857">
            <v>0</v>
          </cell>
          <cell r="I2857">
            <v>38500</v>
          </cell>
          <cell r="J2857">
            <v>38500</v>
          </cell>
          <cell r="K2857">
            <v>20</v>
          </cell>
          <cell r="L2857">
            <v>6.5</v>
          </cell>
        </row>
        <row r="2858">
          <cell r="A2858">
            <v>2675</v>
          </cell>
          <cell r="B2858" t="str">
            <v>060302.4612.04941.01 PAMSIMAS Desa Girimulyo Kec. Ampana Tete</v>
          </cell>
          <cell r="C2858" t="str">
            <v>Swakelola</v>
          </cell>
          <cell r="D2858" t="str">
            <v>Fisik</v>
          </cell>
          <cell r="E2858">
            <v>0</v>
          </cell>
          <cell r="F2858">
            <v>192500</v>
          </cell>
          <cell r="G2858">
            <v>192500</v>
          </cell>
          <cell r="H2858">
            <v>0</v>
          </cell>
          <cell r="I2858">
            <v>38500</v>
          </cell>
          <cell r="J2858">
            <v>38500</v>
          </cell>
          <cell r="K2858">
            <v>20</v>
          </cell>
          <cell r="L2858">
            <v>6.5</v>
          </cell>
        </row>
        <row r="2859">
          <cell r="A2859">
            <v>5504713</v>
          </cell>
          <cell r="B2859" t="str">
            <v xml:space="preserve">PEMBANGUNAN INFRASTRUKTUR PERMUKIMAN KAB. BULUKUMBA </v>
          </cell>
          <cell r="C2859" t="str">
            <v xml:space="preserve">- </v>
          </cell>
          <cell r="D2859" t="str">
            <v>-</v>
          </cell>
          <cell r="E2859">
            <v>0</v>
          </cell>
          <cell r="F2859">
            <v>2310000</v>
          </cell>
          <cell r="G2859">
            <v>2310000</v>
          </cell>
          <cell r="H2859">
            <v>0</v>
          </cell>
          <cell r="I2859">
            <v>0</v>
          </cell>
          <cell r="J2859">
            <v>0</v>
          </cell>
          <cell r="K2859">
            <v>0</v>
          </cell>
          <cell r="L2859">
            <v>0</v>
          </cell>
        </row>
        <row r="2860">
          <cell r="A2860">
            <v>2676</v>
          </cell>
          <cell r="B2860" t="str">
            <v>060302.4612.04941.02 Kel. Ela-Ela, Kec. Ujung Bulu</v>
          </cell>
          <cell r="C2860" t="str">
            <v>Swakelola</v>
          </cell>
          <cell r="D2860" t="str">
            <v>Fisik</v>
          </cell>
          <cell r="E2860">
            <v>0</v>
          </cell>
          <cell r="F2860">
            <v>192500</v>
          </cell>
          <cell r="G2860">
            <v>192500</v>
          </cell>
          <cell r="H2860">
            <v>0</v>
          </cell>
          <cell r="I2860">
            <v>0</v>
          </cell>
          <cell r="J2860">
            <v>0</v>
          </cell>
          <cell r="K2860">
            <v>0</v>
          </cell>
          <cell r="L2860">
            <v>0</v>
          </cell>
        </row>
        <row r="2861">
          <cell r="A2861">
            <v>2677</v>
          </cell>
          <cell r="B2861" t="str">
            <v>060302.4612.04941.02 Desa Balong, Kec Ujung Loe</v>
          </cell>
          <cell r="C2861" t="str">
            <v>Swakelola</v>
          </cell>
          <cell r="D2861" t="str">
            <v>Fisik</v>
          </cell>
          <cell r="E2861">
            <v>0</v>
          </cell>
          <cell r="F2861">
            <v>192500</v>
          </cell>
          <cell r="G2861">
            <v>192500</v>
          </cell>
          <cell r="H2861">
            <v>0</v>
          </cell>
          <cell r="I2861">
            <v>0</v>
          </cell>
          <cell r="J2861">
            <v>0</v>
          </cell>
          <cell r="K2861">
            <v>0</v>
          </cell>
          <cell r="L2861">
            <v>0</v>
          </cell>
        </row>
        <row r="2862">
          <cell r="A2862">
            <v>2678</v>
          </cell>
          <cell r="B2862" t="str">
            <v>060302.4612.04941.02 Desa Salemba, Kec. Ujung Loe</v>
          </cell>
          <cell r="C2862" t="str">
            <v>Swakelola</v>
          </cell>
          <cell r="D2862" t="str">
            <v>Fisik</v>
          </cell>
          <cell r="E2862">
            <v>0</v>
          </cell>
          <cell r="F2862">
            <v>192500</v>
          </cell>
          <cell r="G2862">
            <v>192500</v>
          </cell>
          <cell r="H2862">
            <v>0</v>
          </cell>
          <cell r="I2862">
            <v>0</v>
          </cell>
          <cell r="J2862">
            <v>0</v>
          </cell>
          <cell r="K2862">
            <v>0</v>
          </cell>
          <cell r="L2862">
            <v>0</v>
          </cell>
        </row>
        <row r="2863">
          <cell r="A2863">
            <v>2679</v>
          </cell>
          <cell r="B2863" t="str">
            <v>060302.4612.04941.02 Kel. Tanah Jaya, Kec. Kajang</v>
          </cell>
          <cell r="C2863" t="str">
            <v>Swakelola</v>
          </cell>
          <cell r="D2863" t="str">
            <v>Fisik</v>
          </cell>
          <cell r="E2863">
            <v>0</v>
          </cell>
          <cell r="F2863">
            <v>192500</v>
          </cell>
          <cell r="G2863">
            <v>192500</v>
          </cell>
          <cell r="H2863">
            <v>0</v>
          </cell>
          <cell r="I2863">
            <v>0</v>
          </cell>
          <cell r="J2863">
            <v>0</v>
          </cell>
          <cell r="K2863">
            <v>0</v>
          </cell>
          <cell r="L2863">
            <v>0</v>
          </cell>
        </row>
        <row r="2864">
          <cell r="A2864">
            <v>2680</v>
          </cell>
          <cell r="B2864" t="str">
            <v>060302.4612.04941.02 Desa Mattoangin, Kec. Kajang</v>
          </cell>
          <cell r="C2864" t="str">
            <v>Swakelola</v>
          </cell>
          <cell r="D2864" t="str">
            <v>Fisik</v>
          </cell>
          <cell r="E2864">
            <v>0</v>
          </cell>
          <cell r="F2864">
            <v>192500</v>
          </cell>
          <cell r="G2864">
            <v>192500</v>
          </cell>
          <cell r="H2864">
            <v>0</v>
          </cell>
          <cell r="I2864">
            <v>0</v>
          </cell>
          <cell r="J2864">
            <v>0</v>
          </cell>
          <cell r="K2864">
            <v>0</v>
          </cell>
          <cell r="L2864">
            <v>0</v>
          </cell>
        </row>
        <row r="2865">
          <cell r="A2865">
            <v>2681</v>
          </cell>
          <cell r="B2865" t="str">
            <v>060302.4612.04941.02 Desa Karassing, Kec. Herlang</v>
          </cell>
          <cell r="C2865" t="str">
            <v>Swakelola</v>
          </cell>
          <cell r="D2865" t="str">
            <v>Fisik</v>
          </cell>
          <cell r="E2865">
            <v>0</v>
          </cell>
          <cell r="F2865">
            <v>192500</v>
          </cell>
          <cell r="G2865">
            <v>192500</v>
          </cell>
          <cell r="H2865">
            <v>0</v>
          </cell>
          <cell r="I2865">
            <v>0</v>
          </cell>
          <cell r="J2865">
            <v>0</v>
          </cell>
          <cell r="K2865">
            <v>0</v>
          </cell>
          <cell r="L2865">
            <v>0</v>
          </cell>
        </row>
        <row r="2866">
          <cell r="A2866">
            <v>2682</v>
          </cell>
          <cell r="B2866" t="str">
            <v>060302.4612.04941.02 Desa Bulo-Bulo, Kec. Bulukumpa</v>
          </cell>
          <cell r="C2866" t="str">
            <v>Swakelola</v>
          </cell>
          <cell r="D2866" t="str">
            <v>Fisik</v>
          </cell>
          <cell r="E2866">
            <v>0</v>
          </cell>
          <cell r="F2866">
            <v>192500</v>
          </cell>
          <cell r="G2866">
            <v>192500</v>
          </cell>
          <cell r="H2866">
            <v>0</v>
          </cell>
          <cell r="I2866">
            <v>0</v>
          </cell>
          <cell r="J2866">
            <v>0</v>
          </cell>
          <cell r="K2866">
            <v>0</v>
          </cell>
          <cell r="L2866">
            <v>0</v>
          </cell>
        </row>
        <row r="2867">
          <cell r="A2867">
            <v>2683</v>
          </cell>
          <cell r="B2867" t="str">
            <v>060302.4612.04941.02 Desa Barugae, Kec. Bulukumpa</v>
          </cell>
          <cell r="C2867" t="str">
            <v>Swakelola</v>
          </cell>
          <cell r="D2867" t="str">
            <v>Fisik</v>
          </cell>
          <cell r="E2867">
            <v>0</v>
          </cell>
          <cell r="F2867">
            <v>192500</v>
          </cell>
          <cell r="G2867">
            <v>192500</v>
          </cell>
          <cell r="H2867">
            <v>0</v>
          </cell>
          <cell r="I2867">
            <v>0</v>
          </cell>
          <cell r="J2867">
            <v>0</v>
          </cell>
          <cell r="K2867">
            <v>0</v>
          </cell>
          <cell r="L2867">
            <v>0</v>
          </cell>
        </row>
        <row r="2868">
          <cell r="A2868">
            <v>2684</v>
          </cell>
          <cell r="B2868" t="str">
            <v>060302.4612.04941.02 Desa Kindang, Kec. Kindang</v>
          </cell>
          <cell r="C2868" t="str">
            <v>Swakelola</v>
          </cell>
          <cell r="D2868" t="str">
            <v>Fisik</v>
          </cell>
          <cell r="E2868">
            <v>0</v>
          </cell>
          <cell r="F2868">
            <v>192500</v>
          </cell>
          <cell r="G2868">
            <v>192500</v>
          </cell>
          <cell r="H2868">
            <v>0</v>
          </cell>
          <cell r="I2868">
            <v>0</v>
          </cell>
          <cell r="J2868">
            <v>0</v>
          </cell>
          <cell r="K2868">
            <v>0</v>
          </cell>
          <cell r="L2868">
            <v>0</v>
          </cell>
        </row>
        <row r="2869">
          <cell r="A2869">
            <v>2685</v>
          </cell>
          <cell r="B2869" t="str">
            <v>060302.4612.04941.02 Desa Tritiro, Kec. Bonto Tiro</v>
          </cell>
          <cell r="C2869" t="str">
            <v>Swakelola</v>
          </cell>
          <cell r="D2869" t="str">
            <v>Fisik</v>
          </cell>
          <cell r="E2869">
            <v>0</v>
          </cell>
          <cell r="F2869">
            <v>192500</v>
          </cell>
          <cell r="G2869">
            <v>192500</v>
          </cell>
          <cell r="H2869">
            <v>0</v>
          </cell>
          <cell r="I2869">
            <v>0</v>
          </cell>
          <cell r="J2869">
            <v>0</v>
          </cell>
          <cell r="K2869">
            <v>0</v>
          </cell>
          <cell r="L2869">
            <v>0</v>
          </cell>
        </row>
        <row r="2870">
          <cell r="A2870">
            <v>2686</v>
          </cell>
          <cell r="B2870" t="str">
            <v>060302.4612.04941.02 Desa Bonto Bulaeng, Kec. Bulukumpa</v>
          </cell>
          <cell r="C2870" t="str">
            <v>Swakelola</v>
          </cell>
          <cell r="D2870" t="str">
            <v>Fisik</v>
          </cell>
          <cell r="E2870">
            <v>0</v>
          </cell>
          <cell r="F2870">
            <v>192500</v>
          </cell>
          <cell r="G2870">
            <v>192500</v>
          </cell>
          <cell r="H2870">
            <v>0</v>
          </cell>
          <cell r="I2870">
            <v>0</v>
          </cell>
          <cell r="J2870">
            <v>0</v>
          </cell>
          <cell r="K2870">
            <v>0</v>
          </cell>
          <cell r="L2870">
            <v>0</v>
          </cell>
        </row>
        <row r="2871">
          <cell r="A2871">
            <v>2687</v>
          </cell>
          <cell r="B2871" t="str">
            <v>060302.4612.04941.02 Desa Bontomanai, Kec. Bulukumpa</v>
          </cell>
          <cell r="C2871" t="str">
            <v>Swakelola</v>
          </cell>
          <cell r="D2871" t="str">
            <v>Fisik</v>
          </cell>
          <cell r="E2871">
            <v>0</v>
          </cell>
          <cell r="F2871">
            <v>192500</v>
          </cell>
          <cell r="G2871">
            <v>192500</v>
          </cell>
          <cell r="H2871">
            <v>0</v>
          </cell>
          <cell r="I2871">
            <v>0</v>
          </cell>
          <cell r="J2871">
            <v>0</v>
          </cell>
          <cell r="K2871">
            <v>0</v>
          </cell>
          <cell r="L2871">
            <v>0</v>
          </cell>
        </row>
        <row r="2872">
          <cell r="A2872">
            <v>5504744</v>
          </cell>
          <cell r="B2872" t="str">
            <v xml:space="preserve">PEMBANGUNAN INFRASTRUKTUR PERMUKIMAN KAB. GOWA </v>
          </cell>
          <cell r="C2872" t="str">
            <v xml:space="preserve">- </v>
          </cell>
          <cell r="D2872" t="str">
            <v>-</v>
          </cell>
          <cell r="E2872">
            <v>0</v>
          </cell>
          <cell r="F2872">
            <v>2310000</v>
          </cell>
          <cell r="G2872">
            <v>2310000</v>
          </cell>
          <cell r="H2872">
            <v>0</v>
          </cell>
          <cell r="I2872">
            <v>0</v>
          </cell>
          <cell r="J2872">
            <v>0</v>
          </cell>
          <cell r="K2872">
            <v>0</v>
          </cell>
          <cell r="L2872">
            <v>0</v>
          </cell>
        </row>
        <row r="2873">
          <cell r="A2873">
            <v>2688</v>
          </cell>
          <cell r="B2873" t="str">
            <v>060302.4612.04941.03 Pembangunan Air Minum &amp; Sanitasi Berbasis Masyarakat (PAMSIMAS) Desa Bontobuddung Kec. Tompobulu</v>
          </cell>
          <cell r="C2873" t="str">
            <v>Swakelola</v>
          </cell>
          <cell r="D2873" t="str">
            <v>Fisik</v>
          </cell>
          <cell r="E2873">
            <v>0</v>
          </cell>
          <cell r="F2873">
            <v>182750</v>
          </cell>
          <cell r="G2873">
            <v>182750</v>
          </cell>
          <cell r="H2873">
            <v>0</v>
          </cell>
          <cell r="I2873">
            <v>0</v>
          </cell>
          <cell r="J2873">
            <v>0</v>
          </cell>
          <cell r="K2873">
            <v>0</v>
          </cell>
          <cell r="L2873">
            <v>0</v>
          </cell>
        </row>
        <row r="2874">
          <cell r="A2874">
            <v>2689</v>
          </cell>
          <cell r="B2874" t="str">
            <v>060302.4612.04941.03 Pembangunan Air Minum &amp; Sanitasi Berbasis Masyarakat (PAMSIMAS) Desa Rappolemba Kec. Tompobulu</v>
          </cell>
          <cell r="C2874" t="str">
            <v>Swakelola</v>
          </cell>
          <cell r="D2874" t="str">
            <v>Fisik</v>
          </cell>
          <cell r="E2874">
            <v>0</v>
          </cell>
          <cell r="F2874">
            <v>170500</v>
          </cell>
          <cell r="G2874">
            <v>170500</v>
          </cell>
          <cell r="H2874">
            <v>0</v>
          </cell>
          <cell r="I2874">
            <v>0</v>
          </cell>
          <cell r="J2874">
            <v>0</v>
          </cell>
          <cell r="K2874">
            <v>0</v>
          </cell>
          <cell r="L2874">
            <v>0</v>
          </cell>
        </row>
        <row r="2875">
          <cell r="A2875">
            <v>2690</v>
          </cell>
          <cell r="B2875" t="str">
            <v>060302.4612.04941.03 Pembangunan Air Minum &amp; Sanitasi Berbasis Masyarakat (PAMSIMAS) Desa Julukanaya Kec. Biringbulu</v>
          </cell>
          <cell r="C2875" t="str">
            <v>Swakelola</v>
          </cell>
          <cell r="D2875" t="str">
            <v>Fisik</v>
          </cell>
          <cell r="E2875">
            <v>0</v>
          </cell>
          <cell r="F2875">
            <v>170500</v>
          </cell>
          <cell r="G2875">
            <v>170500</v>
          </cell>
          <cell r="H2875">
            <v>0</v>
          </cell>
          <cell r="I2875">
            <v>0</v>
          </cell>
          <cell r="J2875">
            <v>0</v>
          </cell>
          <cell r="K2875">
            <v>0</v>
          </cell>
          <cell r="L2875">
            <v>0</v>
          </cell>
        </row>
        <row r="2876">
          <cell r="A2876">
            <v>2691</v>
          </cell>
          <cell r="B2876" t="str">
            <v>060302.4612.04941.03 Pembangunan Air Minum &amp; Sanitasi Berbasis Masyarakat (PAMSIMAS) Desa Pao Kec. Tombolo Pao</v>
          </cell>
          <cell r="C2876" t="str">
            <v>Swakelola</v>
          </cell>
          <cell r="D2876" t="str">
            <v>Fisik</v>
          </cell>
          <cell r="E2876">
            <v>0</v>
          </cell>
          <cell r="F2876">
            <v>170500</v>
          </cell>
          <cell r="G2876">
            <v>170500</v>
          </cell>
          <cell r="H2876">
            <v>0</v>
          </cell>
          <cell r="I2876">
            <v>0</v>
          </cell>
          <cell r="J2876">
            <v>0</v>
          </cell>
          <cell r="K2876">
            <v>0</v>
          </cell>
          <cell r="L2876">
            <v>0</v>
          </cell>
        </row>
        <row r="2877">
          <cell r="A2877">
            <v>2692</v>
          </cell>
          <cell r="B2877" t="str">
            <v>060302.4612.04941.03 Pembangunan Air Minum &amp; Sanitasi Berbasis Masyarakat (PAMSIMAS) Desa Lassa-Lassa Kec. Bontolempangan</v>
          </cell>
          <cell r="C2877" t="str">
            <v>Swakelola</v>
          </cell>
          <cell r="D2877" t="str">
            <v>Fisik</v>
          </cell>
          <cell r="E2877">
            <v>0</v>
          </cell>
          <cell r="F2877">
            <v>170500</v>
          </cell>
          <cell r="G2877">
            <v>170500</v>
          </cell>
          <cell r="H2877">
            <v>0</v>
          </cell>
          <cell r="I2877">
            <v>0</v>
          </cell>
          <cell r="J2877">
            <v>0</v>
          </cell>
          <cell r="K2877">
            <v>0</v>
          </cell>
          <cell r="L2877">
            <v>0</v>
          </cell>
        </row>
        <row r="2878">
          <cell r="A2878">
            <v>2693</v>
          </cell>
          <cell r="B2878" t="str">
            <v>060302.4612.04941.03 Pembangunan Air Minum &amp; Sanitasi Berbasis Masyarakat (PAMSIMAS) Desa Bontolempangan Kec. Bontolempangan</v>
          </cell>
          <cell r="C2878" t="str">
            <v>Swakelola</v>
          </cell>
          <cell r="D2878" t="str">
            <v>Fisik</v>
          </cell>
          <cell r="E2878">
            <v>0</v>
          </cell>
          <cell r="F2878">
            <v>170500</v>
          </cell>
          <cell r="G2878">
            <v>170500</v>
          </cell>
          <cell r="H2878">
            <v>0</v>
          </cell>
          <cell r="I2878">
            <v>0</v>
          </cell>
          <cell r="J2878">
            <v>0</v>
          </cell>
          <cell r="K2878">
            <v>0</v>
          </cell>
          <cell r="L2878">
            <v>0</v>
          </cell>
        </row>
        <row r="2879">
          <cell r="A2879">
            <v>2694</v>
          </cell>
          <cell r="B2879" t="str">
            <v>060302.4612.04941.03 Pembangunan Air Minum &amp; Sanitasi Berbasis Masyarakat (PAMSIMAS) Desa Bontoloe Kec. Bontolempangan</v>
          </cell>
          <cell r="C2879" t="str">
            <v>Swakelola</v>
          </cell>
          <cell r="D2879" t="str">
            <v>Fisik</v>
          </cell>
          <cell r="E2879">
            <v>0</v>
          </cell>
          <cell r="F2879">
            <v>170500</v>
          </cell>
          <cell r="G2879">
            <v>170500</v>
          </cell>
          <cell r="H2879">
            <v>0</v>
          </cell>
          <cell r="I2879">
            <v>0</v>
          </cell>
          <cell r="J2879">
            <v>0</v>
          </cell>
          <cell r="K2879">
            <v>0</v>
          </cell>
          <cell r="L2879">
            <v>0</v>
          </cell>
        </row>
        <row r="2880">
          <cell r="A2880">
            <v>2695</v>
          </cell>
          <cell r="B2880" t="str">
            <v>060302.4612.04941.03 Pembangunan Air Minum &amp; Sanitasi Berbasis Masyarakat (PAMSIMAS) Desa Balasuka Kec. Tombolo Pao</v>
          </cell>
          <cell r="C2880" t="str">
            <v>Swakelola</v>
          </cell>
          <cell r="D2880" t="str">
            <v>Fisik</v>
          </cell>
          <cell r="E2880">
            <v>0</v>
          </cell>
          <cell r="F2880">
            <v>170500</v>
          </cell>
          <cell r="G2880">
            <v>170500</v>
          </cell>
          <cell r="H2880">
            <v>0</v>
          </cell>
          <cell r="I2880">
            <v>0</v>
          </cell>
          <cell r="J2880">
            <v>0</v>
          </cell>
          <cell r="K2880">
            <v>0</v>
          </cell>
          <cell r="L2880">
            <v>0</v>
          </cell>
        </row>
        <row r="2881">
          <cell r="A2881">
            <v>2696</v>
          </cell>
          <cell r="B2881" t="str">
            <v>060302.4612.04941.03 Pembangunan Air Minum &amp; Sanitasi Berbasis Masyarakat (PAMSIMAS) Desa Ulujangan Kec. Bontolempangan</v>
          </cell>
          <cell r="C2881" t="str">
            <v>Swakelola</v>
          </cell>
          <cell r="D2881" t="str">
            <v>Fisik</v>
          </cell>
          <cell r="E2881">
            <v>0</v>
          </cell>
          <cell r="F2881">
            <v>170500</v>
          </cell>
          <cell r="G2881">
            <v>170500</v>
          </cell>
          <cell r="H2881">
            <v>0</v>
          </cell>
          <cell r="I2881">
            <v>0</v>
          </cell>
          <cell r="J2881">
            <v>0</v>
          </cell>
          <cell r="K2881">
            <v>0</v>
          </cell>
          <cell r="L2881">
            <v>0</v>
          </cell>
        </row>
        <row r="2882">
          <cell r="A2882">
            <v>2697</v>
          </cell>
          <cell r="B2882" t="str">
            <v>060302.4612.04941.03 Pembangunan Air Minum &amp; Sanitasi Berbasis Masyarakat (PAMSIMAS) Desa Bontosunggu Kec. Bajeng</v>
          </cell>
          <cell r="C2882" t="str">
            <v>Swakelola</v>
          </cell>
          <cell r="D2882" t="str">
            <v>Fisik</v>
          </cell>
          <cell r="E2882">
            <v>0</v>
          </cell>
          <cell r="F2882">
            <v>205000</v>
          </cell>
          <cell r="G2882">
            <v>205000</v>
          </cell>
          <cell r="H2882">
            <v>0</v>
          </cell>
          <cell r="I2882">
            <v>0</v>
          </cell>
          <cell r="J2882">
            <v>0</v>
          </cell>
          <cell r="K2882">
            <v>0</v>
          </cell>
          <cell r="L2882">
            <v>0</v>
          </cell>
        </row>
        <row r="2883">
          <cell r="A2883">
            <v>2698</v>
          </cell>
          <cell r="B2883" t="str">
            <v>060302.4612.04941.03 Pembangunan Air Minum &amp; Sanitasi Berbasis Masyarakat (PAMSIMAS) Desa Salajangki Kec. Bontonompo Selatan</v>
          </cell>
          <cell r="C2883" t="str">
            <v>Swakelola</v>
          </cell>
          <cell r="D2883" t="str">
            <v>Fisik</v>
          </cell>
          <cell r="E2883">
            <v>0</v>
          </cell>
          <cell r="F2883">
            <v>205000</v>
          </cell>
          <cell r="G2883">
            <v>205000</v>
          </cell>
          <cell r="H2883">
            <v>0</v>
          </cell>
          <cell r="I2883">
            <v>0</v>
          </cell>
          <cell r="J2883">
            <v>0</v>
          </cell>
          <cell r="K2883">
            <v>0</v>
          </cell>
          <cell r="L2883">
            <v>0</v>
          </cell>
        </row>
        <row r="2884">
          <cell r="A2884">
            <v>2699</v>
          </cell>
          <cell r="B2884" t="str">
            <v>060302.4612.04941.03 Pembangunan Air Minum &amp; Sanitasi Berbasis Masyarakat (PAMSIMAS) Desa Rannaloe Kec. Bungaya</v>
          </cell>
          <cell r="C2884" t="str">
            <v>Swakelola</v>
          </cell>
          <cell r="D2884" t="str">
            <v>Fisik</v>
          </cell>
          <cell r="E2884">
            <v>0</v>
          </cell>
          <cell r="F2884">
            <v>170500</v>
          </cell>
          <cell r="G2884">
            <v>170500</v>
          </cell>
          <cell r="H2884">
            <v>0</v>
          </cell>
          <cell r="I2884">
            <v>0</v>
          </cell>
          <cell r="J2884">
            <v>0</v>
          </cell>
          <cell r="K2884">
            <v>0</v>
          </cell>
          <cell r="L2884">
            <v>0</v>
          </cell>
        </row>
        <row r="2885">
          <cell r="A2885">
            <v>2700</v>
          </cell>
          <cell r="B2885" t="str">
            <v>060302.4612.04941.03 Pembangunan Air Minum &amp; Sanitasi Berbasis Masyarakat (PAMSIMAS) Desa Bulogading Kec. Bontonompo</v>
          </cell>
          <cell r="C2885" t="str">
            <v>Swakelola</v>
          </cell>
          <cell r="D2885" t="str">
            <v>Fisik</v>
          </cell>
          <cell r="E2885">
            <v>0</v>
          </cell>
          <cell r="F2885">
            <v>182750</v>
          </cell>
          <cell r="G2885">
            <v>182750</v>
          </cell>
          <cell r="H2885">
            <v>0</v>
          </cell>
          <cell r="I2885">
            <v>0</v>
          </cell>
          <cell r="J2885">
            <v>0</v>
          </cell>
          <cell r="K2885">
            <v>0</v>
          </cell>
          <cell r="L2885">
            <v>0</v>
          </cell>
        </row>
        <row r="2886">
          <cell r="A2886">
            <v>5504810</v>
          </cell>
          <cell r="B2886" t="str">
            <v xml:space="preserve">PEMBANGUNAN INFRASTRUKTUR PERMUKIMAN KAB. WAJO </v>
          </cell>
          <cell r="C2886" t="str">
            <v xml:space="preserve">- </v>
          </cell>
          <cell r="D2886" t="str">
            <v>-</v>
          </cell>
          <cell r="E2886">
            <v>0</v>
          </cell>
          <cell r="F2886">
            <v>2310000</v>
          </cell>
          <cell r="G2886">
            <v>2310000</v>
          </cell>
          <cell r="H2886">
            <v>0</v>
          </cell>
          <cell r="I2886">
            <v>462000</v>
          </cell>
          <cell r="J2886">
            <v>462000</v>
          </cell>
          <cell r="K2886">
            <v>20</v>
          </cell>
          <cell r="L2886">
            <v>0</v>
          </cell>
        </row>
        <row r="2887">
          <cell r="A2887">
            <v>2701</v>
          </cell>
          <cell r="B2887" t="str">
            <v>060302.4612.04941.02 PENGADAAN SARANA AIR MINUM DESA TANGKORO KEC. PITUMPANUA</v>
          </cell>
          <cell r="C2887" t="str">
            <v>Swakelola</v>
          </cell>
          <cell r="D2887" t="str">
            <v>Fisik</v>
          </cell>
          <cell r="E2887">
            <v>0</v>
          </cell>
          <cell r="F2887">
            <v>192500</v>
          </cell>
          <cell r="G2887">
            <v>192500</v>
          </cell>
          <cell r="H2887">
            <v>0</v>
          </cell>
          <cell r="I2887">
            <v>38500</v>
          </cell>
          <cell r="J2887">
            <v>38500</v>
          </cell>
          <cell r="K2887">
            <v>20</v>
          </cell>
          <cell r="L2887">
            <v>0</v>
          </cell>
        </row>
        <row r="2888">
          <cell r="A2888">
            <v>2702</v>
          </cell>
          <cell r="B2888" t="str">
            <v>060302.4612.04941.02 PENGADAAN SARANA AIR MINUM DESA ABBANDERANGE KEC. PITUMPANUA</v>
          </cell>
          <cell r="C2888" t="str">
            <v>Swakelola</v>
          </cell>
          <cell r="D2888" t="str">
            <v>Fisik</v>
          </cell>
          <cell r="E2888">
            <v>0</v>
          </cell>
          <cell r="F2888">
            <v>192500</v>
          </cell>
          <cell r="G2888">
            <v>192500</v>
          </cell>
          <cell r="H2888">
            <v>0</v>
          </cell>
          <cell r="I2888">
            <v>38500</v>
          </cell>
          <cell r="J2888">
            <v>38500</v>
          </cell>
          <cell r="K2888">
            <v>20</v>
          </cell>
          <cell r="L2888">
            <v>0</v>
          </cell>
        </row>
        <row r="2889">
          <cell r="A2889">
            <v>2703</v>
          </cell>
          <cell r="B2889" t="str">
            <v>060302.4612.04941.02 PENGADAAN SARANA AIR MINUM DESA PAOJEPE KEC. KEERA</v>
          </cell>
          <cell r="C2889" t="str">
            <v>Swakelola</v>
          </cell>
          <cell r="D2889" t="str">
            <v>Fisik</v>
          </cell>
          <cell r="E2889">
            <v>0</v>
          </cell>
          <cell r="F2889">
            <v>192500</v>
          </cell>
          <cell r="G2889">
            <v>192500</v>
          </cell>
          <cell r="H2889">
            <v>0</v>
          </cell>
          <cell r="I2889">
            <v>38500</v>
          </cell>
          <cell r="J2889">
            <v>38500</v>
          </cell>
          <cell r="K2889">
            <v>20</v>
          </cell>
          <cell r="L2889">
            <v>0</v>
          </cell>
        </row>
        <row r="2890">
          <cell r="A2890">
            <v>2704</v>
          </cell>
          <cell r="B2890" t="str">
            <v>060302.4612.04941.02 PENGADAAN SARANA AIR MINUM DESA PATTIROLOKA KEC. KEERA</v>
          </cell>
          <cell r="C2890" t="str">
            <v>Swakelola</v>
          </cell>
          <cell r="D2890" t="str">
            <v>Fisik</v>
          </cell>
          <cell r="E2890">
            <v>0</v>
          </cell>
          <cell r="F2890">
            <v>192500</v>
          </cell>
          <cell r="G2890">
            <v>192500</v>
          </cell>
          <cell r="H2890">
            <v>0</v>
          </cell>
          <cell r="I2890">
            <v>38500</v>
          </cell>
          <cell r="J2890">
            <v>38500</v>
          </cell>
          <cell r="K2890">
            <v>20</v>
          </cell>
          <cell r="L2890">
            <v>0</v>
          </cell>
        </row>
        <row r="2891">
          <cell r="A2891">
            <v>2705</v>
          </cell>
          <cell r="B2891" t="str">
            <v>060302.4612.04941.02 PENGADAAN SARANA AIR MINUM KELURAHAN LIMPOMAJANG KEC. MAJAULENG</v>
          </cell>
          <cell r="C2891" t="str">
            <v>Swakelola</v>
          </cell>
          <cell r="D2891" t="str">
            <v>Fisik</v>
          </cell>
          <cell r="E2891">
            <v>0</v>
          </cell>
          <cell r="F2891">
            <v>192500</v>
          </cell>
          <cell r="G2891">
            <v>192500</v>
          </cell>
          <cell r="H2891">
            <v>0</v>
          </cell>
          <cell r="I2891">
            <v>38500</v>
          </cell>
          <cell r="J2891">
            <v>38500</v>
          </cell>
          <cell r="K2891">
            <v>20</v>
          </cell>
          <cell r="L2891">
            <v>0</v>
          </cell>
        </row>
        <row r="2892">
          <cell r="A2892">
            <v>2706</v>
          </cell>
          <cell r="B2892" t="str">
            <v>060302.4612.04941.02 PENGADAAN SARANA AIR MINUM KELURAHAN MACANANG KEC. MAJAULENG</v>
          </cell>
          <cell r="C2892" t="str">
            <v>Swakelola</v>
          </cell>
          <cell r="D2892" t="str">
            <v>Fisik</v>
          </cell>
          <cell r="E2892">
            <v>0</v>
          </cell>
          <cell r="F2892">
            <v>192500</v>
          </cell>
          <cell r="G2892">
            <v>192500</v>
          </cell>
          <cell r="H2892">
            <v>0</v>
          </cell>
          <cell r="I2892">
            <v>38500</v>
          </cell>
          <cell r="J2892">
            <v>38500</v>
          </cell>
          <cell r="K2892">
            <v>20</v>
          </cell>
          <cell r="L2892">
            <v>0</v>
          </cell>
        </row>
        <row r="2893">
          <cell r="A2893">
            <v>2707</v>
          </cell>
          <cell r="B2893" t="str">
            <v>060302.4612.04941.02 PENGADAAN SARANA AIR MINUM DESA SORO KEC. TAKKALALLA</v>
          </cell>
          <cell r="C2893" t="str">
            <v>Swakelola</v>
          </cell>
          <cell r="D2893" t="str">
            <v>Fisik</v>
          </cell>
          <cell r="E2893">
            <v>0</v>
          </cell>
          <cell r="F2893">
            <v>192500</v>
          </cell>
          <cell r="G2893">
            <v>192500</v>
          </cell>
          <cell r="H2893">
            <v>0</v>
          </cell>
          <cell r="I2893">
            <v>38500</v>
          </cell>
          <cell r="J2893">
            <v>38500</v>
          </cell>
          <cell r="K2893">
            <v>20</v>
          </cell>
          <cell r="L2893">
            <v>0</v>
          </cell>
        </row>
        <row r="2894">
          <cell r="A2894">
            <v>2708</v>
          </cell>
          <cell r="B2894" t="str">
            <v>060302.4612.04941.02 PENGADAAN SARANA AIR MINUM DESA LEMPONG KEC. BOLA</v>
          </cell>
          <cell r="C2894" t="str">
            <v>Swakelola</v>
          </cell>
          <cell r="D2894" t="str">
            <v>Fisik</v>
          </cell>
          <cell r="E2894">
            <v>0</v>
          </cell>
          <cell r="F2894">
            <v>192500</v>
          </cell>
          <cell r="G2894">
            <v>192500</v>
          </cell>
          <cell r="H2894">
            <v>0</v>
          </cell>
          <cell r="I2894">
            <v>38500</v>
          </cell>
          <cell r="J2894">
            <v>38500</v>
          </cell>
          <cell r="K2894">
            <v>20</v>
          </cell>
          <cell r="L2894">
            <v>0</v>
          </cell>
        </row>
        <row r="2895">
          <cell r="A2895">
            <v>2709</v>
          </cell>
          <cell r="B2895" t="str">
            <v>060302.4612.04941.02 PENGADAAN SARANA AIR MINUM DESA TOBATANG KEC. PAMMANA</v>
          </cell>
          <cell r="C2895" t="str">
            <v>Swakelola</v>
          </cell>
          <cell r="D2895" t="str">
            <v>Fisik</v>
          </cell>
          <cell r="E2895">
            <v>0</v>
          </cell>
          <cell r="F2895">
            <v>192500</v>
          </cell>
          <cell r="G2895">
            <v>192500</v>
          </cell>
          <cell r="H2895">
            <v>0</v>
          </cell>
          <cell r="I2895">
            <v>38500</v>
          </cell>
          <cell r="J2895">
            <v>38500</v>
          </cell>
          <cell r="K2895">
            <v>20</v>
          </cell>
          <cell r="L2895">
            <v>0</v>
          </cell>
        </row>
        <row r="2896">
          <cell r="A2896">
            <v>2710</v>
          </cell>
          <cell r="B2896" t="str">
            <v>060302.4612.04941.02 PENGADAAN SARANA AIR MINUM DESA MAMMINASAE KEC. GILIRENG</v>
          </cell>
          <cell r="C2896" t="str">
            <v>Swakelola</v>
          </cell>
          <cell r="D2896" t="str">
            <v>Fisik</v>
          </cell>
          <cell r="E2896">
            <v>0</v>
          </cell>
          <cell r="F2896">
            <v>192500</v>
          </cell>
          <cell r="G2896">
            <v>192500</v>
          </cell>
          <cell r="H2896">
            <v>0</v>
          </cell>
          <cell r="I2896">
            <v>38500</v>
          </cell>
          <cell r="J2896">
            <v>38500</v>
          </cell>
          <cell r="K2896">
            <v>20</v>
          </cell>
          <cell r="L2896">
            <v>0</v>
          </cell>
        </row>
        <row r="2897">
          <cell r="A2897">
            <v>2711</v>
          </cell>
          <cell r="B2897" t="str">
            <v>060302.4612.04941.02 PENGADAAN SARANA AIR MINUM DESA WAJORIAJA KEC. TANASITOLO</v>
          </cell>
          <cell r="C2897" t="str">
            <v>Swakelola</v>
          </cell>
          <cell r="D2897" t="str">
            <v>Fisik</v>
          </cell>
          <cell r="E2897">
            <v>0</v>
          </cell>
          <cell r="F2897">
            <v>192500</v>
          </cell>
          <cell r="G2897">
            <v>192500</v>
          </cell>
          <cell r="H2897">
            <v>0</v>
          </cell>
          <cell r="I2897">
            <v>38500</v>
          </cell>
          <cell r="J2897">
            <v>38500</v>
          </cell>
          <cell r="K2897">
            <v>20</v>
          </cell>
          <cell r="L2897">
            <v>0</v>
          </cell>
        </row>
        <row r="2898">
          <cell r="A2898">
            <v>2712</v>
          </cell>
          <cell r="B2898" t="str">
            <v>060302.4612.04941.02 PENGADAAN SARANA AIR MINUM KELURAHAN TANCUNG KEC. TANASITOLO</v>
          </cell>
          <cell r="C2898" t="str">
            <v>Swakelola</v>
          </cell>
          <cell r="D2898" t="str">
            <v>Fisik</v>
          </cell>
          <cell r="E2898">
            <v>0</v>
          </cell>
          <cell r="F2898">
            <v>192500</v>
          </cell>
          <cell r="G2898">
            <v>192500</v>
          </cell>
          <cell r="H2898">
            <v>0</v>
          </cell>
          <cell r="I2898">
            <v>38500</v>
          </cell>
          <cell r="J2898">
            <v>38500</v>
          </cell>
          <cell r="K2898">
            <v>20</v>
          </cell>
          <cell r="L2898">
            <v>0</v>
          </cell>
        </row>
        <row r="2899">
          <cell r="A2899">
            <v>5504826</v>
          </cell>
          <cell r="B2899" t="str">
            <v xml:space="preserve">PEMBANGUNAN INFRASTRUKTUR PERMUKIMAN KAB. SIDENDRENG RAPPANG </v>
          </cell>
          <cell r="C2899" t="str">
            <v xml:space="preserve">- </v>
          </cell>
          <cell r="D2899" t="str">
            <v>-</v>
          </cell>
          <cell r="E2899">
            <v>0</v>
          </cell>
          <cell r="F2899">
            <v>2310000</v>
          </cell>
          <cell r="G2899">
            <v>2310000</v>
          </cell>
          <cell r="H2899">
            <v>0</v>
          </cell>
          <cell r="I2899">
            <v>0</v>
          </cell>
          <cell r="J2899">
            <v>0</v>
          </cell>
          <cell r="K2899">
            <v>0</v>
          </cell>
          <cell r="L2899">
            <v>0</v>
          </cell>
        </row>
        <row r="2900">
          <cell r="A2900">
            <v>2713</v>
          </cell>
          <cell r="B2900" t="str">
            <v>060302.4612.04941.01 PAMSIMAS Desa 1(Desa Lise Kecamatan Panca Lautang)</v>
          </cell>
          <cell r="C2900" t="str">
            <v>Swakelola</v>
          </cell>
          <cell r="D2900" t="str">
            <v>Fisik</v>
          </cell>
          <cell r="E2900">
            <v>0</v>
          </cell>
          <cell r="F2900">
            <v>192500</v>
          </cell>
          <cell r="G2900">
            <v>192500</v>
          </cell>
          <cell r="H2900">
            <v>0</v>
          </cell>
          <cell r="I2900">
            <v>0</v>
          </cell>
          <cell r="J2900">
            <v>0</v>
          </cell>
          <cell r="K2900">
            <v>0</v>
          </cell>
          <cell r="L2900">
            <v>0</v>
          </cell>
        </row>
        <row r="2901">
          <cell r="A2901">
            <v>2714</v>
          </cell>
          <cell r="B2901" t="str">
            <v>060302.4612.04941.01 PAMSIMAS Desa 2 (Desa Wanio Timoreng Kecamatan Panca Lautang)</v>
          </cell>
          <cell r="C2901" t="str">
            <v>Swakelola</v>
          </cell>
          <cell r="D2901" t="str">
            <v>Fisik</v>
          </cell>
          <cell r="E2901">
            <v>0</v>
          </cell>
          <cell r="F2901">
            <v>192500</v>
          </cell>
          <cell r="G2901">
            <v>192500</v>
          </cell>
          <cell r="H2901">
            <v>0</v>
          </cell>
          <cell r="I2901">
            <v>0</v>
          </cell>
          <cell r="J2901">
            <v>0</v>
          </cell>
          <cell r="K2901">
            <v>0</v>
          </cell>
          <cell r="L2901">
            <v>0</v>
          </cell>
        </row>
        <row r="2902">
          <cell r="A2902">
            <v>2715</v>
          </cell>
          <cell r="B2902" t="str">
            <v>060302.4612.04941.01 PAMSIMAS Desa 3 (Desa Taccimpo Kecamatan Dua PituE)</v>
          </cell>
          <cell r="C2902" t="str">
            <v>Swakelola</v>
          </cell>
          <cell r="D2902" t="str">
            <v>Fisik</v>
          </cell>
          <cell r="E2902">
            <v>0</v>
          </cell>
          <cell r="F2902">
            <v>192500</v>
          </cell>
          <cell r="G2902">
            <v>192500</v>
          </cell>
          <cell r="H2902">
            <v>0</v>
          </cell>
          <cell r="I2902">
            <v>0</v>
          </cell>
          <cell r="J2902">
            <v>0</v>
          </cell>
          <cell r="K2902">
            <v>0</v>
          </cell>
          <cell r="L2902">
            <v>0</v>
          </cell>
        </row>
        <row r="2903">
          <cell r="A2903">
            <v>2716</v>
          </cell>
          <cell r="B2903" t="str">
            <v>060302.4612.04941.01 PAMSIMAS Desa 4 (Desa Padang Loang Alau Kecamatan Dua PituE)</v>
          </cell>
          <cell r="C2903" t="str">
            <v>Swakelola</v>
          </cell>
          <cell r="D2903" t="str">
            <v>Fisik</v>
          </cell>
          <cell r="E2903">
            <v>0</v>
          </cell>
          <cell r="F2903">
            <v>192500</v>
          </cell>
          <cell r="G2903">
            <v>192500</v>
          </cell>
          <cell r="H2903">
            <v>0</v>
          </cell>
          <cell r="I2903">
            <v>0</v>
          </cell>
          <cell r="J2903">
            <v>0</v>
          </cell>
          <cell r="K2903">
            <v>0</v>
          </cell>
          <cell r="L2903">
            <v>0</v>
          </cell>
        </row>
        <row r="2904">
          <cell r="A2904">
            <v>2717</v>
          </cell>
          <cell r="B2904" t="str">
            <v>060302.4612.04941.01 PAMSIMAS Desa 5 (Desa Anabannae Kecamatan Pitu Riawa)</v>
          </cell>
          <cell r="C2904" t="str">
            <v>Swakelola</v>
          </cell>
          <cell r="D2904" t="str">
            <v>Fisik</v>
          </cell>
          <cell r="E2904">
            <v>0</v>
          </cell>
          <cell r="F2904">
            <v>192500</v>
          </cell>
          <cell r="G2904">
            <v>192500</v>
          </cell>
          <cell r="H2904">
            <v>0</v>
          </cell>
          <cell r="I2904">
            <v>0</v>
          </cell>
          <cell r="J2904">
            <v>0</v>
          </cell>
          <cell r="K2904">
            <v>0</v>
          </cell>
          <cell r="L2904">
            <v>0</v>
          </cell>
        </row>
        <row r="2905">
          <cell r="A2905">
            <v>2718</v>
          </cell>
          <cell r="B2905" t="str">
            <v>060302.4612.04941.01 PAMSIMAS Desa 6 (Desa Otting Kecamatan Pitu Riawa)</v>
          </cell>
          <cell r="C2905" t="str">
            <v>Swakelola</v>
          </cell>
          <cell r="D2905" t="str">
            <v>Fisik</v>
          </cell>
          <cell r="E2905">
            <v>0</v>
          </cell>
          <cell r="F2905">
            <v>192500</v>
          </cell>
          <cell r="G2905">
            <v>192500</v>
          </cell>
          <cell r="H2905">
            <v>0</v>
          </cell>
          <cell r="I2905">
            <v>0</v>
          </cell>
          <cell r="J2905">
            <v>0</v>
          </cell>
          <cell r="K2905">
            <v>0</v>
          </cell>
          <cell r="L2905">
            <v>0</v>
          </cell>
        </row>
        <row r="2906">
          <cell r="A2906">
            <v>2719</v>
          </cell>
          <cell r="B2906" t="str">
            <v>060302.4612.04941.01 PAMSIMAS Desa 7 (Desa Ajubissu Kecamatan Pitu Riawa)</v>
          </cell>
          <cell r="C2906" t="str">
            <v>Swakelola</v>
          </cell>
          <cell r="D2906" t="str">
            <v>Fisik</v>
          </cell>
          <cell r="E2906">
            <v>0</v>
          </cell>
          <cell r="F2906">
            <v>192500</v>
          </cell>
          <cell r="G2906">
            <v>192500</v>
          </cell>
          <cell r="H2906">
            <v>0</v>
          </cell>
          <cell r="I2906">
            <v>0</v>
          </cell>
          <cell r="J2906">
            <v>0</v>
          </cell>
          <cell r="K2906">
            <v>0</v>
          </cell>
          <cell r="L2906">
            <v>0</v>
          </cell>
        </row>
        <row r="2907">
          <cell r="A2907">
            <v>2720</v>
          </cell>
          <cell r="B2907" t="str">
            <v>060302.4612.04941.01 PAMSIMAS Desa 8 (Desa Kalempang Kecamatan Pitu Riawa)</v>
          </cell>
          <cell r="C2907" t="str">
            <v>Swakelola</v>
          </cell>
          <cell r="D2907" t="str">
            <v>Fisik</v>
          </cell>
          <cell r="E2907">
            <v>0</v>
          </cell>
          <cell r="F2907">
            <v>192500</v>
          </cell>
          <cell r="G2907">
            <v>192500</v>
          </cell>
          <cell r="H2907">
            <v>0</v>
          </cell>
          <cell r="I2907">
            <v>0</v>
          </cell>
          <cell r="J2907">
            <v>0</v>
          </cell>
          <cell r="K2907">
            <v>0</v>
          </cell>
          <cell r="L2907">
            <v>0</v>
          </cell>
        </row>
        <row r="2908">
          <cell r="A2908">
            <v>2721</v>
          </cell>
          <cell r="B2908" t="str">
            <v>060302.4612.04941.01 PAMSIMAS Desa 9 (Desa Tana Toro Kecamatan Pitu Riase)</v>
          </cell>
          <cell r="C2908" t="str">
            <v>Swakelola</v>
          </cell>
          <cell r="D2908" t="str">
            <v>Fisik</v>
          </cell>
          <cell r="E2908">
            <v>0</v>
          </cell>
          <cell r="F2908">
            <v>192500</v>
          </cell>
          <cell r="G2908">
            <v>192500</v>
          </cell>
          <cell r="H2908">
            <v>0</v>
          </cell>
          <cell r="I2908">
            <v>0</v>
          </cell>
          <cell r="J2908">
            <v>0</v>
          </cell>
          <cell r="K2908">
            <v>0</v>
          </cell>
          <cell r="L2908">
            <v>0</v>
          </cell>
        </row>
        <row r="2909">
          <cell r="A2909">
            <v>2722</v>
          </cell>
          <cell r="B2909" t="str">
            <v>060302.4612.04941.01 PAMSIMAS Desa 10 (Desa Leppangeng Kecamatan Pitu Riase)</v>
          </cell>
          <cell r="C2909" t="str">
            <v>Swakelola</v>
          </cell>
          <cell r="D2909" t="str">
            <v>Fisik</v>
          </cell>
          <cell r="E2909">
            <v>0</v>
          </cell>
          <cell r="F2909">
            <v>192500</v>
          </cell>
          <cell r="G2909">
            <v>192500</v>
          </cell>
          <cell r="H2909">
            <v>0</v>
          </cell>
          <cell r="I2909">
            <v>0</v>
          </cell>
          <cell r="J2909">
            <v>0</v>
          </cell>
          <cell r="K2909">
            <v>0</v>
          </cell>
          <cell r="L2909">
            <v>0</v>
          </cell>
        </row>
        <row r="2910">
          <cell r="A2910">
            <v>2723</v>
          </cell>
          <cell r="B2910" t="str">
            <v>060302.4612.04941.01 PAMSIMAS Desa 11 (Desa Lombo Kecamatan Pitu Riase)</v>
          </cell>
          <cell r="C2910" t="str">
            <v>Swakelola</v>
          </cell>
          <cell r="D2910" t="str">
            <v>Fisik</v>
          </cell>
          <cell r="E2910">
            <v>0</v>
          </cell>
          <cell r="F2910">
            <v>192500</v>
          </cell>
          <cell r="G2910">
            <v>192500</v>
          </cell>
          <cell r="H2910">
            <v>0</v>
          </cell>
          <cell r="I2910">
            <v>0</v>
          </cell>
          <cell r="J2910">
            <v>0</v>
          </cell>
          <cell r="K2910">
            <v>0</v>
          </cell>
          <cell r="L2910">
            <v>0</v>
          </cell>
        </row>
        <row r="2911">
          <cell r="A2911">
            <v>2724</v>
          </cell>
          <cell r="B2911" t="str">
            <v>060302.4612.04941.01 PAMSIMAS Desa 12 (Desa Belawae Kecamatan Pitu Riase)</v>
          </cell>
          <cell r="C2911" t="str">
            <v>Swakelola</v>
          </cell>
          <cell r="D2911" t="str">
            <v>Fisik</v>
          </cell>
          <cell r="E2911">
            <v>0</v>
          </cell>
          <cell r="F2911">
            <v>192500</v>
          </cell>
          <cell r="G2911">
            <v>192500</v>
          </cell>
          <cell r="H2911">
            <v>0</v>
          </cell>
          <cell r="I2911">
            <v>0</v>
          </cell>
          <cell r="J2911">
            <v>0</v>
          </cell>
          <cell r="K2911">
            <v>0</v>
          </cell>
          <cell r="L2911">
            <v>0</v>
          </cell>
        </row>
        <row r="2912">
          <cell r="A2912">
            <v>5504832</v>
          </cell>
          <cell r="B2912" t="str">
            <v xml:space="preserve">PEMBANGUNAN INFRASTRUKTUR PERMUKIMAN KAB. PINRANG </v>
          </cell>
          <cell r="C2912" t="str">
            <v xml:space="preserve">- </v>
          </cell>
          <cell r="D2912" t="str">
            <v>-</v>
          </cell>
          <cell r="E2912">
            <v>0</v>
          </cell>
          <cell r="F2912">
            <v>2310000</v>
          </cell>
          <cell r="G2912">
            <v>2310000</v>
          </cell>
          <cell r="H2912">
            <v>0</v>
          </cell>
          <cell r="I2912">
            <v>0</v>
          </cell>
          <cell r="J2912">
            <v>0</v>
          </cell>
          <cell r="K2912">
            <v>0</v>
          </cell>
          <cell r="L2912">
            <v>0</v>
          </cell>
        </row>
        <row r="2913">
          <cell r="A2913">
            <v>2725</v>
          </cell>
          <cell r="B2913" t="str">
            <v>060302.4612.04941.03 PAMSIMAS Desa Lotang Salo Kecamatan Suppa</v>
          </cell>
          <cell r="C2913" t="str">
            <v>Swakelola</v>
          </cell>
          <cell r="D2913" t="str">
            <v>Fisik</v>
          </cell>
          <cell r="E2913">
            <v>0</v>
          </cell>
          <cell r="F2913">
            <v>192500</v>
          </cell>
          <cell r="G2913">
            <v>192500</v>
          </cell>
          <cell r="H2913">
            <v>0</v>
          </cell>
          <cell r="I2913">
            <v>0</v>
          </cell>
          <cell r="J2913">
            <v>0</v>
          </cell>
          <cell r="K2913">
            <v>0</v>
          </cell>
          <cell r="L2913">
            <v>0</v>
          </cell>
        </row>
        <row r="2914">
          <cell r="A2914">
            <v>2726</v>
          </cell>
          <cell r="B2914" t="str">
            <v>060302.4612.04941.03 PAMSIMAS Desa Marannu Kecamatan mattiro Bulu</v>
          </cell>
          <cell r="C2914" t="str">
            <v>Swakelola</v>
          </cell>
          <cell r="D2914" t="str">
            <v>Fisik</v>
          </cell>
          <cell r="E2914">
            <v>0</v>
          </cell>
          <cell r="F2914">
            <v>192500</v>
          </cell>
          <cell r="G2914">
            <v>192500</v>
          </cell>
          <cell r="H2914">
            <v>0</v>
          </cell>
          <cell r="I2914">
            <v>0</v>
          </cell>
          <cell r="J2914">
            <v>0</v>
          </cell>
          <cell r="K2914">
            <v>0</v>
          </cell>
          <cell r="L2914">
            <v>0</v>
          </cell>
        </row>
        <row r="2915">
          <cell r="A2915">
            <v>2727</v>
          </cell>
          <cell r="B2915" t="str">
            <v>060302.4612.04941.03 PAMSIMAS Desa Waetuwoe Kecamatan Lanrisang</v>
          </cell>
          <cell r="C2915" t="str">
            <v>Swakelola</v>
          </cell>
          <cell r="D2915" t="str">
            <v>Fisik</v>
          </cell>
          <cell r="E2915">
            <v>0</v>
          </cell>
          <cell r="F2915">
            <v>192500</v>
          </cell>
          <cell r="G2915">
            <v>192500</v>
          </cell>
          <cell r="H2915">
            <v>0</v>
          </cell>
          <cell r="I2915">
            <v>0</v>
          </cell>
          <cell r="J2915">
            <v>0</v>
          </cell>
          <cell r="K2915">
            <v>0</v>
          </cell>
          <cell r="L2915">
            <v>0</v>
          </cell>
        </row>
        <row r="2916">
          <cell r="A2916">
            <v>2728</v>
          </cell>
          <cell r="B2916" t="str">
            <v>060302.4612.04941.03 PAMSIMAS Kelurahan Pallameang Kecamatan Mattiro Sompe</v>
          </cell>
          <cell r="C2916" t="str">
            <v>Swakelola</v>
          </cell>
          <cell r="D2916" t="str">
            <v>Fisik</v>
          </cell>
          <cell r="E2916">
            <v>0</v>
          </cell>
          <cell r="F2916">
            <v>192500</v>
          </cell>
          <cell r="G2916">
            <v>192500</v>
          </cell>
          <cell r="H2916">
            <v>0</v>
          </cell>
          <cell r="I2916">
            <v>0</v>
          </cell>
          <cell r="J2916">
            <v>0</v>
          </cell>
          <cell r="K2916">
            <v>0</v>
          </cell>
          <cell r="L2916">
            <v>0</v>
          </cell>
        </row>
        <row r="2917">
          <cell r="A2917">
            <v>2729</v>
          </cell>
          <cell r="B2917" t="str">
            <v>060302.4612.04941.03 PAMSIMAS Desa Pananrang Kecamatan Mattiro Bulu</v>
          </cell>
          <cell r="C2917" t="str">
            <v>Swakelola</v>
          </cell>
          <cell r="D2917" t="str">
            <v>Fisik</v>
          </cell>
          <cell r="E2917">
            <v>0</v>
          </cell>
          <cell r="F2917">
            <v>192500</v>
          </cell>
          <cell r="G2917">
            <v>192500</v>
          </cell>
          <cell r="H2917">
            <v>0</v>
          </cell>
          <cell r="I2917">
            <v>0</v>
          </cell>
          <cell r="J2917">
            <v>0</v>
          </cell>
          <cell r="K2917">
            <v>0</v>
          </cell>
          <cell r="L2917">
            <v>0</v>
          </cell>
        </row>
        <row r="2918">
          <cell r="A2918">
            <v>2730</v>
          </cell>
          <cell r="B2918" t="str">
            <v>060302.4612.04941.03 PAMSIMAS Desa Malimpung Kecamatan Patampanua</v>
          </cell>
          <cell r="C2918" t="str">
            <v>Swakelola</v>
          </cell>
          <cell r="D2918" t="str">
            <v>Fisik</v>
          </cell>
          <cell r="E2918">
            <v>0</v>
          </cell>
          <cell r="F2918">
            <v>192500</v>
          </cell>
          <cell r="G2918">
            <v>192500</v>
          </cell>
          <cell r="H2918">
            <v>0</v>
          </cell>
          <cell r="I2918">
            <v>0</v>
          </cell>
          <cell r="J2918">
            <v>0</v>
          </cell>
          <cell r="K2918">
            <v>0</v>
          </cell>
          <cell r="L2918">
            <v>0</v>
          </cell>
        </row>
        <row r="2919">
          <cell r="A2919">
            <v>2731</v>
          </cell>
          <cell r="B2919" t="str">
            <v>060302.4612.04941.03 PAMSIMAS Desa Padang Loang Kecamatan Patampanua</v>
          </cell>
          <cell r="C2919" t="str">
            <v>Swakelola</v>
          </cell>
          <cell r="D2919" t="str">
            <v>Fisik</v>
          </cell>
          <cell r="E2919">
            <v>0</v>
          </cell>
          <cell r="F2919">
            <v>192500</v>
          </cell>
          <cell r="G2919">
            <v>192500</v>
          </cell>
          <cell r="H2919">
            <v>0</v>
          </cell>
          <cell r="I2919">
            <v>0</v>
          </cell>
          <cell r="J2919">
            <v>0</v>
          </cell>
          <cell r="K2919">
            <v>0</v>
          </cell>
          <cell r="L2919">
            <v>0</v>
          </cell>
        </row>
        <row r="2920">
          <cell r="A2920">
            <v>2732</v>
          </cell>
          <cell r="B2920" t="str">
            <v>060302.4612.04941.03 PAMSIMAS Desa Paria Kecamatan Duampanua</v>
          </cell>
          <cell r="C2920" t="str">
            <v>Swakelola</v>
          </cell>
          <cell r="D2920" t="str">
            <v>Fisik</v>
          </cell>
          <cell r="E2920">
            <v>0</v>
          </cell>
          <cell r="F2920">
            <v>192500</v>
          </cell>
          <cell r="G2920">
            <v>192500</v>
          </cell>
          <cell r="H2920">
            <v>0</v>
          </cell>
          <cell r="I2920">
            <v>0</v>
          </cell>
          <cell r="J2920">
            <v>0</v>
          </cell>
          <cell r="K2920">
            <v>0</v>
          </cell>
          <cell r="L2920">
            <v>0</v>
          </cell>
        </row>
        <row r="2921">
          <cell r="A2921">
            <v>2733</v>
          </cell>
          <cell r="B2921" t="str">
            <v>060302.4612.04941.03 PAMSIMAS Desa Buttu Sawe Kecamatan Duampanua</v>
          </cell>
          <cell r="C2921" t="str">
            <v>Swakelola</v>
          </cell>
          <cell r="D2921" t="str">
            <v>Fisik</v>
          </cell>
          <cell r="E2921">
            <v>0</v>
          </cell>
          <cell r="F2921">
            <v>192500</v>
          </cell>
          <cell r="G2921">
            <v>192500</v>
          </cell>
          <cell r="H2921">
            <v>0</v>
          </cell>
          <cell r="I2921">
            <v>0</v>
          </cell>
          <cell r="J2921">
            <v>0</v>
          </cell>
          <cell r="K2921">
            <v>0</v>
          </cell>
          <cell r="L2921">
            <v>0</v>
          </cell>
        </row>
        <row r="2922">
          <cell r="A2922">
            <v>2734</v>
          </cell>
          <cell r="B2922" t="str">
            <v>060302.4612.04941.03 PAMSIMAS Kelurahan Pammase Kecamatan Tiroang</v>
          </cell>
          <cell r="C2922" t="str">
            <v>Swakelola</v>
          </cell>
          <cell r="D2922" t="str">
            <v>Fisik</v>
          </cell>
          <cell r="E2922">
            <v>0</v>
          </cell>
          <cell r="F2922">
            <v>192500</v>
          </cell>
          <cell r="G2922">
            <v>192500</v>
          </cell>
          <cell r="H2922">
            <v>0</v>
          </cell>
          <cell r="I2922">
            <v>0</v>
          </cell>
          <cell r="J2922">
            <v>0</v>
          </cell>
          <cell r="K2922">
            <v>0</v>
          </cell>
          <cell r="L2922">
            <v>0</v>
          </cell>
        </row>
        <row r="2923">
          <cell r="A2923">
            <v>2735</v>
          </cell>
          <cell r="B2923" t="str">
            <v>060302.4612.04941.03 PAMSIMAS Desa Kaseralau Kecamatan Batulappa</v>
          </cell>
          <cell r="C2923" t="str">
            <v>Swakelola</v>
          </cell>
          <cell r="D2923" t="str">
            <v>Fisik</v>
          </cell>
          <cell r="E2923">
            <v>0</v>
          </cell>
          <cell r="F2923">
            <v>192500</v>
          </cell>
          <cell r="G2923">
            <v>192500</v>
          </cell>
          <cell r="H2923">
            <v>0</v>
          </cell>
          <cell r="I2923">
            <v>0</v>
          </cell>
          <cell r="J2923">
            <v>0</v>
          </cell>
          <cell r="K2923">
            <v>0</v>
          </cell>
          <cell r="L2923">
            <v>0</v>
          </cell>
        </row>
        <row r="2924">
          <cell r="A2924">
            <v>2736</v>
          </cell>
          <cell r="B2924" t="str">
            <v>060302.4612.04941.03 PAMSIMAS Desa Letta Kecamatan Lembang</v>
          </cell>
          <cell r="C2924" t="str">
            <v>Swakelola</v>
          </cell>
          <cell r="D2924" t="str">
            <v>Fisik</v>
          </cell>
          <cell r="E2924">
            <v>0</v>
          </cell>
          <cell r="F2924">
            <v>192500</v>
          </cell>
          <cell r="G2924">
            <v>192500</v>
          </cell>
          <cell r="H2924">
            <v>0</v>
          </cell>
          <cell r="I2924">
            <v>0</v>
          </cell>
          <cell r="J2924">
            <v>0</v>
          </cell>
          <cell r="K2924">
            <v>0</v>
          </cell>
          <cell r="L2924">
            <v>0</v>
          </cell>
        </row>
        <row r="2925">
          <cell r="A2925">
            <v>5504863</v>
          </cell>
          <cell r="B2925" t="str">
            <v xml:space="preserve">PEMBANGUNAN INFRASTRUKTUR PERMUKIMAN KAB. TANA TORAJA </v>
          </cell>
          <cell r="C2925" t="str">
            <v xml:space="preserve">- </v>
          </cell>
          <cell r="D2925" t="str">
            <v>-</v>
          </cell>
          <cell r="E2925">
            <v>0</v>
          </cell>
          <cell r="F2925">
            <v>2310000</v>
          </cell>
          <cell r="G2925">
            <v>2310000</v>
          </cell>
          <cell r="H2925">
            <v>0</v>
          </cell>
          <cell r="I2925">
            <v>0</v>
          </cell>
          <cell r="J2925">
            <v>0</v>
          </cell>
          <cell r="K2925">
            <v>0</v>
          </cell>
          <cell r="L2925">
            <v>1.25</v>
          </cell>
        </row>
        <row r="2926">
          <cell r="A2926">
            <v>2737</v>
          </cell>
          <cell r="B2926" t="str">
            <v>060302.4612.04941.01 PAMSIMAS Lemb. Tiroan Kec. Bittuang</v>
          </cell>
          <cell r="C2926" t="str">
            <v>Swakelola</v>
          </cell>
          <cell r="D2926" t="str">
            <v>Fisik</v>
          </cell>
          <cell r="E2926">
            <v>0</v>
          </cell>
          <cell r="F2926">
            <v>192500</v>
          </cell>
          <cell r="G2926">
            <v>192500</v>
          </cell>
          <cell r="H2926">
            <v>0</v>
          </cell>
          <cell r="I2926">
            <v>0</v>
          </cell>
          <cell r="J2926">
            <v>0</v>
          </cell>
          <cell r="K2926">
            <v>0</v>
          </cell>
          <cell r="L2926">
            <v>15</v>
          </cell>
        </row>
        <row r="2927">
          <cell r="A2927">
            <v>2738</v>
          </cell>
          <cell r="B2927" t="str">
            <v>060302.4612.04941.01 PAMSIMAS Lemb. Bau Kec. Bittuang</v>
          </cell>
          <cell r="C2927" t="str">
            <v>Swakelola</v>
          </cell>
          <cell r="D2927" t="str">
            <v>Fisik</v>
          </cell>
          <cell r="E2927">
            <v>0</v>
          </cell>
          <cell r="F2927">
            <v>192500</v>
          </cell>
          <cell r="G2927">
            <v>192500</v>
          </cell>
          <cell r="H2927">
            <v>0</v>
          </cell>
          <cell r="I2927">
            <v>0</v>
          </cell>
          <cell r="J2927">
            <v>0</v>
          </cell>
          <cell r="K2927">
            <v>0</v>
          </cell>
          <cell r="L2927">
            <v>0</v>
          </cell>
        </row>
        <row r="2928">
          <cell r="A2928">
            <v>2739</v>
          </cell>
          <cell r="B2928" t="str">
            <v>060302.4612.04941.01 PAMSIMAS Lemb. Perindingan kec. Gandang Batu Sillanan</v>
          </cell>
          <cell r="C2928" t="str">
            <v>Swakelola</v>
          </cell>
          <cell r="D2928" t="str">
            <v>Fisik</v>
          </cell>
          <cell r="E2928">
            <v>0</v>
          </cell>
          <cell r="F2928">
            <v>192500</v>
          </cell>
          <cell r="G2928">
            <v>192500</v>
          </cell>
          <cell r="H2928">
            <v>0</v>
          </cell>
          <cell r="I2928">
            <v>0</v>
          </cell>
          <cell r="J2928">
            <v>0</v>
          </cell>
          <cell r="K2928">
            <v>0</v>
          </cell>
          <cell r="L2928">
            <v>0</v>
          </cell>
        </row>
        <row r="2929">
          <cell r="A2929">
            <v>2740</v>
          </cell>
          <cell r="B2929" t="str">
            <v>060302.4612.04941.01 PAMSIMAS Lemb. Gandang Batu Kec. Gandang Batu Sillanan</v>
          </cell>
          <cell r="C2929" t="str">
            <v>Swakelola</v>
          </cell>
          <cell r="D2929" t="str">
            <v>Fisik</v>
          </cell>
          <cell r="E2929">
            <v>0</v>
          </cell>
          <cell r="F2929">
            <v>192500</v>
          </cell>
          <cell r="G2929">
            <v>192500</v>
          </cell>
          <cell r="H2929">
            <v>0</v>
          </cell>
          <cell r="I2929">
            <v>0</v>
          </cell>
          <cell r="J2929">
            <v>0</v>
          </cell>
          <cell r="K2929">
            <v>0</v>
          </cell>
          <cell r="L2929">
            <v>0</v>
          </cell>
        </row>
        <row r="2930">
          <cell r="A2930">
            <v>2741</v>
          </cell>
          <cell r="B2930" t="str">
            <v>060302.4612.04941.01 PAMSIMAS Kel. To''''Sapan Kec. Makale Selatan</v>
          </cell>
          <cell r="C2930" t="str">
            <v>Swakelola</v>
          </cell>
          <cell r="D2930" t="str">
            <v>Fisik</v>
          </cell>
          <cell r="E2930">
            <v>0</v>
          </cell>
          <cell r="F2930">
            <v>192500</v>
          </cell>
          <cell r="G2930">
            <v>192500</v>
          </cell>
          <cell r="H2930">
            <v>0</v>
          </cell>
          <cell r="I2930">
            <v>0</v>
          </cell>
          <cell r="J2930">
            <v>0</v>
          </cell>
          <cell r="K2930">
            <v>0</v>
          </cell>
          <cell r="L2930">
            <v>0</v>
          </cell>
        </row>
        <row r="2931">
          <cell r="A2931">
            <v>2742</v>
          </cell>
          <cell r="B2931" t="str">
            <v>060302.4612.04941.01 PAMSIMAS Kel. Sandabilik Kec. Makale Selatan</v>
          </cell>
          <cell r="C2931" t="str">
            <v>Swakelola</v>
          </cell>
          <cell r="D2931" t="str">
            <v>Fisik</v>
          </cell>
          <cell r="E2931">
            <v>0</v>
          </cell>
          <cell r="F2931">
            <v>192500</v>
          </cell>
          <cell r="G2931">
            <v>192500</v>
          </cell>
          <cell r="H2931">
            <v>0</v>
          </cell>
          <cell r="I2931">
            <v>0</v>
          </cell>
          <cell r="J2931">
            <v>0</v>
          </cell>
          <cell r="K2931">
            <v>0</v>
          </cell>
          <cell r="L2931">
            <v>0</v>
          </cell>
        </row>
        <row r="2932">
          <cell r="A2932">
            <v>2743</v>
          </cell>
          <cell r="B2932" t="str">
            <v>060302.4612.04941.01 PAMSIMAS Lemb. Rantedada Kec. Mengkendek</v>
          </cell>
          <cell r="C2932" t="str">
            <v>Swakelola</v>
          </cell>
          <cell r="D2932" t="str">
            <v>Fisik</v>
          </cell>
          <cell r="E2932">
            <v>0</v>
          </cell>
          <cell r="F2932">
            <v>192500</v>
          </cell>
          <cell r="G2932">
            <v>192500</v>
          </cell>
          <cell r="H2932">
            <v>0</v>
          </cell>
          <cell r="I2932">
            <v>0</v>
          </cell>
          <cell r="J2932">
            <v>0</v>
          </cell>
          <cell r="K2932">
            <v>0</v>
          </cell>
          <cell r="L2932">
            <v>0</v>
          </cell>
        </row>
        <row r="2933">
          <cell r="A2933">
            <v>2744</v>
          </cell>
          <cell r="B2933" t="str">
            <v>060302.4612.04941.01 PAMSIMAS Lemb. Palesan Kec. rembon</v>
          </cell>
          <cell r="C2933" t="str">
            <v>Swakelola</v>
          </cell>
          <cell r="D2933" t="str">
            <v>Fisik</v>
          </cell>
          <cell r="E2933">
            <v>0</v>
          </cell>
          <cell r="F2933">
            <v>192500</v>
          </cell>
          <cell r="G2933">
            <v>192500</v>
          </cell>
          <cell r="H2933">
            <v>0</v>
          </cell>
          <cell r="I2933">
            <v>0</v>
          </cell>
          <cell r="J2933">
            <v>0</v>
          </cell>
          <cell r="K2933">
            <v>0</v>
          </cell>
          <cell r="L2933">
            <v>0</v>
          </cell>
        </row>
        <row r="2934">
          <cell r="A2934">
            <v>2745</v>
          </cell>
          <cell r="B2934" t="str">
            <v>060302.4612.04941.01 PAMSIMAS Lemb. Saluburonan Kec. Saluputti</v>
          </cell>
          <cell r="C2934" t="str">
            <v>Swakelola</v>
          </cell>
          <cell r="D2934" t="str">
            <v>Fisik</v>
          </cell>
          <cell r="E2934">
            <v>0</v>
          </cell>
          <cell r="F2934">
            <v>192500</v>
          </cell>
          <cell r="G2934">
            <v>192500</v>
          </cell>
          <cell r="H2934">
            <v>0</v>
          </cell>
          <cell r="I2934">
            <v>0</v>
          </cell>
          <cell r="J2934">
            <v>0</v>
          </cell>
          <cell r="K2934">
            <v>0</v>
          </cell>
          <cell r="L2934">
            <v>0</v>
          </cell>
        </row>
        <row r="2935">
          <cell r="A2935">
            <v>2746</v>
          </cell>
          <cell r="B2935" t="str">
            <v>060302.4612.04941.01 PAMSIMAS Lemb. Rano Tengah Kec. Rano</v>
          </cell>
          <cell r="C2935" t="str">
            <v>Swakelola</v>
          </cell>
          <cell r="D2935" t="str">
            <v>Fisik</v>
          </cell>
          <cell r="E2935">
            <v>0</v>
          </cell>
          <cell r="F2935">
            <v>192500</v>
          </cell>
          <cell r="G2935">
            <v>192500</v>
          </cell>
          <cell r="H2935">
            <v>0</v>
          </cell>
          <cell r="I2935">
            <v>0</v>
          </cell>
          <cell r="J2935">
            <v>0</v>
          </cell>
          <cell r="K2935">
            <v>0</v>
          </cell>
          <cell r="L2935">
            <v>0</v>
          </cell>
        </row>
        <row r="2936">
          <cell r="A2936">
            <v>2747</v>
          </cell>
          <cell r="B2936" t="str">
            <v>060302.4612.04941.01 PAMSIMAS Kel. Sima (Pabatan Tosik) Kec. Simbuang</v>
          </cell>
          <cell r="C2936" t="str">
            <v>Swakelola</v>
          </cell>
          <cell r="D2936" t="str">
            <v>Fisik</v>
          </cell>
          <cell r="E2936">
            <v>0</v>
          </cell>
          <cell r="F2936">
            <v>192500</v>
          </cell>
          <cell r="G2936">
            <v>192500</v>
          </cell>
          <cell r="H2936">
            <v>0</v>
          </cell>
          <cell r="I2936">
            <v>0</v>
          </cell>
          <cell r="J2936">
            <v>0</v>
          </cell>
          <cell r="K2936">
            <v>0</v>
          </cell>
          <cell r="L2936">
            <v>0</v>
          </cell>
        </row>
        <row r="2937">
          <cell r="A2937">
            <v>2748</v>
          </cell>
          <cell r="B2937" t="str">
            <v>060302.4612.04941.01 PAMSIMAS Lemb. Ratte Kec. Masanda</v>
          </cell>
          <cell r="C2937" t="str">
            <v>Swakelola</v>
          </cell>
          <cell r="D2937" t="str">
            <v>Fisik</v>
          </cell>
          <cell r="E2937">
            <v>0</v>
          </cell>
          <cell r="F2937">
            <v>192500</v>
          </cell>
          <cell r="G2937">
            <v>192500</v>
          </cell>
          <cell r="H2937">
            <v>0</v>
          </cell>
          <cell r="I2937">
            <v>0</v>
          </cell>
          <cell r="J2937">
            <v>0</v>
          </cell>
          <cell r="K2937">
            <v>0</v>
          </cell>
          <cell r="L2937">
            <v>0</v>
          </cell>
        </row>
        <row r="2938">
          <cell r="A2938">
            <v>5504894</v>
          </cell>
          <cell r="B2938" t="str">
            <v xml:space="preserve">PEMBANGUNAN INFRASTRUKTUR PERMUKIMAN KOTA MAKASAR </v>
          </cell>
          <cell r="C2938" t="str">
            <v xml:space="preserve">- </v>
          </cell>
          <cell r="D2938" t="str">
            <v>-</v>
          </cell>
          <cell r="E2938">
            <v>0</v>
          </cell>
          <cell r="F2938">
            <v>2310000</v>
          </cell>
          <cell r="G2938">
            <v>2310000</v>
          </cell>
          <cell r="H2938">
            <v>0</v>
          </cell>
          <cell r="I2938">
            <v>0</v>
          </cell>
          <cell r="J2938">
            <v>0</v>
          </cell>
          <cell r="K2938">
            <v>0</v>
          </cell>
          <cell r="L2938">
            <v>0</v>
          </cell>
        </row>
        <row r="2939">
          <cell r="A2939">
            <v>2749</v>
          </cell>
          <cell r="B2939" t="str">
            <v>060302.4612.04941.02 Pemberdayaan Masyarakat Kel. Balang Baru Kec. Tamalate</v>
          </cell>
          <cell r="C2939" t="str">
            <v>Swakelola</v>
          </cell>
          <cell r="D2939" t="str">
            <v>Fisik</v>
          </cell>
          <cell r="E2939">
            <v>0</v>
          </cell>
          <cell r="F2939">
            <v>192500</v>
          </cell>
          <cell r="G2939">
            <v>192500</v>
          </cell>
          <cell r="H2939">
            <v>0</v>
          </cell>
          <cell r="I2939">
            <v>0</v>
          </cell>
          <cell r="J2939">
            <v>0</v>
          </cell>
          <cell r="K2939">
            <v>0</v>
          </cell>
          <cell r="L2939">
            <v>0</v>
          </cell>
        </row>
        <row r="2940">
          <cell r="A2940">
            <v>2750</v>
          </cell>
          <cell r="B2940" t="str">
            <v>060302.4612.04941.02 Pemberdayaan Masyarakat Kel. Tanjung Merdeka Kec. Tamalate</v>
          </cell>
          <cell r="C2940" t="str">
            <v>Swakelola</v>
          </cell>
          <cell r="D2940" t="str">
            <v>Fisik</v>
          </cell>
          <cell r="E2940">
            <v>0</v>
          </cell>
          <cell r="F2940">
            <v>192500</v>
          </cell>
          <cell r="G2940">
            <v>192500</v>
          </cell>
          <cell r="H2940">
            <v>0</v>
          </cell>
          <cell r="I2940">
            <v>0</v>
          </cell>
          <cell r="J2940">
            <v>0</v>
          </cell>
          <cell r="K2940">
            <v>0</v>
          </cell>
          <cell r="L2940">
            <v>0</v>
          </cell>
        </row>
        <row r="2941">
          <cell r="A2941">
            <v>2751</v>
          </cell>
          <cell r="B2941" t="str">
            <v>060302.4612.04941.02 Pemberdayaan Masyarakat Kel. Parang Tambung Kec. Tamalate</v>
          </cell>
          <cell r="C2941" t="str">
            <v>Swakelola</v>
          </cell>
          <cell r="D2941" t="str">
            <v>Fisik</v>
          </cell>
          <cell r="E2941">
            <v>0</v>
          </cell>
          <cell r="F2941">
            <v>192500</v>
          </cell>
          <cell r="G2941">
            <v>192500</v>
          </cell>
          <cell r="H2941">
            <v>0</v>
          </cell>
          <cell r="I2941">
            <v>0</v>
          </cell>
          <cell r="J2941">
            <v>0</v>
          </cell>
          <cell r="K2941">
            <v>0</v>
          </cell>
          <cell r="L2941">
            <v>0</v>
          </cell>
        </row>
        <row r="2942">
          <cell r="A2942">
            <v>2752</v>
          </cell>
          <cell r="B2942" t="str">
            <v>060302.4612.04941.02 Pemberdayaan Masyarakat Kel. Pa''baeng-baeng Kec. Tamalate</v>
          </cell>
          <cell r="C2942" t="str">
            <v>Swakelola</v>
          </cell>
          <cell r="D2942" t="str">
            <v>Fisik</v>
          </cell>
          <cell r="E2942">
            <v>0</v>
          </cell>
          <cell r="F2942">
            <v>192500</v>
          </cell>
          <cell r="G2942">
            <v>192500</v>
          </cell>
          <cell r="H2942">
            <v>0</v>
          </cell>
          <cell r="I2942">
            <v>0</v>
          </cell>
          <cell r="J2942">
            <v>0</v>
          </cell>
          <cell r="K2942">
            <v>0</v>
          </cell>
          <cell r="L2942">
            <v>0</v>
          </cell>
        </row>
        <row r="2943">
          <cell r="A2943">
            <v>2753</v>
          </cell>
          <cell r="B2943" t="str">
            <v>060302.4612.04941.02 Pemberdayaan Masyarakat Kel. Rappokalling Kec. Tallo</v>
          </cell>
          <cell r="C2943" t="str">
            <v>Swakelola</v>
          </cell>
          <cell r="D2943" t="str">
            <v>Fisik</v>
          </cell>
          <cell r="E2943">
            <v>0</v>
          </cell>
          <cell r="F2943">
            <v>192500</v>
          </cell>
          <cell r="G2943">
            <v>192500</v>
          </cell>
          <cell r="H2943">
            <v>0</v>
          </cell>
          <cell r="I2943">
            <v>0</v>
          </cell>
          <cell r="J2943">
            <v>0</v>
          </cell>
          <cell r="K2943">
            <v>0</v>
          </cell>
          <cell r="L2943">
            <v>0</v>
          </cell>
        </row>
        <row r="2944">
          <cell r="A2944">
            <v>2754</v>
          </cell>
          <cell r="B2944" t="str">
            <v>060302.4612.04941.02 Pemberdayaan Masyarakat Kel. Tammua Kec. Tallo</v>
          </cell>
          <cell r="C2944" t="str">
            <v>Swakelola</v>
          </cell>
          <cell r="D2944" t="str">
            <v>Fisik</v>
          </cell>
          <cell r="E2944">
            <v>0</v>
          </cell>
          <cell r="F2944">
            <v>192500</v>
          </cell>
          <cell r="G2944">
            <v>192500</v>
          </cell>
          <cell r="H2944">
            <v>0</v>
          </cell>
          <cell r="I2944">
            <v>0</v>
          </cell>
          <cell r="J2944">
            <v>0</v>
          </cell>
          <cell r="K2944">
            <v>0</v>
          </cell>
          <cell r="L2944">
            <v>0</v>
          </cell>
        </row>
        <row r="2945">
          <cell r="A2945">
            <v>2755</v>
          </cell>
          <cell r="B2945" t="str">
            <v>060302.4612.04941.02 Pemberdayaan Masyarakat Kel. Tallo Kec. Tallo</v>
          </cell>
          <cell r="C2945" t="str">
            <v>Swakelola</v>
          </cell>
          <cell r="D2945" t="str">
            <v>Fisik</v>
          </cell>
          <cell r="E2945">
            <v>0</v>
          </cell>
          <cell r="F2945">
            <v>192500</v>
          </cell>
          <cell r="G2945">
            <v>192500</v>
          </cell>
          <cell r="H2945">
            <v>0</v>
          </cell>
          <cell r="I2945">
            <v>0</v>
          </cell>
          <cell r="J2945">
            <v>0</v>
          </cell>
          <cell r="K2945">
            <v>0</v>
          </cell>
          <cell r="L2945">
            <v>0</v>
          </cell>
        </row>
        <row r="2946">
          <cell r="A2946">
            <v>2756</v>
          </cell>
          <cell r="B2946" t="str">
            <v>060302.4612.04941.02 Pemberdayaan Masyarakat Kel. Batua Kec. Manggala</v>
          </cell>
          <cell r="C2946" t="str">
            <v>Swakelola</v>
          </cell>
          <cell r="D2946" t="str">
            <v>Fisik</v>
          </cell>
          <cell r="E2946">
            <v>0</v>
          </cell>
          <cell r="F2946">
            <v>192500</v>
          </cell>
          <cell r="G2946">
            <v>192500</v>
          </cell>
          <cell r="H2946">
            <v>0</v>
          </cell>
          <cell r="I2946">
            <v>0</v>
          </cell>
          <cell r="J2946">
            <v>0</v>
          </cell>
          <cell r="K2946">
            <v>0</v>
          </cell>
          <cell r="L2946">
            <v>0</v>
          </cell>
        </row>
        <row r="2947">
          <cell r="A2947">
            <v>2757</v>
          </cell>
          <cell r="B2947" t="str">
            <v>060302.4612.04941.02 Pemberdayaan Masyarakat Kel. Tamangapa Kec. Manggala</v>
          </cell>
          <cell r="C2947" t="str">
            <v>Swakelola</v>
          </cell>
          <cell r="D2947" t="str">
            <v>Fisik</v>
          </cell>
          <cell r="E2947">
            <v>0</v>
          </cell>
          <cell r="F2947">
            <v>192500</v>
          </cell>
          <cell r="G2947">
            <v>192500</v>
          </cell>
          <cell r="H2947">
            <v>0</v>
          </cell>
          <cell r="I2947">
            <v>0</v>
          </cell>
          <cell r="J2947">
            <v>0</v>
          </cell>
          <cell r="K2947">
            <v>0</v>
          </cell>
          <cell r="L2947">
            <v>0</v>
          </cell>
        </row>
        <row r="2948">
          <cell r="A2948">
            <v>2758</v>
          </cell>
          <cell r="B2948" t="str">
            <v>060302.4612.04941.02 Pemberdayaan Masyarakat Kel. Tamalabba Kec. Ujung Tanah</v>
          </cell>
          <cell r="C2948" t="str">
            <v>Swakelola</v>
          </cell>
          <cell r="D2948" t="str">
            <v>Fisik</v>
          </cell>
          <cell r="E2948">
            <v>0</v>
          </cell>
          <cell r="F2948">
            <v>192500</v>
          </cell>
          <cell r="G2948">
            <v>192500</v>
          </cell>
          <cell r="H2948">
            <v>0</v>
          </cell>
          <cell r="I2948">
            <v>0</v>
          </cell>
          <cell r="J2948">
            <v>0</v>
          </cell>
          <cell r="K2948">
            <v>0</v>
          </cell>
          <cell r="L2948">
            <v>0</v>
          </cell>
        </row>
        <row r="2949">
          <cell r="A2949">
            <v>2759</v>
          </cell>
          <cell r="B2949" t="str">
            <v>060302.4612.04941.02 Pemberdayaan Masyarakat Kel. Parang Kec. Mamajang</v>
          </cell>
          <cell r="C2949" t="str">
            <v>Swakelola</v>
          </cell>
          <cell r="D2949" t="str">
            <v>Fisik</v>
          </cell>
          <cell r="E2949">
            <v>0</v>
          </cell>
          <cell r="F2949">
            <v>192500</v>
          </cell>
          <cell r="G2949">
            <v>192500</v>
          </cell>
          <cell r="H2949">
            <v>0</v>
          </cell>
          <cell r="I2949">
            <v>0</v>
          </cell>
          <cell r="J2949">
            <v>0</v>
          </cell>
          <cell r="K2949">
            <v>0</v>
          </cell>
          <cell r="L2949">
            <v>0</v>
          </cell>
        </row>
        <row r="2950">
          <cell r="A2950">
            <v>2760</v>
          </cell>
          <cell r="B2950" t="str">
            <v>060302.4612.04941.02 Pemberdayaan Masyarakat Kel. Bira Kec. Tamalanrea</v>
          </cell>
          <cell r="C2950" t="str">
            <v>Swakelola</v>
          </cell>
          <cell r="D2950" t="str">
            <v>Fisik</v>
          </cell>
          <cell r="E2950">
            <v>0</v>
          </cell>
          <cell r="F2950">
            <v>192500</v>
          </cell>
          <cell r="G2950">
            <v>192500</v>
          </cell>
          <cell r="H2950">
            <v>0</v>
          </cell>
          <cell r="I2950">
            <v>0</v>
          </cell>
          <cell r="J2950">
            <v>0</v>
          </cell>
          <cell r="K2950">
            <v>0</v>
          </cell>
          <cell r="L2950">
            <v>0</v>
          </cell>
        </row>
        <row r="2951">
          <cell r="A2951">
            <v>5504917</v>
          </cell>
          <cell r="B2951" t="str">
            <v xml:space="preserve">PEMBANGUNAN INFRASTRUKTUR PERMUKIMAN KOTA PALOPO </v>
          </cell>
          <cell r="C2951" t="str">
            <v xml:space="preserve">- </v>
          </cell>
          <cell r="D2951" t="str">
            <v>-</v>
          </cell>
          <cell r="E2951">
            <v>0</v>
          </cell>
          <cell r="F2951">
            <v>2310000</v>
          </cell>
          <cell r="G2951">
            <v>2310000</v>
          </cell>
          <cell r="H2951">
            <v>0</v>
          </cell>
          <cell r="I2951">
            <v>0</v>
          </cell>
          <cell r="J2951">
            <v>0</v>
          </cell>
          <cell r="K2951">
            <v>0</v>
          </cell>
          <cell r="L2951">
            <v>0</v>
          </cell>
        </row>
        <row r="2952">
          <cell r="A2952">
            <v>2761</v>
          </cell>
          <cell r="B2952" t="str">
            <v>060302.4612.04941.02 Dana Blokir Pamsimas</v>
          </cell>
          <cell r="C2952" t="str">
            <v>Swakelola</v>
          </cell>
          <cell r="D2952" t="str">
            <v>Fisik</v>
          </cell>
          <cell r="E2952">
            <v>0</v>
          </cell>
          <cell r="F2952">
            <v>2310000</v>
          </cell>
          <cell r="G2952">
            <v>2310000</v>
          </cell>
          <cell r="H2952">
            <v>0</v>
          </cell>
          <cell r="I2952">
            <v>0</v>
          </cell>
          <cell r="J2952">
            <v>0</v>
          </cell>
          <cell r="K2952">
            <v>0</v>
          </cell>
          <cell r="L2952">
            <v>0</v>
          </cell>
        </row>
        <row r="2953">
          <cell r="A2953">
            <v>5505027</v>
          </cell>
          <cell r="B2953" t="str">
            <v xml:space="preserve">PEMBANGUNAN INFRASTRUKTUR PERMUKIMAN KAB. BOALEMO </v>
          </cell>
          <cell r="C2953" t="str">
            <v xml:space="preserve">- </v>
          </cell>
          <cell r="D2953" t="str">
            <v>-</v>
          </cell>
          <cell r="E2953">
            <v>0</v>
          </cell>
          <cell r="F2953">
            <v>2310000</v>
          </cell>
          <cell r="G2953">
            <v>2310000</v>
          </cell>
          <cell r="H2953">
            <v>0</v>
          </cell>
          <cell r="I2953">
            <v>462000</v>
          </cell>
          <cell r="J2953">
            <v>462000</v>
          </cell>
          <cell r="K2953">
            <v>20</v>
          </cell>
          <cell r="L2953">
            <v>20</v>
          </cell>
        </row>
        <row r="2954">
          <cell r="A2954">
            <v>2762</v>
          </cell>
          <cell r="B2954" t="str">
            <v>060302.4612.04941.01 LKM RAHARJA</v>
          </cell>
          <cell r="C2954" t="str">
            <v>Swakelola</v>
          </cell>
          <cell r="D2954" t="str">
            <v>Fisik</v>
          </cell>
          <cell r="E2954">
            <v>0</v>
          </cell>
          <cell r="F2954">
            <v>192500</v>
          </cell>
          <cell r="G2954">
            <v>192500</v>
          </cell>
          <cell r="H2954">
            <v>0</v>
          </cell>
          <cell r="I2954">
            <v>38500</v>
          </cell>
          <cell r="J2954">
            <v>38500</v>
          </cell>
          <cell r="K2954">
            <v>20</v>
          </cell>
          <cell r="L2954">
            <v>20</v>
          </cell>
        </row>
        <row r="2955">
          <cell r="A2955">
            <v>2763</v>
          </cell>
          <cell r="B2955" t="str">
            <v>060302.4612.04941.01 LKM HARAPAN</v>
          </cell>
          <cell r="C2955" t="str">
            <v>Swakelola</v>
          </cell>
          <cell r="D2955" t="str">
            <v>Fisik</v>
          </cell>
          <cell r="E2955">
            <v>0</v>
          </cell>
          <cell r="F2955">
            <v>192500</v>
          </cell>
          <cell r="G2955">
            <v>192500</v>
          </cell>
          <cell r="H2955">
            <v>0</v>
          </cell>
          <cell r="I2955">
            <v>38500</v>
          </cell>
          <cell r="J2955">
            <v>38500</v>
          </cell>
          <cell r="K2955">
            <v>20</v>
          </cell>
          <cell r="L2955">
            <v>20</v>
          </cell>
        </row>
        <row r="2956">
          <cell r="A2956">
            <v>2764</v>
          </cell>
          <cell r="B2956" t="str">
            <v>060302.4612.04941.01 LKM PAMSIMAS BERLIAN</v>
          </cell>
          <cell r="C2956" t="str">
            <v>Swakelola</v>
          </cell>
          <cell r="D2956" t="str">
            <v>Fisik</v>
          </cell>
          <cell r="E2956">
            <v>0</v>
          </cell>
          <cell r="F2956">
            <v>192500</v>
          </cell>
          <cell r="G2956">
            <v>192500</v>
          </cell>
          <cell r="H2956">
            <v>0</v>
          </cell>
          <cell r="I2956">
            <v>38500</v>
          </cell>
          <cell r="J2956">
            <v>38500</v>
          </cell>
          <cell r="K2956">
            <v>20</v>
          </cell>
          <cell r="L2956">
            <v>20</v>
          </cell>
        </row>
        <row r="2957">
          <cell r="A2957">
            <v>2765</v>
          </cell>
          <cell r="B2957" t="str">
            <v>060302.4612.04941.01 LKM PAMSIMAS DESA KUALA LUMPUR</v>
          </cell>
          <cell r="C2957" t="str">
            <v>Swakelola</v>
          </cell>
          <cell r="D2957" t="str">
            <v>Fisik</v>
          </cell>
          <cell r="E2957">
            <v>0</v>
          </cell>
          <cell r="F2957">
            <v>192500</v>
          </cell>
          <cell r="G2957">
            <v>192500</v>
          </cell>
          <cell r="H2957">
            <v>0</v>
          </cell>
          <cell r="I2957">
            <v>38500</v>
          </cell>
          <cell r="J2957">
            <v>38500</v>
          </cell>
          <cell r="K2957">
            <v>20</v>
          </cell>
          <cell r="L2957">
            <v>20</v>
          </cell>
        </row>
        <row r="2958">
          <cell r="A2958">
            <v>2766</v>
          </cell>
          <cell r="B2958" t="str">
            <v>060302.4612.04941.01 LKM PAMSIMAS DESA PERMATA</v>
          </cell>
          <cell r="C2958" t="str">
            <v>Swakelola</v>
          </cell>
          <cell r="D2958" t="str">
            <v>Fisik</v>
          </cell>
          <cell r="E2958">
            <v>0</v>
          </cell>
          <cell r="F2958">
            <v>192500</v>
          </cell>
          <cell r="G2958">
            <v>192500</v>
          </cell>
          <cell r="H2958">
            <v>0</v>
          </cell>
          <cell r="I2958">
            <v>38500</v>
          </cell>
          <cell r="J2958">
            <v>38500</v>
          </cell>
          <cell r="K2958">
            <v>20</v>
          </cell>
          <cell r="L2958">
            <v>20</v>
          </cell>
        </row>
        <row r="2959">
          <cell r="A2959">
            <v>2767</v>
          </cell>
          <cell r="B2959" t="str">
            <v>060302.4612.04941.01 LKM PAMSIMAS DULOHUPA</v>
          </cell>
          <cell r="C2959" t="str">
            <v>Swakelola</v>
          </cell>
          <cell r="D2959" t="str">
            <v>Fisik</v>
          </cell>
          <cell r="E2959">
            <v>0</v>
          </cell>
          <cell r="F2959">
            <v>192500</v>
          </cell>
          <cell r="G2959">
            <v>192500</v>
          </cell>
          <cell r="H2959">
            <v>0</v>
          </cell>
          <cell r="I2959">
            <v>38500</v>
          </cell>
          <cell r="J2959">
            <v>38500</v>
          </cell>
          <cell r="K2959">
            <v>20</v>
          </cell>
          <cell r="L2959">
            <v>20</v>
          </cell>
        </row>
        <row r="2960">
          <cell r="A2960">
            <v>2768</v>
          </cell>
          <cell r="B2960" t="str">
            <v>060302.4612.04941.01 LKM PAMSIMAS MOOTOLOHU</v>
          </cell>
          <cell r="C2960" t="str">
            <v>Swakelola</v>
          </cell>
          <cell r="D2960" t="str">
            <v>Fisik</v>
          </cell>
          <cell r="E2960">
            <v>0</v>
          </cell>
          <cell r="F2960">
            <v>192500</v>
          </cell>
          <cell r="G2960">
            <v>192500</v>
          </cell>
          <cell r="H2960">
            <v>0</v>
          </cell>
          <cell r="I2960">
            <v>38500</v>
          </cell>
          <cell r="J2960">
            <v>38500</v>
          </cell>
          <cell r="K2960">
            <v>20</v>
          </cell>
          <cell r="L2960">
            <v>20</v>
          </cell>
        </row>
        <row r="2961">
          <cell r="A2961">
            <v>2769</v>
          </cell>
          <cell r="B2961" t="str">
            <v>060302.4612.04941.01 LKM PAMSIMAS DESA BUBAA</v>
          </cell>
          <cell r="C2961" t="str">
            <v>Swakelola</v>
          </cell>
          <cell r="D2961" t="str">
            <v>Fisik</v>
          </cell>
          <cell r="E2961">
            <v>0</v>
          </cell>
          <cell r="F2961">
            <v>192500</v>
          </cell>
          <cell r="G2961">
            <v>192500</v>
          </cell>
          <cell r="H2961">
            <v>0</v>
          </cell>
          <cell r="I2961">
            <v>38500</v>
          </cell>
          <cell r="J2961">
            <v>38500</v>
          </cell>
          <cell r="K2961">
            <v>20</v>
          </cell>
          <cell r="L2961">
            <v>20</v>
          </cell>
        </row>
        <row r="2962">
          <cell r="A2962">
            <v>2770</v>
          </cell>
          <cell r="B2962" t="str">
            <v>060302.4612.04941.01 LKM PAMSIMAS DESA MUTIARA</v>
          </cell>
          <cell r="C2962" t="str">
            <v>Swakelola</v>
          </cell>
          <cell r="D2962" t="str">
            <v>Fisik</v>
          </cell>
          <cell r="E2962">
            <v>0</v>
          </cell>
          <cell r="F2962">
            <v>192500</v>
          </cell>
          <cell r="G2962">
            <v>192500</v>
          </cell>
          <cell r="H2962">
            <v>0</v>
          </cell>
          <cell r="I2962">
            <v>38500</v>
          </cell>
          <cell r="J2962">
            <v>38500</v>
          </cell>
          <cell r="K2962">
            <v>20</v>
          </cell>
          <cell r="L2962">
            <v>20</v>
          </cell>
        </row>
        <row r="2963">
          <cell r="A2963">
            <v>2771</v>
          </cell>
          <cell r="B2963" t="str">
            <v>060302.4612.04941.01 LKM PAMSIMAS HUYULA</v>
          </cell>
          <cell r="C2963" t="str">
            <v>Swakelola</v>
          </cell>
          <cell r="D2963" t="str">
            <v>Fisik</v>
          </cell>
          <cell r="E2963">
            <v>0</v>
          </cell>
          <cell r="F2963">
            <v>192500</v>
          </cell>
          <cell r="G2963">
            <v>192500</v>
          </cell>
          <cell r="H2963">
            <v>0</v>
          </cell>
          <cell r="I2963">
            <v>38500</v>
          </cell>
          <cell r="J2963">
            <v>38500</v>
          </cell>
          <cell r="K2963">
            <v>20</v>
          </cell>
          <cell r="L2963">
            <v>20</v>
          </cell>
        </row>
        <row r="2964">
          <cell r="A2964">
            <v>2772</v>
          </cell>
          <cell r="B2964" t="str">
            <v>060302.4612.04941.01 LKM PERSATUAN MASYARAKAT</v>
          </cell>
          <cell r="C2964" t="str">
            <v>Swakelola</v>
          </cell>
          <cell r="D2964" t="str">
            <v>Fisik</v>
          </cell>
          <cell r="E2964">
            <v>0</v>
          </cell>
          <cell r="F2964">
            <v>192500</v>
          </cell>
          <cell r="G2964">
            <v>192500</v>
          </cell>
          <cell r="H2964">
            <v>0</v>
          </cell>
          <cell r="I2964">
            <v>38500</v>
          </cell>
          <cell r="J2964">
            <v>38500</v>
          </cell>
          <cell r="K2964">
            <v>20</v>
          </cell>
          <cell r="L2964">
            <v>20</v>
          </cell>
        </row>
        <row r="2965">
          <cell r="A2965">
            <v>2773</v>
          </cell>
          <cell r="B2965" t="str">
            <v>060302.4612.04941.01 LKM TIRTA LESTARI PAMSIMAS</v>
          </cell>
          <cell r="C2965" t="str">
            <v>Swakelola</v>
          </cell>
          <cell r="D2965" t="str">
            <v>Fisik</v>
          </cell>
          <cell r="E2965">
            <v>0</v>
          </cell>
          <cell r="F2965">
            <v>192500</v>
          </cell>
          <cell r="G2965">
            <v>192500</v>
          </cell>
          <cell r="H2965">
            <v>0</v>
          </cell>
          <cell r="I2965">
            <v>38500</v>
          </cell>
          <cell r="J2965">
            <v>38500</v>
          </cell>
          <cell r="K2965">
            <v>20</v>
          </cell>
          <cell r="L2965">
            <v>20</v>
          </cell>
        </row>
        <row r="2966">
          <cell r="A2966">
            <v>5505033</v>
          </cell>
          <cell r="B2966" t="str">
            <v xml:space="preserve">PEMBANGUNAN INFRASTRUKTUR PERMUKIMAN KAB. GORONTALO </v>
          </cell>
          <cell r="C2966" t="str">
            <v xml:space="preserve">- </v>
          </cell>
          <cell r="D2966" t="str">
            <v>-</v>
          </cell>
          <cell r="E2966">
            <v>0</v>
          </cell>
          <cell r="F2966">
            <v>2310000</v>
          </cell>
          <cell r="G2966">
            <v>2310000</v>
          </cell>
          <cell r="H2966">
            <v>0</v>
          </cell>
          <cell r="I2966">
            <v>462000</v>
          </cell>
          <cell r="J2966">
            <v>462000</v>
          </cell>
          <cell r="K2966">
            <v>20</v>
          </cell>
          <cell r="L2966">
            <v>3.33</v>
          </cell>
        </row>
        <row r="2967">
          <cell r="A2967">
            <v>2774</v>
          </cell>
          <cell r="B2967" t="str">
            <v>060302.4612.04941.03 PAMSIMAS Desa Dungaliyo Kecamatan Bongomeme</v>
          </cell>
          <cell r="C2967" t="str">
            <v>Swakelola</v>
          </cell>
          <cell r="D2967" t="str">
            <v>Fisik</v>
          </cell>
          <cell r="E2967">
            <v>0</v>
          </cell>
          <cell r="F2967">
            <v>192500</v>
          </cell>
          <cell r="G2967">
            <v>192500</v>
          </cell>
          <cell r="H2967">
            <v>0</v>
          </cell>
          <cell r="I2967">
            <v>38500</v>
          </cell>
          <cell r="J2967">
            <v>38500</v>
          </cell>
          <cell r="K2967">
            <v>20</v>
          </cell>
          <cell r="L2967">
            <v>20</v>
          </cell>
        </row>
        <row r="2968">
          <cell r="A2968">
            <v>2775</v>
          </cell>
          <cell r="B2968" t="str">
            <v>060302.4612.04941.03 PAMSIMAS Desa Ambara Kecamatan Bongomeme</v>
          </cell>
          <cell r="C2968" t="str">
            <v>Swakelola</v>
          </cell>
          <cell r="D2968" t="str">
            <v>Fisik</v>
          </cell>
          <cell r="E2968">
            <v>0</v>
          </cell>
          <cell r="F2968">
            <v>192500</v>
          </cell>
          <cell r="G2968">
            <v>192500</v>
          </cell>
          <cell r="H2968">
            <v>0</v>
          </cell>
          <cell r="I2968">
            <v>38500</v>
          </cell>
          <cell r="J2968">
            <v>38500</v>
          </cell>
          <cell r="K2968">
            <v>20</v>
          </cell>
          <cell r="L2968">
            <v>20</v>
          </cell>
        </row>
        <row r="2969">
          <cell r="A2969">
            <v>2776</v>
          </cell>
          <cell r="B2969" t="str">
            <v>060302.4612.04941.03 PAMSIMAS Desa Huntulohulawa Kecamatan Bongomeme</v>
          </cell>
          <cell r="C2969" t="str">
            <v>Swakelola</v>
          </cell>
          <cell r="D2969" t="str">
            <v>Fisik</v>
          </cell>
          <cell r="E2969">
            <v>0</v>
          </cell>
          <cell r="F2969">
            <v>192500</v>
          </cell>
          <cell r="G2969">
            <v>192500</v>
          </cell>
          <cell r="H2969">
            <v>0</v>
          </cell>
          <cell r="I2969">
            <v>38500</v>
          </cell>
          <cell r="J2969">
            <v>38500</v>
          </cell>
          <cell r="K2969">
            <v>20</v>
          </cell>
          <cell r="L2969">
            <v>0</v>
          </cell>
        </row>
        <row r="2970">
          <cell r="A2970">
            <v>2777</v>
          </cell>
          <cell r="B2970" t="str">
            <v>060302.4612.04941.03 PAMSIMAS Desa Luluo Kecamatan Biluhu</v>
          </cell>
          <cell r="C2970" t="str">
            <v>Swakelola</v>
          </cell>
          <cell r="D2970" t="str">
            <v>Fisik</v>
          </cell>
          <cell r="E2970">
            <v>0</v>
          </cell>
          <cell r="F2970">
            <v>192500</v>
          </cell>
          <cell r="G2970">
            <v>192500</v>
          </cell>
          <cell r="H2970">
            <v>0</v>
          </cell>
          <cell r="I2970">
            <v>38500</v>
          </cell>
          <cell r="J2970">
            <v>38500</v>
          </cell>
          <cell r="K2970">
            <v>20</v>
          </cell>
          <cell r="L2970">
            <v>0</v>
          </cell>
        </row>
        <row r="2971">
          <cell r="A2971">
            <v>2778</v>
          </cell>
          <cell r="B2971" t="str">
            <v>060302.4612.04941.03 PAMSIMAS Desa Lobuto Kecamatan Biluhu</v>
          </cell>
          <cell r="C2971" t="str">
            <v>Swakelola</v>
          </cell>
          <cell r="D2971" t="str">
            <v>Fisik</v>
          </cell>
          <cell r="E2971">
            <v>0</v>
          </cell>
          <cell r="F2971">
            <v>192500</v>
          </cell>
          <cell r="G2971">
            <v>192500</v>
          </cell>
          <cell r="H2971">
            <v>0</v>
          </cell>
          <cell r="I2971">
            <v>38500</v>
          </cell>
          <cell r="J2971">
            <v>38500</v>
          </cell>
          <cell r="K2971">
            <v>20</v>
          </cell>
          <cell r="L2971">
            <v>0</v>
          </cell>
        </row>
        <row r="2972">
          <cell r="A2972">
            <v>2779</v>
          </cell>
          <cell r="B2972" t="str">
            <v>060302.4612.04941.03 PAMSIMAS Desa Lobuto Timur Kecamatan Biluhu</v>
          </cell>
          <cell r="C2972" t="str">
            <v>Swakelola</v>
          </cell>
          <cell r="D2972" t="str">
            <v>Fisik</v>
          </cell>
          <cell r="E2972">
            <v>0</v>
          </cell>
          <cell r="F2972">
            <v>192500</v>
          </cell>
          <cell r="G2972">
            <v>192500</v>
          </cell>
          <cell r="H2972">
            <v>0</v>
          </cell>
          <cell r="I2972">
            <v>38500</v>
          </cell>
          <cell r="J2972">
            <v>38500</v>
          </cell>
          <cell r="K2972">
            <v>20</v>
          </cell>
          <cell r="L2972">
            <v>0</v>
          </cell>
        </row>
        <row r="2973">
          <cell r="A2973">
            <v>2780</v>
          </cell>
          <cell r="B2973" t="str">
            <v>060302.4612.04941.03 PAMSIMAS Desa Biluhu Tengah Kecamatan Biluhu</v>
          </cell>
          <cell r="C2973" t="str">
            <v>Swakelola</v>
          </cell>
          <cell r="D2973" t="str">
            <v>Fisik</v>
          </cell>
          <cell r="E2973">
            <v>0</v>
          </cell>
          <cell r="F2973">
            <v>192500</v>
          </cell>
          <cell r="G2973">
            <v>192500</v>
          </cell>
          <cell r="H2973">
            <v>0</v>
          </cell>
          <cell r="I2973">
            <v>38500</v>
          </cell>
          <cell r="J2973">
            <v>38500</v>
          </cell>
          <cell r="K2973">
            <v>20</v>
          </cell>
          <cell r="L2973">
            <v>0</v>
          </cell>
        </row>
        <row r="2974">
          <cell r="A2974">
            <v>2781</v>
          </cell>
          <cell r="B2974" t="str">
            <v>060302.4612.04941.03 PAMSIMAS Desa Pongongaila Kecamatan Pulubala</v>
          </cell>
          <cell r="C2974" t="str">
            <v>Swakelola</v>
          </cell>
          <cell r="D2974" t="str">
            <v>Fisik</v>
          </cell>
          <cell r="E2974">
            <v>0</v>
          </cell>
          <cell r="F2974">
            <v>192500</v>
          </cell>
          <cell r="G2974">
            <v>192500</v>
          </cell>
          <cell r="H2974">
            <v>0</v>
          </cell>
          <cell r="I2974">
            <v>38500</v>
          </cell>
          <cell r="J2974">
            <v>38500</v>
          </cell>
          <cell r="K2974">
            <v>20</v>
          </cell>
          <cell r="L2974">
            <v>0</v>
          </cell>
        </row>
        <row r="2975">
          <cell r="A2975">
            <v>2782</v>
          </cell>
          <cell r="B2975" t="str">
            <v>060302.4612.04941.03 PAMSIMAS Desa Molamahu Kecamatan Pulubala</v>
          </cell>
          <cell r="C2975" t="str">
            <v>Swakelola</v>
          </cell>
          <cell r="D2975" t="str">
            <v>Fisik</v>
          </cell>
          <cell r="E2975">
            <v>0</v>
          </cell>
          <cell r="F2975">
            <v>192500</v>
          </cell>
          <cell r="G2975">
            <v>192500</v>
          </cell>
          <cell r="H2975">
            <v>0</v>
          </cell>
          <cell r="I2975">
            <v>38500</v>
          </cell>
          <cell r="J2975">
            <v>38500</v>
          </cell>
          <cell r="K2975">
            <v>20</v>
          </cell>
          <cell r="L2975">
            <v>0</v>
          </cell>
        </row>
        <row r="2976">
          <cell r="A2976">
            <v>2783</v>
          </cell>
          <cell r="B2976" t="str">
            <v>060302.4612.04941.03 PAMSIMAS Desa Huidu Utara Kecamatan Limboto Barat</v>
          </cell>
          <cell r="C2976" t="str">
            <v>Swakelola</v>
          </cell>
          <cell r="D2976" t="str">
            <v>Fisik</v>
          </cell>
          <cell r="E2976">
            <v>0</v>
          </cell>
          <cell r="F2976">
            <v>192500</v>
          </cell>
          <cell r="G2976">
            <v>192500</v>
          </cell>
          <cell r="H2976">
            <v>0</v>
          </cell>
          <cell r="I2976">
            <v>38500</v>
          </cell>
          <cell r="J2976">
            <v>38500</v>
          </cell>
          <cell r="K2976">
            <v>20</v>
          </cell>
          <cell r="L2976">
            <v>0</v>
          </cell>
        </row>
        <row r="2977">
          <cell r="A2977">
            <v>2784</v>
          </cell>
          <cell r="B2977" t="str">
            <v>060302.4612.04941.03 PAMSIMAS Desa Tabongo Barat Kecamatan Tabongo</v>
          </cell>
          <cell r="C2977" t="str">
            <v>Swakelola</v>
          </cell>
          <cell r="D2977" t="str">
            <v>Fisik</v>
          </cell>
          <cell r="E2977">
            <v>0</v>
          </cell>
          <cell r="F2977">
            <v>192500</v>
          </cell>
          <cell r="G2977">
            <v>192500</v>
          </cell>
          <cell r="H2977">
            <v>0</v>
          </cell>
          <cell r="I2977">
            <v>38500</v>
          </cell>
          <cell r="J2977">
            <v>38500</v>
          </cell>
          <cell r="K2977">
            <v>20</v>
          </cell>
          <cell r="L2977">
            <v>0</v>
          </cell>
        </row>
        <row r="2978">
          <cell r="A2978">
            <v>2785</v>
          </cell>
          <cell r="B2978" t="str">
            <v>060302.4612.04941.03 PAMSIMAS Desa Isimu Utara Kecamatan Tibawa</v>
          </cell>
          <cell r="C2978" t="str">
            <v>Swakelola</v>
          </cell>
          <cell r="D2978" t="str">
            <v>Fisik</v>
          </cell>
          <cell r="E2978">
            <v>0</v>
          </cell>
          <cell r="F2978">
            <v>192500</v>
          </cell>
          <cell r="G2978">
            <v>192500</v>
          </cell>
          <cell r="H2978">
            <v>0</v>
          </cell>
          <cell r="I2978">
            <v>38500</v>
          </cell>
          <cell r="J2978">
            <v>38500</v>
          </cell>
          <cell r="K2978">
            <v>20</v>
          </cell>
          <cell r="L2978">
            <v>0</v>
          </cell>
        </row>
        <row r="2979">
          <cell r="A2979">
            <v>2786</v>
          </cell>
          <cell r="B2979" t="str">
            <v>060302.4612.04941.03 PAMSIMAS Desa Buhu Talaga jaya</v>
          </cell>
          <cell r="C2979" t="str">
            <v>Swakelola</v>
          </cell>
          <cell r="D2979" t="str">
            <v>Fisik</v>
          </cell>
          <cell r="E2979">
            <v>0</v>
          </cell>
          <cell r="F2979">
            <v>0</v>
          </cell>
          <cell r="G2979">
            <v>0</v>
          </cell>
          <cell r="H2979">
            <v>0</v>
          </cell>
          <cell r="I2979">
            <v>0</v>
          </cell>
          <cell r="J2979">
            <v>0</v>
          </cell>
        </row>
        <row r="2980">
          <cell r="K2980" t="str">
            <v>Warning: Division by zero in D:\online\mobile\paket_program.php on line 202</v>
          </cell>
          <cell r="L2980" t="str">
            <v>Warning: Division by zero in D:\online\mobile\paket_program.php on line 206</v>
          </cell>
        </row>
        <row r="2981">
          <cell r="K2981">
            <v>0</v>
          </cell>
          <cell r="L2981">
            <v>0</v>
          </cell>
        </row>
        <row r="2982">
          <cell r="A2982">
            <v>2787</v>
          </cell>
          <cell r="B2982" t="str">
            <v>060302.4612.04941.03 PAMSIMAS Desa Iluta Kecamatan Batudaa</v>
          </cell>
          <cell r="C2982" t="str">
            <v>Swakelola</v>
          </cell>
          <cell r="D2982" t="str">
            <v>Fisik</v>
          </cell>
          <cell r="E2982">
            <v>0</v>
          </cell>
          <cell r="F2982">
            <v>0</v>
          </cell>
          <cell r="G2982">
            <v>0</v>
          </cell>
          <cell r="H2982">
            <v>0</v>
          </cell>
          <cell r="I2982">
            <v>0</v>
          </cell>
          <cell r="J2982">
            <v>0</v>
          </cell>
        </row>
        <row r="2983">
          <cell r="K2983" t="str">
            <v>Warning: Division by zero in D:\online\mobile\paket_program.php on line 202</v>
          </cell>
          <cell r="L2983" t="str">
            <v>Warning: Division by zero in D:\online\mobile\paket_program.php on line 206</v>
          </cell>
        </row>
        <row r="2984">
          <cell r="K2984">
            <v>0</v>
          </cell>
          <cell r="L2984">
            <v>0</v>
          </cell>
        </row>
        <row r="2985">
          <cell r="A2985">
            <v>2788</v>
          </cell>
          <cell r="B2985" t="str">
            <v>060302.4612.04941.03 PAMSIMAS Desa Taulaa Kecamatan Boliyohuto</v>
          </cell>
          <cell r="C2985" t="str">
            <v>Swakelola</v>
          </cell>
          <cell r="D2985" t="str">
            <v>Fisik</v>
          </cell>
          <cell r="E2985">
            <v>0</v>
          </cell>
          <cell r="F2985">
            <v>0</v>
          </cell>
          <cell r="G2985">
            <v>0</v>
          </cell>
          <cell r="H2985">
            <v>0</v>
          </cell>
          <cell r="I2985">
            <v>0</v>
          </cell>
          <cell r="J2985">
            <v>0</v>
          </cell>
        </row>
        <row r="2986">
          <cell r="K2986" t="str">
            <v>Warning: Division by zero in D:\online\mobile\paket_program.php on line 202</v>
          </cell>
          <cell r="L2986" t="str">
            <v>Warning: Division by zero in D:\online\mobile\paket_program.php on line 206</v>
          </cell>
        </row>
        <row r="2987">
          <cell r="K2987">
            <v>0</v>
          </cell>
          <cell r="L2987">
            <v>0</v>
          </cell>
        </row>
        <row r="2988">
          <cell r="A2988">
            <v>5505042</v>
          </cell>
          <cell r="B2988" t="str">
            <v xml:space="preserve">PEMBANGUNAN INFRASTRUKTUR PERMUKIMAN KAB. POHUWATO </v>
          </cell>
          <cell r="C2988" t="str">
            <v xml:space="preserve">- </v>
          </cell>
          <cell r="D2988" t="str">
            <v>-</v>
          </cell>
          <cell r="E2988">
            <v>0</v>
          </cell>
          <cell r="F2988">
            <v>2310000</v>
          </cell>
          <cell r="G2988">
            <v>2310000</v>
          </cell>
          <cell r="H2988">
            <v>0</v>
          </cell>
          <cell r="I2988">
            <v>462000</v>
          </cell>
          <cell r="J2988">
            <v>462000</v>
          </cell>
          <cell r="K2988">
            <v>20</v>
          </cell>
          <cell r="L2988">
            <v>20</v>
          </cell>
        </row>
        <row r="2989">
          <cell r="A2989">
            <v>2789</v>
          </cell>
          <cell r="B2989" t="str">
            <v>060302.4612.04941.01 LKM Mekar Baru</v>
          </cell>
          <cell r="C2989" t="str">
            <v>Swakelola</v>
          </cell>
          <cell r="D2989" t="str">
            <v>Fisik</v>
          </cell>
          <cell r="E2989">
            <v>0</v>
          </cell>
          <cell r="F2989">
            <v>192500</v>
          </cell>
          <cell r="G2989">
            <v>192500</v>
          </cell>
          <cell r="H2989">
            <v>0</v>
          </cell>
          <cell r="I2989">
            <v>38500</v>
          </cell>
          <cell r="J2989">
            <v>38500</v>
          </cell>
          <cell r="K2989">
            <v>20</v>
          </cell>
          <cell r="L2989">
            <v>20</v>
          </cell>
        </row>
        <row r="2990">
          <cell r="A2990">
            <v>2790</v>
          </cell>
          <cell r="B2990" t="str">
            <v>060302.4612.04941.01 LKM Sero</v>
          </cell>
          <cell r="C2990" t="str">
            <v>Swakelola</v>
          </cell>
          <cell r="D2990" t="str">
            <v>Fisik</v>
          </cell>
          <cell r="E2990">
            <v>0</v>
          </cell>
          <cell r="F2990">
            <v>192500</v>
          </cell>
          <cell r="G2990">
            <v>192500</v>
          </cell>
          <cell r="H2990">
            <v>0</v>
          </cell>
          <cell r="I2990">
            <v>38500</v>
          </cell>
          <cell r="J2990">
            <v>38500</v>
          </cell>
          <cell r="K2990">
            <v>20</v>
          </cell>
          <cell r="L2990">
            <v>20</v>
          </cell>
        </row>
        <row r="2991">
          <cell r="A2991">
            <v>2791</v>
          </cell>
          <cell r="B2991" t="str">
            <v>060302.4612.04941.01 LKM Sumber Waras</v>
          </cell>
          <cell r="C2991" t="str">
            <v>Swakelola</v>
          </cell>
          <cell r="D2991" t="str">
            <v>Fisik</v>
          </cell>
          <cell r="E2991">
            <v>0</v>
          </cell>
          <cell r="F2991">
            <v>192500</v>
          </cell>
          <cell r="G2991">
            <v>192500</v>
          </cell>
          <cell r="H2991">
            <v>0</v>
          </cell>
          <cell r="I2991">
            <v>38500</v>
          </cell>
          <cell r="J2991">
            <v>38500</v>
          </cell>
          <cell r="K2991">
            <v>20</v>
          </cell>
          <cell r="L2991">
            <v>20</v>
          </cell>
        </row>
        <row r="2992">
          <cell r="A2992">
            <v>2792</v>
          </cell>
          <cell r="B2992" t="str">
            <v>060302.4612.04941.01 LKM Nyiur Melambai</v>
          </cell>
          <cell r="C2992" t="str">
            <v>Swakelola</v>
          </cell>
          <cell r="D2992" t="str">
            <v>Fisik</v>
          </cell>
          <cell r="E2992">
            <v>0</v>
          </cell>
          <cell r="F2992">
            <v>192500</v>
          </cell>
          <cell r="G2992">
            <v>192500</v>
          </cell>
          <cell r="H2992">
            <v>0</v>
          </cell>
          <cell r="I2992">
            <v>38500</v>
          </cell>
          <cell r="J2992">
            <v>38500</v>
          </cell>
          <cell r="K2992">
            <v>20</v>
          </cell>
          <cell r="L2992">
            <v>20</v>
          </cell>
        </row>
        <row r="2993">
          <cell r="A2993">
            <v>2793</v>
          </cell>
          <cell r="B2993" t="str">
            <v>060302.4612.04941.01 LKM Lancar Jaya</v>
          </cell>
          <cell r="C2993" t="str">
            <v>Swakelola</v>
          </cell>
          <cell r="D2993" t="str">
            <v>Fisik</v>
          </cell>
          <cell r="E2993">
            <v>0</v>
          </cell>
          <cell r="F2993">
            <v>192500</v>
          </cell>
          <cell r="G2993">
            <v>192500</v>
          </cell>
          <cell r="H2993">
            <v>0</v>
          </cell>
          <cell r="I2993">
            <v>38500</v>
          </cell>
          <cell r="J2993">
            <v>38500</v>
          </cell>
          <cell r="K2993">
            <v>20</v>
          </cell>
          <cell r="L2993">
            <v>20</v>
          </cell>
        </row>
        <row r="2994">
          <cell r="A2994">
            <v>2794</v>
          </cell>
          <cell r="B2994" t="str">
            <v>060302.4612.04941.01 LKM Burung Maleo</v>
          </cell>
          <cell r="C2994" t="str">
            <v>Swakelola</v>
          </cell>
          <cell r="D2994" t="str">
            <v>Fisik</v>
          </cell>
          <cell r="E2994">
            <v>0</v>
          </cell>
          <cell r="F2994">
            <v>192500</v>
          </cell>
          <cell r="G2994">
            <v>192500</v>
          </cell>
          <cell r="H2994">
            <v>0</v>
          </cell>
          <cell r="I2994">
            <v>38500</v>
          </cell>
          <cell r="J2994">
            <v>38500</v>
          </cell>
          <cell r="K2994">
            <v>20</v>
          </cell>
          <cell r="L2994">
            <v>20</v>
          </cell>
        </row>
        <row r="2995">
          <cell r="A2995">
            <v>2795</v>
          </cell>
          <cell r="B2995" t="str">
            <v>060302.4612.04941.01 LKM Alami</v>
          </cell>
          <cell r="C2995" t="str">
            <v>Swakelola</v>
          </cell>
          <cell r="D2995" t="str">
            <v>Fisik</v>
          </cell>
          <cell r="E2995">
            <v>0</v>
          </cell>
          <cell r="F2995">
            <v>192500</v>
          </cell>
          <cell r="G2995">
            <v>192500</v>
          </cell>
          <cell r="H2995">
            <v>0</v>
          </cell>
          <cell r="I2995">
            <v>38500</v>
          </cell>
          <cell r="J2995">
            <v>38500</v>
          </cell>
          <cell r="K2995">
            <v>20</v>
          </cell>
          <cell r="L2995">
            <v>20</v>
          </cell>
        </row>
        <row r="2996">
          <cell r="A2996">
            <v>2796</v>
          </cell>
          <cell r="B2996" t="str">
            <v>060302.4612.04941.01 LKM Mandiri Jaya</v>
          </cell>
          <cell r="C2996" t="str">
            <v>Swakelola</v>
          </cell>
          <cell r="D2996" t="str">
            <v>Fisik</v>
          </cell>
          <cell r="E2996">
            <v>0</v>
          </cell>
          <cell r="F2996">
            <v>192500</v>
          </cell>
          <cell r="G2996">
            <v>192500</v>
          </cell>
          <cell r="H2996">
            <v>0</v>
          </cell>
          <cell r="I2996">
            <v>38500</v>
          </cell>
          <cell r="J2996">
            <v>38500</v>
          </cell>
          <cell r="K2996">
            <v>20</v>
          </cell>
          <cell r="L2996">
            <v>20</v>
          </cell>
        </row>
        <row r="2997">
          <cell r="A2997">
            <v>2797</v>
          </cell>
          <cell r="B2997" t="str">
            <v>060302.4612.04941.01 LKM Bangun Bersama</v>
          </cell>
          <cell r="C2997" t="str">
            <v>Swakelola</v>
          </cell>
          <cell r="D2997" t="str">
            <v>Fisik</v>
          </cell>
          <cell r="E2997">
            <v>0</v>
          </cell>
          <cell r="F2997">
            <v>192500</v>
          </cell>
          <cell r="G2997">
            <v>192500</v>
          </cell>
          <cell r="H2997">
            <v>0</v>
          </cell>
          <cell r="I2997">
            <v>38500</v>
          </cell>
          <cell r="J2997">
            <v>38500</v>
          </cell>
          <cell r="K2997">
            <v>20</v>
          </cell>
          <cell r="L2997">
            <v>20</v>
          </cell>
        </row>
        <row r="2998">
          <cell r="A2998">
            <v>2798</v>
          </cell>
          <cell r="B2998" t="str">
            <v>060302.4612.04941.01 LKM Sinar Anugrah</v>
          </cell>
          <cell r="C2998" t="str">
            <v>Swakelola</v>
          </cell>
          <cell r="D2998" t="str">
            <v>Fisik</v>
          </cell>
          <cell r="E2998">
            <v>0</v>
          </cell>
          <cell r="F2998">
            <v>192500</v>
          </cell>
          <cell r="G2998">
            <v>192500</v>
          </cell>
          <cell r="H2998">
            <v>0</v>
          </cell>
          <cell r="I2998">
            <v>38500</v>
          </cell>
          <cell r="J2998">
            <v>38500</v>
          </cell>
          <cell r="K2998">
            <v>20</v>
          </cell>
          <cell r="L2998">
            <v>20</v>
          </cell>
        </row>
        <row r="2999">
          <cell r="A2999">
            <v>2799</v>
          </cell>
          <cell r="B2999" t="str">
            <v>060302.4612.04941.01 LKM Lembah Tirta Sari</v>
          </cell>
          <cell r="C2999" t="str">
            <v>Swakelola</v>
          </cell>
          <cell r="D2999" t="str">
            <v>Fisik</v>
          </cell>
          <cell r="E2999">
            <v>0</v>
          </cell>
          <cell r="F2999">
            <v>192500</v>
          </cell>
          <cell r="G2999">
            <v>192500</v>
          </cell>
          <cell r="H2999">
            <v>0</v>
          </cell>
          <cell r="I2999">
            <v>38500</v>
          </cell>
          <cell r="J2999">
            <v>38500</v>
          </cell>
          <cell r="K2999">
            <v>20</v>
          </cell>
          <cell r="L2999">
            <v>20</v>
          </cell>
        </row>
        <row r="3000">
          <cell r="A3000">
            <v>2800</v>
          </cell>
          <cell r="B3000" t="str">
            <v>060302.4612.04941.01 LKM Bukit Tirta Jaya</v>
          </cell>
          <cell r="C3000" t="str">
            <v>Swakelola</v>
          </cell>
          <cell r="D3000" t="str">
            <v>Fisik</v>
          </cell>
          <cell r="E3000">
            <v>0</v>
          </cell>
          <cell r="F3000">
            <v>192500</v>
          </cell>
          <cell r="G3000">
            <v>192500</v>
          </cell>
          <cell r="H3000">
            <v>0</v>
          </cell>
          <cell r="I3000">
            <v>38500</v>
          </cell>
          <cell r="J3000">
            <v>38500</v>
          </cell>
          <cell r="K3000">
            <v>20</v>
          </cell>
          <cell r="L3000">
            <v>20</v>
          </cell>
        </row>
        <row r="3001">
          <cell r="A3001">
            <v>5505070</v>
          </cell>
          <cell r="B3001" t="str">
            <v xml:space="preserve">PEMBANGUNAN INFRASTRUKTUR PERMUKIMAN KAB. MAJENE </v>
          </cell>
          <cell r="C3001" t="str">
            <v xml:space="preserve">- </v>
          </cell>
          <cell r="D3001" t="str">
            <v>-</v>
          </cell>
          <cell r="E3001">
            <v>0</v>
          </cell>
          <cell r="F3001">
            <v>2310000</v>
          </cell>
          <cell r="G3001">
            <v>2310000</v>
          </cell>
          <cell r="H3001">
            <v>0</v>
          </cell>
          <cell r="I3001">
            <v>462000</v>
          </cell>
          <cell r="J3001">
            <v>462000</v>
          </cell>
          <cell r="K3001">
            <v>20</v>
          </cell>
          <cell r="L3001">
            <v>0</v>
          </cell>
        </row>
        <row r="3002">
          <cell r="A3002">
            <v>2801</v>
          </cell>
          <cell r="B3002" t="str">
            <v>060302.4612.04941.02 PAMSIMAS Kecamatan Pamboang Desa Lalampanua</v>
          </cell>
          <cell r="C3002" t="str">
            <v>Swakelola</v>
          </cell>
          <cell r="D3002" t="str">
            <v>Fisik</v>
          </cell>
          <cell r="E3002">
            <v>0</v>
          </cell>
          <cell r="F3002">
            <v>192500</v>
          </cell>
          <cell r="G3002">
            <v>192500</v>
          </cell>
          <cell r="H3002">
            <v>0</v>
          </cell>
          <cell r="I3002">
            <v>38500</v>
          </cell>
          <cell r="J3002">
            <v>38500</v>
          </cell>
          <cell r="K3002">
            <v>20</v>
          </cell>
          <cell r="L3002">
            <v>0</v>
          </cell>
        </row>
        <row r="3003">
          <cell r="A3003">
            <v>2802</v>
          </cell>
          <cell r="B3003" t="str">
            <v>060302.4612.04941.02 PAMSIMAS Kecamatan Pamboang Desa Betteng</v>
          </cell>
          <cell r="C3003" t="str">
            <v>Swakelola</v>
          </cell>
          <cell r="D3003" t="str">
            <v>Fisik</v>
          </cell>
          <cell r="E3003">
            <v>0</v>
          </cell>
          <cell r="F3003">
            <v>192500</v>
          </cell>
          <cell r="G3003">
            <v>192500</v>
          </cell>
          <cell r="H3003">
            <v>0</v>
          </cell>
          <cell r="I3003">
            <v>38500</v>
          </cell>
          <cell r="J3003">
            <v>38500</v>
          </cell>
          <cell r="K3003">
            <v>20</v>
          </cell>
          <cell r="L3003">
            <v>0</v>
          </cell>
        </row>
        <row r="3004">
          <cell r="A3004">
            <v>2803</v>
          </cell>
          <cell r="B3004" t="str">
            <v>060302.4612.04941.02 PAMSIMAS Kecamatan Pamboang Kelurahan Sirindu</v>
          </cell>
          <cell r="C3004" t="str">
            <v>Swakelola</v>
          </cell>
          <cell r="D3004" t="str">
            <v>Fisik</v>
          </cell>
          <cell r="E3004">
            <v>0</v>
          </cell>
          <cell r="F3004">
            <v>192500</v>
          </cell>
          <cell r="G3004">
            <v>192500</v>
          </cell>
          <cell r="H3004">
            <v>0</v>
          </cell>
          <cell r="I3004">
            <v>38500</v>
          </cell>
          <cell r="J3004">
            <v>38500</v>
          </cell>
          <cell r="K3004">
            <v>20</v>
          </cell>
          <cell r="L3004">
            <v>0</v>
          </cell>
        </row>
        <row r="3005">
          <cell r="A3005">
            <v>2804</v>
          </cell>
          <cell r="B3005" t="str">
            <v>060302.4612.04941.02 PAMSIMAS Kecamatan Sendana Desa Mosso Dua</v>
          </cell>
          <cell r="C3005" t="str">
            <v>Swakelola</v>
          </cell>
          <cell r="D3005" t="str">
            <v>Fisik</v>
          </cell>
          <cell r="E3005">
            <v>0</v>
          </cell>
          <cell r="F3005">
            <v>192500</v>
          </cell>
          <cell r="G3005">
            <v>192500</v>
          </cell>
          <cell r="H3005">
            <v>0</v>
          </cell>
          <cell r="I3005">
            <v>38500</v>
          </cell>
          <cell r="J3005">
            <v>38500</v>
          </cell>
          <cell r="K3005">
            <v>20</v>
          </cell>
          <cell r="L3005">
            <v>0</v>
          </cell>
        </row>
        <row r="3006">
          <cell r="A3006">
            <v>2805</v>
          </cell>
          <cell r="B3006" t="str">
            <v>060302.4612.04941.02 PAMSIMAS Kecamatan Sendana Desa Pundau</v>
          </cell>
          <cell r="C3006" t="str">
            <v>Swakelola</v>
          </cell>
          <cell r="D3006" t="str">
            <v>Fisik</v>
          </cell>
          <cell r="E3006">
            <v>0</v>
          </cell>
          <cell r="F3006">
            <v>192500</v>
          </cell>
          <cell r="G3006">
            <v>192500</v>
          </cell>
          <cell r="H3006">
            <v>0</v>
          </cell>
          <cell r="I3006">
            <v>38500</v>
          </cell>
          <cell r="J3006">
            <v>38500</v>
          </cell>
          <cell r="K3006">
            <v>20</v>
          </cell>
          <cell r="L3006">
            <v>0</v>
          </cell>
        </row>
        <row r="3007">
          <cell r="A3007">
            <v>2806</v>
          </cell>
          <cell r="B3007" t="str">
            <v>060302.4612.04941.02 PAMSIMAS Kecamatan Sendana Desa Tallubanua</v>
          </cell>
          <cell r="C3007" t="str">
            <v>Swakelola</v>
          </cell>
          <cell r="D3007" t="str">
            <v>Fisik</v>
          </cell>
          <cell r="E3007">
            <v>0</v>
          </cell>
          <cell r="F3007">
            <v>192500</v>
          </cell>
          <cell r="G3007">
            <v>192500</v>
          </cell>
          <cell r="H3007">
            <v>0</v>
          </cell>
          <cell r="I3007">
            <v>38500</v>
          </cell>
          <cell r="J3007">
            <v>38500</v>
          </cell>
          <cell r="K3007">
            <v>20</v>
          </cell>
          <cell r="L3007">
            <v>0</v>
          </cell>
        </row>
        <row r="3008">
          <cell r="A3008">
            <v>2807</v>
          </cell>
          <cell r="B3008" t="str">
            <v>060302.4612.04941.02 PAMSIMAS Kecamatan Ulumanda Desa Tandeallo</v>
          </cell>
          <cell r="C3008" t="str">
            <v>Swakelola</v>
          </cell>
          <cell r="D3008" t="str">
            <v>Fisik</v>
          </cell>
          <cell r="E3008">
            <v>0</v>
          </cell>
          <cell r="F3008">
            <v>192500</v>
          </cell>
          <cell r="G3008">
            <v>192500</v>
          </cell>
          <cell r="H3008">
            <v>0</v>
          </cell>
          <cell r="I3008">
            <v>38500</v>
          </cell>
          <cell r="J3008">
            <v>38500</v>
          </cell>
          <cell r="K3008">
            <v>20</v>
          </cell>
          <cell r="L3008">
            <v>0</v>
          </cell>
        </row>
        <row r="3009">
          <cell r="A3009">
            <v>2808</v>
          </cell>
          <cell r="B3009" t="str">
            <v>060302.4612.04941.02 PAMSIMAS Kecamatan Ulumanda Desa Ulumanda</v>
          </cell>
          <cell r="C3009" t="str">
            <v>Swakelola</v>
          </cell>
          <cell r="D3009" t="str">
            <v>Fisik</v>
          </cell>
          <cell r="E3009">
            <v>0</v>
          </cell>
          <cell r="F3009">
            <v>192500</v>
          </cell>
          <cell r="G3009">
            <v>192500</v>
          </cell>
          <cell r="H3009">
            <v>0</v>
          </cell>
          <cell r="I3009">
            <v>38500</v>
          </cell>
          <cell r="J3009">
            <v>38500</v>
          </cell>
          <cell r="K3009">
            <v>20</v>
          </cell>
          <cell r="L3009">
            <v>0</v>
          </cell>
        </row>
        <row r="3010">
          <cell r="A3010">
            <v>2809</v>
          </cell>
          <cell r="B3010" t="str">
            <v>060302.4612.04941.02 PAMSIMAS Kecamatan Malunda Desa Lombong</v>
          </cell>
          <cell r="C3010" t="str">
            <v>Swakelola</v>
          </cell>
          <cell r="D3010" t="str">
            <v>Fisik</v>
          </cell>
          <cell r="E3010">
            <v>0</v>
          </cell>
          <cell r="F3010">
            <v>192500</v>
          </cell>
          <cell r="G3010">
            <v>192500</v>
          </cell>
          <cell r="H3010">
            <v>0</v>
          </cell>
          <cell r="I3010">
            <v>38500</v>
          </cell>
          <cell r="J3010">
            <v>38500</v>
          </cell>
          <cell r="K3010">
            <v>20</v>
          </cell>
          <cell r="L3010">
            <v>0</v>
          </cell>
        </row>
        <row r="3011">
          <cell r="A3011">
            <v>2810</v>
          </cell>
          <cell r="B3011" t="str">
            <v>060302.4612.04941.02 PAMSIMAS Kecamatan Malunda Desa Maliaya</v>
          </cell>
          <cell r="C3011" t="str">
            <v>Swakelola</v>
          </cell>
          <cell r="D3011" t="str">
            <v>Fisik</v>
          </cell>
          <cell r="E3011">
            <v>0</v>
          </cell>
          <cell r="F3011">
            <v>192500</v>
          </cell>
          <cell r="G3011">
            <v>192500</v>
          </cell>
          <cell r="H3011">
            <v>0</v>
          </cell>
          <cell r="I3011">
            <v>38500</v>
          </cell>
          <cell r="J3011">
            <v>38500</v>
          </cell>
          <cell r="K3011">
            <v>20</v>
          </cell>
          <cell r="L3011">
            <v>0</v>
          </cell>
        </row>
        <row r="3012">
          <cell r="A3012">
            <v>2811</v>
          </cell>
          <cell r="B3012" t="str">
            <v>060302.4612.04941.02 PAMSIMAS Kecamatan Tammeroddo Desa Ulidang</v>
          </cell>
          <cell r="C3012" t="str">
            <v>Swakelola</v>
          </cell>
          <cell r="D3012" t="str">
            <v>Fisik</v>
          </cell>
          <cell r="E3012">
            <v>0</v>
          </cell>
          <cell r="F3012">
            <v>192500</v>
          </cell>
          <cell r="G3012">
            <v>192500</v>
          </cell>
          <cell r="H3012">
            <v>0</v>
          </cell>
          <cell r="I3012">
            <v>38500</v>
          </cell>
          <cell r="J3012">
            <v>38500</v>
          </cell>
          <cell r="K3012">
            <v>20</v>
          </cell>
          <cell r="L3012">
            <v>0</v>
          </cell>
        </row>
        <row r="3013">
          <cell r="A3013">
            <v>2812</v>
          </cell>
          <cell r="B3013" t="str">
            <v>060302.4612.04941.02 PAMSIMAS Kecamatan Banggae Desa Baruga Dua</v>
          </cell>
          <cell r="C3013" t="str">
            <v>Swakelola</v>
          </cell>
          <cell r="D3013" t="str">
            <v>Fisik</v>
          </cell>
          <cell r="E3013">
            <v>0</v>
          </cell>
          <cell r="F3013">
            <v>192500</v>
          </cell>
          <cell r="G3013">
            <v>192500</v>
          </cell>
          <cell r="H3013">
            <v>0</v>
          </cell>
          <cell r="I3013">
            <v>38500</v>
          </cell>
          <cell r="J3013">
            <v>38500</v>
          </cell>
          <cell r="K3013">
            <v>20</v>
          </cell>
          <cell r="L3013">
            <v>0</v>
          </cell>
        </row>
        <row r="3014">
          <cell r="A3014">
            <v>5505109</v>
          </cell>
          <cell r="B3014" t="str">
            <v xml:space="preserve">PEMBANGUNAN INFRASTRUKTUR PERMUKIMAN KAB. MAMUJU </v>
          </cell>
          <cell r="C3014" t="str">
            <v xml:space="preserve">- </v>
          </cell>
          <cell r="D3014" t="str">
            <v>-</v>
          </cell>
          <cell r="E3014">
            <v>0</v>
          </cell>
          <cell r="F3014">
            <v>2310000</v>
          </cell>
          <cell r="G3014">
            <v>2310000</v>
          </cell>
          <cell r="H3014">
            <v>0</v>
          </cell>
          <cell r="I3014">
            <v>0</v>
          </cell>
          <cell r="J3014">
            <v>0</v>
          </cell>
          <cell r="K3014">
            <v>0</v>
          </cell>
          <cell r="L3014">
            <v>0</v>
          </cell>
        </row>
        <row r="3015">
          <cell r="A3015">
            <v>2813</v>
          </cell>
          <cell r="B3015" t="str">
            <v>060302.4612.04941.02 PAMSIMAS Desa Lebani</v>
          </cell>
          <cell r="C3015" t="str">
            <v>Swakelola</v>
          </cell>
          <cell r="D3015" t="str">
            <v>Fisik</v>
          </cell>
          <cell r="E3015">
            <v>0</v>
          </cell>
          <cell r="F3015">
            <v>192500</v>
          </cell>
          <cell r="G3015">
            <v>192500</v>
          </cell>
          <cell r="H3015">
            <v>0</v>
          </cell>
          <cell r="I3015">
            <v>0</v>
          </cell>
          <cell r="J3015">
            <v>0</v>
          </cell>
          <cell r="K3015">
            <v>0</v>
          </cell>
          <cell r="L3015">
            <v>0</v>
          </cell>
        </row>
        <row r="3016">
          <cell r="A3016">
            <v>2814</v>
          </cell>
          <cell r="B3016" t="str">
            <v>060302.4612.04941.02 PAMSIMAS Desa Karataun</v>
          </cell>
          <cell r="C3016" t="str">
            <v>Swakelola</v>
          </cell>
          <cell r="D3016" t="str">
            <v>Fisik</v>
          </cell>
          <cell r="E3016">
            <v>0</v>
          </cell>
          <cell r="F3016">
            <v>192500</v>
          </cell>
          <cell r="G3016">
            <v>192500</v>
          </cell>
          <cell r="H3016">
            <v>0</v>
          </cell>
          <cell r="I3016">
            <v>0</v>
          </cell>
          <cell r="J3016">
            <v>0</v>
          </cell>
          <cell r="K3016">
            <v>0</v>
          </cell>
          <cell r="L3016">
            <v>0</v>
          </cell>
        </row>
        <row r="3017">
          <cell r="A3017">
            <v>2815</v>
          </cell>
          <cell r="B3017" t="str">
            <v>060302.4612.04941.02 PAMSIMAS Desa Kalumpang</v>
          </cell>
          <cell r="C3017" t="str">
            <v>Swakelola</v>
          </cell>
          <cell r="D3017" t="str">
            <v>Fisik</v>
          </cell>
          <cell r="E3017">
            <v>0</v>
          </cell>
          <cell r="F3017">
            <v>192500</v>
          </cell>
          <cell r="G3017">
            <v>192500</v>
          </cell>
          <cell r="H3017">
            <v>0</v>
          </cell>
          <cell r="I3017">
            <v>0</v>
          </cell>
          <cell r="J3017">
            <v>0</v>
          </cell>
          <cell r="K3017">
            <v>0</v>
          </cell>
          <cell r="L3017">
            <v>0</v>
          </cell>
        </row>
        <row r="3018">
          <cell r="A3018">
            <v>2816</v>
          </cell>
          <cell r="B3018" t="str">
            <v>060302.4612.04941.02 PAMSIMAS Desa Siraun</v>
          </cell>
          <cell r="C3018" t="str">
            <v>Swakelola</v>
          </cell>
          <cell r="D3018" t="str">
            <v>Fisik</v>
          </cell>
          <cell r="E3018">
            <v>0</v>
          </cell>
          <cell r="F3018">
            <v>192500</v>
          </cell>
          <cell r="G3018">
            <v>192500</v>
          </cell>
          <cell r="H3018">
            <v>0</v>
          </cell>
          <cell r="I3018">
            <v>0</v>
          </cell>
          <cell r="J3018">
            <v>0</v>
          </cell>
          <cell r="K3018">
            <v>0</v>
          </cell>
          <cell r="L3018">
            <v>0</v>
          </cell>
        </row>
        <row r="3019">
          <cell r="A3019">
            <v>2817</v>
          </cell>
          <cell r="B3019" t="str">
            <v>060302.4612.04941.02 PAMSIMAS Desa Pangale</v>
          </cell>
          <cell r="C3019" t="str">
            <v>Swakelola</v>
          </cell>
          <cell r="D3019" t="str">
            <v>Fisik</v>
          </cell>
          <cell r="E3019">
            <v>0</v>
          </cell>
          <cell r="F3019">
            <v>192500</v>
          </cell>
          <cell r="G3019">
            <v>192500</v>
          </cell>
          <cell r="H3019">
            <v>0</v>
          </cell>
          <cell r="I3019">
            <v>0</v>
          </cell>
          <cell r="J3019">
            <v>0</v>
          </cell>
          <cell r="K3019">
            <v>0</v>
          </cell>
          <cell r="L3019">
            <v>0</v>
          </cell>
        </row>
        <row r="3020">
          <cell r="A3020">
            <v>2818</v>
          </cell>
          <cell r="B3020" t="str">
            <v>060302.4612.04941.02 PAMSIMAS Desa Topoyo</v>
          </cell>
          <cell r="C3020" t="str">
            <v>Swakelola</v>
          </cell>
          <cell r="D3020" t="str">
            <v>Fisik</v>
          </cell>
          <cell r="E3020">
            <v>0</v>
          </cell>
          <cell r="F3020">
            <v>192500</v>
          </cell>
          <cell r="G3020">
            <v>192500</v>
          </cell>
          <cell r="H3020">
            <v>0</v>
          </cell>
          <cell r="I3020">
            <v>0</v>
          </cell>
          <cell r="J3020">
            <v>0</v>
          </cell>
          <cell r="K3020">
            <v>0</v>
          </cell>
          <cell r="L3020">
            <v>0</v>
          </cell>
        </row>
        <row r="3021">
          <cell r="A3021">
            <v>2819</v>
          </cell>
          <cell r="B3021" t="str">
            <v>060302.4612.04941.02 PAMSIMAS Desa Kuo</v>
          </cell>
          <cell r="C3021" t="str">
            <v>Swakelola</v>
          </cell>
          <cell r="D3021" t="str">
            <v>Fisik</v>
          </cell>
          <cell r="E3021">
            <v>0</v>
          </cell>
          <cell r="F3021">
            <v>192500</v>
          </cell>
          <cell r="G3021">
            <v>192500</v>
          </cell>
          <cell r="H3021">
            <v>0</v>
          </cell>
          <cell r="I3021">
            <v>0</v>
          </cell>
          <cell r="J3021">
            <v>0</v>
          </cell>
          <cell r="K3021">
            <v>0</v>
          </cell>
          <cell r="L3021">
            <v>0</v>
          </cell>
        </row>
        <row r="3022">
          <cell r="A3022">
            <v>2820</v>
          </cell>
          <cell r="B3022" t="str">
            <v>060302.4612.04941.02 PAMSIMAS Desa Bambadaru</v>
          </cell>
          <cell r="C3022" t="str">
            <v>Swakelola</v>
          </cell>
          <cell r="D3022" t="str">
            <v>Fisik</v>
          </cell>
          <cell r="E3022">
            <v>0</v>
          </cell>
          <cell r="F3022">
            <v>192500</v>
          </cell>
          <cell r="G3022">
            <v>192500</v>
          </cell>
          <cell r="H3022">
            <v>0</v>
          </cell>
          <cell r="I3022">
            <v>0</v>
          </cell>
          <cell r="J3022">
            <v>0</v>
          </cell>
          <cell r="K3022">
            <v>0</v>
          </cell>
          <cell r="L3022">
            <v>0</v>
          </cell>
        </row>
        <row r="3023">
          <cell r="A3023">
            <v>2821</v>
          </cell>
          <cell r="B3023" t="str">
            <v>060302.4612.04941.02 PAMSIMAS Desa Sanjango</v>
          </cell>
          <cell r="C3023" t="str">
            <v>Swakelola</v>
          </cell>
          <cell r="D3023" t="str">
            <v>Fisik</v>
          </cell>
          <cell r="E3023">
            <v>0</v>
          </cell>
          <cell r="F3023">
            <v>192500</v>
          </cell>
          <cell r="G3023">
            <v>192500</v>
          </cell>
          <cell r="H3023">
            <v>0</v>
          </cell>
          <cell r="I3023">
            <v>0</v>
          </cell>
          <cell r="J3023">
            <v>0</v>
          </cell>
          <cell r="K3023">
            <v>0</v>
          </cell>
          <cell r="L3023">
            <v>0</v>
          </cell>
        </row>
        <row r="3024">
          <cell r="A3024">
            <v>2822</v>
          </cell>
          <cell r="B3024" t="str">
            <v>060302.4612.04941.02 PAMSIMAS Desa Kuo</v>
          </cell>
          <cell r="C3024" t="str">
            <v>Swakelola</v>
          </cell>
          <cell r="D3024" t="str">
            <v>Fisik</v>
          </cell>
          <cell r="E3024">
            <v>0</v>
          </cell>
          <cell r="F3024">
            <v>192500</v>
          </cell>
          <cell r="G3024">
            <v>192500</v>
          </cell>
          <cell r="H3024">
            <v>0</v>
          </cell>
          <cell r="I3024">
            <v>0</v>
          </cell>
          <cell r="J3024">
            <v>0</v>
          </cell>
          <cell r="K3024">
            <v>0</v>
          </cell>
          <cell r="L3024">
            <v>0</v>
          </cell>
        </row>
        <row r="3025">
          <cell r="A3025">
            <v>2823</v>
          </cell>
          <cell r="B3025" t="str">
            <v>060302.4612.04941.02 PAMSIMAS Desa Guliling / Ds. Rea</v>
          </cell>
          <cell r="C3025" t="str">
            <v>Swakelola</v>
          </cell>
          <cell r="D3025" t="str">
            <v>Fisik</v>
          </cell>
          <cell r="E3025">
            <v>0</v>
          </cell>
          <cell r="F3025">
            <v>192500</v>
          </cell>
          <cell r="G3025">
            <v>192500</v>
          </cell>
          <cell r="H3025">
            <v>0</v>
          </cell>
          <cell r="I3025">
            <v>0</v>
          </cell>
          <cell r="J3025">
            <v>0</v>
          </cell>
          <cell r="K3025">
            <v>0</v>
          </cell>
          <cell r="L3025">
            <v>0</v>
          </cell>
        </row>
        <row r="3026">
          <cell r="A3026">
            <v>2824</v>
          </cell>
          <cell r="B3026" t="str">
            <v>060302.4612.04941.02 PAMSIMAS Desa Kalonding</v>
          </cell>
          <cell r="C3026" t="str">
            <v>Swakelola</v>
          </cell>
          <cell r="D3026" t="str">
            <v>Fisik</v>
          </cell>
          <cell r="E3026">
            <v>0</v>
          </cell>
          <cell r="F3026">
            <v>192500</v>
          </cell>
          <cell r="G3026">
            <v>192500</v>
          </cell>
          <cell r="H3026">
            <v>0</v>
          </cell>
          <cell r="I3026">
            <v>0</v>
          </cell>
          <cell r="J3026">
            <v>0</v>
          </cell>
          <cell r="K3026">
            <v>0</v>
          </cell>
          <cell r="L3026">
            <v>0</v>
          </cell>
        </row>
        <row r="3027">
          <cell r="A3027">
            <v>5505115</v>
          </cell>
          <cell r="B3027" t="str">
            <v xml:space="preserve">PEMBANGUNAN INFRASTRUKTUR PERMUKIMAN KAB. MAMUJU UTARA </v>
          </cell>
          <cell r="C3027" t="str">
            <v xml:space="preserve">- </v>
          </cell>
          <cell r="D3027" t="str">
            <v>-</v>
          </cell>
          <cell r="E3027">
            <v>0</v>
          </cell>
          <cell r="F3027">
            <v>2310000</v>
          </cell>
          <cell r="G3027">
            <v>2310000</v>
          </cell>
          <cell r="H3027">
            <v>0</v>
          </cell>
          <cell r="I3027">
            <v>0</v>
          </cell>
          <cell r="J3027">
            <v>0</v>
          </cell>
          <cell r="K3027">
            <v>0</v>
          </cell>
          <cell r="L3027">
            <v>0</v>
          </cell>
        </row>
        <row r="3028">
          <cell r="A3028">
            <v>2825</v>
          </cell>
          <cell r="B3028" t="str">
            <v>060302.4612.04941.02 PAMSIMAS</v>
          </cell>
          <cell r="C3028" t="str">
            <v>Swakelola</v>
          </cell>
          <cell r="D3028" t="str">
            <v>Fisik</v>
          </cell>
          <cell r="E3028">
            <v>0</v>
          </cell>
          <cell r="F3028">
            <v>2310000</v>
          </cell>
          <cell r="G3028">
            <v>2310000</v>
          </cell>
          <cell r="H3028">
            <v>0</v>
          </cell>
          <cell r="I3028">
            <v>0</v>
          </cell>
          <cell r="J3028">
            <v>0</v>
          </cell>
          <cell r="K3028">
            <v>0</v>
          </cell>
          <cell r="L3028">
            <v>0</v>
          </cell>
        </row>
        <row r="3029">
          <cell r="A3029">
            <v>5505138</v>
          </cell>
          <cell r="B3029" t="str">
            <v xml:space="preserve">PEMBINAAN PEMBANGUNAN INFRASTRUKTUR PERDESAAN </v>
          </cell>
          <cell r="C3029" t="str">
            <v xml:space="preserve">- </v>
          </cell>
          <cell r="D3029" t="str">
            <v>-</v>
          </cell>
          <cell r="E3029">
            <v>8528000</v>
          </cell>
          <cell r="F3029">
            <v>43338700</v>
          </cell>
          <cell r="G3029">
            <v>51866700</v>
          </cell>
          <cell r="H3029">
            <v>4043580</v>
          </cell>
          <cell r="I3029">
            <v>12423953</v>
          </cell>
          <cell r="J3029">
            <v>16467532</v>
          </cell>
          <cell r="K3029">
            <v>31.75</v>
          </cell>
          <cell r="L3029">
            <v>46.79</v>
          </cell>
        </row>
        <row r="3030">
          <cell r="A3030">
            <v>2826</v>
          </cell>
          <cell r="B3030" t="str">
            <v>060302.4612.00002.03 Administrasi Kegiatan</v>
          </cell>
          <cell r="C3030" t="str">
            <v>Adm. Umum</v>
          </cell>
          <cell r="D3030" t="str">
            <v>Adm. Umum</v>
          </cell>
          <cell r="E3030">
            <v>1068147</v>
          </cell>
          <cell r="F3030">
            <v>0</v>
          </cell>
          <cell r="G3030">
            <v>1068147</v>
          </cell>
          <cell r="H3030">
            <v>462783</v>
          </cell>
          <cell r="I3030">
            <v>0</v>
          </cell>
          <cell r="J3030">
            <v>462783</v>
          </cell>
          <cell r="K3030">
            <v>43.33</v>
          </cell>
          <cell r="L3030">
            <v>43.33</v>
          </cell>
        </row>
        <row r="3031">
          <cell r="A3031">
            <v>2827</v>
          </cell>
          <cell r="B3031" t="str">
            <v>060302.4612.00051.03 Pendampingan Pelatihan Pengelola SPAM</v>
          </cell>
          <cell r="C3031" t="str">
            <v>Swakelola</v>
          </cell>
          <cell r="D3031" t="str">
            <v>Non Fisik</v>
          </cell>
          <cell r="E3031">
            <v>1844201</v>
          </cell>
          <cell r="F3031">
            <v>0</v>
          </cell>
          <cell r="G3031">
            <v>1844201</v>
          </cell>
          <cell r="H3031">
            <v>282975</v>
          </cell>
          <cell r="I3031">
            <v>0</v>
          </cell>
          <cell r="J3031">
            <v>282975</v>
          </cell>
          <cell r="K3031">
            <v>15.34</v>
          </cell>
          <cell r="L3031">
            <v>35</v>
          </cell>
        </row>
        <row r="3032">
          <cell r="A3032">
            <v>2828</v>
          </cell>
          <cell r="B3032" t="str">
            <v>060302.4612.00051.03 RAKORNAS dan Sosialisasi Pengelolaan Keuangan PAMSIMAS</v>
          </cell>
          <cell r="C3032" t="str">
            <v>Swakelola</v>
          </cell>
          <cell r="D3032" t="str">
            <v>Non Fisik</v>
          </cell>
          <cell r="E3032">
            <v>1137072</v>
          </cell>
          <cell r="F3032">
            <v>0</v>
          </cell>
          <cell r="G3032">
            <v>1137072</v>
          </cell>
          <cell r="H3032">
            <v>97614</v>
          </cell>
          <cell r="I3032">
            <v>0</v>
          </cell>
          <cell r="J3032">
            <v>97614</v>
          </cell>
          <cell r="K3032">
            <v>8.58</v>
          </cell>
          <cell r="L3032">
            <v>10</v>
          </cell>
        </row>
        <row r="3033">
          <cell r="A3033">
            <v>2829</v>
          </cell>
          <cell r="B3033" t="str">
            <v>060302.4612.00051.03 Promosi dan Penyebarluasan Informasi</v>
          </cell>
          <cell r="C3033" t="str">
            <v>Swakelola</v>
          </cell>
          <cell r="D3033" t="str">
            <v>Non Fisik</v>
          </cell>
          <cell r="E3033">
            <v>0</v>
          </cell>
          <cell r="F3033">
            <v>3500500</v>
          </cell>
          <cell r="G3033">
            <v>3500500</v>
          </cell>
          <cell r="H3033">
            <v>0</v>
          </cell>
          <cell r="I3033">
            <v>154500</v>
          </cell>
          <cell r="J3033">
            <v>154500</v>
          </cell>
          <cell r="K3033">
            <v>4.41</v>
          </cell>
          <cell r="L3033">
            <v>75</v>
          </cell>
        </row>
        <row r="3034">
          <cell r="A3034">
            <v>2830</v>
          </cell>
          <cell r="B3034" t="str">
            <v>060302.4612.00051.03 RAKOR Regional I (Sumbar/Riau/Sumsel)</v>
          </cell>
          <cell r="C3034" t="str">
            <v>Swakelola</v>
          </cell>
          <cell r="D3034" t="str">
            <v>Non Fisik</v>
          </cell>
          <cell r="E3034">
            <v>0</v>
          </cell>
          <cell r="F3034">
            <v>679450</v>
          </cell>
          <cell r="G3034">
            <v>679450</v>
          </cell>
          <cell r="H3034">
            <v>0</v>
          </cell>
          <cell r="I3034">
            <v>549888</v>
          </cell>
          <cell r="J3034">
            <v>549888</v>
          </cell>
          <cell r="K3034">
            <v>80.930000000000007</v>
          </cell>
          <cell r="L3034">
            <v>100</v>
          </cell>
        </row>
        <row r="3035">
          <cell r="A3035">
            <v>2831</v>
          </cell>
          <cell r="B3035" t="str">
            <v>060302.4612.00051.03 RAKOR Regional II (Banten/Jabar/Jateng/Kalsel)</v>
          </cell>
          <cell r="C3035" t="str">
            <v>Swakelola</v>
          </cell>
          <cell r="D3035" t="str">
            <v>Non Fisik</v>
          </cell>
          <cell r="E3035">
            <v>0</v>
          </cell>
          <cell r="F3035">
            <v>1447380</v>
          </cell>
          <cell r="G3035">
            <v>1447380</v>
          </cell>
          <cell r="H3035">
            <v>0</v>
          </cell>
          <cell r="I3035">
            <v>839494</v>
          </cell>
          <cell r="J3035">
            <v>839494</v>
          </cell>
          <cell r="K3035">
            <v>58</v>
          </cell>
          <cell r="L3035">
            <v>100</v>
          </cell>
        </row>
        <row r="3036">
          <cell r="A3036">
            <v>2832</v>
          </cell>
          <cell r="B3036" t="str">
            <v>060302.4612.00051.03 RAKOR Regional III (Sulbar/Sulsel/Sulteng)</v>
          </cell>
          <cell r="C3036" t="str">
            <v>Swakelola</v>
          </cell>
          <cell r="D3036" t="str">
            <v>Non Fisik</v>
          </cell>
          <cell r="E3036">
            <v>0</v>
          </cell>
          <cell r="F3036">
            <v>779130</v>
          </cell>
          <cell r="G3036">
            <v>779130</v>
          </cell>
          <cell r="H3036">
            <v>0</v>
          </cell>
          <cell r="I3036">
            <v>607362</v>
          </cell>
          <cell r="J3036">
            <v>607362</v>
          </cell>
          <cell r="K3036">
            <v>77.95</v>
          </cell>
          <cell r="L3036">
            <v>100</v>
          </cell>
        </row>
        <row r="3037">
          <cell r="A3037">
            <v>2833</v>
          </cell>
          <cell r="B3037" t="str">
            <v>060302.4612.00051.03 RAKOR Regional IV (NTT/Maluku Utara/Maluku/Papua Barat/Gorontalo)</v>
          </cell>
          <cell r="C3037" t="str">
            <v>Swakelola</v>
          </cell>
          <cell r="D3037" t="str">
            <v>Non Fisik</v>
          </cell>
          <cell r="E3037">
            <v>0</v>
          </cell>
          <cell r="F3037">
            <v>641520</v>
          </cell>
          <cell r="G3037">
            <v>641520</v>
          </cell>
          <cell r="H3037">
            <v>0</v>
          </cell>
          <cell r="I3037">
            <v>512285</v>
          </cell>
          <cell r="J3037">
            <v>512285</v>
          </cell>
          <cell r="K3037">
            <v>79.849999999999994</v>
          </cell>
          <cell r="L3037">
            <v>100</v>
          </cell>
        </row>
        <row r="3038">
          <cell r="A3038">
            <v>2834</v>
          </cell>
          <cell r="B3038" t="str">
            <v>060302.4612.00546.03 Monitoring Pelaksanaan Program PAMSIMAS</v>
          </cell>
          <cell r="C3038" t="str">
            <v>Swakelola</v>
          </cell>
          <cell r="D3038" t="str">
            <v>Non Fisik</v>
          </cell>
          <cell r="E3038">
            <v>1016600</v>
          </cell>
          <cell r="F3038">
            <v>0</v>
          </cell>
          <cell r="G3038">
            <v>1016600</v>
          </cell>
          <cell r="H3038">
            <v>595220</v>
          </cell>
          <cell r="I3038">
            <v>0</v>
          </cell>
          <cell r="J3038">
            <v>595220</v>
          </cell>
          <cell r="K3038">
            <v>58.55</v>
          </cell>
          <cell r="L3038">
            <v>58.55</v>
          </cell>
        </row>
        <row r="3039">
          <cell r="A3039">
            <v>2835</v>
          </cell>
          <cell r="B3039" t="str">
            <v>060302.4612.01032.03 Hibah Masyarakat (BLM)</v>
          </cell>
          <cell r="C3039" t="str">
            <v>Swakelola</v>
          </cell>
          <cell r="D3039" t="str">
            <v>Non Fisik</v>
          </cell>
          <cell r="E3039">
            <v>0</v>
          </cell>
          <cell r="F3039">
            <v>6308000</v>
          </cell>
          <cell r="G3039">
            <v>6308000</v>
          </cell>
          <cell r="H3039">
            <v>0</v>
          </cell>
          <cell r="I3039">
            <v>0</v>
          </cell>
          <cell r="J3039">
            <v>0</v>
          </cell>
          <cell r="K3039">
            <v>0</v>
          </cell>
          <cell r="L3039">
            <v>0</v>
          </cell>
        </row>
        <row r="3040">
          <cell r="A3040">
            <v>2836</v>
          </cell>
          <cell r="B3040" t="str">
            <v>060302.4612.04469.03 Operasional CPMU PAMSIMAS</v>
          </cell>
          <cell r="C3040" t="str">
            <v>Swakelola</v>
          </cell>
          <cell r="D3040" t="str">
            <v>Non Fisik</v>
          </cell>
          <cell r="E3040">
            <v>2216980</v>
          </cell>
          <cell r="F3040">
            <v>0</v>
          </cell>
          <cell r="G3040">
            <v>2216980</v>
          </cell>
          <cell r="H3040">
            <v>1574095</v>
          </cell>
          <cell r="I3040">
            <v>0</v>
          </cell>
          <cell r="J3040">
            <v>1574095</v>
          </cell>
          <cell r="K3040">
            <v>71</v>
          </cell>
          <cell r="L3040">
            <v>71</v>
          </cell>
        </row>
        <row r="3041">
          <cell r="A3041">
            <v>2837</v>
          </cell>
          <cell r="B3041" t="str">
            <v>060302.4612.04469.03 TOT PAMSIMAS</v>
          </cell>
          <cell r="C3041" t="str">
            <v>Swakelola</v>
          </cell>
          <cell r="D3041" t="str">
            <v>Non Fisik</v>
          </cell>
          <cell r="E3041">
            <v>0</v>
          </cell>
          <cell r="F3041">
            <v>1282240</v>
          </cell>
          <cell r="G3041">
            <v>1282240</v>
          </cell>
          <cell r="H3041">
            <v>0</v>
          </cell>
          <cell r="I3041">
            <v>0</v>
          </cell>
          <cell r="J3041">
            <v>0</v>
          </cell>
          <cell r="K3041">
            <v>0</v>
          </cell>
          <cell r="L3041">
            <v>0</v>
          </cell>
        </row>
        <row r="3042">
          <cell r="A3042">
            <v>2838</v>
          </cell>
          <cell r="B3042" t="str">
            <v>060302.4612.04469.03 TOT MPA/PHAST dan CLTS PAMSIMAS</v>
          </cell>
          <cell r="C3042" t="str">
            <v>Swakelola</v>
          </cell>
          <cell r="D3042" t="str">
            <v>Non Fisik</v>
          </cell>
          <cell r="E3042">
            <v>0</v>
          </cell>
          <cell r="F3042">
            <v>1411390</v>
          </cell>
          <cell r="G3042">
            <v>1411390</v>
          </cell>
          <cell r="H3042">
            <v>0</v>
          </cell>
          <cell r="I3042">
            <v>0</v>
          </cell>
          <cell r="J3042">
            <v>0</v>
          </cell>
          <cell r="K3042">
            <v>0</v>
          </cell>
          <cell r="L3042">
            <v>0</v>
          </cell>
        </row>
        <row r="3043">
          <cell r="A3043">
            <v>2839</v>
          </cell>
          <cell r="B3043" t="str">
            <v>060302.4612.04469.03 Roadshow Regional I ( Sumbar/Sumsel/Riau )</v>
          </cell>
          <cell r="C3043" t="str">
            <v>Swakelola</v>
          </cell>
          <cell r="D3043" t="str">
            <v>Non Fisik</v>
          </cell>
          <cell r="E3043">
            <v>0</v>
          </cell>
          <cell r="F3043">
            <v>1157350</v>
          </cell>
          <cell r="G3043">
            <v>1157350</v>
          </cell>
          <cell r="H3043">
            <v>0</v>
          </cell>
          <cell r="I3043">
            <v>732701</v>
          </cell>
          <cell r="J3043">
            <v>732701</v>
          </cell>
          <cell r="K3043">
            <v>63.31</v>
          </cell>
          <cell r="L3043">
            <v>100</v>
          </cell>
        </row>
        <row r="3044">
          <cell r="A3044">
            <v>2840</v>
          </cell>
          <cell r="B3044" t="str">
            <v>060302.4612.04469.03 Training untuk Satker Regional I ( Sumbar/Sumsel/Riau )</v>
          </cell>
          <cell r="C3044" t="str">
            <v>Swakelola</v>
          </cell>
          <cell r="D3044" t="str">
            <v>Non Fisik</v>
          </cell>
          <cell r="E3044">
            <v>0</v>
          </cell>
          <cell r="F3044">
            <v>636635</v>
          </cell>
          <cell r="G3044">
            <v>636635</v>
          </cell>
          <cell r="H3044">
            <v>0</v>
          </cell>
          <cell r="I3044">
            <v>0</v>
          </cell>
          <cell r="J3044">
            <v>0</v>
          </cell>
          <cell r="K3044">
            <v>0</v>
          </cell>
          <cell r="L3044">
            <v>0</v>
          </cell>
        </row>
        <row r="3045">
          <cell r="A3045">
            <v>2841</v>
          </cell>
          <cell r="B3045" t="str">
            <v>060302.4612.04469.03 Capacity Building</v>
          </cell>
          <cell r="C3045" t="str">
            <v>Swakelola</v>
          </cell>
          <cell r="D3045" t="str">
            <v>Non Fisik</v>
          </cell>
          <cell r="E3045">
            <v>0</v>
          </cell>
          <cell r="F3045">
            <v>2000000</v>
          </cell>
          <cell r="G3045">
            <v>2000000</v>
          </cell>
          <cell r="H3045">
            <v>0</v>
          </cell>
          <cell r="I3045">
            <v>0</v>
          </cell>
          <cell r="J3045">
            <v>0</v>
          </cell>
          <cell r="K3045">
            <v>0</v>
          </cell>
          <cell r="L3045">
            <v>0</v>
          </cell>
        </row>
        <row r="3046">
          <cell r="A3046">
            <v>2842</v>
          </cell>
          <cell r="B3046" t="str">
            <v>060302.4612.04469.03 Workshop Review Panduan Pedoman</v>
          </cell>
          <cell r="C3046" t="str">
            <v>Swakelola</v>
          </cell>
          <cell r="D3046" t="str">
            <v>Non Fisik</v>
          </cell>
          <cell r="E3046">
            <v>1245000</v>
          </cell>
          <cell r="F3046">
            <v>877280</v>
          </cell>
          <cell r="G3046">
            <v>2122280</v>
          </cell>
          <cell r="H3046">
            <v>1030893</v>
          </cell>
          <cell r="I3046">
            <v>0</v>
          </cell>
          <cell r="J3046">
            <v>1030893</v>
          </cell>
          <cell r="K3046">
            <v>48.57</v>
          </cell>
          <cell r="L3046">
            <v>75</v>
          </cell>
        </row>
        <row r="3047">
          <cell r="A3047">
            <v>2843</v>
          </cell>
          <cell r="B3047" t="str">
            <v>060302.4612.04469.03 Konsultan Baseline Survey</v>
          </cell>
          <cell r="C3047" t="str">
            <v>Kontrak</v>
          </cell>
          <cell r="D3047" t="str">
            <v>Non Fisik</v>
          </cell>
          <cell r="E3047">
            <v>0</v>
          </cell>
          <cell r="F3047">
            <v>700000</v>
          </cell>
          <cell r="G3047">
            <v>700000</v>
          </cell>
          <cell r="H3047">
            <v>0</v>
          </cell>
          <cell r="I3047">
            <v>0</v>
          </cell>
          <cell r="J3047">
            <v>0</v>
          </cell>
          <cell r="K3047">
            <v>0</v>
          </cell>
          <cell r="L3047">
            <v>0</v>
          </cell>
        </row>
        <row r="3048">
          <cell r="A3048">
            <v>2844</v>
          </cell>
          <cell r="B3048" t="str">
            <v>060302.4612.04469.03 Project Management Advisory</v>
          </cell>
          <cell r="C3048" t="str">
            <v>Kontrak</v>
          </cell>
          <cell r="D3048" t="str">
            <v>Non Fisik</v>
          </cell>
          <cell r="E3048">
            <v>0</v>
          </cell>
          <cell r="F3048">
            <v>1200000</v>
          </cell>
          <cell r="G3048">
            <v>1200000</v>
          </cell>
          <cell r="H3048">
            <v>0</v>
          </cell>
          <cell r="I3048">
            <v>0</v>
          </cell>
          <cell r="J3048">
            <v>0</v>
          </cell>
          <cell r="K3048">
            <v>0</v>
          </cell>
          <cell r="L3048">
            <v>0</v>
          </cell>
        </row>
        <row r="3049">
          <cell r="A3049">
            <v>2845</v>
          </cell>
          <cell r="B3049" t="str">
            <v>060302.4612.04469.03 CMAC (Multi Year)</v>
          </cell>
          <cell r="C3049" t="str">
            <v>Kontrak</v>
          </cell>
          <cell r="D3049" t="str">
            <v>Non Fisik</v>
          </cell>
          <cell r="E3049">
            <v>0</v>
          </cell>
          <cell r="F3049">
            <v>8821020</v>
          </cell>
          <cell r="G3049">
            <v>8821020</v>
          </cell>
          <cell r="H3049">
            <v>0</v>
          </cell>
          <cell r="I3049">
            <v>6810728</v>
          </cell>
          <cell r="J3049">
            <v>6810728</v>
          </cell>
          <cell r="K3049">
            <v>77.209999999999994</v>
          </cell>
          <cell r="L3049">
            <v>85</v>
          </cell>
        </row>
        <row r="3050">
          <cell r="A3050">
            <v>2846</v>
          </cell>
          <cell r="B3050" t="str">
            <v>060302.4612.04469.03 Program Development Advisory</v>
          </cell>
          <cell r="C3050" t="str">
            <v>Kontrak</v>
          </cell>
          <cell r="D3050" t="str">
            <v>Non Fisik</v>
          </cell>
          <cell r="E3050">
            <v>0</v>
          </cell>
          <cell r="F3050">
            <v>357600</v>
          </cell>
          <cell r="G3050">
            <v>357600</v>
          </cell>
          <cell r="H3050">
            <v>0</v>
          </cell>
          <cell r="I3050">
            <v>0</v>
          </cell>
          <cell r="J3050">
            <v>0</v>
          </cell>
          <cell r="K3050">
            <v>0</v>
          </cell>
          <cell r="L3050">
            <v>0</v>
          </cell>
        </row>
        <row r="3051">
          <cell r="A3051">
            <v>2847</v>
          </cell>
          <cell r="B3051" t="str">
            <v>060302.4612.04469.03 TA CLTS (CLTS Specialist)</v>
          </cell>
          <cell r="C3051" t="str">
            <v>Kontrak</v>
          </cell>
          <cell r="D3051" t="str">
            <v>Non Fisik</v>
          </cell>
          <cell r="E3051">
            <v>0</v>
          </cell>
          <cell r="F3051">
            <v>1232400</v>
          </cell>
          <cell r="G3051">
            <v>1232400</v>
          </cell>
          <cell r="H3051">
            <v>0</v>
          </cell>
          <cell r="I3051">
            <v>0</v>
          </cell>
          <cell r="J3051">
            <v>0</v>
          </cell>
          <cell r="K3051">
            <v>0</v>
          </cell>
          <cell r="L3051">
            <v>0</v>
          </cell>
        </row>
        <row r="3052">
          <cell r="A3052">
            <v>2848</v>
          </cell>
          <cell r="B3052" t="str">
            <v>060302.4612.04469.03 Roadshow Regional II (Banten/Jabar/Jateng/ Kalsel)</v>
          </cell>
          <cell r="C3052" t="str">
            <v>Swakelola</v>
          </cell>
          <cell r="D3052" t="str">
            <v>Non Fisik</v>
          </cell>
          <cell r="E3052">
            <v>0</v>
          </cell>
          <cell r="F3052">
            <v>2237610</v>
          </cell>
          <cell r="G3052">
            <v>2237610</v>
          </cell>
          <cell r="H3052">
            <v>0</v>
          </cell>
          <cell r="I3052">
            <v>822556</v>
          </cell>
          <cell r="J3052">
            <v>822556</v>
          </cell>
          <cell r="K3052">
            <v>36.76</v>
          </cell>
          <cell r="L3052">
            <v>100</v>
          </cell>
        </row>
        <row r="3053">
          <cell r="A3053">
            <v>2849</v>
          </cell>
          <cell r="B3053" t="str">
            <v>060302.4612.04469.03 Roadshow Regional III (Sulbar/Sulse/Sulteng)</v>
          </cell>
          <cell r="C3053" t="str">
            <v>Swakelola</v>
          </cell>
          <cell r="D3053" t="str">
            <v>Non Fisik</v>
          </cell>
          <cell r="E3053">
            <v>0</v>
          </cell>
          <cell r="F3053">
            <v>1169390</v>
          </cell>
          <cell r="G3053">
            <v>1169390</v>
          </cell>
          <cell r="H3053">
            <v>0</v>
          </cell>
          <cell r="I3053">
            <v>901961</v>
          </cell>
          <cell r="J3053">
            <v>901961</v>
          </cell>
          <cell r="K3053">
            <v>77.13</v>
          </cell>
          <cell r="L3053">
            <v>100</v>
          </cell>
        </row>
        <row r="3054">
          <cell r="A3054">
            <v>2850</v>
          </cell>
          <cell r="B3054" t="str">
            <v>060302.4612.04469.03 Roadshow Regional IV (NTT/Maluku Utara/Maluku/Papua Barat/Gorontalo)</v>
          </cell>
          <cell r="C3054" t="str">
            <v>Swakelola</v>
          </cell>
          <cell r="D3054" t="str">
            <v>Non Fisik</v>
          </cell>
          <cell r="E3054">
            <v>0</v>
          </cell>
          <cell r="F3054">
            <v>1122240</v>
          </cell>
          <cell r="G3054">
            <v>1122240</v>
          </cell>
          <cell r="H3054">
            <v>0</v>
          </cell>
          <cell r="I3054">
            <v>282809</v>
          </cell>
          <cell r="J3054">
            <v>282809</v>
          </cell>
          <cell r="K3054">
            <v>25.2</v>
          </cell>
          <cell r="L3054">
            <v>75</v>
          </cell>
        </row>
        <row r="3055">
          <cell r="A3055">
            <v>2851</v>
          </cell>
          <cell r="B3055" t="str">
            <v>060302.4612.04469.03 Training untuk Satker Regional II (Banten/Jabar/Jateng/ Kalsel)</v>
          </cell>
          <cell r="C3055" t="str">
            <v>Swakelola</v>
          </cell>
          <cell r="D3055" t="str">
            <v>Non Fisik</v>
          </cell>
          <cell r="E3055">
            <v>0</v>
          </cell>
          <cell r="F3055">
            <v>621125</v>
          </cell>
          <cell r="G3055">
            <v>621125</v>
          </cell>
          <cell r="H3055">
            <v>0</v>
          </cell>
          <cell r="I3055">
            <v>209670</v>
          </cell>
          <cell r="J3055">
            <v>209670</v>
          </cell>
          <cell r="K3055">
            <v>33.76</v>
          </cell>
          <cell r="L3055">
            <v>33.76</v>
          </cell>
        </row>
        <row r="3056">
          <cell r="A3056">
            <v>2852</v>
          </cell>
          <cell r="B3056" t="str">
            <v>060302.4612.04469.03 Training untuk Satker Regional III (Sulbar/Sulse/Sulteng)</v>
          </cell>
          <cell r="C3056" t="str">
            <v>Swakelola</v>
          </cell>
          <cell r="D3056" t="str">
            <v>Non Fisik</v>
          </cell>
          <cell r="E3056">
            <v>0</v>
          </cell>
          <cell r="F3056">
            <v>621125</v>
          </cell>
          <cell r="G3056">
            <v>621125</v>
          </cell>
          <cell r="H3056">
            <v>0</v>
          </cell>
          <cell r="I3056">
            <v>0</v>
          </cell>
          <cell r="J3056">
            <v>0</v>
          </cell>
          <cell r="K3056">
            <v>0</v>
          </cell>
          <cell r="L3056">
            <v>0</v>
          </cell>
        </row>
        <row r="3057">
          <cell r="A3057">
            <v>2853</v>
          </cell>
          <cell r="B3057" t="str">
            <v>060302.4612.04469.03 Training untuk Satker Regional IV (NTT/Maluku Utara/Maluku/Papua Barat/Gorontalo)</v>
          </cell>
          <cell r="C3057" t="str">
            <v>Swakelola</v>
          </cell>
          <cell r="D3057" t="str">
            <v>Non Fisik</v>
          </cell>
          <cell r="E3057">
            <v>0</v>
          </cell>
          <cell r="F3057">
            <v>621115</v>
          </cell>
          <cell r="G3057">
            <v>621115</v>
          </cell>
          <cell r="H3057">
            <v>0</v>
          </cell>
          <cell r="I3057">
            <v>0</v>
          </cell>
          <cell r="J3057">
            <v>0</v>
          </cell>
          <cell r="K3057">
            <v>0</v>
          </cell>
          <cell r="L3057">
            <v>0</v>
          </cell>
        </row>
        <row r="3058">
          <cell r="A3058">
            <v>2854</v>
          </cell>
          <cell r="B3058" t="str">
            <v>060302.4612.04469.03 Bantuan Teknis Manajemen Kinerja</v>
          </cell>
          <cell r="C3058" t="str">
            <v>Swakelola</v>
          </cell>
          <cell r="D3058" t="str">
            <v>Non Fisik</v>
          </cell>
          <cell r="E3058">
            <v>0</v>
          </cell>
          <cell r="F3058">
            <v>400000</v>
          </cell>
          <cell r="G3058">
            <v>400000</v>
          </cell>
          <cell r="H3058">
            <v>0</v>
          </cell>
          <cell r="I3058">
            <v>0</v>
          </cell>
          <cell r="J3058">
            <v>0</v>
          </cell>
          <cell r="K3058">
            <v>0</v>
          </cell>
          <cell r="L3058">
            <v>0</v>
          </cell>
        </row>
        <row r="3059">
          <cell r="A3059">
            <v>2855</v>
          </cell>
          <cell r="B3059" t="str">
            <v>060302.4612.04469.03 Local Development Planning and Budgeting and Local Govermance Specialist</v>
          </cell>
          <cell r="C3059" t="str">
            <v>Kontrak</v>
          </cell>
          <cell r="D3059" t="str">
            <v>Non Fisik</v>
          </cell>
          <cell r="E3059">
            <v>0</v>
          </cell>
          <cell r="F3059">
            <v>274200</v>
          </cell>
          <cell r="G3059">
            <v>274200</v>
          </cell>
          <cell r="H3059">
            <v>0</v>
          </cell>
          <cell r="I3059">
            <v>0</v>
          </cell>
          <cell r="J3059">
            <v>0</v>
          </cell>
          <cell r="K3059">
            <v>0</v>
          </cell>
          <cell r="L3059">
            <v>0</v>
          </cell>
        </row>
        <row r="3060">
          <cell r="A3060">
            <v>2856</v>
          </cell>
          <cell r="B3060" t="str">
            <v>060302.4612.04469.03 Dana Cadangan (*)</v>
          </cell>
          <cell r="C3060" t="str">
            <v>Swakelola</v>
          </cell>
          <cell r="D3060" t="str">
            <v>Non Fisik</v>
          </cell>
          <cell r="E3060">
            <v>0</v>
          </cell>
          <cell r="F3060">
            <v>3240000</v>
          </cell>
          <cell r="G3060">
            <v>3240000</v>
          </cell>
          <cell r="H3060">
            <v>0</v>
          </cell>
          <cell r="I3060">
            <v>0</v>
          </cell>
          <cell r="J3060">
            <v>0</v>
          </cell>
          <cell r="K3060">
            <v>0</v>
          </cell>
          <cell r="L3060">
            <v>0</v>
          </cell>
        </row>
        <row r="3061">
          <cell r="A3061">
            <v>5505146</v>
          </cell>
          <cell r="B3061" t="str">
            <v xml:space="preserve">PEMBANGUNAN INFRASTRUKTUR PERMUKIMAN KAB. MALUKU TENGAH </v>
          </cell>
          <cell r="C3061" t="str">
            <v xml:space="preserve">- </v>
          </cell>
          <cell r="D3061" t="str">
            <v>-</v>
          </cell>
          <cell r="E3061">
            <v>0</v>
          </cell>
          <cell r="F3061">
            <v>2310000</v>
          </cell>
          <cell r="G3061">
            <v>2310000</v>
          </cell>
          <cell r="H3061">
            <v>0</v>
          </cell>
          <cell r="I3061">
            <v>462000</v>
          </cell>
          <cell r="J3061">
            <v>462000</v>
          </cell>
          <cell r="K3061">
            <v>20</v>
          </cell>
          <cell r="L3061">
            <v>17.5</v>
          </cell>
        </row>
        <row r="3062">
          <cell r="A3062">
            <v>2857</v>
          </cell>
          <cell r="B3062" t="str">
            <v>060302.4612.04941.03 Pemberdayaan Masyarakat Desa Simalouw, Kecamatan Amahai</v>
          </cell>
          <cell r="C3062" t="str">
            <v>Swakelola</v>
          </cell>
          <cell r="D3062" t="str">
            <v>Fisik</v>
          </cell>
          <cell r="E3062">
            <v>0</v>
          </cell>
          <cell r="F3062">
            <v>192500</v>
          </cell>
          <cell r="G3062">
            <v>192500</v>
          </cell>
          <cell r="H3062">
            <v>0</v>
          </cell>
          <cell r="I3062">
            <v>38500</v>
          </cell>
          <cell r="J3062">
            <v>38500</v>
          </cell>
          <cell r="K3062">
            <v>20</v>
          </cell>
          <cell r="L3062">
            <v>17.5</v>
          </cell>
        </row>
        <row r="3063">
          <cell r="A3063">
            <v>2858</v>
          </cell>
          <cell r="B3063" t="str">
            <v>060302.4612.04941.03 Pemberdayaan Masyarakat Desa Desa Tulehu, Kecamatan Salahutu</v>
          </cell>
          <cell r="C3063" t="str">
            <v>Swakelola</v>
          </cell>
          <cell r="D3063" t="str">
            <v>Fisik</v>
          </cell>
          <cell r="E3063">
            <v>0</v>
          </cell>
          <cell r="F3063">
            <v>192500</v>
          </cell>
          <cell r="G3063">
            <v>192500</v>
          </cell>
          <cell r="H3063">
            <v>0</v>
          </cell>
          <cell r="I3063">
            <v>38500</v>
          </cell>
          <cell r="J3063">
            <v>38500</v>
          </cell>
          <cell r="K3063">
            <v>20</v>
          </cell>
          <cell r="L3063">
            <v>17.5</v>
          </cell>
        </row>
        <row r="3064">
          <cell r="A3064">
            <v>2859</v>
          </cell>
          <cell r="B3064" t="str">
            <v>060302.4612.04941.03 Pemberdayaan Masyarakat Desa Tengah-Tengah Kecamatan Salahutu</v>
          </cell>
          <cell r="C3064" t="str">
            <v>Swakelola</v>
          </cell>
          <cell r="D3064" t="str">
            <v>Fisik</v>
          </cell>
          <cell r="E3064">
            <v>0</v>
          </cell>
          <cell r="F3064">
            <v>192500</v>
          </cell>
          <cell r="G3064">
            <v>192500</v>
          </cell>
          <cell r="H3064">
            <v>0</v>
          </cell>
          <cell r="I3064">
            <v>38500</v>
          </cell>
          <cell r="J3064">
            <v>38500</v>
          </cell>
          <cell r="K3064">
            <v>20</v>
          </cell>
          <cell r="L3064">
            <v>17.5</v>
          </cell>
        </row>
        <row r="3065">
          <cell r="A3065">
            <v>2860</v>
          </cell>
          <cell r="B3065" t="str">
            <v>060302.4612.04941.03 Pemberdayaan Masyarakat Desa Tial, Kecamatan Salahutu</v>
          </cell>
          <cell r="C3065" t="str">
            <v>Swakelola</v>
          </cell>
          <cell r="D3065" t="str">
            <v>Fisik</v>
          </cell>
          <cell r="E3065">
            <v>0</v>
          </cell>
          <cell r="F3065">
            <v>192500</v>
          </cell>
          <cell r="G3065">
            <v>192500</v>
          </cell>
          <cell r="H3065">
            <v>0</v>
          </cell>
          <cell r="I3065">
            <v>38500</v>
          </cell>
          <cell r="J3065">
            <v>38500</v>
          </cell>
          <cell r="K3065">
            <v>20</v>
          </cell>
          <cell r="L3065">
            <v>17.5</v>
          </cell>
        </row>
        <row r="3066">
          <cell r="A3066">
            <v>2861</v>
          </cell>
          <cell r="B3066" t="str">
            <v>060302.4612.04941.03 Pemberdayaan Masyarakat Desa Rohomoni, Kecamatan P. Haruku</v>
          </cell>
          <cell r="C3066" t="str">
            <v>Swakelola</v>
          </cell>
          <cell r="D3066" t="str">
            <v>Fisik</v>
          </cell>
          <cell r="E3066">
            <v>0</v>
          </cell>
          <cell r="F3066">
            <v>192500</v>
          </cell>
          <cell r="G3066">
            <v>192500</v>
          </cell>
          <cell r="H3066">
            <v>0</v>
          </cell>
          <cell r="I3066">
            <v>38500</v>
          </cell>
          <cell r="J3066">
            <v>38500</v>
          </cell>
          <cell r="K3066">
            <v>20</v>
          </cell>
          <cell r="L3066">
            <v>17.5</v>
          </cell>
        </row>
        <row r="3067">
          <cell r="A3067">
            <v>2862</v>
          </cell>
          <cell r="B3067" t="str">
            <v>060302.4612.04941.03 Pemberdayaan Masyarakat Desa Hattu, Kecamatan Leihitu Barat</v>
          </cell>
          <cell r="C3067" t="str">
            <v>Swakelola</v>
          </cell>
          <cell r="D3067" t="str">
            <v>Fisik</v>
          </cell>
          <cell r="E3067">
            <v>0</v>
          </cell>
          <cell r="F3067">
            <v>192500</v>
          </cell>
          <cell r="G3067">
            <v>192500</v>
          </cell>
          <cell r="H3067">
            <v>0</v>
          </cell>
          <cell r="I3067">
            <v>38500</v>
          </cell>
          <cell r="J3067">
            <v>38500</v>
          </cell>
          <cell r="K3067">
            <v>20</v>
          </cell>
          <cell r="L3067">
            <v>17.5</v>
          </cell>
        </row>
        <row r="3068">
          <cell r="A3068">
            <v>2863</v>
          </cell>
          <cell r="B3068" t="str">
            <v>060302.4612.04941.03 Pemberdayaan Masyarakat Desa Pasahari, Kecamatan Seram Utara</v>
          </cell>
          <cell r="C3068" t="str">
            <v>Swakelola</v>
          </cell>
          <cell r="D3068" t="str">
            <v>Fisik</v>
          </cell>
          <cell r="E3068">
            <v>0</v>
          </cell>
          <cell r="F3068">
            <v>192500</v>
          </cell>
          <cell r="G3068">
            <v>192500</v>
          </cell>
          <cell r="H3068">
            <v>0</v>
          </cell>
          <cell r="I3068">
            <v>38500</v>
          </cell>
          <cell r="J3068">
            <v>38500</v>
          </cell>
          <cell r="K3068">
            <v>20</v>
          </cell>
          <cell r="L3068">
            <v>17.5</v>
          </cell>
        </row>
        <row r="3069">
          <cell r="A3069">
            <v>2864</v>
          </cell>
          <cell r="B3069" t="str">
            <v>060302.4612.04941.03 Pemberdayaan Masyarakat Desa Morokai, Kecamatan Seram Utara</v>
          </cell>
          <cell r="C3069" t="str">
            <v>Swakelola</v>
          </cell>
          <cell r="D3069" t="str">
            <v>Fisik</v>
          </cell>
          <cell r="E3069">
            <v>0</v>
          </cell>
          <cell r="F3069">
            <v>192500</v>
          </cell>
          <cell r="G3069">
            <v>192500</v>
          </cell>
          <cell r="H3069">
            <v>0</v>
          </cell>
          <cell r="I3069">
            <v>38500</v>
          </cell>
          <cell r="J3069">
            <v>38500</v>
          </cell>
          <cell r="K3069">
            <v>20</v>
          </cell>
          <cell r="L3069">
            <v>17.5</v>
          </cell>
        </row>
        <row r="3070">
          <cell r="A3070">
            <v>2865</v>
          </cell>
          <cell r="B3070" t="str">
            <v>060302.4612.04941.03 Pemberdayaan Masyarakat Desa Malaku, Kecamatan Seram Utara</v>
          </cell>
          <cell r="C3070" t="str">
            <v>Swakelola</v>
          </cell>
          <cell r="D3070" t="str">
            <v>Fisik</v>
          </cell>
          <cell r="E3070">
            <v>0</v>
          </cell>
          <cell r="F3070">
            <v>192500</v>
          </cell>
          <cell r="G3070">
            <v>192500</v>
          </cell>
          <cell r="H3070">
            <v>0</v>
          </cell>
          <cell r="I3070">
            <v>38500</v>
          </cell>
          <cell r="J3070">
            <v>38500</v>
          </cell>
          <cell r="K3070">
            <v>20</v>
          </cell>
          <cell r="L3070">
            <v>17.5</v>
          </cell>
        </row>
        <row r="3071">
          <cell r="A3071">
            <v>2866</v>
          </cell>
          <cell r="B3071" t="str">
            <v>060302.4612.04941.03 Pemberdayaan Masyarakat Desa Paa, Kecamatan Seram Utara Barat</v>
          </cell>
          <cell r="C3071" t="str">
            <v>Swakelola</v>
          </cell>
          <cell r="D3071" t="str">
            <v>Fisik</v>
          </cell>
          <cell r="E3071">
            <v>0</v>
          </cell>
          <cell r="F3071">
            <v>192500</v>
          </cell>
          <cell r="G3071">
            <v>192500</v>
          </cell>
          <cell r="H3071">
            <v>0</v>
          </cell>
          <cell r="I3071">
            <v>38500</v>
          </cell>
          <cell r="J3071">
            <v>38500</v>
          </cell>
          <cell r="K3071">
            <v>20</v>
          </cell>
          <cell r="L3071">
            <v>17.5</v>
          </cell>
        </row>
        <row r="3072">
          <cell r="A3072">
            <v>2867</v>
          </cell>
          <cell r="B3072" t="str">
            <v>060302.4612.04941.03 Pemberdayaan Masyarakat Desa Waelulu, Kecamatan Seram Utara Barat</v>
          </cell>
          <cell r="C3072" t="str">
            <v>Swakelola</v>
          </cell>
          <cell r="D3072" t="str">
            <v>Fisik</v>
          </cell>
          <cell r="E3072">
            <v>0</v>
          </cell>
          <cell r="F3072">
            <v>192500</v>
          </cell>
          <cell r="G3072">
            <v>192500</v>
          </cell>
          <cell r="H3072">
            <v>0</v>
          </cell>
          <cell r="I3072">
            <v>38500</v>
          </cell>
          <cell r="J3072">
            <v>38500</v>
          </cell>
          <cell r="K3072">
            <v>20</v>
          </cell>
          <cell r="L3072">
            <v>17.5</v>
          </cell>
        </row>
        <row r="3073">
          <cell r="A3073">
            <v>2868</v>
          </cell>
          <cell r="B3073" t="str">
            <v>060302.4612.04941.03 Pemberdayaan Masyarakat Desa Trana, Kecamatan TNS</v>
          </cell>
          <cell r="C3073" t="str">
            <v>Swakelola</v>
          </cell>
          <cell r="D3073" t="str">
            <v>Fisik</v>
          </cell>
          <cell r="E3073">
            <v>0</v>
          </cell>
          <cell r="F3073">
            <v>192500</v>
          </cell>
          <cell r="G3073">
            <v>192500</v>
          </cell>
          <cell r="H3073">
            <v>0</v>
          </cell>
          <cell r="I3073">
            <v>38500</v>
          </cell>
          <cell r="J3073">
            <v>38500</v>
          </cell>
          <cell r="K3073">
            <v>20</v>
          </cell>
          <cell r="L3073">
            <v>17.5</v>
          </cell>
        </row>
        <row r="3074">
          <cell r="A3074">
            <v>5505240</v>
          </cell>
          <cell r="B3074" t="str">
            <v xml:space="preserve">PEMBANGUNAN INFRASTRUKTUR PERMUKIMAN KAB. HALMAHERA BARAT </v>
          </cell>
          <cell r="C3074" t="str">
            <v xml:space="preserve">- </v>
          </cell>
          <cell r="D3074" t="str">
            <v>-</v>
          </cell>
          <cell r="E3074">
            <v>0</v>
          </cell>
          <cell r="F3074">
            <v>2310000</v>
          </cell>
          <cell r="G3074">
            <v>2310000</v>
          </cell>
          <cell r="H3074">
            <v>0</v>
          </cell>
          <cell r="I3074">
            <v>1578500</v>
          </cell>
          <cell r="J3074">
            <v>1578500</v>
          </cell>
          <cell r="K3074">
            <v>68.33</v>
          </cell>
          <cell r="L3074">
            <v>42.54</v>
          </cell>
        </row>
        <row r="3075">
          <cell r="A3075">
            <v>2869</v>
          </cell>
          <cell r="B3075" t="str">
            <v>060302.4612.04941.01 PAMSIMAS Desa Khatola</v>
          </cell>
          <cell r="C3075" t="str">
            <v>Swakelola</v>
          </cell>
          <cell r="D3075" t="str">
            <v>Fisik</v>
          </cell>
          <cell r="E3075">
            <v>0</v>
          </cell>
          <cell r="F3075">
            <v>154000</v>
          </cell>
          <cell r="G3075">
            <v>154000</v>
          </cell>
          <cell r="H3075">
            <v>0</v>
          </cell>
          <cell r="I3075">
            <v>154000</v>
          </cell>
          <cell r="J3075">
            <v>154000</v>
          </cell>
          <cell r="K3075">
            <v>100</v>
          </cell>
          <cell r="L3075">
            <v>66</v>
          </cell>
        </row>
        <row r="3076">
          <cell r="A3076">
            <v>2870</v>
          </cell>
          <cell r="B3076" t="str">
            <v>060302.4612.04941.01 PAMSIMAS Desa Barakatu</v>
          </cell>
          <cell r="C3076" t="str">
            <v>Swakelola</v>
          </cell>
          <cell r="D3076" t="str">
            <v>Fisik</v>
          </cell>
          <cell r="E3076">
            <v>0</v>
          </cell>
          <cell r="F3076">
            <v>154000</v>
          </cell>
          <cell r="G3076">
            <v>154000</v>
          </cell>
          <cell r="H3076">
            <v>0</v>
          </cell>
          <cell r="I3076">
            <v>154000</v>
          </cell>
          <cell r="J3076">
            <v>154000</v>
          </cell>
          <cell r="K3076">
            <v>100</v>
          </cell>
          <cell r="L3076">
            <v>93</v>
          </cell>
        </row>
        <row r="3077">
          <cell r="A3077">
            <v>2871</v>
          </cell>
          <cell r="B3077" t="str">
            <v>060302.4612.04941.01 PAMSIMAS Desa Bosala</v>
          </cell>
          <cell r="C3077" t="str">
            <v>Swakelola</v>
          </cell>
          <cell r="D3077" t="str">
            <v>Fisik</v>
          </cell>
          <cell r="E3077">
            <v>0</v>
          </cell>
          <cell r="F3077">
            <v>154000</v>
          </cell>
          <cell r="G3077">
            <v>154000</v>
          </cell>
          <cell r="H3077">
            <v>0</v>
          </cell>
          <cell r="I3077">
            <v>154000</v>
          </cell>
          <cell r="J3077">
            <v>154000</v>
          </cell>
          <cell r="K3077">
            <v>100</v>
          </cell>
          <cell r="L3077">
            <v>77</v>
          </cell>
        </row>
        <row r="3078">
          <cell r="A3078">
            <v>2872</v>
          </cell>
          <cell r="B3078" t="str">
            <v>060302.4612.04941.01 PAMSIMAS Desa Gamkonora</v>
          </cell>
          <cell r="C3078" t="str">
            <v>Swakelola</v>
          </cell>
          <cell r="D3078" t="str">
            <v>Fisik</v>
          </cell>
          <cell r="E3078">
            <v>0</v>
          </cell>
          <cell r="F3078">
            <v>154000</v>
          </cell>
          <cell r="G3078">
            <v>154000</v>
          </cell>
          <cell r="H3078">
            <v>0</v>
          </cell>
          <cell r="I3078">
            <v>154000</v>
          </cell>
          <cell r="J3078">
            <v>154000</v>
          </cell>
          <cell r="K3078">
            <v>100</v>
          </cell>
          <cell r="L3078">
            <v>33.33</v>
          </cell>
        </row>
        <row r="3079">
          <cell r="A3079">
            <v>2873</v>
          </cell>
          <cell r="B3079" t="str">
            <v>060302.4612.04941.01 PAMSIMAS Desa Dum-Dum</v>
          </cell>
          <cell r="C3079" t="str">
            <v>Swakelola</v>
          </cell>
          <cell r="D3079" t="str">
            <v>Fisik</v>
          </cell>
          <cell r="E3079">
            <v>0</v>
          </cell>
          <cell r="F3079">
            <v>154000</v>
          </cell>
          <cell r="G3079">
            <v>154000</v>
          </cell>
          <cell r="H3079">
            <v>0</v>
          </cell>
          <cell r="I3079">
            <v>154000</v>
          </cell>
          <cell r="J3079">
            <v>154000</v>
          </cell>
          <cell r="K3079">
            <v>100</v>
          </cell>
          <cell r="L3079">
            <v>45</v>
          </cell>
        </row>
        <row r="3080">
          <cell r="A3080">
            <v>2874</v>
          </cell>
          <cell r="B3080" t="str">
            <v>060302.4612.04941.01 PAMSIMAS Desa Bukumatiti</v>
          </cell>
          <cell r="C3080" t="str">
            <v>Swakelola</v>
          </cell>
          <cell r="D3080" t="str">
            <v>Fisik</v>
          </cell>
          <cell r="E3080">
            <v>0</v>
          </cell>
          <cell r="F3080">
            <v>154000</v>
          </cell>
          <cell r="G3080">
            <v>154000</v>
          </cell>
          <cell r="H3080">
            <v>0</v>
          </cell>
          <cell r="I3080">
            <v>77000</v>
          </cell>
          <cell r="J3080">
            <v>77000</v>
          </cell>
          <cell r="K3080">
            <v>50</v>
          </cell>
          <cell r="L3080">
            <v>43</v>
          </cell>
        </row>
        <row r="3081">
          <cell r="A3081">
            <v>2875</v>
          </cell>
          <cell r="B3081" t="str">
            <v>060302.4612.04941.01 PAMSIMAS Desa Guaeria</v>
          </cell>
          <cell r="C3081" t="str">
            <v>Swakelola</v>
          </cell>
          <cell r="D3081" t="str">
            <v>Fisik</v>
          </cell>
          <cell r="E3081">
            <v>0</v>
          </cell>
          <cell r="F3081">
            <v>154000</v>
          </cell>
          <cell r="G3081">
            <v>154000</v>
          </cell>
          <cell r="H3081">
            <v>0</v>
          </cell>
          <cell r="I3081">
            <v>77000</v>
          </cell>
          <cell r="J3081">
            <v>77000</v>
          </cell>
          <cell r="K3081">
            <v>50</v>
          </cell>
          <cell r="L3081">
            <v>32</v>
          </cell>
        </row>
        <row r="3082">
          <cell r="A3082">
            <v>2876</v>
          </cell>
          <cell r="B3082" t="str">
            <v>060302.4612.04941.01 PAMSIMAS Desa Tauro</v>
          </cell>
          <cell r="C3082" t="str">
            <v>Swakelola</v>
          </cell>
          <cell r="D3082" t="str">
            <v>Fisik</v>
          </cell>
          <cell r="E3082">
            <v>0</v>
          </cell>
          <cell r="F3082">
            <v>154000</v>
          </cell>
          <cell r="G3082">
            <v>154000</v>
          </cell>
          <cell r="H3082">
            <v>0</v>
          </cell>
          <cell r="I3082">
            <v>77000</v>
          </cell>
          <cell r="J3082">
            <v>77000</v>
          </cell>
          <cell r="K3082">
            <v>50</v>
          </cell>
          <cell r="L3082">
            <v>14</v>
          </cell>
        </row>
        <row r="3083">
          <cell r="A3083">
            <v>2877</v>
          </cell>
          <cell r="B3083" t="str">
            <v>060302.4612.04941.01 PAMSIMAS Desa Akesibu</v>
          </cell>
          <cell r="C3083" t="str">
            <v>Swakelola</v>
          </cell>
          <cell r="D3083" t="str">
            <v>Fisik</v>
          </cell>
          <cell r="E3083">
            <v>0</v>
          </cell>
          <cell r="F3083">
            <v>154000</v>
          </cell>
          <cell r="G3083">
            <v>154000</v>
          </cell>
          <cell r="H3083">
            <v>0</v>
          </cell>
          <cell r="I3083">
            <v>77000</v>
          </cell>
          <cell r="J3083">
            <v>77000</v>
          </cell>
          <cell r="K3083">
            <v>50</v>
          </cell>
          <cell r="L3083">
            <v>8</v>
          </cell>
        </row>
        <row r="3084">
          <cell r="A3084">
            <v>2878</v>
          </cell>
          <cell r="B3084" t="str">
            <v>060302.4612.04941.01 PAMSIMAS Desa Maritango</v>
          </cell>
          <cell r="C3084" t="str">
            <v>Swakelola</v>
          </cell>
          <cell r="D3084" t="str">
            <v>Fisik</v>
          </cell>
          <cell r="E3084">
            <v>0</v>
          </cell>
          <cell r="F3084">
            <v>154000</v>
          </cell>
          <cell r="G3084">
            <v>154000</v>
          </cell>
          <cell r="H3084">
            <v>0</v>
          </cell>
          <cell r="I3084">
            <v>77000</v>
          </cell>
          <cell r="J3084">
            <v>77000</v>
          </cell>
          <cell r="K3084">
            <v>50</v>
          </cell>
          <cell r="L3084">
            <v>3</v>
          </cell>
        </row>
        <row r="3085">
          <cell r="A3085">
            <v>2879</v>
          </cell>
          <cell r="B3085" t="str">
            <v>060302.4612.04941.01 PAMSIMAS Desa Moiso</v>
          </cell>
          <cell r="C3085" t="str">
            <v>Swakelola</v>
          </cell>
          <cell r="D3085" t="str">
            <v>Fisik</v>
          </cell>
          <cell r="E3085">
            <v>0</v>
          </cell>
          <cell r="F3085">
            <v>192500</v>
          </cell>
          <cell r="G3085">
            <v>192500</v>
          </cell>
          <cell r="H3085">
            <v>0</v>
          </cell>
          <cell r="I3085">
            <v>77000</v>
          </cell>
          <cell r="J3085">
            <v>77000</v>
          </cell>
          <cell r="K3085">
            <v>40</v>
          </cell>
          <cell r="L3085">
            <v>82</v>
          </cell>
        </row>
        <row r="3086">
          <cell r="A3086">
            <v>2880</v>
          </cell>
          <cell r="B3086" t="str">
            <v>060302.4612.04941.01 PAMSIMAS Desa Rioribati</v>
          </cell>
          <cell r="C3086" t="str">
            <v>Swakelola</v>
          </cell>
          <cell r="D3086" t="str">
            <v>Fisik</v>
          </cell>
          <cell r="E3086">
            <v>0</v>
          </cell>
          <cell r="F3086">
            <v>192500</v>
          </cell>
          <cell r="G3086">
            <v>192500</v>
          </cell>
          <cell r="H3086">
            <v>0</v>
          </cell>
          <cell r="I3086">
            <v>77000</v>
          </cell>
          <cell r="J3086">
            <v>77000</v>
          </cell>
          <cell r="K3086">
            <v>40</v>
          </cell>
          <cell r="L3086">
            <v>33</v>
          </cell>
        </row>
        <row r="3087">
          <cell r="A3087">
            <v>2881</v>
          </cell>
          <cell r="B3087" t="str">
            <v>060302.4612.04941.01 PAMSIMAS Desa Gamsungi</v>
          </cell>
          <cell r="C3087" t="str">
            <v>Swakelola</v>
          </cell>
          <cell r="D3087" t="str">
            <v>Fisik</v>
          </cell>
          <cell r="E3087">
            <v>0</v>
          </cell>
          <cell r="F3087">
            <v>192500</v>
          </cell>
          <cell r="G3087">
            <v>192500</v>
          </cell>
          <cell r="H3087">
            <v>0</v>
          </cell>
          <cell r="I3087">
            <v>77000</v>
          </cell>
          <cell r="J3087">
            <v>77000</v>
          </cell>
          <cell r="K3087">
            <v>40</v>
          </cell>
          <cell r="L3087">
            <v>23</v>
          </cell>
        </row>
        <row r="3088">
          <cell r="A3088">
            <v>2882</v>
          </cell>
          <cell r="B3088" t="str">
            <v>060302.4612.04941.01 PAMSIMAS Desa Akelamo Kao</v>
          </cell>
          <cell r="C3088" t="str">
            <v>Swakelola</v>
          </cell>
          <cell r="D3088" t="str">
            <v>Fisik</v>
          </cell>
          <cell r="E3088">
            <v>0</v>
          </cell>
          <cell r="F3088">
            <v>192500</v>
          </cell>
          <cell r="G3088">
            <v>192500</v>
          </cell>
          <cell r="H3088">
            <v>0</v>
          </cell>
          <cell r="I3088">
            <v>192500</v>
          </cell>
          <cell r="J3088">
            <v>192500</v>
          </cell>
          <cell r="K3088">
            <v>100</v>
          </cell>
          <cell r="L3088">
            <v>41</v>
          </cell>
        </row>
        <row r="3089">
          <cell r="A3089">
            <v>5505271</v>
          </cell>
          <cell r="B3089" t="str">
            <v xml:space="preserve">PEMBANGUNAN INFRASTRUKTUR PERMUKIMAN KOTA TIDORE KEPULAUAN </v>
          </cell>
          <cell r="C3089" t="str">
            <v xml:space="preserve">- </v>
          </cell>
          <cell r="D3089" t="str">
            <v>-</v>
          </cell>
          <cell r="E3089">
            <v>0</v>
          </cell>
          <cell r="F3089">
            <v>2310000</v>
          </cell>
          <cell r="G3089">
            <v>2310000</v>
          </cell>
          <cell r="H3089">
            <v>0</v>
          </cell>
          <cell r="I3089">
            <v>0</v>
          </cell>
          <cell r="J3089">
            <v>0</v>
          </cell>
          <cell r="K3089">
            <v>0</v>
          </cell>
          <cell r="L3089">
            <v>0</v>
          </cell>
        </row>
        <row r="3090">
          <cell r="A3090">
            <v>2883</v>
          </cell>
          <cell r="B3090" t="str">
            <v>060302.4612.04941.01 PAMSIMAS</v>
          </cell>
          <cell r="C3090" t="str">
            <v>Swakelola</v>
          </cell>
          <cell r="D3090" t="str">
            <v>Non Fisik</v>
          </cell>
          <cell r="E3090">
            <v>0</v>
          </cell>
          <cell r="F3090">
            <v>2310000</v>
          </cell>
          <cell r="G3090">
            <v>2310000</v>
          </cell>
          <cell r="H3090">
            <v>0</v>
          </cell>
          <cell r="I3090">
            <v>0</v>
          </cell>
          <cell r="J3090">
            <v>0</v>
          </cell>
          <cell r="K3090">
            <v>0</v>
          </cell>
          <cell r="L3090">
            <v>0</v>
          </cell>
        </row>
        <row r="3091">
          <cell r="A3091">
            <v>5505523</v>
          </cell>
          <cell r="B3091" t="str">
            <v xml:space="preserve">PEMBANGUNAN INFRASTRUKTUR PERMUKIMAN KAB. MANOKWARI </v>
          </cell>
          <cell r="C3091" t="str">
            <v xml:space="preserve">- </v>
          </cell>
          <cell r="D3091" t="str">
            <v>-</v>
          </cell>
          <cell r="E3091">
            <v>0</v>
          </cell>
          <cell r="F3091">
            <v>2310000</v>
          </cell>
          <cell r="G3091">
            <v>2310000</v>
          </cell>
          <cell r="H3091">
            <v>0</v>
          </cell>
          <cell r="I3091">
            <v>0</v>
          </cell>
          <cell r="J3091">
            <v>0</v>
          </cell>
          <cell r="K3091">
            <v>0</v>
          </cell>
          <cell r="L3091">
            <v>0</v>
          </cell>
        </row>
        <row r="3092">
          <cell r="A3092">
            <v>2884</v>
          </cell>
          <cell r="B3092" t="str">
            <v>060302.4612.04941.02 Pemberdayaan Masyarakat</v>
          </cell>
          <cell r="C3092" t="str">
            <v>Swakelola</v>
          </cell>
          <cell r="D3092" t="str">
            <v>Fisik</v>
          </cell>
          <cell r="E3092">
            <v>0</v>
          </cell>
          <cell r="F3092">
            <v>2310000</v>
          </cell>
          <cell r="G3092">
            <v>2310000</v>
          </cell>
          <cell r="H3092">
            <v>0</v>
          </cell>
          <cell r="I3092">
            <v>0</v>
          </cell>
          <cell r="J3092">
            <v>0</v>
          </cell>
          <cell r="K3092">
            <v>0</v>
          </cell>
          <cell r="L3092">
            <v>0</v>
          </cell>
        </row>
        <row r="3093">
          <cell r="A3093">
            <v>5622213</v>
          </cell>
          <cell r="B3093" t="str">
            <v xml:space="preserve">SEKRETARIAT DIREKTORAT JENDERAL CIPTA KARYA </v>
          </cell>
          <cell r="C3093" t="str">
            <v xml:space="preserve">- </v>
          </cell>
          <cell r="D3093" t="str">
            <v>-</v>
          </cell>
          <cell r="E3093">
            <v>18000000</v>
          </cell>
          <cell r="F3093">
            <v>1000000</v>
          </cell>
          <cell r="G3093">
            <v>19000000</v>
          </cell>
          <cell r="H3093">
            <v>6929412</v>
          </cell>
          <cell r="I3093">
            <v>0</v>
          </cell>
          <cell r="J3093">
            <v>6929412</v>
          </cell>
          <cell r="K3093">
            <v>36.47</v>
          </cell>
          <cell r="L3093">
            <v>38.74</v>
          </cell>
        </row>
        <row r="3094">
          <cell r="A3094">
            <v>2885</v>
          </cell>
          <cell r="B3094" t="str">
            <v>060302.0028.00029.04 A. Evaluasi Organisasi DJCK</v>
          </cell>
          <cell r="C3094" t="str">
            <v>Kontrak</v>
          </cell>
          <cell r="D3094" t="str">
            <v>Non Fisik</v>
          </cell>
          <cell r="E3094">
            <v>425000</v>
          </cell>
          <cell r="F3094">
            <v>0</v>
          </cell>
          <cell r="G3094">
            <v>425000</v>
          </cell>
          <cell r="H3094">
            <v>219403</v>
          </cell>
          <cell r="I3094">
            <v>0</v>
          </cell>
          <cell r="J3094">
            <v>219403</v>
          </cell>
          <cell r="K3094">
            <v>51.62</v>
          </cell>
          <cell r="L3094">
            <v>60</v>
          </cell>
        </row>
        <row r="3095">
          <cell r="A3095">
            <v>2886</v>
          </cell>
          <cell r="B3095" t="str">
            <v>060302.0028.00029.04 B. Pola Pembinaan PNS DJCK</v>
          </cell>
          <cell r="C3095" t="str">
            <v>Kontrak</v>
          </cell>
          <cell r="D3095" t="str">
            <v>Non Fisik</v>
          </cell>
          <cell r="E3095">
            <v>418530</v>
          </cell>
          <cell r="F3095">
            <v>0</v>
          </cell>
          <cell r="G3095">
            <v>418530</v>
          </cell>
          <cell r="H3095">
            <v>287980</v>
          </cell>
          <cell r="I3095">
            <v>0</v>
          </cell>
          <cell r="J3095">
            <v>287980</v>
          </cell>
          <cell r="K3095">
            <v>68.81</v>
          </cell>
          <cell r="L3095">
            <v>100</v>
          </cell>
        </row>
        <row r="3096">
          <cell r="A3096">
            <v>2887</v>
          </cell>
          <cell r="B3096" t="str">
            <v>060302.0028.00029.04 C. Advokasi Pembinaan Jabfung</v>
          </cell>
          <cell r="C3096" t="str">
            <v>Kontrak</v>
          </cell>
          <cell r="D3096" t="str">
            <v>Non Fisik</v>
          </cell>
          <cell r="E3096">
            <v>425100</v>
          </cell>
          <cell r="F3096">
            <v>0</v>
          </cell>
          <cell r="G3096">
            <v>425100</v>
          </cell>
          <cell r="H3096">
            <v>357770</v>
          </cell>
          <cell r="I3096">
            <v>0</v>
          </cell>
          <cell r="J3096">
            <v>357770</v>
          </cell>
          <cell r="K3096">
            <v>84.16</v>
          </cell>
          <cell r="L3096">
            <v>100</v>
          </cell>
        </row>
        <row r="3097">
          <cell r="A3097">
            <v>2888</v>
          </cell>
          <cell r="B3097" t="str">
            <v>060302.0032.02441.06 A. Uji Coba Model Perda Bidang Air Minum</v>
          </cell>
          <cell r="C3097" t="str">
            <v>Swakelola</v>
          </cell>
          <cell r="D3097" t="str">
            <v>Non Fisik</v>
          </cell>
          <cell r="E3097">
            <v>550013</v>
          </cell>
          <cell r="F3097">
            <v>0</v>
          </cell>
          <cell r="G3097">
            <v>550013</v>
          </cell>
          <cell r="H3097">
            <v>443213</v>
          </cell>
          <cell r="I3097">
            <v>0</v>
          </cell>
          <cell r="J3097">
            <v>443213</v>
          </cell>
          <cell r="K3097">
            <v>80.58</v>
          </cell>
          <cell r="L3097">
            <v>80.58</v>
          </cell>
        </row>
        <row r="3098">
          <cell r="A3098">
            <v>2889</v>
          </cell>
          <cell r="B3098" t="str">
            <v>060302.0032.02441.06 B. Pengelolaan Dokumentasi Perundang - Undangan Bidang Keciptakaryaan</v>
          </cell>
          <cell r="C3098" t="str">
            <v>Swakelola</v>
          </cell>
          <cell r="D3098" t="str">
            <v>Non Fisik</v>
          </cell>
          <cell r="E3098">
            <v>399995</v>
          </cell>
          <cell r="F3098">
            <v>0</v>
          </cell>
          <cell r="G3098">
            <v>399995</v>
          </cell>
          <cell r="H3098">
            <v>298984</v>
          </cell>
          <cell r="I3098">
            <v>0</v>
          </cell>
          <cell r="J3098">
            <v>298984</v>
          </cell>
          <cell r="K3098">
            <v>74.75</v>
          </cell>
          <cell r="L3098">
            <v>74.75</v>
          </cell>
        </row>
        <row r="3099">
          <cell r="A3099">
            <v>2890</v>
          </cell>
          <cell r="B3099" t="str">
            <v>060302.0032.02441.06 C. Sosialisasi Produk Pengaturan Bidang Cipta Karya</v>
          </cell>
          <cell r="C3099" t="str">
            <v>Swakelola</v>
          </cell>
          <cell r="D3099" t="str">
            <v>Non Fisik</v>
          </cell>
          <cell r="E3099">
            <v>999993</v>
          </cell>
          <cell r="F3099">
            <v>0</v>
          </cell>
          <cell r="G3099">
            <v>999993</v>
          </cell>
          <cell r="H3099">
            <v>958127</v>
          </cell>
          <cell r="I3099">
            <v>0</v>
          </cell>
          <cell r="J3099">
            <v>958127</v>
          </cell>
          <cell r="K3099">
            <v>95.81</v>
          </cell>
          <cell r="L3099">
            <v>95.81</v>
          </cell>
        </row>
        <row r="3100">
          <cell r="A3100">
            <v>2891</v>
          </cell>
          <cell r="B3100" t="str">
            <v>060302.0032.02441.06 D. Penyusunan Rapermen PU Tentang Air Limbah Domestik</v>
          </cell>
          <cell r="C3100" t="str">
            <v>Swakelola</v>
          </cell>
          <cell r="D3100" t="str">
            <v>Non Fisik</v>
          </cell>
          <cell r="E3100">
            <v>500000</v>
          </cell>
          <cell r="F3100">
            <v>0</v>
          </cell>
          <cell r="G3100">
            <v>500000</v>
          </cell>
          <cell r="H3100">
            <v>486531</v>
          </cell>
          <cell r="I3100">
            <v>0</v>
          </cell>
          <cell r="J3100">
            <v>486531</v>
          </cell>
          <cell r="K3100">
            <v>97.31</v>
          </cell>
          <cell r="L3100">
            <v>97.31</v>
          </cell>
        </row>
        <row r="3101">
          <cell r="A3101">
            <v>2892</v>
          </cell>
          <cell r="B3101" t="str">
            <v>060302.0032.02441.06 E. Pembinaan Advokasi Hukum Dalam Rangka Pelaksanaan Tugas Ditjen. Cipta Karya</v>
          </cell>
          <cell r="C3101" t="str">
            <v>Swakelola</v>
          </cell>
          <cell r="D3101" t="str">
            <v>Non Fisik</v>
          </cell>
          <cell r="E3101">
            <v>581258</v>
          </cell>
          <cell r="F3101">
            <v>0</v>
          </cell>
          <cell r="G3101">
            <v>581258</v>
          </cell>
          <cell r="H3101">
            <v>536577</v>
          </cell>
          <cell r="I3101">
            <v>0</v>
          </cell>
          <cell r="J3101">
            <v>536577</v>
          </cell>
          <cell r="K3101">
            <v>92.31</v>
          </cell>
          <cell r="L3101">
            <v>92.31</v>
          </cell>
        </row>
        <row r="3102">
          <cell r="A3102">
            <v>2893</v>
          </cell>
          <cell r="B3102" t="str">
            <v>060302.4288.00565.07 Tanggap Darurat Bidang Air Minum</v>
          </cell>
          <cell r="C3102" t="str">
            <v>Swakelola</v>
          </cell>
          <cell r="D3102" t="str">
            <v>Non Fisik</v>
          </cell>
          <cell r="E3102">
            <v>1624111</v>
          </cell>
          <cell r="F3102">
            <v>0</v>
          </cell>
          <cell r="G3102">
            <v>1624111</v>
          </cell>
          <cell r="H3102">
            <v>1135679</v>
          </cell>
          <cell r="I3102">
            <v>0</v>
          </cell>
          <cell r="J3102">
            <v>1135679</v>
          </cell>
          <cell r="K3102">
            <v>69.930000000000007</v>
          </cell>
          <cell r="L3102">
            <v>69.930000000000007</v>
          </cell>
        </row>
        <row r="3103">
          <cell r="A3103">
            <v>2894</v>
          </cell>
          <cell r="B3103" t="str">
            <v>060302.4288.00565.07 A. Pengadaan Pengolah Air Cepat (PAC) Individual 60 Unit</v>
          </cell>
          <cell r="C3103" t="str">
            <v>Kontrak</v>
          </cell>
          <cell r="D3103" t="str">
            <v>Fisik</v>
          </cell>
          <cell r="E3103">
            <v>100000</v>
          </cell>
          <cell r="F3103">
            <v>0</v>
          </cell>
          <cell r="G3103">
            <v>100000</v>
          </cell>
          <cell r="H3103">
            <v>98698</v>
          </cell>
          <cell r="I3103">
            <v>0</v>
          </cell>
          <cell r="J3103">
            <v>98698</v>
          </cell>
          <cell r="K3103">
            <v>98.7</v>
          </cell>
          <cell r="L3103">
            <v>100</v>
          </cell>
        </row>
        <row r="3104">
          <cell r="A3104">
            <v>2895</v>
          </cell>
          <cell r="B3104" t="str">
            <v>060302.4288.00565.07 B. Pengadaan Pipa HDPE diameter 1" - 2" dan Aksesorisnya</v>
          </cell>
          <cell r="C3104" t="str">
            <v>Kontrak</v>
          </cell>
          <cell r="D3104" t="str">
            <v>Fisik</v>
          </cell>
          <cell r="E3104">
            <v>835900</v>
          </cell>
          <cell r="F3104">
            <v>0</v>
          </cell>
          <cell r="G3104">
            <v>835900</v>
          </cell>
          <cell r="H3104">
            <v>592170</v>
          </cell>
          <cell r="I3104">
            <v>0</v>
          </cell>
          <cell r="J3104">
            <v>592170</v>
          </cell>
          <cell r="K3104">
            <v>70.84</v>
          </cell>
          <cell r="L3104">
            <v>100</v>
          </cell>
        </row>
        <row r="3105">
          <cell r="A3105">
            <v>2896</v>
          </cell>
          <cell r="B3105" t="str">
            <v>060302.4288.00565.07 C. Pengangkutan dan Pengiriman Barang dan Peralatan Ke Daerah Bencana Alam</v>
          </cell>
          <cell r="C3105" t="str">
            <v>Swakelola</v>
          </cell>
          <cell r="D3105" t="str">
            <v>Non Fisik</v>
          </cell>
          <cell r="E3105">
            <v>371225</v>
          </cell>
          <cell r="F3105">
            <v>0</v>
          </cell>
          <cell r="G3105">
            <v>371225</v>
          </cell>
          <cell r="H3105">
            <v>140800</v>
          </cell>
          <cell r="I3105">
            <v>0</v>
          </cell>
          <cell r="J3105">
            <v>140800</v>
          </cell>
          <cell r="K3105">
            <v>37.93</v>
          </cell>
          <cell r="L3105">
            <v>37.93</v>
          </cell>
        </row>
        <row r="3106">
          <cell r="A3106">
            <v>2897</v>
          </cell>
          <cell r="B3106" t="str">
            <v>060302.4288.00565.07 D. Pengadaan Peralatan Suku Cadang Kendaraan Operasional dan Fungsional</v>
          </cell>
          <cell r="C3106" t="str">
            <v>Swakelola</v>
          </cell>
          <cell r="D3106" t="str">
            <v>Fisik</v>
          </cell>
          <cell r="E3106">
            <v>310000</v>
          </cell>
          <cell r="F3106">
            <v>0</v>
          </cell>
          <cell r="G3106">
            <v>310000</v>
          </cell>
          <cell r="H3106">
            <v>49500</v>
          </cell>
          <cell r="I3106">
            <v>0</v>
          </cell>
          <cell r="J3106">
            <v>49500</v>
          </cell>
          <cell r="K3106">
            <v>15.97</v>
          </cell>
          <cell r="L3106">
            <v>15.97</v>
          </cell>
        </row>
        <row r="3107">
          <cell r="A3107">
            <v>2898</v>
          </cell>
          <cell r="B3107" t="str">
            <v>060302.4288.00565.07 E. Pengadaan Pipa Slang Pompa Intake dan Pompa Alcon</v>
          </cell>
          <cell r="C3107" t="str">
            <v>Kontrak</v>
          </cell>
          <cell r="D3107" t="str">
            <v>Fisik</v>
          </cell>
          <cell r="E3107">
            <v>50000</v>
          </cell>
          <cell r="F3107">
            <v>0</v>
          </cell>
          <cell r="G3107">
            <v>50000</v>
          </cell>
          <cell r="H3107">
            <v>48950</v>
          </cell>
          <cell r="I3107">
            <v>0</v>
          </cell>
          <cell r="J3107">
            <v>48950</v>
          </cell>
          <cell r="K3107">
            <v>97.9</v>
          </cell>
          <cell r="L3107">
            <v>100</v>
          </cell>
        </row>
        <row r="3108">
          <cell r="A3108">
            <v>2899</v>
          </cell>
          <cell r="B3108" t="str">
            <v>060302.4288.00565.07 F. Pengadaan Hidran Umum Kap. 2000 Liter</v>
          </cell>
          <cell r="C3108" t="str">
            <v>Kontrak</v>
          </cell>
          <cell r="D3108" t="str">
            <v>Fisik</v>
          </cell>
          <cell r="E3108">
            <v>600000</v>
          </cell>
          <cell r="F3108">
            <v>0</v>
          </cell>
          <cell r="G3108">
            <v>600000</v>
          </cell>
          <cell r="H3108">
            <v>530730</v>
          </cell>
          <cell r="I3108">
            <v>0</v>
          </cell>
          <cell r="J3108">
            <v>530730</v>
          </cell>
          <cell r="K3108">
            <v>88.46</v>
          </cell>
          <cell r="L3108">
            <v>100</v>
          </cell>
        </row>
        <row r="3109">
          <cell r="A3109">
            <v>2900</v>
          </cell>
          <cell r="B3109" t="str">
            <v>060302.4288.00565.07 G. Pondasi HU Knock Down Rangka Besi</v>
          </cell>
          <cell r="C3109" t="str">
            <v>Kontrak</v>
          </cell>
          <cell r="D3109" t="str">
            <v>Fisik</v>
          </cell>
          <cell r="E3109">
            <v>572000</v>
          </cell>
          <cell r="F3109">
            <v>0</v>
          </cell>
          <cell r="G3109">
            <v>572000</v>
          </cell>
          <cell r="H3109">
            <v>349800</v>
          </cell>
          <cell r="I3109">
            <v>0</v>
          </cell>
          <cell r="J3109">
            <v>349800</v>
          </cell>
          <cell r="K3109">
            <v>61.15</v>
          </cell>
          <cell r="L3109">
            <v>100</v>
          </cell>
        </row>
        <row r="3110">
          <cell r="A3110">
            <v>2901</v>
          </cell>
          <cell r="B3110" t="str">
            <v>060302.4288.00565.07 H. Sipas Mobile Ultra Violet/ Filter Kap. 0,25 - 1,0 Ltr/ Dtk</v>
          </cell>
          <cell r="C3110" t="str">
            <v>Kontrak</v>
          </cell>
          <cell r="D3110" t="str">
            <v>Fisik</v>
          </cell>
          <cell r="E3110">
            <v>1726000</v>
          </cell>
          <cell r="F3110">
            <v>0</v>
          </cell>
          <cell r="G3110">
            <v>1726000</v>
          </cell>
          <cell r="H3110">
            <v>297000</v>
          </cell>
          <cell r="I3110">
            <v>0</v>
          </cell>
          <cell r="J3110">
            <v>297000</v>
          </cell>
          <cell r="K3110">
            <v>17.21</v>
          </cell>
          <cell r="L3110">
            <v>20</v>
          </cell>
        </row>
        <row r="3111">
          <cell r="A3111">
            <v>2902</v>
          </cell>
          <cell r="B3111" t="str">
            <v>060302.4288.00565.07 I. Pengadaaan Kontainer Air Kap. 10 Liter</v>
          </cell>
          <cell r="C3111" t="str">
            <v>Kontrak</v>
          </cell>
          <cell r="D3111" t="str">
            <v>Fisik</v>
          </cell>
          <cell r="E3111">
            <v>99000</v>
          </cell>
          <cell r="F3111">
            <v>0</v>
          </cell>
          <cell r="G3111">
            <v>99000</v>
          </cell>
          <cell r="H3111">
            <v>97500</v>
          </cell>
          <cell r="I3111">
            <v>0</v>
          </cell>
          <cell r="J3111">
            <v>97500</v>
          </cell>
          <cell r="K3111">
            <v>98.48</v>
          </cell>
          <cell r="L3111">
            <v>100</v>
          </cell>
        </row>
        <row r="3112">
          <cell r="A3112">
            <v>2903</v>
          </cell>
          <cell r="B3112" t="str">
            <v>060302.4288.00565.07 J. Pengadaan Operator Kit</v>
          </cell>
          <cell r="C3112" t="str">
            <v>Kontrak</v>
          </cell>
          <cell r="D3112" t="str">
            <v>Fisik</v>
          </cell>
          <cell r="E3112">
            <v>50000</v>
          </cell>
          <cell r="F3112">
            <v>0</v>
          </cell>
          <cell r="G3112">
            <v>50000</v>
          </cell>
          <cell r="H3112">
            <v>0</v>
          </cell>
          <cell r="I3112">
            <v>0</v>
          </cell>
          <cell r="J3112">
            <v>0</v>
          </cell>
          <cell r="K3112">
            <v>0</v>
          </cell>
          <cell r="L3112">
            <v>0</v>
          </cell>
        </row>
        <row r="3113">
          <cell r="A3113">
            <v>2904</v>
          </cell>
          <cell r="B3113" t="str">
            <v>060302.4288.00565.07 K. Rehabilitasi Gudang Direktorat Jenderal Cipta Karya</v>
          </cell>
          <cell r="C3113" t="str">
            <v>Kontrak</v>
          </cell>
          <cell r="D3113" t="str">
            <v>Fisik</v>
          </cell>
          <cell r="E3113">
            <v>1100000</v>
          </cell>
          <cell r="F3113">
            <v>0</v>
          </cell>
          <cell r="G3113">
            <v>1100000</v>
          </cell>
          <cell r="H3113">
            <v>0</v>
          </cell>
          <cell r="I3113">
            <v>0</v>
          </cell>
          <cell r="J3113">
            <v>0</v>
          </cell>
          <cell r="K3113">
            <v>0</v>
          </cell>
          <cell r="L3113">
            <v>0</v>
          </cell>
        </row>
        <row r="3114">
          <cell r="A3114">
            <v>2905</v>
          </cell>
          <cell r="B3114" t="str">
            <v>060302.4288.00565.07 L. Cadangan Mendesak Bencana Alam Bidang Air Minum ( Tanda * )</v>
          </cell>
          <cell r="C3114" t="str">
            <v>Kontrak</v>
          </cell>
          <cell r="D3114" t="str">
            <v>Fisik</v>
          </cell>
          <cell r="E3114">
            <v>2215304</v>
          </cell>
          <cell r="F3114">
            <v>0</v>
          </cell>
          <cell r="G3114">
            <v>2215304</v>
          </cell>
          <cell r="H3114">
            <v>0</v>
          </cell>
          <cell r="I3114">
            <v>0</v>
          </cell>
          <cell r="J3114">
            <v>0</v>
          </cell>
          <cell r="K3114">
            <v>0</v>
          </cell>
          <cell r="L3114">
            <v>0</v>
          </cell>
        </row>
        <row r="3115">
          <cell r="A3115">
            <v>2906</v>
          </cell>
          <cell r="B3115" t="str">
            <v>060302.4288.00565.07 M. Pengadaan Peralatan Civil Works Smale Scale WTP For Emergency Relief ( Tanda * )</v>
          </cell>
          <cell r="C3115" t="str">
            <v>Kontrak</v>
          </cell>
          <cell r="D3115" t="str">
            <v>Fisik</v>
          </cell>
          <cell r="E3115">
            <v>0</v>
          </cell>
          <cell r="F3115">
            <v>1000000</v>
          </cell>
          <cell r="G3115">
            <v>1000000</v>
          </cell>
          <cell r="H3115">
            <v>0</v>
          </cell>
          <cell r="I3115">
            <v>0</v>
          </cell>
          <cell r="J3115">
            <v>0</v>
          </cell>
          <cell r="K3115">
            <v>0</v>
          </cell>
          <cell r="L3115">
            <v>0</v>
          </cell>
        </row>
        <row r="3116">
          <cell r="A3116">
            <v>2907</v>
          </cell>
          <cell r="B3116" t="str">
            <v>060302.4288.00565.07 N. Pengolah Air Cepat (PAC) individual Kap. 200 Liter ( Pelepasan *)</v>
          </cell>
          <cell r="C3116" t="str">
            <v>Kontrak</v>
          </cell>
          <cell r="D3116" t="str">
            <v>Fisik</v>
          </cell>
          <cell r="E3116">
            <v>1165666</v>
          </cell>
          <cell r="F3116">
            <v>0</v>
          </cell>
          <cell r="G3116">
            <v>1165666</v>
          </cell>
          <cell r="H3116">
            <v>0</v>
          </cell>
          <cell r="I3116">
            <v>0</v>
          </cell>
          <cell r="J3116">
            <v>0</v>
          </cell>
          <cell r="K3116">
            <v>0</v>
          </cell>
          <cell r="L3116">
            <v>0</v>
          </cell>
        </row>
        <row r="3117">
          <cell r="A3117">
            <v>2908</v>
          </cell>
          <cell r="B3117" t="str">
            <v>060302.4288.00565.07 O. Pengadaan Air Minum Kap. 4000 Liter ( Pelepasan *)</v>
          </cell>
          <cell r="C3117" t="str">
            <v>Kontrak</v>
          </cell>
          <cell r="D3117" t="str">
            <v>Fisik</v>
          </cell>
          <cell r="E3117">
            <v>566750</v>
          </cell>
          <cell r="F3117">
            <v>0</v>
          </cell>
          <cell r="G3117">
            <v>566750</v>
          </cell>
          <cell r="H3117">
            <v>0</v>
          </cell>
          <cell r="I3117">
            <v>0</v>
          </cell>
          <cell r="J3117">
            <v>0</v>
          </cell>
          <cell r="K3117">
            <v>0</v>
          </cell>
          <cell r="L3117">
            <v>0</v>
          </cell>
        </row>
        <row r="3118">
          <cell r="A3118">
            <v>2909</v>
          </cell>
          <cell r="B3118" t="str">
            <v>060302.4288.00565.07 P. Pengadaan Instalasi Pengolah Air Cepat (IPA) Kap. 2,5 liter/ detik ( Pelepasan *)</v>
          </cell>
          <cell r="C3118" t="str">
            <v>Kontrak</v>
          </cell>
          <cell r="D3118" t="str">
            <v>Fisik</v>
          </cell>
          <cell r="E3118">
            <v>2314155</v>
          </cell>
          <cell r="F3118">
            <v>0</v>
          </cell>
          <cell r="G3118">
            <v>2314155</v>
          </cell>
          <cell r="H3118">
            <v>0</v>
          </cell>
          <cell r="I3118">
            <v>0</v>
          </cell>
          <cell r="J3118">
            <v>0</v>
          </cell>
          <cell r="K3118">
            <v>0</v>
          </cell>
          <cell r="L3118">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Qty"/>
      <sheetName val="Bsc"/>
      <sheetName val="kerb-Marka"/>
      <sheetName val="harsat"/>
      <sheetName val="Alat2"/>
    </sheetNames>
    <sheetDataSet>
      <sheetData sheetId="0" refreshError="1">
        <row r="2">
          <cell r="B2" t="str">
            <v>JADWAL PELAKSANAAN</v>
          </cell>
        </row>
        <row r="68">
          <cell r="J68">
            <v>0</v>
          </cell>
          <cell r="K68">
            <v>0</v>
          </cell>
          <cell r="L68">
            <v>0</v>
          </cell>
          <cell r="M68">
            <v>0.21499999999999997</v>
          </cell>
          <cell r="N68">
            <v>0.72199999999999998</v>
          </cell>
          <cell r="O68">
            <v>1.7159999999999997</v>
          </cell>
          <cell r="P68">
            <v>5.1979000000000006</v>
          </cell>
          <cell r="Q68">
            <v>9.8888000000000016</v>
          </cell>
          <cell r="R68">
            <v>15.146800000000002</v>
          </cell>
          <cell r="S68">
            <v>19.666800000000002</v>
          </cell>
          <cell r="T68">
            <v>25.196800000000003</v>
          </cell>
          <cell r="U68">
            <v>31.413800000000002</v>
          </cell>
          <cell r="V68">
            <v>37.311800000000005</v>
          </cell>
          <cell r="W68">
            <v>43.908800000000006</v>
          </cell>
          <cell r="X68">
            <v>52.32480000000001</v>
          </cell>
          <cell r="Y68">
            <v>62.130800000000008</v>
          </cell>
          <cell r="Z68">
            <v>71.233800000000002</v>
          </cell>
          <cell r="AA68">
            <v>77.955799999999996</v>
          </cell>
          <cell r="AB68">
            <v>82.851799999999997</v>
          </cell>
          <cell r="AC68">
            <v>87.749799999999993</v>
          </cell>
          <cell r="AD68">
            <v>92.475799999999992</v>
          </cell>
          <cell r="AE68">
            <v>96.304799999999986</v>
          </cell>
          <cell r="AF68">
            <v>98.64579999999998</v>
          </cell>
          <cell r="AG68">
            <v>99.170799999999986</v>
          </cell>
          <cell r="AH68">
            <v>100.00079999999998</v>
          </cell>
          <cell r="AL68">
            <v>66.8</v>
          </cell>
        </row>
        <row r="70">
          <cell r="J70">
            <v>0</v>
          </cell>
          <cell r="U70">
            <v>0</v>
          </cell>
        </row>
      </sheetData>
      <sheetData sheetId="1" refreshError="1"/>
      <sheetData sheetId="2" refreshError="1"/>
      <sheetData sheetId="3" refreshError="1"/>
      <sheetData sheetId="4" refreshError="1"/>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RE"/>
      <sheetName val="BAHAN&amp;UPAH"/>
      <sheetName val="RAB"/>
      <sheetName val="REKAP"/>
      <sheetName val="ALAT"/>
      <sheetName val="QUARRY"/>
      <sheetName val="ANL-7"/>
      <sheetName val="ANL-6"/>
      <sheetName val="ANL-5"/>
      <sheetName val="ANL-3"/>
      <sheetName val="ANL-2"/>
      <sheetName val="ANL-12"/>
      <sheetName val="Informasi"/>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Satuan"/>
      <sheetName val="Analisa"/>
      <sheetName val="Actual Check"/>
      <sheetName val="Sheet1"/>
      <sheetName val="Rencana Anggaran Biaya"/>
      <sheetName val="Rekapitulasi"/>
      <sheetName val="KUZEN"/>
      <sheetName val="Cek Kuzen"/>
      <sheetName val="time schedulle"/>
    </sheetNames>
    <sheetDataSet>
      <sheetData sheetId="0" refreshError="1">
        <row r="3">
          <cell r="D3" t="str">
            <v>: PENINGKATAN &amp; PENGEMBANGAN RSUD DR AHMAD MUCHTAR</v>
          </cell>
        </row>
        <row r="4">
          <cell r="D4" t="str">
            <v>: REHABILITASI GEDUNG PERAWATAN RENOSARI</v>
          </cell>
        </row>
        <row r="5">
          <cell r="D5" t="str">
            <v>: BUKITTINGGI</v>
          </cell>
        </row>
        <row r="7">
          <cell r="E7" t="str">
            <v>Satuan</v>
          </cell>
          <cell r="F7" t="str">
            <v>Harga Satuan</v>
          </cell>
          <cell r="G7" t="str">
            <v>Ket.</v>
          </cell>
        </row>
        <row r="8">
          <cell r="E8">
            <v>0</v>
          </cell>
          <cell r="F8" t="str">
            <v xml:space="preserve"> (Rp.)</v>
          </cell>
          <cell r="G8">
            <v>0</v>
          </cell>
        </row>
        <row r="9">
          <cell r="E9" t="str">
            <v>3</v>
          </cell>
          <cell r="F9" t="str">
            <v>4</v>
          </cell>
          <cell r="G9" t="str">
            <v>5</v>
          </cell>
        </row>
        <row r="13">
          <cell r="E13" t="str">
            <v>Org</v>
          </cell>
          <cell r="F13">
            <v>32500</v>
          </cell>
        </row>
        <row r="14">
          <cell r="E14" t="str">
            <v>Org</v>
          </cell>
          <cell r="F14">
            <v>42500</v>
          </cell>
        </row>
        <row r="15">
          <cell r="E15" t="str">
            <v>Org</v>
          </cell>
          <cell r="F15">
            <v>37500</v>
          </cell>
        </row>
        <row r="16">
          <cell r="E16" t="str">
            <v>Org</v>
          </cell>
          <cell r="F16">
            <v>37500</v>
          </cell>
        </row>
        <row r="17">
          <cell r="E17" t="str">
            <v>Org</v>
          </cell>
          <cell r="F17">
            <v>37500</v>
          </cell>
        </row>
        <row r="18">
          <cell r="E18" t="str">
            <v>Org</v>
          </cell>
          <cell r="F18">
            <v>25000</v>
          </cell>
        </row>
        <row r="19">
          <cell r="E19" t="str">
            <v>Org</v>
          </cell>
          <cell r="F19">
            <v>22500</v>
          </cell>
        </row>
        <row r="22">
          <cell r="E22" t="str">
            <v>M³</v>
          </cell>
          <cell r="F22">
            <v>850000</v>
          </cell>
        </row>
        <row r="23">
          <cell r="E23" t="str">
            <v>Kg</v>
          </cell>
          <cell r="F23">
            <v>5000</v>
          </cell>
        </row>
        <row r="24">
          <cell r="E24" t="str">
            <v>Kg</v>
          </cell>
          <cell r="F24">
            <v>7500</v>
          </cell>
        </row>
        <row r="25">
          <cell r="E25" t="str">
            <v>Lbr</v>
          </cell>
          <cell r="F25">
            <v>24000</v>
          </cell>
        </row>
        <row r="26">
          <cell r="E26" t="str">
            <v>Lbr</v>
          </cell>
          <cell r="F26">
            <v>2500</v>
          </cell>
        </row>
        <row r="27">
          <cell r="E27" t="str">
            <v>Lbr</v>
          </cell>
          <cell r="F27">
            <v>2500</v>
          </cell>
        </row>
        <row r="28">
          <cell r="E28" t="str">
            <v>Lbr</v>
          </cell>
          <cell r="F28">
            <v>3500</v>
          </cell>
        </row>
        <row r="29">
          <cell r="E29" t="str">
            <v>Kg</v>
          </cell>
          <cell r="F29">
            <v>9000</v>
          </cell>
        </row>
        <row r="30">
          <cell r="E30" t="str">
            <v>Kg</v>
          </cell>
          <cell r="F30">
            <v>9000</v>
          </cell>
        </row>
        <row r="31">
          <cell r="E31" t="str">
            <v>Kg</v>
          </cell>
          <cell r="F31">
            <v>12500</v>
          </cell>
        </row>
        <row r="32">
          <cell r="E32" t="str">
            <v>Kg</v>
          </cell>
          <cell r="F32">
            <v>23000</v>
          </cell>
        </row>
        <row r="33">
          <cell r="E33" t="str">
            <v>Ltr</v>
          </cell>
          <cell r="F33">
            <v>5000</v>
          </cell>
        </row>
        <row r="34">
          <cell r="E34" t="str">
            <v>Kg</v>
          </cell>
          <cell r="F34">
            <v>5750</v>
          </cell>
        </row>
        <row r="35">
          <cell r="E35" t="str">
            <v>Kg</v>
          </cell>
          <cell r="F35">
            <v>6000</v>
          </cell>
        </row>
        <row r="36">
          <cell r="E36" t="str">
            <v>Zak</v>
          </cell>
          <cell r="F36">
            <v>60000</v>
          </cell>
        </row>
        <row r="37">
          <cell r="E37" t="str">
            <v>Zak</v>
          </cell>
          <cell r="F37">
            <v>28000</v>
          </cell>
        </row>
        <row r="38">
          <cell r="E38" t="str">
            <v>M³</v>
          </cell>
          <cell r="F38">
            <v>35000</v>
          </cell>
        </row>
        <row r="39">
          <cell r="E39" t="str">
            <v>M³</v>
          </cell>
          <cell r="F39">
            <v>45000</v>
          </cell>
        </row>
        <row r="40">
          <cell r="E40" t="str">
            <v>Bh</v>
          </cell>
          <cell r="F40">
            <v>275</v>
          </cell>
        </row>
        <row r="41">
          <cell r="E41" t="str">
            <v>Kg</v>
          </cell>
          <cell r="F41">
            <v>3500</v>
          </cell>
        </row>
        <row r="42">
          <cell r="E42" t="str">
            <v>Bh</v>
          </cell>
          <cell r="F42">
            <v>3954</v>
          </cell>
        </row>
        <row r="43">
          <cell r="E43" t="str">
            <v>Bh</v>
          </cell>
          <cell r="F43">
            <v>2600</v>
          </cell>
        </row>
        <row r="44">
          <cell r="E44" t="str">
            <v>Kg</v>
          </cell>
          <cell r="F44">
            <v>3500</v>
          </cell>
        </row>
        <row r="47">
          <cell r="F47" t="str">
            <v>Padang Panjang, 25 Agustus 2004</v>
          </cell>
        </row>
        <row r="49">
          <cell r="F49" t="str">
            <v>CV. HARI ANUGRAH</v>
          </cell>
        </row>
        <row r="54">
          <cell r="F54" t="str">
            <v>YESNELLI</v>
          </cell>
        </row>
        <row r="55">
          <cell r="F55" t="str">
            <v>Direktris</v>
          </cell>
        </row>
        <row r="58">
          <cell r="D58" t="str">
            <v>: PENINGKATAN &amp; PENGEMBANGAN RSUD DR AHMAD MUCHTAR</v>
          </cell>
        </row>
        <row r="59">
          <cell r="D59" t="str">
            <v>: REHABILITASI GEDUNG PERAWATAN RENOSARI</v>
          </cell>
        </row>
        <row r="60">
          <cell r="D60" t="str">
            <v>: BUKITTINGGI</v>
          </cell>
        </row>
        <row r="62">
          <cell r="E62" t="str">
            <v>Satuan</v>
          </cell>
          <cell r="F62" t="str">
            <v>Harga Satuan</v>
          </cell>
          <cell r="G62" t="str">
            <v>Ket.</v>
          </cell>
        </row>
        <row r="63">
          <cell r="E63">
            <v>0</v>
          </cell>
          <cell r="F63" t="str">
            <v xml:space="preserve"> (Rp.)</v>
          </cell>
          <cell r="G63">
            <v>0</v>
          </cell>
        </row>
        <row r="64">
          <cell r="E64" t="str">
            <v>3</v>
          </cell>
          <cell r="F64" t="str">
            <v>4</v>
          </cell>
          <cell r="G64" t="str">
            <v>5</v>
          </cell>
        </row>
      </sheetData>
      <sheetData sheetId="1" refreshError="1">
        <row r="1">
          <cell r="A1" t="str">
            <v>DAFTAR ANALISA SATUAN PEKERJAAN</v>
          </cell>
        </row>
        <row r="3">
          <cell r="B3" t="str">
            <v>P r o y e k</v>
          </cell>
          <cell r="C3" t="str">
            <v>: PENINGKATAN &amp; PENGEMBANGAN RSUD DR AHMAD MUCHTAR</v>
          </cell>
        </row>
        <row r="4">
          <cell r="B4" t="str">
            <v>Pekerjaan</v>
          </cell>
          <cell r="C4" t="str">
            <v>: REHABILITASI GEDUNG PERAWATAN RENOSARI</v>
          </cell>
        </row>
        <row r="5">
          <cell r="B5" t="str">
            <v>Lokasi</v>
          </cell>
          <cell r="C5" t="str">
            <v>: BUKITTINGGI</v>
          </cell>
        </row>
        <row r="9">
          <cell r="A9">
            <v>1</v>
          </cell>
          <cell r="B9" t="str">
            <v>Pas. Balok Loteng - Anal.F.1/ M³</v>
          </cell>
        </row>
        <row r="10">
          <cell r="B10">
            <v>5</v>
          </cell>
          <cell r="D10" t="str">
            <v>Pekerja</v>
          </cell>
          <cell r="E10" t="str">
            <v>@ Rp.</v>
          </cell>
          <cell r="F10">
            <v>25000</v>
          </cell>
          <cell r="G10" t="str">
            <v>Rp.</v>
          </cell>
          <cell r="H10">
            <v>125000</v>
          </cell>
        </row>
        <row r="11">
          <cell r="B11">
            <v>0.25</v>
          </cell>
          <cell r="D11" t="str">
            <v>Mandor</v>
          </cell>
          <cell r="E11" t="str">
            <v>@ Rp.</v>
          </cell>
          <cell r="F11">
            <v>32500</v>
          </cell>
          <cell r="G11" t="str">
            <v>Rp.</v>
          </cell>
          <cell r="H11">
            <v>8125</v>
          </cell>
        </row>
        <row r="12">
          <cell r="B12">
            <v>15</v>
          </cell>
          <cell r="D12" t="str">
            <v>Tukang Kayu</v>
          </cell>
          <cell r="E12" t="str">
            <v>@ Rp.</v>
          </cell>
          <cell r="F12">
            <v>37500</v>
          </cell>
          <cell r="G12" t="str">
            <v>Rp.</v>
          </cell>
          <cell r="H12">
            <v>562500</v>
          </cell>
        </row>
        <row r="13">
          <cell r="B13">
            <v>1.5</v>
          </cell>
          <cell r="D13" t="str">
            <v xml:space="preserve">Kepala Tukang </v>
          </cell>
          <cell r="E13" t="str">
            <v>@ Rp.</v>
          </cell>
          <cell r="F13">
            <v>32500</v>
          </cell>
          <cell r="G13" t="str">
            <v>Rp.</v>
          </cell>
          <cell r="H13">
            <v>48750</v>
          </cell>
        </row>
        <row r="14">
          <cell r="B14">
            <v>1.1000000000000001</v>
          </cell>
          <cell r="C14" t="str">
            <v>M3</v>
          </cell>
          <cell r="D14" t="str">
            <v>Kayu Rangka Klas II</v>
          </cell>
          <cell r="E14" t="str">
            <v>@ Rp.</v>
          </cell>
          <cell r="F14">
            <v>850000</v>
          </cell>
          <cell r="G14" t="str">
            <v>Rp.</v>
          </cell>
          <cell r="H14">
            <v>935000.00000000012</v>
          </cell>
        </row>
        <row r="15">
          <cell r="B15">
            <v>9</v>
          </cell>
          <cell r="C15" t="str">
            <v>Kg</v>
          </cell>
          <cell r="D15" t="str">
            <v>Paku</v>
          </cell>
          <cell r="E15" t="str">
            <v>@ Rp.</v>
          </cell>
          <cell r="F15">
            <v>5000</v>
          </cell>
          <cell r="G15" t="str">
            <v>Rp.</v>
          </cell>
          <cell r="H15">
            <v>45000</v>
          </cell>
        </row>
        <row r="16">
          <cell r="G16">
            <v>0</v>
          </cell>
          <cell r="H16">
            <v>0</v>
          </cell>
          <cell r="I16" t="str">
            <v>Rp.</v>
          </cell>
          <cell r="J16">
            <v>1724375</v>
          </cell>
        </row>
        <row r="17">
          <cell r="A17">
            <v>2</v>
          </cell>
          <cell r="B17" t="str">
            <v>Pas. Loteng Eternit - Anal.H.11 a/ M²</v>
          </cell>
        </row>
        <row r="18">
          <cell r="A18">
            <v>0</v>
          </cell>
          <cell r="B18">
            <v>0.2</v>
          </cell>
          <cell r="D18" t="str">
            <v>Tukang Kayu</v>
          </cell>
          <cell r="E18" t="str">
            <v>@ Rp.</v>
          </cell>
          <cell r="F18">
            <v>37500</v>
          </cell>
          <cell r="G18" t="str">
            <v>Rp.</v>
          </cell>
          <cell r="H18">
            <v>7500</v>
          </cell>
        </row>
        <row r="19">
          <cell r="B19">
            <v>0.02</v>
          </cell>
          <cell r="D19" t="str">
            <v xml:space="preserve">Kepala Tukang </v>
          </cell>
          <cell r="E19" t="str">
            <v>@ Rp.</v>
          </cell>
          <cell r="F19">
            <v>32500</v>
          </cell>
          <cell r="G19" t="str">
            <v>Rp.</v>
          </cell>
          <cell r="H19">
            <v>650</v>
          </cell>
        </row>
        <row r="20">
          <cell r="B20">
            <v>1.4</v>
          </cell>
          <cell r="C20" t="str">
            <v>Lbr</v>
          </cell>
          <cell r="D20" t="str">
            <v>Eternit 100x100cm</v>
          </cell>
          <cell r="E20" t="str">
            <v>@ Rp.</v>
          </cell>
          <cell r="F20">
            <v>24000</v>
          </cell>
          <cell r="G20" t="str">
            <v>Rp.</v>
          </cell>
          <cell r="H20">
            <v>33600</v>
          </cell>
        </row>
        <row r="21">
          <cell r="B21">
            <v>0.01</v>
          </cell>
          <cell r="C21" t="str">
            <v>Kg</v>
          </cell>
          <cell r="D21" t="str">
            <v>Paku Eternit</v>
          </cell>
          <cell r="E21" t="str">
            <v>@ Rp.</v>
          </cell>
          <cell r="F21">
            <v>7500</v>
          </cell>
          <cell r="G21" t="str">
            <v>Rp.</v>
          </cell>
          <cell r="H21">
            <v>75</v>
          </cell>
        </row>
        <row r="22">
          <cell r="G22">
            <v>0</v>
          </cell>
          <cell r="H22">
            <v>0</v>
          </cell>
          <cell r="I22" t="str">
            <v>Rp.</v>
          </cell>
          <cell r="J22">
            <v>41825</v>
          </cell>
        </row>
        <row r="23">
          <cell r="A23">
            <v>3</v>
          </cell>
          <cell r="B23" t="str">
            <v>Pas. Loteng Lambersering Anal F.37/M2</v>
          </cell>
        </row>
        <row r="24">
          <cell r="B24">
            <v>0.8</v>
          </cell>
          <cell r="D24" t="str">
            <v>Tukang Kayu</v>
          </cell>
          <cell r="E24" t="str">
            <v>@ Rp.</v>
          </cell>
          <cell r="F24">
            <v>37500</v>
          </cell>
          <cell r="G24" t="str">
            <v>Rp.</v>
          </cell>
          <cell r="H24">
            <v>30000</v>
          </cell>
        </row>
        <row r="25">
          <cell r="B25">
            <v>0.08</v>
          </cell>
          <cell r="D25" t="str">
            <v>Kepala Tukang</v>
          </cell>
          <cell r="E25" t="str">
            <v>@ Rp.</v>
          </cell>
          <cell r="F25">
            <v>42500</v>
          </cell>
          <cell r="G25" t="str">
            <v>Rp.</v>
          </cell>
          <cell r="H25">
            <v>3400</v>
          </cell>
        </row>
        <row r="26">
          <cell r="B26">
            <v>0.28000000000000003</v>
          </cell>
          <cell r="D26" t="str">
            <v>Pekerja</v>
          </cell>
          <cell r="E26" t="str">
            <v>@ Rp.</v>
          </cell>
          <cell r="F26">
            <v>25000</v>
          </cell>
          <cell r="G26" t="str">
            <v>Rp.</v>
          </cell>
          <cell r="H26">
            <v>7000.0000000000009</v>
          </cell>
        </row>
        <row r="27">
          <cell r="B27">
            <v>1.4E-2</v>
          </cell>
          <cell r="D27" t="str">
            <v>Mandor</v>
          </cell>
          <cell r="E27" t="str">
            <v>@ Rp.</v>
          </cell>
          <cell r="F27">
            <v>32500</v>
          </cell>
          <cell r="G27" t="str">
            <v>Rp.</v>
          </cell>
          <cell r="H27">
            <v>455</v>
          </cell>
        </row>
        <row r="28">
          <cell r="G28" t="str">
            <v>Rp.</v>
          </cell>
          <cell r="H28">
            <v>40855</v>
          </cell>
        </row>
        <row r="29">
          <cell r="C29" t="str">
            <v>0.5 x</v>
          </cell>
          <cell r="D29" t="str">
            <v xml:space="preserve">Upah </v>
          </cell>
          <cell r="G29" t="str">
            <v>Rp.</v>
          </cell>
          <cell r="H29">
            <v>20427.5</v>
          </cell>
        </row>
        <row r="31">
          <cell r="B31">
            <v>1.1000000000000001</v>
          </cell>
          <cell r="D31" t="str">
            <v>Papan Lambersering</v>
          </cell>
          <cell r="E31" t="str">
            <v>@ Rp.</v>
          </cell>
          <cell r="F31">
            <v>22500</v>
          </cell>
          <cell r="G31" t="str">
            <v>Rp.</v>
          </cell>
          <cell r="H31">
            <v>24750.000000000004</v>
          </cell>
        </row>
        <row r="32">
          <cell r="B32">
            <v>0.06</v>
          </cell>
          <cell r="D32" t="str">
            <v>Paku</v>
          </cell>
          <cell r="E32" t="str">
            <v>@ Rp.</v>
          </cell>
          <cell r="F32">
            <v>7000</v>
          </cell>
          <cell r="G32" t="str">
            <v>Rp.</v>
          </cell>
          <cell r="H32">
            <v>420</v>
          </cell>
        </row>
        <row r="33">
          <cell r="G33" t="str">
            <v>Rp.</v>
          </cell>
          <cell r="H33">
            <v>25170.000000000004</v>
          </cell>
          <cell r="I33" t="str">
            <v>Rp.</v>
          </cell>
          <cell r="J33">
            <v>45597.5</v>
          </cell>
        </row>
        <row r="35">
          <cell r="A35">
            <v>4</v>
          </cell>
          <cell r="B35" t="str">
            <v>Analisa K.23 (100 M² Upah Mencat 1 x Jalan)</v>
          </cell>
        </row>
        <row r="36">
          <cell r="B36">
            <v>0.5</v>
          </cell>
          <cell r="D36" t="str">
            <v>Pekerja</v>
          </cell>
          <cell r="E36" t="str">
            <v>@ Rp.</v>
          </cell>
          <cell r="F36">
            <v>25000</v>
          </cell>
          <cell r="G36" t="str">
            <v>Rp.</v>
          </cell>
          <cell r="H36">
            <v>12500</v>
          </cell>
        </row>
        <row r="37">
          <cell r="B37">
            <v>2.5000000000000001E-2</v>
          </cell>
          <cell r="D37" t="str">
            <v>Mandor</v>
          </cell>
          <cell r="E37" t="str">
            <v>@ Rp.</v>
          </cell>
          <cell r="F37">
            <v>32500</v>
          </cell>
          <cell r="G37" t="str">
            <v>Rp.</v>
          </cell>
          <cell r="H37">
            <v>812.5</v>
          </cell>
        </row>
        <row r="38">
          <cell r="B38">
            <v>0.75</v>
          </cell>
          <cell r="D38" t="str">
            <v>Tukang Cat</v>
          </cell>
          <cell r="E38" t="str">
            <v>@ Rp.</v>
          </cell>
          <cell r="F38">
            <v>37500</v>
          </cell>
          <cell r="G38" t="str">
            <v>Rp.</v>
          </cell>
          <cell r="H38">
            <v>28125</v>
          </cell>
        </row>
        <row r="39">
          <cell r="B39">
            <v>7.4999999999999997E-2</v>
          </cell>
          <cell r="D39" t="str">
            <v xml:space="preserve">Kepala Tukang </v>
          </cell>
          <cell r="E39" t="str">
            <v>@ Rp.</v>
          </cell>
          <cell r="F39">
            <v>42500</v>
          </cell>
          <cell r="G39" t="str">
            <v>Rp.</v>
          </cell>
          <cell r="H39">
            <v>3187.5</v>
          </cell>
        </row>
        <row r="40">
          <cell r="D40" t="str">
            <v>Upah x 0.75</v>
          </cell>
          <cell r="G40" t="str">
            <v>Rp.</v>
          </cell>
          <cell r="H40">
            <v>44625</v>
          </cell>
          <cell r="I40" t="str">
            <v>Rp.</v>
          </cell>
          <cell r="J40">
            <v>33468.75</v>
          </cell>
        </row>
        <row r="43">
          <cell r="A43">
            <v>5</v>
          </cell>
          <cell r="B43" t="str">
            <v>Analisa K.18+K.23 (Memenie 1 x jalan / 10  M²)</v>
          </cell>
        </row>
        <row r="44">
          <cell r="B44">
            <v>1</v>
          </cell>
          <cell r="D44" t="str">
            <v>Analisa K.23</v>
          </cell>
          <cell r="E44" t="str">
            <v>@ Rp.</v>
          </cell>
          <cell r="F44">
            <v>33468.75</v>
          </cell>
          <cell r="G44" t="str">
            <v>Rp.</v>
          </cell>
          <cell r="H44">
            <v>33468.75</v>
          </cell>
        </row>
        <row r="46">
          <cell r="B46">
            <v>1.2</v>
          </cell>
          <cell r="C46" t="str">
            <v>Kg</v>
          </cell>
          <cell r="D46" t="str">
            <v>Cat Menie Kayu</v>
          </cell>
          <cell r="E46" t="str">
            <v>@ Rp.</v>
          </cell>
          <cell r="F46">
            <v>12500</v>
          </cell>
          <cell r="G46" t="str">
            <v>Rp.</v>
          </cell>
          <cell r="H46">
            <v>15000</v>
          </cell>
        </row>
        <row r="47">
          <cell r="D47" t="str">
            <v>Bahan (x 0.75 )</v>
          </cell>
          <cell r="E47" t="str">
            <v>@ Rp.</v>
          </cell>
          <cell r="F47">
            <v>15000</v>
          </cell>
          <cell r="G47" t="str">
            <v>Rp.</v>
          </cell>
          <cell r="H47">
            <v>11250</v>
          </cell>
        </row>
        <row r="48">
          <cell r="D48" t="str">
            <v>Untuk 1 M² = 1/10 x Bahan 0.75</v>
          </cell>
          <cell r="G48" t="str">
            <v>Rp.</v>
          </cell>
          <cell r="H48">
            <v>44718.75</v>
          </cell>
          <cell r="I48" t="str">
            <v>Rp.</v>
          </cell>
          <cell r="J48">
            <v>4471.875</v>
          </cell>
        </row>
        <row r="50">
          <cell r="A50">
            <v>6</v>
          </cell>
          <cell r="B50" t="str">
            <v>Analisa K.30 (10 M²  Dompol/Plamour 1 x Jalan)</v>
          </cell>
        </row>
        <row r="51">
          <cell r="B51">
            <v>1.4</v>
          </cell>
          <cell r="D51" t="str">
            <v>Tukang Cat</v>
          </cell>
          <cell r="E51" t="str">
            <v>@ Rp.</v>
          </cell>
          <cell r="F51">
            <v>37500</v>
          </cell>
          <cell r="G51" t="str">
            <v>Rp.</v>
          </cell>
          <cell r="H51">
            <v>52500</v>
          </cell>
        </row>
        <row r="52">
          <cell r="B52">
            <v>0.14000000000000001</v>
          </cell>
          <cell r="D52" t="str">
            <v xml:space="preserve">Kepala Tukang </v>
          </cell>
          <cell r="E52" t="str">
            <v>@ Rp.</v>
          </cell>
          <cell r="F52">
            <v>42500</v>
          </cell>
          <cell r="G52" t="str">
            <v>Rp.</v>
          </cell>
          <cell r="H52">
            <v>5950.0000000000009</v>
          </cell>
        </row>
        <row r="53">
          <cell r="G53" t="str">
            <v>Rp.</v>
          </cell>
          <cell r="H53">
            <v>58450</v>
          </cell>
        </row>
        <row r="54">
          <cell r="B54">
            <v>1.26</v>
          </cell>
          <cell r="C54" t="str">
            <v>Kg</v>
          </cell>
          <cell r="D54" t="str">
            <v xml:space="preserve">Dompol </v>
          </cell>
          <cell r="E54" t="str">
            <v>@ Rp.</v>
          </cell>
          <cell r="F54">
            <v>9000</v>
          </cell>
          <cell r="G54" t="str">
            <v>Rp.</v>
          </cell>
          <cell r="H54">
            <v>11340</v>
          </cell>
        </row>
        <row r="55">
          <cell r="B55">
            <v>2</v>
          </cell>
          <cell r="C55" t="str">
            <v>Lbr</v>
          </cell>
          <cell r="D55" t="str">
            <v>Amplas</v>
          </cell>
          <cell r="E55" t="str">
            <v>@ Rp.</v>
          </cell>
          <cell r="F55">
            <v>3500</v>
          </cell>
          <cell r="G55" t="str">
            <v>Rp.</v>
          </cell>
          <cell r="H55">
            <v>7000</v>
          </cell>
        </row>
        <row r="56">
          <cell r="H56">
            <v>18340</v>
          </cell>
          <cell r="I56" t="str">
            <v>Rp.</v>
          </cell>
          <cell r="J56">
            <v>135240</v>
          </cell>
        </row>
      </sheetData>
      <sheetData sheetId="2" refreshError="1"/>
      <sheetData sheetId="3" refreshError="1"/>
      <sheetData sheetId="4" refreshError="1">
        <row r="11">
          <cell r="A11" t="str">
            <v>I</v>
          </cell>
          <cell r="B11" t="str">
            <v>PEKERJAAN LOTENG</v>
          </cell>
        </row>
        <row r="12">
          <cell r="A12">
            <v>1</v>
          </cell>
          <cell r="B12" t="str">
            <v xml:space="preserve">Pekerjaan Pembongkaran </v>
          </cell>
          <cell r="E12" t="str">
            <v>M²</v>
          </cell>
          <cell r="F12">
            <v>224.3</v>
          </cell>
          <cell r="G12">
            <v>6000</v>
          </cell>
          <cell r="H12">
            <v>1345800</v>
          </cell>
        </row>
        <row r="14">
          <cell r="A14">
            <v>2</v>
          </cell>
          <cell r="B14" t="str">
            <v>Pekerjaan  Rangka Loteng</v>
          </cell>
        </row>
        <row r="15">
          <cell r="A15">
            <v>0</v>
          </cell>
          <cell r="B15" t="str">
            <v>a.</v>
          </cell>
          <cell r="C15" t="str">
            <v>Pas. Rangka Loteng</v>
          </cell>
          <cell r="E15" t="str">
            <v>M³</v>
          </cell>
          <cell r="F15">
            <v>1</v>
          </cell>
          <cell r="G15">
            <v>1724375</v>
          </cell>
          <cell r="H15">
            <v>1724375</v>
          </cell>
        </row>
        <row r="16">
          <cell r="B16" t="str">
            <v>b.</v>
          </cell>
          <cell r="C16" t="str">
            <v>Memenie Rangka Loteng</v>
          </cell>
          <cell r="E16" t="str">
            <v>M²</v>
          </cell>
          <cell r="F16">
            <v>96.7</v>
          </cell>
          <cell r="G16">
            <v>4471.875</v>
          </cell>
          <cell r="H16">
            <v>432430.3125</v>
          </cell>
        </row>
        <row r="18">
          <cell r="A18">
            <v>3</v>
          </cell>
          <cell r="B18" t="str">
            <v>Pekerjaan Loteng</v>
          </cell>
        </row>
        <row r="19">
          <cell r="B19" t="str">
            <v>a.</v>
          </cell>
          <cell r="C19" t="str">
            <v>Pas. Loteng Lambersering 1.5/6</v>
          </cell>
          <cell r="E19" t="str">
            <v>M²</v>
          </cell>
          <cell r="F19">
            <v>192.7</v>
          </cell>
          <cell r="G19">
            <v>45597.5</v>
          </cell>
          <cell r="H19">
            <v>8786638.25</v>
          </cell>
        </row>
        <row r="20">
          <cell r="B20" t="str">
            <v>b.</v>
          </cell>
          <cell r="C20" t="str">
            <v>Pas. Loteng Eternit</v>
          </cell>
          <cell r="E20" t="str">
            <v>M²</v>
          </cell>
          <cell r="F20">
            <v>30.79</v>
          </cell>
          <cell r="G20">
            <v>41825</v>
          </cell>
          <cell r="H20">
            <v>1287791.75</v>
          </cell>
        </row>
        <row r="21">
          <cell r="A21">
            <v>0</v>
          </cell>
          <cell r="B21" t="str">
            <v>c.</v>
          </cell>
          <cell r="C21" t="str">
            <v>Pas. Les Pinggir Profil 4,5x4,5 cm</v>
          </cell>
          <cell r="E21" t="str">
            <v>M¹</v>
          </cell>
          <cell r="F21">
            <v>301.5</v>
          </cell>
          <cell r="G21">
            <v>4000</v>
          </cell>
          <cell r="H21">
            <v>1206000</v>
          </cell>
        </row>
        <row r="22">
          <cell r="A22">
            <v>0</v>
          </cell>
          <cell r="I22">
            <v>14783035.3125</v>
          </cell>
        </row>
        <row r="23">
          <cell r="A23" t="str">
            <v>II</v>
          </cell>
          <cell r="B23" t="str">
            <v>PEKERJAAN LANTAI</v>
          </cell>
        </row>
        <row r="24">
          <cell r="A24">
            <v>1</v>
          </cell>
          <cell r="B24" t="str">
            <v>Pekerjaan Pembongkaran</v>
          </cell>
        </row>
        <row r="25">
          <cell r="B25" t="str">
            <v>a.</v>
          </cell>
          <cell r="C25" t="str">
            <v>Pekerjaan Pembongkaran Lantai</v>
          </cell>
          <cell r="E25" t="str">
            <v>M²</v>
          </cell>
          <cell r="F25">
            <v>79.400000000000006</v>
          </cell>
          <cell r="G25">
            <v>5325</v>
          </cell>
          <cell r="H25">
            <v>422805.00000000006</v>
          </cell>
        </row>
        <row r="27">
          <cell r="A27">
            <v>2</v>
          </cell>
          <cell r="B27" t="str">
            <v>Pekerjaan Lantai</v>
          </cell>
        </row>
        <row r="28">
          <cell r="A28">
            <v>0</v>
          </cell>
          <cell r="B28" t="str">
            <v>a.</v>
          </cell>
          <cell r="C28" t="str">
            <v>Pas. Lantai Keramik 30x30 cm ruangan</v>
          </cell>
          <cell r="E28" t="str">
            <v>M²</v>
          </cell>
          <cell r="F28">
            <v>79.400000000000006</v>
          </cell>
          <cell r="G28">
            <v>76834</v>
          </cell>
          <cell r="H28">
            <v>6100619.6000000006</v>
          </cell>
        </row>
        <row r="29">
          <cell r="A29">
            <v>0</v>
          </cell>
          <cell r="I29">
            <v>6523424.6000000006</v>
          </cell>
        </row>
      </sheetData>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KAMAR"/>
      <sheetName val="Coll-KAMAR"/>
      <sheetName val="II.MAIN-LOB"/>
      <sheetName val="III.FASADE"/>
      <sheetName val="IV. POOL DECK"/>
      <sheetName val="V.BALLROOM"/>
      <sheetName val="VI.CANOPY"/>
      <sheetName val="VII.CAR &amp; LIFT"/>
      <sheetName val="IX.ATRIUM"/>
      <sheetName val="X.LANDSCAPE"/>
      <sheetName val="Cover"/>
      <sheetName val="Summary "/>
      <sheetName val="Cover-OP"/>
      <sheetName val="Summary-op"/>
      <sheetName val="Rb"/>
      <sheetName val="PLB-Basement 2.8.2-R1"/>
      <sheetName val="I_KAMAR"/>
      <sheetName val="Resume"/>
      <sheetName val="anal"/>
      <sheetName val="Kuantitas &amp; Harga"/>
      <sheetName val="Cover Daf-2"/>
      <sheetName val="PROTECTION "/>
      <sheetName val="ANALISA"/>
      <sheetName val="Basic Price"/>
      <sheetName val="harga satuan bahan"/>
      <sheetName val="Cash Flow bulanan"/>
      <sheetName val="Kode Bahan"/>
      <sheetName val="ESCON"/>
      <sheetName val="TOTAL"/>
      <sheetName val="STR _A_"/>
      <sheetName val="boq"/>
      <sheetName val="Bill.1.VAC-Supply-A"/>
      <sheetName val="BAG_2"/>
      <sheetName val="struktur tdk dipakai"/>
      <sheetName val="3"/>
      <sheetName val="Harga Satuan"/>
      <sheetName val="jobhist"/>
      <sheetName val="HARGA DASAR"/>
      <sheetName val="ALAT"/>
      <sheetName val="DIV.8"/>
      <sheetName val="DIV.9"/>
      <sheetName val="LBK"/>
      <sheetName val="EST-1CV"/>
      <sheetName val="3.a LBK"/>
      <sheetName val="A3 "/>
      <sheetName val="Rencana Anggaran Biaya"/>
      <sheetName val="ubah"/>
      <sheetName val="BANGUNAN PENUNJANG"/>
      <sheetName val="Sheet1"/>
      <sheetName val="Elektrikal"/>
      <sheetName val="bahan+upah"/>
      <sheetName val="D_6"/>
      <sheetName val="D_7"/>
      <sheetName val="STR"/>
      <sheetName val="luar"/>
      <sheetName val="RINC hotel"/>
      <sheetName val="RINC FIN T4 "/>
      <sheetName val="RINC FIN T4  _3_"/>
      <sheetName val="RINC FIN T4  _2_"/>
      <sheetName val="Bill rekap"/>
      <sheetName val="Bill of Qty"/>
      <sheetName val="ARS "/>
      <sheetName val="daffin"/>
      <sheetName val="II_MAIN-LOB"/>
      <sheetName val="III_FASADE"/>
      <sheetName val="IV__POOL_DECK"/>
      <sheetName val="V_BALLROOM"/>
      <sheetName val="VI_CANOPY"/>
      <sheetName val="VII_CAR_&amp;_LIFT"/>
      <sheetName val="IX_ATRIUM"/>
      <sheetName val="X_LANDSCAPE"/>
      <sheetName val="Summary_"/>
      <sheetName val="PLB-Basement_2_8_2-R1"/>
      <sheetName val="Kuantitas_&amp;_Harga"/>
      <sheetName val="HARGA_DASAR"/>
      <sheetName val="DIV_8"/>
      <sheetName val="DIV_9"/>
      <sheetName val="AHS"/>
      <sheetName val="Concrete"/>
      <sheetName val="Bahan "/>
      <sheetName val="Upah"/>
      <sheetName val="Pekerjaan "/>
      <sheetName val="Material"/>
      <sheetName val="BOQ-Indonesia"/>
      <sheetName val="JAD-PEL"/>
      <sheetName val="4-Basic Price"/>
      <sheetName val="304_06"/>
      <sheetName val="Data alat"/>
      <sheetName val="Harga Alat"/>
      <sheetName val="Umum"/>
      <sheetName val="Analysis"/>
      <sheetName val="D7(1)"/>
      <sheetName val="Rekap"/>
      <sheetName val="D3.1"/>
      <sheetName val="Isolasi Luar Dalam"/>
      <sheetName val="Isolasi Luar"/>
      <sheetName val="ME-LT.2 utility Dacen"/>
      <sheetName val="ME-L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 bulanan"/>
      <sheetName val="Cash Flow bulanan (2)"/>
      <sheetName val="Cash Flow bulanan (3)"/>
      <sheetName val="BQ_STRUKTUR"/>
      <sheetName val="HB "/>
      <sheetName val="Rincian"/>
      <sheetName val="Material"/>
      <sheetName val="ESCON"/>
      <sheetName val="I-KAMAR"/>
      <sheetName val="listplank"/>
      <sheetName val="sanitary"/>
      <sheetName val="instalasi air bersih"/>
      <sheetName val="instalasi air kotor_bekas"/>
      <sheetName val="paving"/>
      <sheetName val="I_KAMAR"/>
      <sheetName val="daffin"/>
      <sheetName val="anal"/>
      <sheetName val="jadw"/>
      <sheetName val="H.Satuan"/>
      <sheetName val="VAC-1"/>
      <sheetName val="r.tank"/>
      <sheetName val="prelim"/>
      <sheetName val="TJ1Q47"/>
      <sheetName val="AC"/>
      <sheetName val="SAP"/>
      <sheetName val="Menu"/>
      <sheetName val="Daf Harga"/>
      <sheetName val="Bill"/>
      <sheetName val="Rekap Bill"/>
      <sheetName val="An_ Harga"/>
      <sheetName val="Mat.Mek"/>
      <sheetName val="Duct"/>
      <sheetName val="OHD"/>
      <sheetName val="ahsAC"/>
      <sheetName val="Rekapitulasi"/>
      <sheetName val="BQ"/>
      <sheetName val="ANALISA"/>
      <sheetName val="Basic Price"/>
      <sheetName val="Urai _Resap pengikat"/>
      <sheetName val="61004"/>
      <sheetName val="61005"/>
      <sheetName val="61006"/>
      <sheetName val="61007"/>
      <sheetName val="61008"/>
      <sheetName val="A"/>
      <sheetName val="TE TS FA LAN MATV"/>
      <sheetName val="s-curve BP05 (7)"/>
      <sheetName val="HASAT"/>
      <sheetName val="Rekap Addendum"/>
      <sheetName val="harga bahan"/>
      <sheetName val="harga "/>
      <sheetName val="Sheet9"/>
      <sheetName val="RAB_KL"/>
      <sheetName val="Rekap RAB_Amd"/>
      <sheetName val="RAB_Amd"/>
      <sheetName val="REKAP_Dftr_Kuan_Hrg_Amd"/>
      <sheetName val="Dftr_Kuan_Hrg Amd"/>
      <sheetName val="Rekap"/>
      <sheetName val="AHS"/>
      <sheetName val="Rate"/>
      <sheetName val="STR"/>
      <sheetName val="SAT-BHN"/>
      <sheetName val="bau"/>
      <sheetName val="PROTECTION "/>
      <sheetName val="Hrg.Sat"/>
      <sheetName val=" "/>
      <sheetName val="내역표지"/>
      <sheetName val="TOWN"/>
      <sheetName val="Bill_1_VAC_Supply_A"/>
      <sheetName val="RAB MEK 15 M MB "/>
      <sheetName val="D_6"/>
      <sheetName val="D_7"/>
      <sheetName val="Bill.1.VAC-Supply-A"/>
      <sheetName val="ttn"/>
      <sheetName val="TOTAL RKP "/>
      <sheetName val="boq"/>
      <sheetName val="ahs_utama"/>
      <sheetName val="UPAH&amp;BHN"/>
      <sheetName val="UPH,BHN,ALT"/>
      <sheetName val="Analis harga"/>
    </sheetNames>
    <sheetDataSet>
      <sheetData sheetId="0" refreshError="1">
        <row r="203">
          <cell r="K203">
            <v>2.2364148522847514E-4</v>
          </cell>
          <cell r="L203">
            <v>4.4728297045695028E-4</v>
          </cell>
          <cell r="M203">
            <v>6.7092445568542542E-4</v>
          </cell>
          <cell r="N203">
            <v>8.9456594091390056E-4</v>
          </cell>
          <cell r="O203">
            <v>1.1182074261423757E-3</v>
          </cell>
          <cell r="P203">
            <v>1.3418489113708508E-3</v>
          </cell>
          <cell r="Q203">
            <v>1.565490396599326E-3</v>
          </cell>
          <cell r="R203">
            <v>1.7891318818278011E-3</v>
          </cell>
          <cell r="S203">
            <v>3.8117807028597368E-3</v>
          </cell>
          <cell r="T203">
            <v>5.8344295238916726E-3</v>
          </cell>
          <cell r="U203">
            <v>7.9815879399451218E-3</v>
          </cell>
          <cell r="V203">
            <v>1.0128746355998572E-2</v>
          </cell>
          <cell r="W203">
            <v>1.3481258732998342E-2</v>
          </cell>
          <cell r="X203">
            <v>1.6833771109998112E-2</v>
          </cell>
          <cell r="Y203">
            <v>2.1256568975489519E-2</v>
          </cell>
          <cell r="Z203">
            <v>2.5679366840980926E-2</v>
          </cell>
          <cell r="AA203">
            <v>3.2024620897806132E-2</v>
          </cell>
          <cell r="AB203">
            <v>3.8369874954631338E-2</v>
          </cell>
          <cell r="AC203">
            <v>4.5137429992476233E-2</v>
          </cell>
          <cell r="AD203">
            <v>5.3130722151882227E-2</v>
          </cell>
          <cell r="AE203">
            <v>6.1320855047615683E-2</v>
          </cell>
          <cell r="AF203">
            <v>6.9510987943349131E-2</v>
          </cell>
          <cell r="AG203">
            <v>7.770112083908258E-2</v>
          </cell>
          <cell r="AH203">
            <v>8.6507905742958274E-2</v>
          </cell>
          <cell r="AI203">
            <v>9.5314690646833969E-2</v>
          </cell>
          <cell r="AJ203">
            <v>0.10033615526468995</v>
          </cell>
          <cell r="AK203">
            <v>0.10033615526468995</v>
          </cell>
          <cell r="AL203">
            <v>0.10577743115436071</v>
          </cell>
          <cell r="AM203">
            <v>0.11664852035593512</v>
          </cell>
          <cell r="AN203">
            <v>0.12751960955750952</v>
          </cell>
          <cell r="AO203">
            <v>0.13870574829738452</v>
          </cell>
          <cell r="AP203">
            <v>0.14989188703725953</v>
          </cell>
          <cell r="AQ203">
            <v>0.16416221810664053</v>
          </cell>
          <cell r="AR203">
            <v>0.1786575119139244</v>
          </cell>
          <cell r="AS203">
            <v>0.19383782033009578</v>
          </cell>
          <cell r="AT203">
            <v>0.20615885319136201</v>
          </cell>
          <cell r="AU203">
            <v>0.22007379154307902</v>
          </cell>
          <cell r="AV203">
            <v>0.23503567971969688</v>
          </cell>
          <cell r="AW203">
            <v>0.25035395567921981</v>
          </cell>
          <cell r="AX203">
            <v>0.26567223163874276</v>
          </cell>
          <cell r="AY203">
            <v>0.28082545434547318</v>
          </cell>
          <cell r="AZ203">
            <v>0.29778640521848149</v>
          </cell>
          <cell r="BA203">
            <v>0.31617119957805451</v>
          </cell>
          <cell r="BB203">
            <v>0.33455599393762753</v>
          </cell>
          <cell r="BC203">
            <v>0.35104160887031965</v>
          </cell>
          <cell r="BD203">
            <v>0.36968631220208142</v>
          </cell>
          <cell r="BE203">
            <v>0.3901843935070935</v>
          </cell>
          <cell r="BF203">
            <v>0.40931557867935298</v>
          </cell>
          <cell r="BG203">
            <v>0.43009279606977757</v>
          </cell>
          <cell r="BH203">
            <v>0.45359691100643362</v>
          </cell>
          <cell r="BI203">
            <v>0.47760398115111119</v>
          </cell>
          <cell r="BJ203">
            <v>0.50071061887978741</v>
          </cell>
          <cell r="BK203">
            <v>0.52108114795092797</v>
          </cell>
          <cell r="BL203">
            <v>0.53985948392345029</v>
          </cell>
          <cell r="BM203">
            <v>0.55762293523420092</v>
          </cell>
          <cell r="BN203">
            <v>0.57537808111805622</v>
          </cell>
          <cell r="BO203">
            <v>0.59210451575906986</v>
          </cell>
          <cell r="BP203">
            <v>0.60887427066113964</v>
          </cell>
          <cell r="BQ203">
            <v>0.62544456799175363</v>
          </cell>
          <cell r="BR203">
            <v>0.64096266651327749</v>
          </cell>
          <cell r="BS203">
            <v>0.65561378253289193</v>
          </cell>
          <cell r="BT203">
            <v>0.67130121554471811</v>
          </cell>
          <cell r="BU203">
            <v>0.68687353367164594</v>
          </cell>
          <cell r="BV203">
            <v>0.70408959231004498</v>
          </cell>
          <cell r="BW203">
            <v>0.72162328710786572</v>
          </cell>
          <cell r="BX203">
            <v>0.73915698190568646</v>
          </cell>
          <cell r="BY203">
            <v>0.75653564488162206</v>
          </cell>
          <cell r="BZ203">
            <v>0.7748901449453347</v>
          </cell>
          <cell r="CA203">
            <v>0.7921578591778673</v>
          </cell>
          <cell r="CB203">
            <v>0.80944550803293713</v>
          </cell>
          <cell r="CC203">
            <v>0.82629788618819167</v>
          </cell>
          <cell r="CD203">
            <v>0.83702159184795788</v>
          </cell>
          <cell r="CE203">
            <v>0.83702159184795788</v>
          </cell>
          <cell r="CF203">
            <v>0.84395621233764428</v>
          </cell>
          <cell r="CG203">
            <v>0.85510254718532419</v>
          </cell>
          <cell r="CH203">
            <v>0.86488558565995177</v>
          </cell>
          <cell r="CI203">
            <v>0.87489265611999656</v>
          </cell>
          <cell r="CJ203">
            <v>0.8854932220232612</v>
          </cell>
          <cell r="CK203">
            <v>0.89716215677547118</v>
          </cell>
          <cell r="CL203">
            <v>0.90809138727590588</v>
          </cell>
          <cell r="CM203">
            <v>0.91873021677730404</v>
          </cell>
          <cell r="CN203">
            <v>0.93087988729508764</v>
          </cell>
          <cell r="CO203">
            <v>0.94246880106764708</v>
          </cell>
          <cell r="CP203">
            <v>0.95692713440453048</v>
          </cell>
          <cell r="CQ203">
            <v>0.96903731041165231</v>
          </cell>
          <cell r="CR203">
            <v>0.97872830281164747</v>
          </cell>
          <cell r="CS203">
            <v>0.98791634000362116</v>
          </cell>
          <cell r="CT203">
            <v>0.99179993886830076</v>
          </cell>
          <cell r="CU203">
            <v>0.99400761712302332</v>
          </cell>
          <cell r="CV203">
            <v>0.99621529537774589</v>
          </cell>
          <cell r="CW203">
            <v>0.99810764768887283</v>
          </cell>
          <cell r="CX203">
            <v>0.99999999999999978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Rekap"/>
      <sheetName val="boq"/>
      <sheetName val="lamp3ab"/>
      <sheetName val="Har Sat"/>
      <sheetName val="Lamp5"/>
      <sheetName val="lamp6a"/>
      <sheetName val="lamp6b"/>
      <sheetName val="LAMP7"/>
      <sheetName val="lamp11"/>
      <sheetName val="lamp2"/>
      <sheetName val="dt-3-2"/>
      <sheetName val="dt-3-3"/>
      <sheetName val="dt-5"/>
      <sheetName val="dt7"/>
      <sheetName val="dt7-3"/>
      <sheetName val="dt7-3-3"/>
      <sheetName val="dt-76"/>
      <sheetName val="DT8"/>
      <sheetName val="dt-8-7"/>
      <sheetName val="7.3-6"/>
      <sheetName val="Analisa Quarry"/>
      <sheetName val="Anal alat"/>
      <sheetName val="Daf alat"/>
      <sheetName val="schedul"/>
      <sheetName val="61004"/>
      <sheetName val="61005"/>
      <sheetName val="61006"/>
      <sheetName val="61007"/>
      <sheetName val="61008"/>
      <sheetName val="Lamp13"/>
      <sheetName val="info proyek"/>
      <sheetName val="alat"/>
      <sheetName val="daftar"/>
      <sheetName val="bilangan"/>
    </sheetNames>
    <sheetDataSet>
      <sheetData sheetId="0" refreshError="1">
        <row r="6">
          <cell r="V6">
            <v>1</v>
          </cell>
        </row>
        <row r="7">
          <cell r="V7">
            <v>1.0627500000000001</v>
          </cell>
        </row>
        <row r="12">
          <cell r="V12">
            <v>1</v>
          </cell>
        </row>
        <row r="36">
          <cell r="I36">
            <v>24209166785.014706</v>
          </cell>
        </row>
        <row r="38">
          <cell r="F38">
            <v>27830880000</v>
          </cell>
        </row>
      </sheetData>
      <sheetData sheetId="1" refreshError="1">
        <row r="27">
          <cell r="I27">
            <v>23424552258.310001</v>
          </cell>
        </row>
        <row r="41">
          <cell r="H41" t="str">
            <v>Ir. N. Wirya Adnyana</v>
          </cell>
        </row>
        <row r="42">
          <cell r="H42" t="str">
            <v>Kepala</v>
          </cell>
        </row>
      </sheetData>
      <sheetData sheetId="2" refreshError="1">
        <row r="51">
          <cell r="L51">
            <v>3247431457.48</v>
          </cell>
        </row>
      </sheetData>
      <sheetData sheetId="3" refreshError="1"/>
      <sheetData sheetId="4" refreshError="1">
        <row r="18">
          <cell r="J18">
            <v>9300</v>
          </cell>
        </row>
        <row r="19">
          <cell r="J19">
            <v>5700</v>
          </cell>
        </row>
        <row r="25">
          <cell r="J25">
            <v>9300</v>
          </cell>
        </row>
        <row r="55">
          <cell r="J55">
            <v>318825</v>
          </cell>
        </row>
        <row r="56">
          <cell r="J56">
            <v>318825</v>
          </cell>
        </row>
        <row r="60">
          <cell r="J60">
            <v>21255</v>
          </cell>
        </row>
        <row r="65">
          <cell r="J65">
            <v>9033</v>
          </cell>
        </row>
        <row r="66">
          <cell r="J66">
            <v>14740</v>
          </cell>
        </row>
        <row r="72">
          <cell r="J72">
            <v>1280614</v>
          </cell>
        </row>
        <row r="98">
          <cell r="J98">
            <v>42510</v>
          </cell>
        </row>
        <row r="148">
          <cell r="J148">
            <v>232642.4332401634</v>
          </cell>
        </row>
        <row r="150">
          <cell r="J150">
            <v>360290.63977639214</v>
          </cell>
        </row>
        <row r="159">
          <cell r="J159">
            <v>394655.38040238456</v>
          </cell>
        </row>
        <row r="165">
          <cell r="J165">
            <v>34772.656259314455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26">
          <cell r="BO26" t="str">
            <v xml:space="preserve"> Alat Baru</v>
          </cell>
        </row>
        <row r="27">
          <cell r="BO27">
            <v>2500000000</v>
          </cell>
        </row>
        <row r="46">
          <cell r="BO46" t="str">
            <v xml:space="preserve"> Alat Baru</v>
          </cell>
        </row>
        <row r="47">
          <cell r="BO47">
            <v>1500000000</v>
          </cell>
        </row>
        <row r="66">
          <cell r="BO66" t="str">
            <v xml:space="preserve"> Alat Baru</v>
          </cell>
        </row>
        <row r="67">
          <cell r="BO67">
            <v>100000000</v>
          </cell>
        </row>
        <row r="86">
          <cell r="BO86" t="str">
            <v xml:space="preserve"> Alat Baru</v>
          </cell>
        </row>
        <row r="87">
          <cell r="BO87">
            <v>1350000000</v>
          </cell>
        </row>
        <row r="106">
          <cell r="BO106" t="str">
            <v xml:space="preserve"> Alat Baru</v>
          </cell>
        </row>
        <row r="107">
          <cell r="BO107">
            <v>100000000</v>
          </cell>
        </row>
        <row r="126">
          <cell r="BO126" t="str">
            <v xml:space="preserve"> Alat Baru</v>
          </cell>
        </row>
        <row r="127">
          <cell r="BO127">
            <v>25000000</v>
          </cell>
        </row>
        <row r="146">
          <cell r="BO146" t="str">
            <v xml:space="preserve"> Alat Baru</v>
          </cell>
        </row>
        <row r="147">
          <cell r="BO147">
            <v>1200000000</v>
          </cell>
        </row>
        <row r="166">
          <cell r="BO166" t="str">
            <v xml:space="preserve"> Alat Baru</v>
          </cell>
        </row>
        <row r="167">
          <cell r="BO167">
            <v>500000000</v>
          </cell>
        </row>
        <row r="186">
          <cell r="BO186" t="str">
            <v xml:space="preserve"> Alat Baru</v>
          </cell>
        </row>
        <row r="187">
          <cell r="BO187">
            <v>800000000</v>
          </cell>
        </row>
        <row r="206">
          <cell r="BO206" t="str">
            <v xml:space="preserve"> Alat Baru</v>
          </cell>
        </row>
        <row r="207">
          <cell r="BO207">
            <v>1200000000</v>
          </cell>
        </row>
        <row r="226">
          <cell r="BO226" t="str">
            <v xml:space="preserve"> Alat Baru</v>
          </cell>
        </row>
        <row r="227">
          <cell r="BO227">
            <v>1100000000</v>
          </cell>
        </row>
        <row r="246">
          <cell r="BO246" t="str">
            <v xml:space="preserve"> Alat Baru</v>
          </cell>
        </row>
        <row r="247">
          <cell r="BO247">
            <v>300000000</v>
          </cell>
        </row>
        <row r="266">
          <cell r="BO266" t="str">
            <v xml:space="preserve"> Alat Baru</v>
          </cell>
        </row>
        <row r="267">
          <cell r="BO267">
            <v>1500000000</v>
          </cell>
        </row>
        <row r="286">
          <cell r="BO286" t="str">
            <v xml:space="preserve"> Alat Baru</v>
          </cell>
        </row>
        <row r="287">
          <cell r="BO287">
            <v>1250000000</v>
          </cell>
        </row>
        <row r="306">
          <cell r="BO306" t="str">
            <v xml:space="preserve"> Alat Baru</v>
          </cell>
        </row>
        <row r="307">
          <cell r="BO307">
            <v>1200000000</v>
          </cell>
        </row>
        <row r="326">
          <cell r="BO326" t="str">
            <v xml:space="preserve"> Alat Baru</v>
          </cell>
        </row>
        <row r="327">
          <cell r="BO327">
            <v>1350000000</v>
          </cell>
        </row>
        <row r="346">
          <cell r="BO346" t="str">
            <v xml:space="preserve"> Alat Baru</v>
          </cell>
        </row>
        <row r="347">
          <cell r="BO347">
            <v>1000000000</v>
          </cell>
        </row>
        <row r="366">
          <cell r="BO366" t="str">
            <v xml:space="preserve"> Alat Baru</v>
          </cell>
        </row>
        <row r="367">
          <cell r="BO367">
            <v>1250000000</v>
          </cell>
        </row>
        <row r="386">
          <cell r="BO386" t="str">
            <v xml:space="preserve"> Alat Baru</v>
          </cell>
        </row>
        <row r="387">
          <cell r="BO387">
            <v>1250000000</v>
          </cell>
        </row>
        <row r="406">
          <cell r="BO406" t="str">
            <v xml:space="preserve"> Alat Baru</v>
          </cell>
        </row>
        <row r="407">
          <cell r="BO407">
            <v>80000000</v>
          </cell>
        </row>
        <row r="426">
          <cell r="BO426" t="str">
            <v xml:space="preserve"> Alat Baru</v>
          </cell>
        </row>
        <row r="427">
          <cell r="BO427">
            <v>1900000000</v>
          </cell>
        </row>
        <row r="446">
          <cell r="BO446" t="str">
            <v xml:space="preserve"> Alat Baru</v>
          </cell>
        </row>
        <row r="447">
          <cell r="BO447">
            <v>10000000</v>
          </cell>
        </row>
        <row r="466">
          <cell r="BO466" t="str">
            <v xml:space="preserve"> Alat Baru</v>
          </cell>
        </row>
        <row r="467">
          <cell r="BO467">
            <v>150000000</v>
          </cell>
        </row>
        <row r="486">
          <cell r="BO486" t="str">
            <v xml:space="preserve"> Alat Baru</v>
          </cell>
        </row>
        <row r="487">
          <cell r="BO487">
            <v>110000000</v>
          </cell>
        </row>
        <row r="506">
          <cell r="BO506" t="str">
            <v xml:space="preserve"> Alat Baru</v>
          </cell>
        </row>
        <row r="507">
          <cell r="BO507">
            <v>30000000</v>
          </cell>
        </row>
        <row r="526">
          <cell r="BO526" t="str">
            <v xml:space="preserve"> Alat Baru</v>
          </cell>
        </row>
        <row r="527">
          <cell r="BO527">
            <v>200000000</v>
          </cell>
        </row>
        <row r="546">
          <cell r="BO546" t="str">
            <v xml:space="preserve"> Alat Baru</v>
          </cell>
        </row>
        <row r="547">
          <cell r="BO547">
            <v>120000000</v>
          </cell>
        </row>
        <row r="566">
          <cell r="BO566" t="str">
            <v xml:space="preserve"> Alat Baru</v>
          </cell>
        </row>
        <row r="567">
          <cell r="BO567">
            <v>1500000000</v>
          </cell>
        </row>
        <row r="586">
          <cell r="BO586" t="str">
            <v xml:space="preserve"> Alat Baru</v>
          </cell>
        </row>
        <row r="587">
          <cell r="BO587">
            <v>1350000000</v>
          </cell>
        </row>
        <row r="606">
          <cell r="BO606" t="str">
            <v xml:space="preserve"> Alat Baru</v>
          </cell>
        </row>
        <row r="607">
          <cell r="BO607">
            <v>1350000000</v>
          </cell>
        </row>
        <row r="626">
          <cell r="BO626" t="str">
            <v xml:space="preserve"> Alat Baru</v>
          </cell>
        </row>
        <row r="627">
          <cell r="BO627">
            <v>1200000000</v>
          </cell>
        </row>
        <row r="646">
          <cell r="BO646" t="str">
            <v xml:space="preserve"> Alat Baru</v>
          </cell>
        </row>
        <row r="647">
          <cell r="BO647">
            <v>50000000</v>
          </cell>
        </row>
        <row r="666">
          <cell r="BO666" t="str">
            <v xml:space="preserve"> Alat Baru</v>
          </cell>
        </row>
        <row r="667">
          <cell r="BO667">
            <v>1750000000</v>
          </cell>
        </row>
        <row r="697">
          <cell r="BO697" t="str">
            <v xml:space="preserve"> Alat Baru</v>
          </cell>
        </row>
        <row r="698">
          <cell r="BO698">
            <v>800000000</v>
          </cell>
        </row>
      </sheetData>
      <sheetData sheetId="23" refreshError="1"/>
      <sheetData sheetId="24" refreshError="1"/>
      <sheetData sheetId="25" refreshError="1">
        <row r="46">
          <cell r="U46">
            <v>73251962.909090906</v>
          </cell>
        </row>
      </sheetData>
      <sheetData sheetId="26" refreshError="1">
        <row r="113">
          <cell r="P113">
            <v>91233333.333333328</v>
          </cell>
        </row>
      </sheetData>
      <sheetData sheetId="27" refreshError="1">
        <row r="110">
          <cell r="R110">
            <v>462690140</v>
          </cell>
        </row>
      </sheetData>
      <sheetData sheetId="28" refreshError="1">
        <row r="30">
          <cell r="R30">
            <v>54000000</v>
          </cell>
        </row>
      </sheetData>
      <sheetData sheetId="29" refreshError="1">
        <row r="26">
          <cell r="N26">
            <v>32875227</v>
          </cell>
        </row>
      </sheetData>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BQV0"/>
      <sheetName val="Appendix 1.4.A - 2"/>
      <sheetName val="APX 1TB"/>
      <sheetName val="APX 3a TB"/>
      <sheetName val="APX 3b TB"/>
      <sheetName val="APX 3c TB"/>
      <sheetName val="APX 4a TB "/>
      <sheetName val="APX 4b TB"/>
      <sheetName val="APX 4c TB"/>
      <sheetName val="APX 4d TB"/>
      <sheetName val="APX 4e TB "/>
      <sheetName val="APX 5 TB"/>
      <sheetName val="APX 6 TB"/>
      <sheetName val="APX 7a TB"/>
      <sheetName val="APX 7b TB"/>
      <sheetName val="APX 7c TB"/>
      <sheetName val="An-Ag&amp;Gal"/>
      <sheetName val="61004"/>
      <sheetName val="61005"/>
      <sheetName val="61006"/>
      <sheetName val="61007"/>
      <sheetName val="61008"/>
      <sheetName val="Data"/>
      <sheetName val="div-2"/>
      <sheetName val="div-3"/>
      <sheetName val="div-4"/>
      <sheetName val="div-5"/>
      <sheetName val="div-6-1"/>
      <sheetName val="div-6-2"/>
      <sheetName val="div7-1"/>
      <sheetName val="VARIO STR"/>
      <sheetName val="STR"/>
      <sheetName val="RTN1"/>
      <sheetName val="BHN"/>
      <sheetName val="AGG"/>
      <sheetName val="HSD"/>
      <sheetName val="PRELIM"/>
      <sheetName val="APX 2TB"/>
      <sheetName val="BQ"/>
      <sheetName val="data (2)"/>
      <sheetName val="HTMX"/>
      <sheetName val="SumBQ"/>
      <sheetName val="mapdc"/>
      <sheetName val="mapdc (2)"/>
      <sheetName val="casflow"/>
      <sheetName val="BQ (2)"/>
      <sheetName val="kurva-s"/>
      <sheetName val="Pemadatan"/>
      <sheetName val="Analisa Biaya"/>
      <sheetName val="BQDCV0"/>
      <sheetName val="MAPDCV0"/>
      <sheetName val="APX1 6"/>
      <sheetName val="Met Bab 5"/>
      <sheetName val="APX1 5"/>
      <sheetName val="Kesimpu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6">
          <cell r="B6" t="str">
            <v>CENTRAL JAVA</v>
          </cell>
        </row>
        <row r="14">
          <cell r="B14">
            <v>90000000000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4">
          <cell r="I14">
            <v>7140</v>
          </cell>
        </row>
        <row r="15">
          <cell r="I15">
            <v>5710</v>
          </cell>
        </row>
        <row r="24">
          <cell r="I24">
            <v>90000</v>
          </cell>
        </row>
        <row r="25">
          <cell r="I25">
            <v>60000</v>
          </cell>
        </row>
        <row r="28">
          <cell r="I28">
            <v>163200</v>
          </cell>
        </row>
        <row r="29">
          <cell r="I29">
            <v>278000</v>
          </cell>
        </row>
        <row r="30">
          <cell r="I30">
            <v>30000</v>
          </cell>
        </row>
        <row r="31">
          <cell r="I31">
            <v>25000</v>
          </cell>
        </row>
        <row r="35">
          <cell r="I35">
            <v>90000</v>
          </cell>
        </row>
        <row r="38">
          <cell r="I38">
            <v>6350</v>
          </cell>
        </row>
        <row r="39">
          <cell r="I39">
            <v>6350</v>
          </cell>
        </row>
        <row r="40">
          <cell r="I40">
            <v>6350</v>
          </cell>
        </row>
        <row r="41">
          <cell r="I41">
            <v>8000</v>
          </cell>
        </row>
        <row r="42">
          <cell r="I42">
            <v>470000</v>
          </cell>
        </row>
        <row r="47">
          <cell r="I47">
            <v>128000000</v>
          </cell>
        </row>
        <row r="48">
          <cell r="I48">
            <v>145000000</v>
          </cell>
        </row>
        <row r="49">
          <cell r="I49">
            <v>67500</v>
          </cell>
        </row>
        <row r="50">
          <cell r="I50">
            <v>145000</v>
          </cell>
        </row>
        <row r="51">
          <cell r="I51">
            <v>172000</v>
          </cell>
        </row>
        <row r="52">
          <cell r="I52">
            <v>200000</v>
          </cell>
        </row>
        <row r="55">
          <cell r="I55">
            <v>5000</v>
          </cell>
        </row>
        <row r="56">
          <cell r="I56">
            <v>10560</v>
          </cell>
        </row>
        <row r="63">
          <cell r="I63">
            <v>59100</v>
          </cell>
        </row>
        <row r="65">
          <cell r="I65">
            <v>910000</v>
          </cell>
        </row>
        <row r="67">
          <cell r="I67">
            <v>8810</v>
          </cell>
        </row>
        <row r="68">
          <cell r="I68">
            <v>164160</v>
          </cell>
        </row>
        <row r="75">
          <cell r="I75">
            <v>370000</v>
          </cell>
        </row>
        <row r="76">
          <cell r="I76">
            <v>73150</v>
          </cell>
        </row>
        <row r="77">
          <cell r="I77">
            <v>1235000</v>
          </cell>
        </row>
        <row r="78">
          <cell r="I78">
            <v>1062500</v>
          </cell>
        </row>
        <row r="87">
          <cell r="I87">
            <v>60000</v>
          </cell>
        </row>
        <row r="90">
          <cell r="I90">
            <v>36000</v>
          </cell>
        </row>
        <row r="91">
          <cell r="I91">
            <v>18500</v>
          </cell>
        </row>
        <row r="93">
          <cell r="I93">
            <v>2000</v>
          </cell>
        </row>
        <row r="94">
          <cell r="I94">
            <v>2500</v>
          </cell>
        </row>
        <row r="120">
          <cell r="I120">
            <v>363630</v>
          </cell>
        </row>
        <row r="121">
          <cell r="I121">
            <v>264370</v>
          </cell>
        </row>
        <row r="122">
          <cell r="I122">
            <v>288630</v>
          </cell>
        </row>
        <row r="123">
          <cell r="I123">
            <v>1820030</v>
          </cell>
        </row>
        <row r="124">
          <cell r="I124">
            <v>395050</v>
          </cell>
        </row>
        <row r="125">
          <cell r="I125">
            <v>388310</v>
          </cell>
        </row>
        <row r="126">
          <cell r="I126">
            <v>30980</v>
          </cell>
        </row>
        <row r="129">
          <cell r="I129">
            <v>65590</v>
          </cell>
        </row>
        <row r="130">
          <cell r="I130">
            <v>793710</v>
          </cell>
        </row>
        <row r="132">
          <cell r="I132">
            <v>35570</v>
          </cell>
        </row>
        <row r="133">
          <cell r="I133">
            <v>16410</v>
          </cell>
        </row>
      </sheetData>
      <sheetData sheetId="36" refreshError="1"/>
      <sheetData sheetId="37" refreshError="1"/>
      <sheetData sheetId="38" refreshError="1"/>
      <sheetData sheetId="39" refreshError="1"/>
      <sheetData sheetId="40" refreshError="1"/>
      <sheetData sheetId="41"/>
      <sheetData sheetId="42">
        <row r="28">
          <cell r="Q28">
            <v>8</v>
          </cell>
        </row>
        <row r="29">
          <cell r="Q29">
            <v>50</v>
          </cell>
        </row>
        <row r="30">
          <cell r="Q30">
            <v>10</v>
          </cell>
        </row>
        <row r="32">
          <cell r="Q32">
            <v>1</v>
          </cell>
        </row>
        <row r="33">
          <cell r="Q33">
            <v>1</v>
          </cell>
        </row>
        <row r="34">
          <cell r="Q34">
            <v>1</v>
          </cell>
        </row>
        <row r="35">
          <cell r="Q35">
            <v>1</v>
          </cell>
        </row>
        <row r="36">
          <cell r="Q36">
            <v>1</v>
          </cell>
        </row>
        <row r="37">
          <cell r="Q37">
            <v>1</v>
          </cell>
        </row>
        <row r="38">
          <cell r="Q38">
            <v>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MAJOR"/>
      <sheetName val="%"/>
      <sheetName val="Rekap"/>
      <sheetName val="Peta Quarry"/>
      <sheetName val="Mobilisasi"/>
      <sheetName val="Perhitungan Mobilisasi Alat"/>
      <sheetName val="Lalu Lintas"/>
      <sheetName val="Jembatan Sementara"/>
      <sheetName val="Informasi"/>
      <sheetName val="4-Basic Price"/>
      <sheetName val="4-Analisa Quarry"/>
      <sheetName val="4-formulir harga bahan"/>
      <sheetName val="5-ALAT(1)"/>
      <sheetName val="5-ALAT (2)"/>
      <sheetName val="Agg Halus &amp; Kasar"/>
      <sheetName val="Agg A"/>
      <sheetName val="Agg B"/>
      <sheetName val="Agg C"/>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RAB Pipa"/>
      <sheetName val="HARGA"/>
      <sheetName val="HRG PIPA &amp; ACC"/>
      <sheetName val="ANALISA PIPA"/>
      <sheetName val="ANALISA PEK.SIPIL"/>
      <sheetName val="RESERVOAR KP100 "/>
      <sheetName val="SYPHON"/>
      <sheetName val="ASPHALT"/>
      <sheetName val="JBT PIPA"/>
    </sheetNames>
    <sheetDataSet>
      <sheetData sheetId="0"/>
      <sheetData sheetId="1"/>
      <sheetData sheetId="2"/>
      <sheetData sheetId="3" refreshError="1">
        <row r="28">
          <cell r="H28">
            <v>2197458017.6364117</v>
          </cell>
        </row>
      </sheetData>
      <sheetData sheetId="4"/>
      <sheetData sheetId="5"/>
      <sheetData sheetId="6" refreshError="1"/>
      <sheetData sheetId="7"/>
      <sheetData sheetId="8"/>
      <sheetData sheetId="9" refreshError="1"/>
      <sheetData sheetId="10" refreshError="1">
        <row r="8">
          <cell r="D8" t="str">
            <v>(L01)</v>
          </cell>
          <cell r="E8" t="str">
            <v>Jam</v>
          </cell>
          <cell r="F8">
            <v>4532.3142857142857</v>
          </cell>
        </row>
        <row r="9">
          <cell r="D9" t="str">
            <v>(L02)</v>
          </cell>
          <cell r="E9" t="str">
            <v>Jam</v>
          </cell>
          <cell r="F9">
            <v>5963.5714285714284</v>
          </cell>
        </row>
        <row r="10">
          <cell r="D10" t="str">
            <v>(L03)</v>
          </cell>
          <cell r="E10" t="str">
            <v>Jam</v>
          </cell>
          <cell r="F10">
            <v>7156.2857142857147</v>
          </cell>
        </row>
        <row r="11">
          <cell r="D11" t="str">
            <v>(L04)</v>
          </cell>
          <cell r="E11" t="str">
            <v>Jam</v>
          </cell>
          <cell r="F11">
            <v>4054.2857142857142</v>
          </cell>
        </row>
        <row r="12">
          <cell r="D12" t="str">
            <v>(L05)</v>
          </cell>
          <cell r="E12" t="str">
            <v>Jam</v>
          </cell>
          <cell r="F12">
            <v>3582.8571428571427</v>
          </cell>
        </row>
        <row r="13">
          <cell r="D13" t="str">
            <v>(L06)</v>
          </cell>
          <cell r="E13" t="str">
            <v>Jam</v>
          </cell>
          <cell r="F13">
            <v>6600</v>
          </cell>
        </row>
        <row r="14">
          <cell r="D14" t="str">
            <v>(L07)</v>
          </cell>
          <cell r="E14" t="str">
            <v>Jam</v>
          </cell>
          <cell r="F14">
            <v>4337.1428571428569</v>
          </cell>
        </row>
        <row r="15">
          <cell r="D15" t="str">
            <v>(L08)</v>
          </cell>
          <cell r="E15" t="str">
            <v>Jam</v>
          </cell>
          <cell r="F15">
            <v>3928.5714285714284</v>
          </cell>
        </row>
        <row r="16">
          <cell r="D16" t="str">
            <v>(L09)</v>
          </cell>
          <cell r="E16" t="str">
            <v>Jam</v>
          </cell>
          <cell r="F16">
            <v>2857.1428571428573</v>
          </cell>
        </row>
        <row r="17">
          <cell r="D17" t="str">
            <v>(L10)</v>
          </cell>
          <cell r="E17" t="str">
            <v>Jam</v>
          </cell>
          <cell r="F17">
            <v>5000</v>
          </cell>
        </row>
      </sheetData>
      <sheetData sheetId="11"/>
      <sheetData sheetId="12"/>
      <sheetData sheetId="13" refreshError="1"/>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onsite"/>
      <sheetName val="Dt"/>
      <sheetName val="Upah,Bah&amp;alat"/>
      <sheetName val="ANALISA "/>
      <sheetName val="DKH"/>
      <sheetName val="Schedule 1"/>
      <sheetName val="Mobilisasi"/>
      <sheetName val="Info Umum"/>
      <sheetName val="R. B. Sewa Alat"/>
      <sheetName val="Uraian Analalisa alat"/>
      <sheetName val="Uraian Analisa"/>
      <sheetName val="Formulir Standar"/>
      <sheetName val="H"/>
      <sheetName val="J"/>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 sat Pek"/>
      <sheetName val="Dasar"/>
      <sheetName val="Perht"/>
      <sheetName val="Data"/>
      <sheetName val="BAHAN"/>
      <sheetName val="ANALISA "/>
      <sheetName val="An Exca"/>
      <sheetName val="An Bull"/>
      <sheetName val="RAB Lahan"/>
      <sheetName val="RAB Lt 1.2 "/>
      <sheetName val="RAB Mbr"/>
      <sheetName val="RAB Mnr"/>
      <sheetName val="Rekap 1.2"/>
      <sheetName val="Rek A"/>
      <sheetName val="Rek B"/>
      <sheetName val="Rek Um"/>
    </sheetNames>
    <sheetDataSet>
      <sheetData sheetId="0"/>
      <sheetData sheetId="1"/>
      <sheetData sheetId="2"/>
      <sheetData sheetId="3"/>
      <sheetData sheetId="4">
        <row r="20">
          <cell r="J20">
            <v>42000</v>
          </cell>
        </row>
        <row r="29">
          <cell r="J29">
            <v>6500</v>
          </cell>
        </row>
        <row r="41">
          <cell r="J41">
            <v>7500</v>
          </cell>
        </row>
        <row r="51">
          <cell r="J51">
            <v>215000</v>
          </cell>
        </row>
        <row r="53">
          <cell r="J53">
            <v>30000</v>
          </cell>
        </row>
        <row r="54">
          <cell r="J54">
            <v>25000</v>
          </cell>
        </row>
        <row r="58">
          <cell r="J58">
            <v>30000</v>
          </cell>
        </row>
        <row r="59">
          <cell r="J59">
            <v>100000</v>
          </cell>
        </row>
        <row r="61">
          <cell r="J61">
            <v>10000</v>
          </cell>
        </row>
        <row r="63">
          <cell r="J63">
            <v>420000</v>
          </cell>
        </row>
        <row r="65">
          <cell r="J65">
            <v>350000</v>
          </cell>
        </row>
        <row r="67">
          <cell r="J67">
            <v>500000</v>
          </cell>
        </row>
        <row r="68">
          <cell r="J68">
            <v>30000</v>
          </cell>
        </row>
        <row r="69">
          <cell r="J69">
            <v>450000</v>
          </cell>
        </row>
        <row r="70">
          <cell r="J70">
            <v>750000</v>
          </cell>
        </row>
        <row r="72">
          <cell r="J72">
            <v>15000</v>
          </cell>
        </row>
        <row r="73">
          <cell r="J73">
            <v>25000</v>
          </cell>
        </row>
        <row r="74">
          <cell r="J74">
            <v>30000</v>
          </cell>
        </row>
        <row r="75">
          <cell r="J75">
            <v>20000</v>
          </cell>
        </row>
        <row r="78">
          <cell r="J78">
            <v>1440000</v>
          </cell>
        </row>
        <row r="80">
          <cell r="J80">
            <v>360000</v>
          </cell>
        </row>
      </sheetData>
      <sheetData sheetId="5">
        <row r="37">
          <cell r="K37">
            <v>36112.5</v>
          </cell>
        </row>
        <row r="43">
          <cell r="K43">
            <v>18825</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onsite"/>
      <sheetName val="Dt"/>
      <sheetName val="Rekap"/>
      <sheetName val="Cover Asli"/>
      <sheetName val="S.TWR"/>
      <sheetName val="DKH"/>
      <sheetName val="Analisa"/>
      <sheetName val="Bahan Bangunan"/>
      <sheetName val="Harga Alat"/>
      <sheetName val="Harga Upah"/>
      <sheetName val="Metode"/>
      <sheetName val="TIME SCHEDULLE"/>
      <sheetName val="JAMINAN MUTU"/>
      <sheetName val="Sampul"/>
      <sheetName val="Mobilisasi"/>
      <sheetName val="Info Umum"/>
      <sheetName val="R. B. Sewa Alat"/>
      <sheetName val="Uraian Analalisa alat"/>
      <sheetName val="Uraian Analisa"/>
      <sheetName val="H"/>
      <sheetName val="J"/>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aB"/>
      <sheetName val="MASTER"/>
      <sheetName val="AnAlISiS"/>
      <sheetName val="AnALiSa"/>
      <sheetName val="HaRgA BaHaN"/>
      <sheetName val="Schedulle"/>
    </sheetNames>
    <sheetDataSet>
      <sheetData sheetId="0"/>
      <sheetData sheetId="1" refreshError="1"/>
      <sheetData sheetId="2" refreshError="1"/>
      <sheetData sheetId="3">
        <row r="173">
          <cell r="B173">
            <v>4.0000000000000008E-2</v>
          </cell>
        </row>
      </sheetData>
      <sheetData sheetId="4" refreshError="1"/>
      <sheetData sheetId="5"/>
      <sheetData sheetId="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fo Umum"/>
      <sheetName val="Rekap"/>
      <sheetName val="DKH"/>
      <sheetName val="Formulir Standar"/>
      <sheetName val="Mobilisasi"/>
      <sheetName val="R. B. Sewa Alat"/>
      <sheetName val="Uraian Analalisa alat"/>
      <sheetName val="Uraian Analisa"/>
      <sheetName val="Upah,Bah&amp;alat"/>
      <sheetName val="Metode"/>
      <sheetName val="Sche"/>
      <sheetName val="Schedule 1"/>
      <sheetName val="Mat.onsite"/>
      <sheetName val="H"/>
      <sheetName val="J"/>
    </sheetNames>
    <sheetDataSet>
      <sheetData sheetId="0"/>
      <sheetData sheetId="1" refreshError="1"/>
      <sheetData sheetId="2" refreshError="1"/>
      <sheetData sheetId="3"/>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kap Total"/>
      <sheetName val="pek-Pers"/>
      <sheetName val="pek- STR"/>
      <sheetName val="Analisa STR"/>
      <sheetName val="Analisa STR (2)"/>
      <sheetName val="HSBU "/>
    </sheetNames>
    <sheetDataSet>
      <sheetData sheetId="0" refreshError="1"/>
      <sheetData sheetId="1" refreshError="1"/>
      <sheetData sheetId="2" refreshError="1"/>
      <sheetData sheetId="3" refreshError="1"/>
      <sheetData sheetId="4" refreshError="1">
        <row r="566">
          <cell r="H566">
            <v>7024901</v>
          </cell>
        </row>
        <row r="578">
          <cell r="H578">
            <v>2362633</v>
          </cell>
        </row>
      </sheetData>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MP"/>
      <sheetName val="DB"/>
      <sheetName val="rekap"/>
      <sheetName val="rab"/>
      <sheetName val="MPU"/>
      <sheetName val="HS"/>
      <sheetName val="AN-BAB1"/>
      <sheetName val="AN-BAB2-8"/>
      <sheetName val="ANSTRUK"/>
      <sheetName val="DT-1"/>
      <sheetName val="DT-2"/>
      <sheetName val="DT-3"/>
      <sheetName val="DT-4"/>
      <sheetName val="DT-5"/>
      <sheetName val="DT-6"/>
      <sheetName val="DIV-7"/>
      <sheetName val="AN-BAB10"/>
      <sheetName val="MOS"/>
      <sheetName val="PLANT"/>
      <sheetName val="DAKON"/>
      <sheetName val="SUBKON"/>
      <sheetName val="61004"/>
      <sheetName val="61005"/>
      <sheetName val="61006"/>
      <sheetName val="61007"/>
      <sheetName val="61008"/>
      <sheetName val="BETON"/>
      <sheetName val="DT6"/>
    </sheetNames>
    <sheetDataSet>
      <sheetData sheetId="0" refreshError="1"/>
      <sheetData sheetId="1" refreshError="1">
        <row r="11">
          <cell r="W11">
            <v>1</v>
          </cell>
        </row>
      </sheetData>
      <sheetData sheetId="2" refreshError="1"/>
      <sheetData sheetId="3" refreshError="1">
        <row r="172">
          <cell r="D172">
            <v>0</v>
          </cell>
        </row>
        <row r="322">
          <cell r="B322">
            <v>0.95</v>
          </cell>
        </row>
      </sheetData>
      <sheetData sheetId="4" refreshError="1"/>
      <sheetData sheetId="5" refreshError="1">
        <row r="23">
          <cell r="I23">
            <v>13500</v>
          </cell>
        </row>
        <row r="29">
          <cell r="I29">
            <v>22500</v>
          </cell>
        </row>
        <row r="33">
          <cell r="I33">
            <v>36000</v>
          </cell>
        </row>
        <row r="37">
          <cell r="I37">
            <v>5200</v>
          </cell>
        </row>
        <row r="44">
          <cell r="I44">
            <v>0</v>
          </cell>
        </row>
        <row r="46">
          <cell r="I46">
            <v>17500</v>
          </cell>
        </row>
        <row r="47">
          <cell r="I47">
            <v>15000</v>
          </cell>
        </row>
        <row r="48">
          <cell r="I48">
            <v>7500</v>
          </cell>
        </row>
        <row r="49">
          <cell r="I49">
            <v>5700</v>
          </cell>
        </row>
        <row r="52">
          <cell r="I52">
            <v>10000</v>
          </cell>
        </row>
        <row r="54">
          <cell r="I54">
            <v>3500</v>
          </cell>
        </row>
        <row r="55">
          <cell r="I55">
            <v>12500</v>
          </cell>
        </row>
        <row r="56">
          <cell r="I56">
            <v>35000</v>
          </cell>
        </row>
        <row r="57">
          <cell r="I57">
            <v>25000</v>
          </cell>
        </row>
        <row r="58">
          <cell r="I58">
            <v>22000</v>
          </cell>
        </row>
        <row r="59">
          <cell r="I59">
            <v>10000</v>
          </cell>
        </row>
        <row r="60">
          <cell r="I60">
            <v>750</v>
          </cell>
        </row>
        <row r="62">
          <cell r="I62">
            <v>135000</v>
          </cell>
        </row>
        <row r="63">
          <cell r="I63">
            <v>110000</v>
          </cell>
        </row>
        <row r="64">
          <cell r="I64">
            <v>95000</v>
          </cell>
        </row>
        <row r="65">
          <cell r="I65">
            <v>6000</v>
          </cell>
        </row>
        <row r="66">
          <cell r="I66">
            <v>3500</v>
          </cell>
        </row>
        <row r="67">
          <cell r="I67">
            <v>2500</v>
          </cell>
        </row>
        <row r="68">
          <cell r="I68">
            <v>750</v>
          </cell>
        </row>
        <row r="71">
          <cell r="I71">
            <v>108996940</v>
          </cell>
        </row>
        <row r="72">
          <cell r="I72">
            <v>35000</v>
          </cell>
        </row>
        <row r="74">
          <cell r="I74">
            <v>287500</v>
          </cell>
        </row>
        <row r="75">
          <cell r="I75">
            <v>188750</v>
          </cell>
        </row>
        <row r="76">
          <cell r="I76">
            <v>266000</v>
          </cell>
        </row>
        <row r="77">
          <cell r="I77">
            <v>684000</v>
          </cell>
        </row>
        <row r="78">
          <cell r="I78">
            <v>1240310</v>
          </cell>
        </row>
        <row r="79">
          <cell r="I79">
            <v>14250</v>
          </cell>
        </row>
        <row r="94">
          <cell r="I94">
            <v>64940</v>
          </cell>
        </row>
        <row r="96">
          <cell r="I96">
            <v>103290</v>
          </cell>
        </row>
        <row r="98">
          <cell r="I98">
            <v>173890</v>
          </cell>
        </row>
        <row r="100">
          <cell r="I100">
            <v>90820</v>
          </cell>
        </row>
        <row r="113">
          <cell r="I113">
            <v>7500</v>
          </cell>
        </row>
        <row r="115">
          <cell r="I115">
            <v>13890</v>
          </cell>
        </row>
        <row r="116">
          <cell r="I116">
            <v>155140</v>
          </cell>
        </row>
        <row r="117">
          <cell r="I117">
            <v>202820</v>
          </cell>
        </row>
        <row r="118">
          <cell r="I118">
            <v>131320</v>
          </cell>
        </row>
        <row r="121">
          <cell r="I121">
            <v>1213280</v>
          </cell>
        </row>
        <row r="122">
          <cell r="I122">
            <v>4197820</v>
          </cell>
        </row>
        <row r="123">
          <cell r="I123">
            <v>715370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urve BP05 (7)"/>
      <sheetName val="s-curve BP05 (6)"/>
      <sheetName val="s-curve BP05 (5)"/>
      <sheetName val="s-curve BP05A"/>
      <sheetName val="s-curve BP05A (yg dipakai)"/>
      <sheetName val="Alat BP05A"/>
      <sheetName val="RKP-DKH"/>
      <sheetName val="DKH-BP07"/>
      <sheetName val="RKP-DKH-UPRT"/>
      <sheetName val="DKH-BP07-UPRT"/>
      <sheetName val="DKH-BP07C"/>
      <sheetName val="LAMP"/>
      <sheetName val="ANAL-1"/>
      <sheetName val="ANAL-2"/>
      <sheetName val="MOS"/>
      <sheetName val="PLANT"/>
      <sheetName val="MPU"/>
      <sheetName val="DAKON"/>
      <sheetName val="SUBKON"/>
      <sheetName val="ap-12a"/>
      <sheetName val="ap-12b"/>
      <sheetName val="ap-12c"/>
      <sheetName val="DB"/>
      <sheetName val="RKPANAL"/>
      <sheetName val="HARSAT"/>
      <sheetName val="61004"/>
      <sheetName val="61005"/>
      <sheetName val="61006"/>
      <sheetName val="61007"/>
      <sheetName val="61008"/>
      <sheetName val="TANYA"/>
      <sheetName val="BREAKSTRUKTUR"/>
      <sheetName val="TEST"/>
      <sheetName val="ANALBETON"/>
      <sheetName val="tekn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68">
          <cell r="I68">
            <v>78630</v>
          </cell>
        </row>
        <row r="69">
          <cell r="I69">
            <v>68000</v>
          </cell>
        </row>
        <row r="70">
          <cell r="I70">
            <v>52000</v>
          </cell>
        </row>
        <row r="71">
          <cell r="I71">
            <v>80</v>
          </cell>
        </row>
        <row r="73">
          <cell r="I73">
            <v>75000</v>
          </cell>
        </row>
        <row r="75">
          <cell r="I75">
            <v>135000</v>
          </cell>
        </row>
        <row r="76">
          <cell r="I76">
            <v>5000</v>
          </cell>
        </row>
        <row r="118">
          <cell r="I118">
            <v>131750</v>
          </cell>
        </row>
        <row r="133">
          <cell r="I133">
            <v>177670</v>
          </cell>
        </row>
        <row r="134">
          <cell r="I134">
            <v>10000</v>
          </cell>
        </row>
        <row r="135">
          <cell r="I135">
            <v>10000</v>
          </cell>
        </row>
        <row r="163">
          <cell r="I163">
            <v>17500</v>
          </cell>
        </row>
        <row r="176">
          <cell r="I176">
            <v>7500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sheetName val="DC"/>
      <sheetName val="Rekap"/>
      <sheetName val="BOQ"/>
      <sheetName val="4-Basic Price"/>
      <sheetName val="5-Alat(1)"/>
      <sheetName val="MAJOR"/>
      <sheetName val="%"/>
      <sheetName val="Mobilisasi"/>
      <sheetName val="Perhitungan Mobilisasi Alat"/>
      <sheetName val="Biaya alat"/>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Analisa Quarry"/>
      <sheetName val="MPU"/>
      <sheetName val="4-formulir harga bahan"/>
      <sheetName val="Agg Halus &amp; Kasar"/>
      <sheetName val="Agg A"/>
      <sheetName val="Agg B"/>
      <sheetName val="Agg C"/>
      <sheetName val="clearing"/>
      <sheetName val="k-250"/>
      <sheetName val="k-125"/>
      <sheetName val="U-polos"/>
      <sheetName val="U-ulir"/>
      <sheetName val="cerucuk"/>
      <sheetName val="removal"/>
      <sheetName val="gambangan"/>
      <sheetName val="geotextile"/>
    </sheetNames>
    <sheetDataSet>
      <sheetData sheetId="0" refreshError="1"/>
      <sheetData sheetId="1" refreshError="1">
        <row r="9">
          <cell r="T9">
            <v>1.1499999999999999</v>
          </cell>
        </row>
        <row r="15">
          <cell r="T15">
            <v>1</v>
          </cell>
        </row>
        <row r="23">
          <cell r="T23">
            <v>10</v>
          </cell>
        </row>
      </sheetData>
      <sheetData sheetId="2" refreshError="1"/>
      <sheetData sheetId="3" refreshError="1"/>
      <sheetData sheetId="4" refreshError="1">
        <row r="97">
          <cell r="F97">
            <v>468072</v>
          </cell>
        </row>
        <row r="98">
          <cell r="F98">
            <v>122936</v>
          </cell>
        </row>
        <row r="108">
          <cell r="F108">
            <v>398882</v>
          </cell>
        </row>
        <row r="110">
          <cell r="F110">
            <v>22979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Biaya"/>
      <sheetName val="Kuantitas &amp; Harga"/>
      <sheetName val="Cover"/>
      <sheetName val="%"/>
      <sheetName val="Ranking %"/>
      <sheetName val="Jadwal"/>
    </sheetNames>
    <sheetDataSet>
      <sheetData sheetId="0"/>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MP"/>
      <sheetName val="rekap"/>
      <sheetName val="RAB"/>
      <sheetName val="anal-1"/>
      <sheetName val="anal-2"/>
      <sheetName val="Analisa Utama"/>
      <sheetName val="div7-1"/>
      <sheetName val="An-Teknis-7-12"/>
      <sheetName val="An-Teknis 1-6"/>
      <sheetName val="dt-1"/>
      <sheetName val="dt-2"/>
      <sheetName val="dt-3"/>
      <sheetName val="dt-4"/>
      <sheetName val="dt-5"/>
      <sheetName val="sub"/>
      <sheetName val="anal-mob"/>
      <sheetName val="telkom"/>
      <sheetName val="PLN"/>
      <sheetName val="gas"/>
      <sheetName val="lain-lain utilitas"/>
      <sheetName val="MOS"/>
      <sheetName val="mpu"/>
      <sheetName val="Upah,Bhn"/>
      <sheetName val="alat"/>
      <sheetName val="plant"/>
      <sheetName val="produk"/>
      <sheetName val="61004"/>
      <sheetName val="61005"/>
      <sheetName val="61006"/>
      <sheetName val="61007"/>
      <sheetName val="61008"/>
      <sheetName val="DBOARD-2"/>
      <sheetName val="DAF KUAN HRG"/>
      <sheetName val="dt-2 (bt)"/>
      <sheetName val="datbh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8">
          <cell r="AB8">
            <v>1</v>
          </cell>
        </row>
        <row r="13">
          <cell r="AB13">
            <v>7</v>
          </cell>
        </row>
      </sheetData>
      <sheetData sheetId="32" refreshError="1"/>
      <sheetData sheetId="33" refreshError="1"/>
      <sheetData sheetId="34">
        <row r="14">
          <cell r="I14">
            <v>7140</v>
          </cell>
        </row>
        <row r="23">
          <cell r="I23">
            <v>15500</v>
          </cell>
        </row>
        <row r="26">
          <cell r="I26">
            <v>656</v>
          </cell>
        </row>
        <row r="34">
          <cell r="I34">
            <v>4680</v>
          </cell>
        </row>
        <row r="42">
          <cell r="I42">
            <v>8000</v>
          </cell>
        </row>
        <row r="52">
          <cell r="I52">
            <v>1343350</v>
          </cell>
        </row>
        <row r="59">
          <cell r="I59">
            <v>223530</v>
          </cell>
        </row>
        <row r="61">
          <cell r="I61">
            <v>108270</v>
          </cell>
        </row>
        <row r="62">
          <cell r="I62">
            <v>167090</v>
          </cell>
        </row>
        <row r="63">
          <cell r="I63">
            <v>231290</v>
          </cell>
        </row>
        <row r="64">
          <cell r="I64">
            <v>95330</v>
          </cell>
        </row>
        <row r="65">
          <cell r="I65">
            <v>118230</v>
          </cell>
        </row>
        <row r="70">
          <cell r="I70">
            <v>20540</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BOX KACAB RM"/>
      <sheetName val="DAFTAR"/>
      <sheetName val="ANALISA"/>
      <sheetName val="LAMPIRAN"/>
      <sheetName val="HARGA DASAR"/>
    </sheetNames>
    <sheetDataSet>
      <sheetData sheetId="0"/>
      <sheetData sheetId="1" refreshError="1"/>
      <sheetData sheetId="2" refreshError="1"/>
      <sheetData sheetId="3"/>
      <sheetData sheetId="4"/>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cash"/>
      <sheetName val="bu"/>
      <sheetName val="mu"/>
      <sheetName val="bq-kon"/>
      <sheetName val="RAP"/>
      <sheetName val="Bill"/>
      <sheetName val="Upah"/>
      <sheetName val="Sub"/>
      <sheetName val="Bahan"/>
      <sheetName val="Alat"/>
      <sheetName val="Trans Ma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
      <sheetName val="rekap"/>
      <sheetName val="rab"/>
      <sheetName val="mpu"/>
      <sheetName val="anal-1"/>
      <sheetName val="harsat"/>
      <sheetName val="test"/>
      <sheetName val="rincian"/>
      <sheetName val="boq"/>
      <sheetName val="61004"/>
      <sheetName val="61005"/>
      <sheetName val="61006"/>
      <sheetName val="61007"/>
      <sheetName val="61008"/>
      <sheetName val="LAIN"/>
      <sheetName val="ORET2AN"/>
      <sheetName val="Rkp Equip"/>
      <sheetName val="Equip"/>
      <sheetName val="Equip+Lbr"/>
      <sheetName val="ANTEK-1"/>
      <sheetName val="anal-2"/>
      <sheetName val="ANTEK-2"/>
      <sheetName val="ANTEK3"/>
      <sheetName val="plant"/>
      <sheetName val="606"/>
      <sheetName val="Chruser"/>
      <sheetName val="BAU"/>
      <sheetName val="RIGID"/>
      <sheetName val="rail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KUALIFIKASI"/>
      <sheetName val="2_ADM_SPH"/>
      <sheetName val="3_TEKNIS"/>
      <sheetName val="4_KEWAJARAN_HARGA"/>
      <sheetName val="5_SIMPUL"/>
      <sheetName val="x_PAKET"/>
      <sheetName val="TERBILANG"/>
      <sheetName val="_y_PAR_LELANG"/>
      <sheetName val="z_PAR_UM"/>
      <sheetName val="_Djumandji_"/>
    </sheetNames>
    <sheetDataSet>
      <sheetData sheetId="0" refreshError="1"/>
      <sheetData sheetId="1" refreshError="1"/>
      <sheetData sheetId="2" refreshError="1"/>
      <sheetData sheetId="3" refreshError="1"/>
      <sheetData sheetId="4" refreshError="1"/>
      <sheetData sheetId="5" refreshError="1">
        <row r="13">
          <cell r="G13">
            <v>295500000000</v>
          </cell>
        </row>
        <row r="20">
          <cell r="G20">
            <v>40172</v>
          </cell>
        </row>
      </sheetData>
      <sheetData sheetId="6" refreshError="1"/>
      <sheetData sheetId="7" refreshError="1"/>
      <sheetData sheetId="8" refreshError="1">
        <row r="5">
          <cell r="D5" t="str">
            <v>BENAR</v>
          </cell>
          <cell r="E5">
            <v>0</v>
          </cell>
        </row>
        <row r="6">
          <cell r="D6" t="str">
            <v>SALAH</v>
          </cell>
          <cell r="E6">
            <v>1</v>
          </cell>
        </row>
        <row r="9">
          <cell r="D9" t="str">
            <v>BENAR/SESUAI</v>
          </cell>
        </row>
        <row r="10">
          <cell r="D10" t="str">
            <v>TIDAK SESUAI</v>
          </cell>
        </row>
        <row r="13">
          <cell r="D13" t="str">
            <v>ADA</v>
          </cell>
          <cell r="E13">
            <v>0</v>
          </cell>
        </row>
        <row r="14">
          <cell r="D14" t="str">
            <v>TIDAK ADA</v>
          </cell>
          <cell r="E14">
            <v>1</v>
          </cell>
        </row>
      </sheetData>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AHAN"/>
      <sheetName val="ANALISA SBU"/>
      <sheetName val="An Exca"/>
      <sheetName val="An Bull"/>
      <sheetName val="RAB Lahan"/>
      <sheetName val="RAB "/>
      <sheetName val="Rek"/>
      <sheetName val="Schedule "/>
    </sheetNames>
    <sheetDataSet>
      <sheetData sheetId="0"/>
      <sheetData sheetId="1"/>
      <sheetData sheetId="2"/>
      <sheetData sheetId="3"/>
      <sheetData sheetId="4"/>
      <sheetData sheetId="5"/>
      <sheetData sheetId="6"/>
      <sheetData sheetId="7"/>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sheetName val="REKAP TOTAL"/>
      <sheetName val="REKAP A BESAR"/>
      <sheetName val="Harga Jadi"/>
      <sheetName val="Analisa Pekerjaan"/>
      <sheetName val="Daywork "/>
      <sheetName val="Bahan"/>
      <sheetName val="Bahan Alat"/>
      <sheetName val="Alat"/>
      <sheetName val="Analisa Alat"/>
      <sheetName val="Biaya Umum"/>
      <sheetName val="Sub Kontrakto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
      <sheetName val="LAMP"/>
      <sheetName val="REKAP"/>
      <sheetName val="DKH"/>
      <sheetName val="TEST"/>
      <sheetName val="ANAL-RC"/>
      <sheetName val="ANAL-PU"/>
      <sheetName val="ANTEK-RAB"/>
      <sheetName val="ANAL-MOB"/>
      <sheetName val="ANAL-LALIN"/>
      <sheetName val="MOS"/>
      <sheetName val="HS-DSR"/>
      <sheetName val="ANTEK-RC1"/>
      <sheetName val="ANTEK-RC2"/>
      <sheetName val="MPU"/>
      <sheetName val="DAKON"/>
      <sheetName val="SUBKON"/>
      <sheetName val="LAMP12a"/>
      <sheetName val="61004"/>
      <sheetName val="61005"/>
      <sheetName val="61006"/>
      <sheetName val="61007"/>
      <sheetName val="61008"/>
      <sheetName val="RKP-DKH"/>
      <sheetName val="Rekap AK-06A"/>
      <sheetName val="RAB AK-06A"/>
      <sheetName val="Rekap AK-04A"/>
      <sheetName val="RAB AK-04A"/>
      <sheetName val="Analisa-1"/>
      <sheetName val="Analisa-2"/>
      <sheetName val="An P Rutin"/>
      <sheetName val="datbhn"/>
      <sheetName val="Teknis Div 2"/>
      <sheetName val="Teknis Div 3"/>
      <sheetName val="Teknis Div 4"/>
      <sheetName val="Teknis Div 6"/>
      <sheetName val="Teknis Div 6a"/>
      <sheetName val="Teknis Div 7"/>
      <sheetName val="Teknis Div 8"/>
      <sheetName val="Teknis Div 8a"/>
      <sheetName val="sub"/>
      <sheetName val="telkom"/>
      <sheetName val="PLN"/>
      <sheetName val="gas"/>
      <sheetName val="lain-lain utilitas"/>
      <sheetName val="Upah,Bhn"/>
      <sheetName val="alat"/>
      <sheetName val="plant"/>
      <sheetName val="DBOARD-2"/>
      <sheetName val="dt-2 (bt)"/>
    </sheetNames>
    <sheetDataSet>
      <sheetData sheetId="0" refreshError="1">
        <row r="3">
          <cell r="W3">
            <v>0</v>
          </cell>
        </row>
        <row r="6">
          <cell r="W6">
            <v>1</v>
          </cell>
        </row>
        <row r="7">
          <cell r="W7">
            <v>1</v>
          </cell>
        </row>
        <row r="8">
          <cell r="W8">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1">
          <cell r="J21">
            <v>5714</v>
          </cell>
        </row>
        <row r="29">
          <cell r="J29">
            <v>1100</v>
          </cell>
        </row>
        <row r="31">
          <cell r="J31">
            <v>90000</v>
          </cell>
        </row>
        <row r="32">
          <cell r="J32">
            <v>90000</v>
          </cell>
        </row>
        <row r="33">
          <cell r="J33">
            <v>90000</v>
          </cell>
        </row>
        <row r="34">
          <cell r="J34">
            <v>570</v>
          </cell>
        </row>
        <row r="36">
          <cell r="J36">
            <v>90000</v>
          </cell>
        </row>
        <row r="37">
          <cell r="J37">
            <v>850000</v>
          </cell>
        </row>
        <row r="40">
          <cell r="J40">
            <v>570</v>
          </cell>
        </row>
        <row r="47">
          <cell r="J47">
            <v>3150</v>
          </cell>
        </row>
        <row r="48">
          <cell r="J48">
            <v>3200</v>
          </cell>
        </row>
        <row r="54">
          <cell r="J54">
            <v>5400</v>
          </cell>
        </row>
        <row r="55">
          <cell r="J55">
            <v>303500</v>
          </cell>
        </row>
        <row r="56">
          <cell r="J56">
            <v>54000</v>
          </cell>
        </row>
        <row r="57">
          <cell r="J57">
            <v>54000</v>
          </cell>
        </row>
        <row r="58">
          <cell r="J58">
            <v>391100</v>
          </cell>
        </row>
        <row r="61">
          <cell r="J61">
            <v>32500</v>
          </cell>
        </row>
        <row r="62">
          <cell r="J62">
            <v>500</v>
          </cell>
        </row>
        <row r="63">
          <cell r="J63">
            <v>277500</v>
          </cell>
        </row>
        <row r="64">
          <cell r="J64">
            <v>323400</v>
          </cell>
        </row>
        <row r="65">
          <cell r="J65">
            <v>107000</v>
          </cell>
        </row>
        <row r="68">
          <cell r="J68">
            <v>5000</v>
          </cell>
        </row>
        <row r="69">
          <cell r="J69">
            <v>338470</v>
          </cell>
        </row>
        <row r="70">
          <cell r="J70">
            <v>190000</v>
          </cell>
        </row>
        <row r="71">
          <cell r="J71">
            <v>285400</v>
          </cell>
        </row>
        <row r="72">
          <cell r="J72">
            <v>72000</v>
          </cell>
        </row>
        <row r="73">
          <cell r="J73">
            <v>317750</v>
          </cell>
        </row>
        <row r="79">
          <cell r="J79">
            <v>183417</v>
          </cell>
        </row>
        <row r="80">
          <cell r="J80">
            <v>124539</v>
          </cell>
        </row>
        <row r="82">
          <cell r="J82">
            <v>102879</v>
          </cell>
        </row>
        <row r="86">
          <cell r="J86">
            <v>23813</v>
          </cell>
        </row>
        <row r="95">
          <cell r="J95">
            <v>428571</v>
          </cell>
        </row>
        <row r="96">
          <cell r="J96">
            <v>12288</v>
          </cell>
        </row>
        <row r="101">
          <cell r="J101">
            <v>25719</v>
          </cell>
        </row>
        <row r="103">
          <cell r="J103">
            <v>56554</v>
          </cell>
        </row>
        <row r="105">
          <cell r="J105">
            <v>20000</v>
          </cell>
        </row>
        <row r="107">
          <cell r="J107">
            <v>150839</v>
          </cell>
        </row>
        <row r="108">
          <cell r="J108">
            <v>10000</v>
          </cell>
        </row>
        <row r="109">
          <cell r="J109">
            <v>10000</v>
          </cell>
        </row>
        <row r="110">
          <cell r="J110">
            <v>40250</v>
          </cell>
        </row>
        <row r="127">
          <cell r="J127">
            <v>7500</v>
          </cell>
        </row>
        <row r="128">
          <cell r="J128">
            <v>5000</v>
          </cell>
        </row>
        <row r="129">
          <cell r="J129">
            <v>25000</v>
          </cell>
        </row>
        <row r="130">
          <cell r="J130">
            <v>5000</v>
          </cell>
        </row>
        <row r="131">
          <cell r="J131">
            <v>25000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
      <sheetName val="SUMMARY"/>
      <sheetName val="BOQ"/>
      <sheetName val="ringkas"/>
      <sheetName val="HSD"/>
      <sheetName val="mob alat"/>
      <sheetName val="anal 2"/>
      <sheetName val="anal-tek2"/>
      <sheetName val="anal3"/>
      <sheetName val="analtek 3"/>
      <sheetName val="anal4"/>
      <sheetName val="analtek4"/>
      <sheetName val="anal5"/>
      <sheetName val="analtek5"/>
      <sheetName val="anal6"/>
      <sheetName val="analtek6"/>
      <sheetName val="anal7"/>
      <sheetName val="analtek 7"/>
      <sheetName val="anal8"/>
      <sheetName val="anatek8"/>
      <sheetName val="RTN"/>
      <sheetName val="Plant"/>
      <sheetName val="MOS"/>
      <sheetName val="mayor item"/>
      <sheetName val="subkon"/>
      <sheetName val="produk"/>
      <sheetName val="Tabel A"/>
      <sheetName val="Tabel B"/>
      <sheetName val="Tabel C"/>
      <sheetName val="61004"/>
      <sheetName val="61005"/>
      <sheetName val="61006"/>
      <sheetName val="61007"/>
      <sheetName val="61008"/>
      <sheetName val="Asumsi 2"/>
      <sheetName val="LAMP"/>
      <sheetName val="lamp1"/>
      <sheetName val="rincian"/>
      <sheetName val="HS Material"/>
      <sheetName val="Analisa Hot Mix"/>
      <sheetName val="Met Bab 3"/>
      <sheetName val="BQDCV0"/>
      <sheetName val="MAPDC"/>
      <sheetName val="APX1 2"/>
      <sheetName val="Met Bab 4"/>
      <sheetName val="APX1 5"/>
      <sheetName val="APX1 7"/>
      <sheetName val="BOQDC"/>
      <sheetName val="Prime Teak"/>
      <sheetName val="Met Bab 2"/>
      <sheetName val="HS Alat Hotmix"/>
      <sheetName val="Upah Harian"/>
      <sheetName val="Data"/>
      <sheetName val="APX2B"/>
      <sheetName val="APX1 3"/>
      <sheetName val="APX1 6"/>
      <sheetName val="Met Bab 8"/>
      <sheetName val="APX1 8"/>
      <sheetName val="HS Bahan"/>
      <sheetName val="Hauling Hot Mix"/>
      <sheetName val="MAPDCV0"/>
      <sheetName val="SUMBQV0"/>
      <sheetName val="APX2A"/>
      <sheetName val="APX3"/>
      <sheetName val="APX4B"/>
      <sheetName val="APX5"/>
      <sheetName val="APX7"/>
      <sheetName val="APX6"/>
      <sheetName val="BHN"/>
      <sheetName val="An-Ag&amp;Gal"/>
      <sheetName val="Met Bab 6"/>
      <sheetName val="Met Bab 7 "/>
      <sheetName val="casflow"/>
      <sheetName val="BQ (2)"/>
      <sheetName val="kurva-s"/>
      <sheetName val="Pemadatan"/>
      <sheetName val="Analisa Biaya"/>
      <sheetName val="SumBOQDC"/>
      <sheetName val="Analisa Agg"/>
      <sheetName val="Met Bab 5"/>
      <sheetName val="APX1 4"/>
      <sheetName val="HS  Alat Agg"/>
      <sheetName val="HS Hauling Agg"/>
      <sheetName val="ReqEquipment"/>
      <sheetName val="Kesimpu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11">
          <cell r="W11">
            <v>1.5</v>
          </cell>
          <cell r="Y11">
            <v>1.5</v>
          </cell>
        </row>
        <row r="13">
          <cell r="L13">
            <v>540</v>
          </cell>
        </row>
        <row r="17">
          <cell r="L17">
            <v>53</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row r="3">
          <cell r="B3" t="str">
            <v>MUARA ENIM - SP. SUGIHWARAS</v>
          </cell>
        </row>
        <row r="4">
          <cell r="B4" t="str">
            <v>PT. WASKITA KARYA</v>
          </cell>
        </row>
        <row r="5">
          <cell r="B5" t="str">
            <v>JAKARTA, 28 MARCH 2007</v>
          </cell>
        </row>
        <row r="8">
          <cell r="B8" t="str">
            <v>Ir. SUDIRMAN</v>
          </cell>
        </row>
        <row r="15">
          <cell r="B15">
            <v>15</v>
          </cell>
        </row>
        <row r="17">
          <cell r="B17">
            <v>15.7</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BAJA"/>
      <sheetName val="REKAP"/>
      <sheetName val="Persp"/>
      <sheetName val="Der"/>
      <sheetName val="Ter"/>
      <sheetName val="KTR"/>
      <sheetName val="Gudang"/>
      <sheetName val="gd 2"/>
      <sheetName val="Pos"/>
      <sheetName val="PW"/>
      <sheetName val="Air"/>
      <sheetName val="ME"/>
      <sheetName val="Infr"/>
      <sheetName val="ANALISA"/>
      <sheetName val="ANL"/>
      <sheetName val="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H11">
            <v>2658000</v>
          </cell>
        </row>
        <row r="25">
          <cell r="H25">
            <v>157500000</v>
          </cell>
        </row>
        <row r="44">
          <cell r="H44">
            <v>620000</v>
          </cell>
        </row>
        <row r="53">
          <cell r="H53">
            <v>407150</v>
          </cell>
        </row>
        <row r="66">
          <cell r="H66">
            <v>27300</v>
          </cell>
        </row>
        <row r="102">
          <cell r="H102">
            <v>104910</v>
          </cell>
        </row>
        <row r="112">
          <cell r="H112">
            <v>201030</v>
          </cell>
        </row>
        <row r="124">
          <cell r="H124">
            <v>1228500</v>
          </cell>
        </row>
        <row r="131">
          <cell r="H131">
            <v>563500</v>
          </cell>
        </row>
        <row r="142">
          <cell r="H142">
            <v>21950</v>
          </cell>
        </row>
        <row r="152">
          <cell r="H152">
            <v>178010</v>
          </cell>
        </row>
        <row r="166">
          <cell r="H166">
            <v>466250</v>
          </cell>
        </row>
        <row r="177">
          <cell r="H177">
            <v>45250</v>
          </cell>
        </row>
        <row r="186">
          <cell r="H186">
            <v>44410500</v>
          </cell>
        </row>
        <row r="286">
          <cell r="H286">
            <v>526665</v>
          </cell>
        </row>
        <row r="404">
          <cell r="H404">
            <v>411700</v>
          </cell>
        </row>
        <row r="415">
          <cell r="H415">
            <v>1334790</v>
          </cell>
        </row>
        <row r="422">
          <cell r="H422">
            <v>3654190</v>
          </cell>
        </row>
        <row r="450">
          <cell r="H450">
            <v>4259440</v>
          </cell>
        </row>
        <row r="466">
          <cell r="H466">
            <v>3834740</v>
          </cell>
        </row>
        <row r="514">
          <cell r="H514">
            <v>4057690</v>
          </cell>
        </row>
        <row r="849">
          <cell r="H849">
            <v>35010</v>
          </cell>
        </row>
      </sheetData>
      <sheetData sheetId="14"/>
      <sheetData sheetId="15">
        <row r="46">
          <cell r="D46">
            <v>30000000</v>
          </cell>
        </row>
        <row r="47">
          <cell r="D47">
            <v>3500000</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0.08"/>
      <sheetName val="610.07B"/>
      <sheetName val="610.07A"/>
      <sheetName val="610.06"/>
      <sheetName val="610.05"/>
      <sheetName val="610.04"/>
      <sheetName val="MAP"/>
      <sheetName val="Rekapitulasi"/>
      <sheetName val="RAB"/>
      <sheetName val="Mobilisasi"/>
      <sheetName val="LAB"/>
      <sheetName val="ANALISA"/>
      <sheetName val="An Teknis"/>
      <sheetName val="Detour"/>
      <sheetName val="HARGA"/>
      <sheetName val="MOS"/>
      <sheetName val="Rambu"/>
      <sheetName val="Major"/>
      <sheetName val="S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1"/>
      <sheetName val="daf-2(OK)"/>
      <sheetName val="daf-3(OK)"/>
      <sheetName val="DAF-4OK"/>
      <sheetName val="daf-5OK"/>
      <sheetName val="daf-6OK"/>
      <sheetName val="daf-7(OK)"/>
      <sheetName val="DAF-8"/>
      <sheetName val="daf-9"/>
      <sheetName val="DAF-10"/>
      <sheetName val="DAF-11"/>
      <sheetName val="daf_3_OK_"/>
      <sheetName val="daf_7_OK_"/>
      <sheetName val="_xffff__xffff__xffff__xffff__xffff_"/>
      <sheetName val="Rekap Upah"/>
      <sheetName val="DAF-2"/>
      <sheetName val="plumbing"/>
      <sheetName val="Bill-19"/>
      <sheetName val="sum-bill22"/>
      <sheetName val="An Arsitektur"/>
      <sheetName val="An Struktur"/>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S'97"/>
      <sheetName val="4-MVAC"/>
      <sheetName val="BAG_2"/>
      <sheetName val="Ana"/>
      <sheetName val="112-885"/>
      <sheetName val="Anl.+"/>
      <sheetName val="EVALUASI"/>
      <sheetName val="Lain2"/>
      <sheetName val="CPar"/>
      <sheetName val="PivotTabel"/>
      <sheetName val="Seratus Lima Puluh Tiga"/>
      <sheetName val="AO_UMUM"/>
      <sheetName val="?????"/>
      <sheetName val="Sheet1"/>
      <sheetName val="DAF-5"/>
      <sheetName val="Cover"/>
      <sheetName val="BAG-2"/>
      <sheetName val="I_KAMAR"/>
      <sheetName val="ARS"/>
      <sheetName val="Bid Summary"/>
      <sheetName val="HRG BHN"/>
      <sheetName val="UPAH &amp; BHN ARS"/>
      <sheetName val="AHS ARS"/>
      <sheetName val="HSD"/>
      <sheetName val="RAB-SPL2"/>
      <sheetName val="HARGA"/>
      <sheetName val="ANALISA PEK.UMUM"/>
      <sheetName val="_____"/>
      <sheetName val="analisa teknis"/>
      <sheetName val="daffin"/>
      <sheetName val="Rekap_Upah"/>
      <sheetName val=""/>
      <sheetName val="An_Arsitektur"/>
      <sheetName val="An_Struktur"/>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DAFTAR HARGA SATUAN MATERIAL"/>
      <sheetName val="Sheet2"/>
      <sheetName val="tulang"/>
      <sheetName val="hit.BKMM"/>
      <sheetName val="Bahan"/>
      <sheetName val="WBS (2)"/>
      <sheetName val="WBS (3)"/>
      <sheetName val="WBS (0)"/>
      <sheetName val="WBS (1)"/>
      <sheetName val="NP"/>
      <sheetName val="ANALISA_PEK_UMUM"/>
      <sheetName val="Anl_+"/>
      <sheetName val="Seratus_Lima_Puluh_Tiga"/>
      <sheetName val="Bid_Summary"/>
      <sheetName val="analisa_teknis"/>
      <sheetName val="I-KAMAR"/>
      <sheetName val="FORM 3A"/>
      <sheetName val="AHS"/>
      <sheetName val="34"/>
      <sheetName val="35"/>
      <sheetName val="27"/>
      <sheetName val="46"/>
      <sheetName val="4"/>
      <sheetName val="33"/>
      <sheetName val="9"/>
      <sheetName val="8"/>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2"/>
      <sheetName val="20"/>
      <sheetName val="49"/>
      <sheetName val="28"/>
      <sheetName val="29"/>
      <sheetName val="36.3"/>
      <sheetName val="36.4"/>
      <sheetName val="36.2"/>
      <sheetName val="36.1"/>
      <sheetName val="44"/>
      <sheetName val="45"/>
      <sheetName val="63"/>
      <sheetName val="rumus"/>
      <sheetName val="villa"/>
      <sheetName val="_x005f_xffff__x005f_xffff__x005f_xffff__x005f_xffff__xf"/>
      <sheetName val="_x005f_x005f_x005f_xffff__x005f_x005f_x005f_xffff__x005"/>
      <sheetName val="Div3"/>
      <sheetName val="4-Basic Price"/>
      <sheetName val="DAFTAR 7"/>
      <sheetName val="DAF_1"/>
      <sheetName val="DAFTAR_8"/>
      <sheetName val="Lt 3"/>
      <sheetName val="‎КМ‎ Bosnian (Cyrillic)‎"/>
      <sheetName val="keb-BHN"/>
      <sheetName val="sche"/>
      <sheetName val="Alat"/>
      <sheetName val="Analisa Gabungan"/>
      <sheetName val="Sub"/>
      <sheetName val="DAF_2"/>
      <sheetName val="BOW"/>
      <sheetName val="TOTAL"/>
      <sheetName val="CAT_HAR"/>
      <sheetName val="SAT-BHN"/>
      <sheetName val="Material"/>
      <sheetName val="Analisa"/>
      <sheetName val="ESCON"/>
      <sheetName val="divI"/>
      <sheetName val="divII"/>
      <sheetName val="DAF_5"/>
      <sheetName val="DAF_8"/>
      <sheetName val="ff__x005f_xffff__x005f_xffff__x005f_xffff__x005f_xffff_"/>
      <sheetName val="Sheet5"/>
      <sheetName val="Pipe"/>
      <sheetName val="LUMPSUM"/>
      <sheetName val="dasboard"/>
      <sheetName val="rab"/>
      <sheetName val="List material"/>
      <sheetName val="Temporer"/>
      <sheetName val="FINISHING"/>
      <sheetName val="Sch.1"/>
      <sheetName val="Rekap_Upah1"/>
      <sheetName val="An_Arsitektur1"/>
      <sheetName val="An_Struktur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it_BKMM"/>
      <sheetName val="DAFTAR_HARGA_SATUAN_MATERIAL"/>
      <sheetName val="HRG_BHN"/>
      <sheetName val="Analisa_Gabungan"/>
      <sheetName val="FORM_3A"/>
      <sheetName val="UPAH_&amp;_BHN_ARS"/>
      <sheetName val="AHS_ARS"/>
      <sheetName val="str"/>
      <sheetName val="me"/>
      <sheetName val="REVISI (5)-30-"/>
      <sheetName val="AC"/>
      <sheetName val="B - Norelec"/>
      <sheetName val="A"/>
      <sheetName val="Hsatbahan"/>
      <sheetName val="Plumbing &amp; Fire"/>
      <sheetName val="Plat"/>
      <sheetName val="UNIT PRICE"/>
      <sheetName val="???? Bosnian (Cyrillic)?"/>
      <sheetName val="HB "/>
      <sheetName val="AGG A"/>
      <sheetName val="AGG B"/>
      <sheetName val="DAFTAR BAHAN"/>
      <sheetName val="DAFTAR ALAT"/>
      <sheetName val="ATBL"/>
      <sheetName val="DAFTAR UPAH"/>
      <sheetName val="REKAP"/>
      <sheetName val="MARKA"/>
      <sheetName val="PAS. BATU"/>
      <sheetName val="PRIME COAT"/>
      <sheetName val="TACK COAT"/>
      <sheetName val="URUKAN"/>
      <sheetName val="PANELKAST"/>
      <sheetName val="tgp-02"/>
      <sheetName val="HARGA ALAT"/>
      <sheetName val="HARGA SATUAN"/>
      <sheetName val="MAPP"/>
      <sheetName val="rek det 1-3"/>
      <sheetName val="Basic Price"/>
      <sheetName val="Parts list (060411)"/>
      <sheetName val="____ Bosnian (Cyrillic)_"/>
      <sheetName val="BQ 2.3 PODIUM"/>
      <sheetName val="TE TS FA LAN MATV"/>
      <sheetName val="An_Arsitekt@Á"/>
      <sheetName val="Rate"/>
      <sheetName val="CATATAN HARGA (Int)"/>
      <sheetName val="Cover Daft 2"/>
      <sheetName val="DAFTAR NO.1"/>
      <sheetName val="DAF 2"/>
      <sheetName val="DAF-3"/>
      <sheetName val="Analisa 2"/>
      <sheetName val="304_06"/>
      <sheetName val="SAP"/>
      <sheetName val="An_ åÍ_x000a_B_x0000__x0000__x0000_"/>
      <sheetName val="DATA"/>
      <sheetName val="UPAH"/>
      <sheetName val="Panel,feeder,elek"/>
      <sheetName val="DAF_3"/>
      <sheetName val="An_ åÍ_x000a_B???"/>
      <sheetName val="VAC-1"/>
      <sheetName val="Grand summary"/>
      <sheetName val="CE ars"/>
      <sheetName val="Anal. Pancang"/>
      <sheetName val="Cirya"/>
      <sheetName val="An_K"/>
      <sheetName val="_x005f_x005f_x005f_x005f_x005f_x005f_x005f_xffff__x005f"/>
      <sheetName val="HARSAT"/>
      <sheetName val="Har Sat"/>
      <sheetName val="H.Satuan"/>
      <sheetName val="pel  rut bahu jln mat"/>
      <sheetName val="HS Bhn&amp;Upah"/>
      <sheetName val="Beton"/>
      <sheetName val="Aspal (2)"/>
      <sheetName val="Relok-PJU"/>
      <sheetName val="ff__x005f_x005f_x005f_xffff__x005f_x005f_x005f_xffff__x"/>
      <sheetName val="upah_borong"/>
      <sheetName val="satuan_pek"/>
      <sheetName val="An_ åÍ_B"/>
      <sheetName val="DAFT_HARG_SAT_PEK."/>
      <sheetName val="DAFT_ALAT,UPAH &amp; MAT"/>
      <sheetName val="ANALISA STR &amp; ARS"/>
      <sheetName val="DAFT. HARG. KUSEN"/>
      <sheetName val="DFT. HRG. BHN"/>
      <sheetName val="Galian 1"/>
      <sheetName val="HARGA Sat- Dasar 1"/>
      <sheetName val="Qty"/>
      <sheetName val="8LT 12"/>
      <sheetName val="Harga Dasar"/>
      <sheetName val="DIV.3"/>
      <sheetName val="DIV.8"/>
      <sheetName val="DIV.9"/>
      <sheetName val="formminat"/>
      <sheetName val="Hargamaterial"/>
      <sheetName val="Modal Kerja"/>
      <sheetName val="Resume"/>
      <sheetName val="ANALIS"/>
      <sheetName val="BAS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on"/>
      <sheetName val="Harsat"/>
      <sheetName val="An_pdkg"/>
    </sheetNames>
    <sheetDataSet>
      <sheetData sheetId="0" refreshError="1"/>
      <sheetData sheetId="1" refreshError="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Format Harian Subkont"/>
    </sheetNames>
    <definedNames>
      <definedName name="STOP2"/>
      <definedName name="STOP2E"/>
    </definedNames>
    <sheetDataSet>
      <sheetData sheetId="0" refreshError="1"/>
      <sheetData sheetId="1" refreshError="1"/>
      <sheetData sheetId="2" refreshError="1"/>
      <sheetData sheetId="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Rekap"/>
      <sheetName val="BOQ"/>
      <sheetName val="4-Basic Price"/>
      <sheetName val="Mobilisasi"/>
      <sheetName val="TIMBUNAN"/>
      <sheetName val="clearing"/>
      <sheetName val="Agg A&amp;B"/>
      <sheetName val="AWCAS"/>
      <sheetName val="Prime &amp; aspal"/>
      <sheetName val="k-250"/>
      <sheetName val="k-125"/>
      <sheetName val="U-ulir"/>
      <sheetName val="cerucuk"/>
      <sheetName val="removal"/>
      <sheetName val="gambangan"/>
      <sheetName val="Sheet1"/>
    </sheetNames>
    <sheetDataSet>
      <sheetData sheetId="0" refreshError="1"/>
      <sheetData sheetId="1"/>
      <sheetData sheetId="2" refreshError="1"/>
      <sheetData sheetId="3">
        <row r="13">
          <cell r="F13">
            <v>9428.5730000000003</v>
          </cell>
        </row>
        <row r="42">
          <cell r="F42">
            <v>220000</v>
          </cell>
        </row>
        <row r="44">
          <cell r="F44">
            <v>350000</v>
          </cell>
        </row>
        <row r="45">
          <cell r="F45">
            <v>412500</v>
          </cell>
        </row>
        <row r="55">
          <cell r="F55">
            <v>14300</v>
          </cell>
        </row>
        <row r="62">
          <cell r="F62">
            <v>13200</v>
          </cell>
        </row>
        <row r="101">
          <cell r="F101">
            <v>229909.30599999998</v>
          </cell>
        </row>
        <row r="105">
          <cell r="F105">
            <v>354468.27900000004</v>
          </cell>
        </row>
        <row r="113">
          <cell r="F113">
            <v>33321.453000000001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APP"/>
      <sheetName val="RKP"/>
      <sheetName val="RAB"/>
      <sheetName val="RKP-HARPEK"/>
      <sheetName val="ANALISA"/>
      <sheetName val="ANMOBPEM"/>
      <sheetName val="ANMOB"/>
      <sheetName val="BASIC"/>
      <sheetName val="DIV-2"/>
      <sheetName val="DIV-3"/>
      <sheetName val="DIV-4"/>
      <sheetName val="DIV-5"/>
      <sheetName val="DIV-6"/>
      <sheetName val="DIV-7"/>
      <sheetName val="DIV-8"/>
      <sheetName val="MOS"/>
      <sheetName val="PLANT"/>
      <sheetName val="MPU"/>
      <sheetName val="DAKON"/>
      <sheetName val="SUB"/>
      <sheetName val="LAMP"/>
      <sheetName val="BETON"/>
      <sheetName val="610-04"/>
      <sheetName val="610-05"/>
      <sheetName val="610-06"/>
      <sheetName val="610-07"/>
      <sheetName val="610-08"/>
    </sheetNames>
    <sheetDataSet>
      <sheetData sheetId="0">
        <row r="4">
          <cell r="E4" t="str">
            <v>Cabang Kalimantan Selatan</v>
          </cell>
        </row>
        <row r="5">
          <cell r="E5" t="str">
            <v>Ir. Ayuda Prihantoro</v>
          </cell>
        </row>
      </sheetData>
      <sheetData sheetId="1">
        <row r="19">
          <cell r="M19">
            <v>19.149999999999999</v>
          </cell>
        </row>
      </sheetData>
      <sheetData sheetId="2"/>
      <sheetData sheetId="3"/>
      <sheetData sheetId="4"/>
      <sheetData sheetId="5"/>
      <sheetData sheetId="6"/>
      <sheetData sheetId="7"/>
      <sheetData sheetId="8">
        <row r="16">
          <cell r="K16">
            <v>2010</v>
          </cell>
        </row>
        <row r="35">
          <cell r="K35">
            <v>180000</v>
          </cell>
        </row>
        <row r="58">
          <cell r="K58">
            <v>35000</v>
          </cell>
        </row>
        <row r="63">
          <cell r="K63">
            <v>20000</v>
          </cell>
        </row>
        <row r="64">
          <cell r="K64">
            <v>1500000</v>
          </cell>
        </row>
        <row r="85">
          <cell r="K85">
            <v>99930</v>
          </cell>
        </row>
        <row r="87">
          <cell r="K87">
            <v>83930</v>
          </cell>
        </row>
        <row r="112">
          <cell r="K112">
            <v>15000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sheetName val="DC"/>
      <sheetName val="Rekap"/>
      <sheetName val="BOQ"/>
      <sheetName val="4-Basic Price"/>
      <sheetName val="5-Alat(1)"/>
      <sheetName val="MAJOR"/>
      <sheetName val="%"/>
      <sheetName val="Mobilisasi"/>
      <sheetName val="Perhitungan Mobilisasi Alat"/>
      <sheetName val="Biaya alat"/>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Analisa Quarry"/>
      <sheetName val="MPU"/>
      <sheetName val="4-formulir harga bahan"/>
      <sheetName val="Agg Halus &amp; Kasar"/>
      <sheetName val="Agg A"/>
      <sheetName val="Agg B"/>
      <sheetName val="Agg C"/>
    </sheetNames>
    <sheetDataSet>
      <sheetData sheetId="0" refreshError="1"/>
      <sheetData sheetId="1">
        <row r="13">
          <cell r="T13">
            <v>1.24</v>
          </cell>
        </row>
      </sheetData>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rak_Pembnding"/>
      <sheetName val="add-ALT1"/>
      <sheetName val="Harga Dasar"/>
      <sheetName val="clearing"/>
      <sheetName val="k-250"/>
      <sheetName val="k-125"/>
      <sheetName val="U-polos"/>
      <sheetName val="U-ulir"/>
      <sheetName val="cerucuk"/>
      <sheetName val="removal"/>
      <sheetName val="gambangan"/>
      <sheetName val="geotextile"/>
    </sheetNames>
    <sheetDataSet>
      <sheetData sheetId="0"/>
      <sheetData sheetId="1"/>
      <sheetData sheetId="2">
        <row r="12">
          <cell r="F12">
            <v>7854</v>
          </cell>
        </row>
        <row r="40">
          <cell r="F40">
            <v>330000</v>
          </cell>
        </row>
        <row r="42">
          <cell r="F42">
            <v>579700</v>
          </cell>
        </row>
        <row r="60">
          <cell r="F60">
            <v>15400</v>
          </cell>
        </row>
        <row r="62">
          <cell r="F62">
            <v>2035000</v>
          </cell>
        </row>
        <row r="66">
          <cell r="F66">
            <v>4400</v>
          </cell>
        </row>
      </sheetData>
      <sheetData sheetId="3"/>
      <sheetData sheetId="4"/>
      <sheetData sheetId="5"/>
      <sheetData sheetId="6"/>
      <sheetData sheetId="7"/>
      <sheetData sheetId="8"/>
      <sheetData sheetId="9"/>
      <sheetData sheetId="10"/>
      <sheetData sheetId="1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sheetName val="Rekap Biaya"/>
      <sheetName val="Basic Price"/>
      <sheetName val="Kuantitas &amp; Harga"/>
      <sheetName val="mob"/>
      <sheetName val="Peralatan"/>
      <sheetName val="1"/>
      <sheetName val="2.1"/>
      <sheetName val="3"/>
      <sheetName val="5"/>
      <sheetName val="6"/>
      <sheetName val="6.2"/>
      <sheetName val="6.1 (3)"/>
      <sheetName val="7"/>
      <sheetName val="10"/>
      <sheetName val="time"/>
      <sheetName val="Analisa Quarry"/>
      <sheetName val="Agregat Halus &amp; Kasar"/>
      <sheetName val="Agregat Kelas C"/>
      <sheetName val="Agregat Kelas A"/>
      <sheetName val="Agregat Kelas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HS"/>
      <sheetName val="Rekap_Church(USD)"/>
      <sheetName val="BQ-CHURCH(USD)(Rp_Hide)"/>
      <sheetName val="rekap-e20(Rp)"/>
      <sheetName val="rekap-e20 (USD)"/>
      <sheetName val="BQ-E20-02(Rp)"/>
      <sheetName val="BQ-E20-02 (USD)"/>
      <sheetName val="UP"/>
      <sheetName val="PA"/>
      <sheetName val="BQ (3)"/>
      <sheetName val="BQ"/>
      <sheetName val="BQ (2)"/>
      <sheetName val="Estimasi"/>
      <sheetName val="Sprinkler"/>
      <sheetName val="BQ_E20_02_Rp_"/>
      <sheetName val="subkon"/>
      <sheetName val="Cover"/>
      <sheetName val="Penjumlahan"/>
      <sheetName val="Cover (x)"/>
      <sheetName val="Cor Apt"/>
      <sheetName val="daf-3(OK)"/>
      <sheetName val="daf-7(OK)"/>
      <sheetName val="upah_borong"/>
      <sheetName val="satuan_pek"/>
      <sheetName val="Cover Daf-2"/>
      <sheetName val="HB"/>
      <sheetName val="BAG-2"/>
      <sheetName val="RAB-2"/>
      <sheetName val="SEX"/>
      <sheetName val="H.Satuan"/>
      <sheetName val="Bahan"/>
      <sheetName val="FINISHING"/>
      <sheetName val="Sales Parameter"/>
      <sheetName val="Parameter"/>
      <sheetName val="A"/>
      <sheetName val="Agregat"/>
      <sheetName val="Agregat Halus &amp; Kasar"/>
      <sheetName val="Plumbing"/>
      <sheetName val="analisa"/>
      <sheetName val="Des-05"/>
      <sheetName val="MAPP"/>
      <sheetName val="an. struktur"/>
      <sheetName val="rek det 1-3"/>
      <sheetName val="harsat"/>
      <sheetName val="Dashboard"/>
      <sheetName val="Anls"/>
      <sheetName val="Man Power"/>
      <sheetName val="dasboard"/>
      <sheetName val="HRG BHN"/>
      <sheetName val="E20-02Guest House"/>
      <sheetName val="ESCON"/>
      <sheetName val="HARGA SATUAN"/>
      <sheetName val="RAB"/>
      <sheetName val="OH"/>
      <sheetName val="Satuan"/>
      <sheetName val="rekap-e20_(USD)"/>
      <sheetName val="BQ-E20-02_(USD)"/>
      <sheetName val="BQ_(3)"/>
      <sheetName val="BQ_(2)"/>
      <sheetName val="Cover_(x)"/>
      <sheetName val="Cor_Apt"/>
      <sheetName val="Cover_Daf-2"/>
      <sheetName val="H_Satuan"/>
      <sheetName val="Sales_Parameter"/>
      <sheetName val="bau"/>
      <sheetName val="Daftar Upah"/>
      <sheetName val="Grand summary"/>
      <sheetName val="daf_3_OK_"/>
      <sheetName val="daf_7_OK_"/>
      <sheetName val="Mall"/>
      <sheetName val="Plumbing &amp; Fire"/>
      <sheetName val="Material"/>
      <sheetName val="blok 7"/>
      <sheetName val="UPAH &amp; BHN ARS"/>
      <sheetName val="AHS ARS"/>
      <sheetName val="Mat.Mek"/>
      <sheetName val="Mat.Elk"/>
      <sheetName val="#REF"/>
      <sheetName val="STR"/>
      <sheetName val="DAF_3"/>
      <sheetName val="DAF_4"/>
      <sheetName val="L-Mechanical"/>
      <sheetName val="villa"/>
      <sheetName val="HB "/>
      <sheetName val="SAT-BHN"/>
      <sheetName val="rek det 1_3"/>
      <sheetName val="Electrikal"/>
      <sheetName val="Elektronik"/>
      <sheetName val="AC"/>
      <sheetName val="Fire Fighting"/>
      <sheetName val="Item Kompensasi"/>
      <sheetName val="List material"/>
      <sheetName val="Ans-AC"/>
      <sheetName val="REKAP PANEL"/>
      <sheetName val="ARS"/>
      <sheetName val="Ktitas_Hg"/>
      <sheetName val="Rkap Bya"/>
      <sheetName val="DAFTAR HARGA SATUAN MATERIAL"/>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I-KAMAR"/>
      <sheetName val="BHN"/>
      <sheetName val="pricing"/>
      <sheetName val="Rekap"/>
      <sheetName val="Anal_ Pancang"/>
      <sheetName val="Bill No. 1"/>
      <sheetName val="ORETORET"/>
      <sheetName val="Bill No.3 Basement"/>
      <sheetName val="alat"/>
      <sheetName val="ARAB"/>
      <sheetName val="DAF.ALAT"/>
      <sheetName val="hrg-sat.pek"/>
      <sheetName val="harga lama"/>
      <sheetName val="tgp-02"/>
      <sheetName val="HARGA ALAT"/>
      <sheetName val="divI"/>
      <sheetName val="data_dci"/>
      <sheetName val="data_mci"/>
      <sheetName val="behind"/>
      <sheetName val="Main"/>
      <sheetName val="BOQ KSN"/>
      <sheetName val="Bill-19"/>
      <sheetName val="sum-bill22"/>
      <sheetName val="An Arsitektur"/>
      <sheetName val="An Struktur"/>
      <sheetName val="Summary"/>
      <sheetName val="Rekap Direct Cost"/>
      <sheetName val="Anal"/>
      <sheetName val="DHS"/>
      <sheetName val="info"/>
      <sheetName val="an-aspal"/>
      <sheetName val="mob"/>
      <sheetName val="an_alat"/>
      <sheetName val="ANALISA "/>
      <sheetName val="Affiliate With Reporting Unit"/>
      <sheetName val="Exchange Rates"/>
      <sheetName val="D &amp; W sizes"/>
      <sheetName val="HAR.SAT"/>
      <sheetName val="eqp-rek"/>
      <sheetName val="Sheet1"/>
      <sheetName val="Sheet2"/>
      <sheetName val="dasar"/>
      <sheetName val="DAF-2"/>
      <sheetName val="Ana"/>
      <sheetName val="hidran"/>
      <sheetName val="rekap-e20_(USD)1"/>
      <sheetName val="BQ-E20-02_(USD)1"/>
      <sheetName val="BQ_(3)1"/>
      <sheetName val="BQ_(2)1"/>
      <sheetName val="Cover_(x)1"/>
      <sheetName val="Cor_Apt1"/>
      <sheetName val="Cover_Daf-21"/>
      <sheetName val="Sales_Parameter1"/>
      <sheetName val="AN-ME"/>
      <sheetName val="LISTRIK"/>
      <sheetName val="Pek. Utama"/>
      <sheetName val="Regenerator  Concrete Structure"/>
      <sheetName val="HSP UPAH&amp;BAHAN"/>
      <sheetName val="Bill.2. PL - SUPPLY A"/>
      <sheetName val="Harsat Bahan"/>
      <sheetName val="Jembatan I"/>
      <sheetName val="112-885"/>
      <sheetName val="Anl.+"/>
      <sheetName val="CAT_5"/>
      <sheetName val="penawaran elianto"/>
      <sheetName val="DATA"/>
      <sheetName val="Cover _x_"/>
      <sheetName val="divII"/>
      <sheetName val="Quantity"/>
      <sheetName val="bhn,upah,alat"/>
      <sheetName val="Ans Kom Precast"/>
      <sheetName val="bhn-upah"/>
      <sheetName val="ISIAN (2)"/>
      <sheetName val="BEK-UP-OVERLEY"/>
      <sheetName val="sal &amp; galian"/>
      <sheetName val="LPA"/>
      <sheetName val="bahu jalan"/>
      <sheetName val="An-Ars"/>
      <sheetName val=" An-Str "/>
      <sheetName val="Ana_harsat_persiapan"/>
      <sheetName val="ANA_TRESTLE_REKLAMASI_JEMBATAN"/>
      <sheetName val="Koefisien Besi ( hit. bareng )"/>
      <sheetName val="UPAH BORONG"/>
      <sheetName val="PRICE"/>
      <sheetName val="Analisa  BOW"/>
      <sheetName val="HSD"/>
      <sheetName val="SchC"/>
      <sheetName val="SchA"/>
      <sheetName val="SewAlat"/>
      <sheetName val="SchB"/>
      <sheetName val="SchD"/>
      <sheetName val="Sum"/>
      <sheetName val="PENAWARAN"/>
      <sheetName val="Harga Bahan"/>
      <sheetName val="MUA"/>
      <sheetName val="Harga Sat."/>
      <sheetName val="Beban Box culvert"/>
      <sheetName val="H Satuan Dasar"/>
      <sheetName val="AGG A"/>
      <sheetName val="AGG B"/>
      <sheetName val="DAFTAR BAHAN"/>
      <sheetName val="ATBL"/>
      <sheetName val="DAFTAR ALAT"/>
      <sheetName val="MARKA"/>
      <sheetName val="PAS. BATU"/>
      <sheetName val="PRIME COAT"/>
      <sheetName val="URUKAN"/>
      <sheetName val="Cost CCTV"/>
      <sheetName val="REKAP ME-I"/>
      <sheetName val="DAF-1"/>
      <sheetName val="Harsat Upah"/>
      <sheetName val="Harga ME "/>
      <sheetName val="BAG_2"/>
      <sheetName val="Master Data"/>
      <sheetName val="Ktr Cbg "/>
      <sheetName val="DAFTAR HARGA"/>
      <sheetName val="入力作成表"/>
      <sheetName val="mep"/>
      <sheetName val="AHSbj"/>
      <sheetName val="D2.8"/>
      <sheetName val="DIVI6"/>
      <sheetName val="DIVI5"/>
      <sheetName val="DIVI8"/>
      <sheetName val="DIVI7"/>
      <sheetName val="BOQ"/>
      <sheetName val="DIVI3"/>
      <sheetName val="DIVI2"/>
      <sheetName val="BASC"/>
      <sheetName val="DIVI1"/>
      <sheetName val="Ur.Agregat"/>
      <sheetName val="Anl-Mobil(14)"/>
      <sheetName val="Anl.Ls(15)"/>
      <sheetName val="Umum"/>
      <sheetName val="HSD (8)"/>
      <sheetName val="ANAL2"/>
      <sheetName val="ANAL1"/>
      <sheetName val="Harga Dasar"/>
      <sheetName val="DIV.2"/>
      <sheetName val="geotekstil"/>
      <sheetName val="srt-pnwr"/>
      <sheetName val="huruf"/>
      <sheetName val="RAP"/>
      <sheetName val="depresiasi"/>
      <sheetName val="RAP (2)"/>
      <sheetName val="meth hsl nego"/>
      <sheetName val="Analysa"/>
      <sheetName val="Kuantitas"/>
      <sheetName val="nama PT."/>
      <sheetName val="ALT"/>
      <sheetName val="SUB"/>
      <sheetName val="UPH"/>
      <sheetName val="anal_hs"/>
      <sheetName val="Upah_Bahan"/>
      <sheetName val="MATERIAL ANALISA"/>
      <sheetName val="Analysis"/>
      <sheetName val="S-Kurve"/>
      <sheetName val="H_Satuan1"/>
      <sheetName val="an__struktur"/>
      <sheetName val="rek_det_1-3"/>
      <sheetName val="Man_Power"/>
      <sheetName val="Mat_Mek"/>
      <sheetName val="Mat_Elk"/>
      <sheetName val="E20-02Guest_House"/>
      <sheetName val="HRG_BHN"/>
      <sheetName val="HARGA_SATUAN"/>
      <sheetName val="blok_7"/>
      <sheetName val="Plumbing_&amp;_Fire"/>
      <sheetName val="B000(Steel)"/>
      <sheetName val="2000_080401"/>
      <sheetName val="rekI"/>
      <sheetName val="rab lt 2 bo"/>
      <sheetName val="Upah"/>
      <sheetName val="basic"/>
      <sheetName val="total"/>
      <sheetName val="terbilang rp"/>
      <sheetName val="Daftar-Anal"/>
      <sheetName val="sdm"/>
      <sheetName val="map"/>
      <sheetName val="rkp"/>
      <sheetName val="ADM"/>
      <sheetName val="Bank"/>
      <sheetName val="JK"/>
      <sheetName val="Rincian SIM"/>
      <sheetName val="PMS"/>
      <sheetName val="PP"/>
      <sheetName val="Bangunan Utama"/>
      <sheetName val="DAF-5"/>
      <sheetName val="DAFTAR 7"/>
      <sheetName val="DAF_1"/>
      <sheetName val="DAFTAR_8"/>
      <sheetName val="R20_R30_work"/>
      <sheetName val="CV"/>
      <sheetName val="RPP01-1"/>
      <sheetName val="PDP"/>
      <sheetName val="Add_trans"/>
      <sheetName val="S_2"/>
      <sheetName val="Pro_Base"/>
      <sheetName val="S_1"/>
      <sheetName val="Revenue"/>
      <sheetName val="Add_rev"/>
      <sheetName val="Exist"/>
      <sheetName val="Tot"/>
      <sheetName val="Tranponder"/>
      <sheetName val="Hrg Sat"/>
      <sheetName val="DC"/>
      <sheetName val="bilangan"/>
      <sheetName val="Harga"/>
      <sheetName val="rincian A"/>
      <sheetName val="h satuan pekerjaan"/>
      <sheetName val="BOI_SIPIL"/>
      <sheetName val="Analisa ME (2)"/>
      <sheetName val="Kantor"/>
      <sheetName val="3_DIV8"/>
      <sheetName val="API610 Process Data"/>
      <sheetName val="API610 Type BB"/>
      <sheetName val="API610 Type OH"/>
      <sheetName val="API610 Type VS"/>
      <sheetName val="Units"/>
      <sheetName val="Instructions"/>
      <sheetName val="Input"/>
      <sheetName val="an__struktur1"/>
      <sheetName val="rek_det_1-31"/>
      <sheetName val="BQ_(3)2"/>
      <sheetName val="BQ_(2)2"/>
      <sheetName val="rekap-e20_(USD)2"/>
      <sheetName val="BQ-E20-02_(USD)2"/>
      <sheetName val="Cover_(x)2"/>
      <sheetName val="Cor_Apt2"/>
      <sheetName val="Cover_Daf-22"/>
      <sheetName val="Sales_Parameter2"/>
      <sheetName val="Grand_summary"/>
      <sheetName val="UPAH_&amp;_BHN_ARS"/>
      <sheetName val="AHS_ARS"/>
      <sheetName val="List_material"/>
      <sheetName val="REKAP_PANEL"/>
      <sheetName val="Fire_Fighting"/>
      <sheetName val="Item_Kompensasi"/>
      <sheetName val="HB_"/>
      <sheetName val="Daftar_Upah"/>
      <sheetName val="Agregat_Halus_&amp;_Kasar"/>
      <sheetName val="Ans_Kom_Precast"/>
      <sheetName val="Weight Bridge"/>
      <sheetName val="Panel,feeder,elek"/>
      <sheetName val="RAB-VAC"/>
      <sheetName val="RAB-PK"/>
      <sheetName val="RAB-ELC"/>
      <sheetName val="RAB-PL"/>
      <sheetName val="RAB-EL"/>
      <sheetName val="Bill_2_ PL _ SUPPLY A"/>
      <sheetName val="BQ-Str"/>
      <sheetName val="ANALISA SOFT"/>
      <sheetName val="Daf 1"/>
      <sheetName val="Rev0"/>
      <sheetName val="TENES"/>
      <sheetName val="a.h ars sum"/>
      <sheetName val="analisa_gedung"/>
      <sheetName val="Lab E (FKU)"/>
      <sheetName val="chitimc"/>
      <sheetName val="THPDMoi  _2_"/>
      <sheetName val="dongia _2_"/>
      <sheetName val="gtrinh"/>
      <sheetName val="phuluc1"/>
      <sheetName val="TONG HOP VL_NC"/>
      <sheetName val="lam_moi"/>
      <sheetName val="chitiet"/>
      <sheetName val="TONGKE3p "/>
      <sheetName val="giathanh1"/>
      <sheetName val="TH VL_ NC_ DDHT Thanhphuoc"/>
      <sheetName val="_REF"/>
      <sheetName val="DONGIA"/>
      <sheetName val="thao_go"/>
      <sheetName val="DON GIA"/>
      <sheetName val="TONGKE_HT"/>
      <sheetName val="DG"/>
      <sheetName val="dtxl"/>
      <sheetName val="LKVL_CK_HT_GD1"/>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TE TS FA LAN MATV"/>
      <sheetName val="Accounts"/>
      <sheetName val="Basic_Data"/>
      <sheetName val="rpp 1-5"/>
      <sheetName val="610 6"/>
      <sheetName val="rpp 1-6"/>
      <sheetName val="BAHAN1"/>
      <sheetName val="UBA"/>
      <sheetName val="Schedulle(S-curve)Break"/>
      <sheetName val="upahbahan"/>
      <sheetName val="rab1"/>
      <sheetName val="OUTPUT"/>
      <sheetName val="Hsatbahan"/>
      <sheetName val="Prog CD"/>
      <sheetName val="Cipinang"/>
      <sheetName val="Bek.Sloof"/>
      <sheetName val="CH"/>
      <sheetName val="tgp_02"/>
      <sheetName val="Hrg Bhn &amp; Upah"/>
      <sheetName val="HARGA DASAR BAHAN"/>
      <sheetName val="HARGA DASAR UPAH"/>
      <sheetName val="Uph,Bhn&amp;alat"/>
      <sheetName val="Info Umum"/>
      <sheetName val="BA. Terahir SA"/>
      <sheetName val="H_Sat (WK)"/>
      <sheetName val="BIOSEPTIC"/>
      <sheetName val="I-ME"/>
      <sheetName val="Analisa Upah &amp; Bahan Plum"/>
      <sheetName val="Pipe Bridge"/>
      <sheetName val="Conveyor Bridge"/>
      <sheetName val="B_Conveyor"/>
      <sheetName val="Pekerjaan Luar"/>
      <sheetName val="M_O_S_"/>
      <sheetName val="B_Processing I"/>
      <sheetName val="B_Processing II"/>
      <sheetName val="B_Processing III"/>
      <sheetName val="B_Processing IV"/>
      <sheetName val="Preliminaries"/>
      <sheetName val="B_Processing V"/>
      <sheetName val="B_Produksi_skm_"/>
      <sheetName val="B_ Utility"/>
      <sheetName val="Analisa Gabungan"/>
      <sheetName val="Harga Bahan &amp; Upah "/>
      <sheetName val="Harga sewa alat"/>
      <sheetName val="HARGA SATUAN UPAH PEKERJA"/>
      <sheetName val="BQ (extern)"/>
      <sheetName val="rab - persiapan &amp; lantai-1"/>
      <sheetName val="komp awal"/>
      <sheetName val="struktur"/>
      <sheetName val="bahan "/>
      <sheetName val="LAL - PASAR PAGI "/>
      <sheetName val="ANALISA  (BARU)"/>
      <sheetName val="HRGA SATUAN UPAH-BAHAN"/>
      <sheetName val="prog-dinding"/>
      <sheetName val="Bill rekap"/>
      <sheetName val="Rate"/>
      <sheetName val="SITE-E"/>
      <sheetName val="304_06"/>
      <sheetName val="I_KAMAR"/>
      <sheetName val="AHS "/>
      <sheetName val="HSD Alat"/>
      <sheetName val="HSD Bahan"/>
      <sheetName val="Lamp 2"/>
      <sheetName val="Jadwal"/>
      <sheetName val="Sum_If"/>
      <sheetName val="HSD Upah"/>
      <sheetName val="Lamp 1"/>
      <sheetName val="metode"/>
      <sheetName val="Data2"/>
      <sheetName val="Commodity Codes 6.03.1"/>
      <sheetName val="ES_PARK"/>
      <sheetName val="ES-PARK"/>
      <sheetName val="ME TU"/>
      <sheetName val="GENSET"/>
      <sheetName val="EL"/>
      <sheetName val="ME PL"/>
      <sheetName val="TRAFO"/>
      <sheetName val="List Plant"/>
      <sheetName val="SD"/>
      <sheetName val="Sat Das"/>
      <sheetName val="upah bahan"/>
      <sheetName val="BHN-UPH-ALT"/>
      <sheetName val="REKAP."/>
      <sheetName val="KURVA-S"/>
      <sheetName val="Analisa-1"/>
      <sheetName val="5-Peralatan"/>
      <sheetName val="Analisa HSP"/>
      <sheetName val="SATUAN_JADI"/>
      <sheetName val="HG-UPAH"/>
      <sheetName val="ANALISA ALAT BERAT"/>
      <sheetName val="COVER BA (2)"/>
      <sheetName val="BA CCO"/>
      <sheetName val="AN. HS PEK.BETON"/>
      <sheetName val="desain"/>
      <sheetName val="Sheet3"/>
      <sheetName val="KELAS A"/>
      <sheetName val="SCEDULE B2"/>
      <sheetName val="7a. Compar.Asphalt (Machine)"/>
      <sheetName val="4.Equipment Cost"/>
      <sheetName val="Agregat ABC"/>
      <sheetName val="Analisa Quarry"/>
      <sheetName val="NP-10"/>
      <sheetName val="NP-6"/>
      <sheetName val="NP-7"/>
      <sheetName val="NP-8"/>
      <sheetName val="HSLAIN-LAIN"/>
      <sheetName val="Agg C"/>
    </sheetNames>
    <sheetDataSet>
      <sheetData sheetId="0">
        <row r="14">
          <cell r="B14" t="str">
            <v>I.</v>
          </cell>
        </row>
      </sheetData>
      <sheetData sheetId="1">
        <row r="14">
          <cell r="B14" t="str">
            <v>I.</v>
          </cell>
        </row>
      </sheetData>
      <sheetData sheetId="2">
        <row r="14">
          <cell r="B14" t="str">
            <v>I.</v>
          </cell>
        </row>
      </sheetData>
      <sheetData sheetId="3">
        <row r="14">
          <cell r="B14" t="str">
            <v>I.</v>
          </cell>
        </row>
      </sheetData>
      <sheetData sheetId="4">
        <row r="14">
          <cell r="B14" t="str">
            <v>I.</v>
          </cell>
        </row>
      </sheetData>
      <sheetData sheetId="5" refreshError="1">
        <row r="14">
          <cell r="B14" t="str">
            <v>I.</v>
          </cell>
          <cell r="D14" t="str">
            <v>CONCRETE WORKS</v>
          </cell>
        </row>
        <row r="15">
          <cell r="B15">
            <v>1</v>
          </cell>
          <cell r="D15" t="str">
            <v xml:space="preserve">Concrete column C1, C2, &amp; C3 </v>
          </cell>
          <cell r="E15" t="str">
            <v>m3</v>
          </cell>
          <cell r="F15">
            <v>4.8600000000000003</v>
          </cell>
          <cell r="G15">
            <v>779354</v>
          </cell>
          <cell r="H15">
            <v>120000</v>
          </cell>
          <cell r="I15">
            <v>4370860.4400000004</v>
          </cell>
        </row>
        <row r="16">
          <cell r="B16">
            <v>2</v>
          </cell>
          <cell r="D16" t="str">
            <v>Concrete beam 200 x 150</v>
          </cell>
          <cell r="E16" t="str">
            <v>m3</v>
          </cell>
          <cell r="F16">
            <v>12.29</v>
          </cell>
          <cell r="G16">
            <v>803874</v>
          </cell>
          <cell r="H16">
            <v>120000</v>
          </cell>
          <cell r="I16">
            <v>11354411.459999999</v>
          </cell>
        </row>
        <row r="17">
          <cell r="B17">
            <v>3</v>
          </cell>
          <cell r="D17" t="str">
            <v>Concrete slab  12 thick</v>
          </cell>
          <cell r="E17" t="str">
            <v>m3</v>
          </cell>
          <cell r="F17">
            <v>76.930000000000007</v>
          </cell>
          <cell r="G17">
            <v>398186</v>
          </cell>
          <cell r="H17">
            <v>180000</v>
          </cell>
          <cell r="I17">
            <v>44479848.980000004</v>
          </cell>
        </row>
        <row r="19">
          <cell r="B19">
            <v>4</v>
          </cell>
          <cell r="D19" t="str">
            <v>Reinforcing steel</v>
          </cell>
        </row>
        <row r="20">
          <cell r="D20" t="str">
            <v xml:space="preserve"> - Dia. 13</v>
          </cell>
          <cell r="E20" t="str">
            <v>kg</v>
          </cell>
          <cell r="F20">
            <v>3456.24</v>
          </cell>
          <cell r="G20">
            <v>8355</v>
          </cell>
          <cell r="H20">
            <v>840</v>
          </cell>
          <cell r="I20">
            <v>31780126.799999997</v>
          </cell>
        </row>
        <row r="21">
          <cell r="D21" t="str">
            <v xml:space="preserve"> - Dia. 10</v>
          </cell>
          <cell r="E21" t="str">
            <v>kg</v>
          </cell>
          <cell r="F21">
            <v>1545.31</v>
          </cell>
          <cell r="G21">
            <v>8355</v>
          </cell>
          <cell r="H21">
            <v>840</v>
          </cell>
          <cell r="I21">
            <v>14209125.449999999</v>
          </cell>
        </row>
        <row r="22">
          <cell r="D22" t="str">
            <v xml:space="preserve"> - Dia.   8</v>
          </cell>
          <cell r="E22" t="str">
            <v>kg</v>
          </cell>
          <cell r="F22">
            <v>1212.18</v>
          </cell>
          <cell r="G22">
            <v>8355</v>
          </cell>
          <cell r="H22">
            <v>840</v>
          </cell>
          <cell r="I22">
            <v>11145995.100000001</v>
          </cell>
        </row>
        <row r="23">
          <cell r="D23" t="str">
            <v xml:space="preserve"> - Dowel dia. 13</v>
          </cell>
          <cell r="E23" t="str">
            <v>ea</v>
          </cell>
          <cell r="F23">
            <v>396</v>
          </cell>
          <cell r="G23">
            <v>5225</v>
          </cell>
          <cell r="H23">
            <v>600</v>
          </cell>
          <cell r="I23">
            <v>2306700</v>
          </cell>
        </row>
        <row r="25">
          <cell r="B25">
            <v>6</v>
          </cell>
          <cell r="D25" t="str">
            <v>Joint sealant &amp; filler</v>
          </cell>
          <cell r="E25" t="str">
            <v>m'</v>
          </cell>
          <cell r="F25">
            <v>118.8</v>
          </cell>
          <cell r="G25">
            <v>4685</v>
          </cell>
          <cell r="H25">
            <v>1560</v>
          </cell>
          <cell r="I25">
            <v>741906</v>
          </cell>
        </row>
        <row r="26">
          <cell r="B26">
            <v>7</v>
          </cell>
          <cell r="D26" t="str">
            <v>Polythene</v>
          </cell>
          <cell r="E26" t="str">
            <v>m2</v>
          </cell>
          <cell r="F26">
            <v>536.20000000000005</v>
          </cell>
          <cell r="G26">
            <v>5566</v>
          </cell>
          <cell r="H26">
            <v>600</v>
          </cell>
          <cell r="I26">
            <v>3306209.2</v>
          </cell>
        </row>
        <row r="27">
          <cell r="B27">
            <v>8</v>
          </cell>
          <cell r="D27" t="str">
            <v>Sand blanket 2 cm thick</v>
          </cell>
          <cell r="E27" t="str">
            <v>m3</v>
          </cell>
          <cell r="F27">
            <v>10.7</v>
          </cell>
          <cell r="G27">
            <v>90000</v>
          </cell>
          <cell r="H27">
            <v>1896</v>
          </cell>
          <cell r="I27">
            <v>983287.2</v>
          </cell>
        </row>
        <row r="28">
          <cell r="I28">
            <v>124678470.63000003</v>
          </cell>
        </row>
        <row r="30">
          <cell r="B30" t="str">
            <v>II.</v>
          </cell>
          <cell r="D30" t="str">
            <v>WOOD &amp; PLASTIC WORKS</v>
          </cell>
        </row>
        <row r="31">
          <cell r="B31">
            <v>1</v>
          </cell>
          <cell r="D31" t="str">
            <v>Timber/wooden truss</v>
          </cell>
        </row>
        <row r="32">
          <cell r="D32" t="str">
            <v xml:space="preserve"> - 80/150</v>
          </cell>
          <cell r="E32" t="str">
            <v>m3</v>
          </cell>
          <cell r="F32">
            <v>0</v>
          </cell>
          <cell r="G32">
            <v>2106245</v>
          </cell>
          <cell r="H32">
            <v>340000.00000000006</v>
          </cell>
          <cell r="I32">
            <v>0</v>
          </cell>
        </row>
        <row r="33">
          <cell r="D33" t="str">
            <v xml:space="preserve"> - 60/150</v>
          </cell>
          <cell r="E33" t="str">
            <v>m3</v>
          </cell>
          <cell r="F33">
            <v>0.56999999999999995</v>
          </cell>
          <cell r="G33">
            <v>2106245</v>
          </cell>
          <cell r="H33">
            <v>340000.00000000006</v>
          </cell>
          <cell r="I33">
            <v>1394359.65</v>
          </cell>
        </row>
        <row r="34">
          <cell r="D34" t="str">
            <v xml:space="preserve"> - 50/100</v>
          </cell>
          <cell r="E34" t="str">
            <v>m3</v>
          </cell>
          <cell r="F34">
            <v>4.84</v>
          </cell>
          <cell r="G34">
            <v>2106245</v>
          </cell>
          <cell r="H34">
            <v>340000.00000000006</v>
          </cell>
          <cell r="I34">
            <v>11839825.799999999</v>
          </cell>
        </row>
        <row r="35">
          <cell r="D35" t="str">
            <v xml:space="preserve"> - 30/150</v>
          </cell>
          <cell r="E35" t="str">
            <v>m3</v>
          </cell>
          <cell r="F35">
            <v>1.73</v>
          </cell>
          <cell r="G35">
            <v>2106245</v>
          </cell>
          <cell r="H35">
            <v>340000.00000000006</v>
          </cell>
          <cell r="I35">
            <v>4232003.8499999996</v>
          </cell>
        </row>
        <row r="36">
          <cell r="D36" t="str">
            <v xml:space="preserve"> - 50/70</v>
          </cell>
          <cell r="E36" t="str">
            <v>m3</v>
          </cell>
          <cell r="F36">
            <v>10.36</v>
          </cell>
          <cell r="G36">
            <v>2106245</v>
          </cell>
          <cell r="H36">
            <v>340000.00000000006</v>
          </cell>
          <cell r="I36">
            <v>25343098.199999999</v>
          </cell>
        </row>
        <row r="37">
          <cell r="D37" t="str">
            <v xml:space="preserve"> - 30/40</v>
          </cell>
          <cell r="E37" t="str">
            <v>m3</v>
          </cell>
          <cell r="F37">
            <v>4.1399999999999997</v>
          </cell>
          <cell r="G37">
            <v>2106245</v>
          </cell>
          <cell r="H37">
            <v>340000.00000000006</v>
          </cell>
          <cell r="I37">
            <v>10127454.299999999</v>
          </cell>
        </row>
        <row r="39">
          <cell r="B39">
            <v>2</v>
          </cell>
          <cell r="D39" t="str">
            <v>Steel Plate 4 mm</v>
          </cell>
          <cell r="E39" t="str">
            <v>kg</v>
          </cell>
          <cell r="F39">
            <v>361.7</v>
          </cell>
          <cell r="G39">
            <v>9205</v>
          </cell>
          <cell r="H39">
            <v>3000</v>
          </cell>
          <cell r="I39">
            <v>4414548.5</v>
          </cell>
        </row>
        <row r="40">
          <cell r="B40">
            <v>3</v>
          </cell>
          <cell r="D40" t="str">
            <v>Bolt dia. 12 mm</v>
          </cell>
          <cell r="E40" t="str">
            <v>ea</v>
          </cell>
          <cell r="F40">
            <v>36</v>
          </cell>
          <cell r="G40">
            <v>4950</v>
          </cell>
          <cell r="H40">
            <v>600</v>
          </cell>
          <cell r="I40">
            <v>199800</v>
          </cell>
        </row>
        <row r="41">
          <cell r="B41">
            <v>4</v>
          </cell>
          <cell r="D41" t="str">
            <v>Timber ceiling 50/70</v>
          </cell>
          <cell r="E41" t="str">
            <v>m3</v>
          </cell>
          <cell r="F41">
            <v>7.54</v>
          </cell>
          <cell r="G41">
            <v>2106245</v>
          </cell>
          <cell r="H41">
            <v>10428</v>
          </cell>
          <cell r="I41">
            <v>15959714.42</v>
          </cell>
        </row>
        <row r="42">
          <cell r="B42">
            <v>5</v>
          </cell>
          <cell r="D42" t="str">
            <v>Timber railing</v>
          </cell>
        </row>
        <row r="43">
          <cell r="D43" t="str">
            <v xml:space="preserve"> - 80/80</v>
          </cell>
          <cell r="E43" t="str">
            <v>m3</v>
          </cell>
          <cell r="F43">
            <v>0.2</v>
          </cell>
          <cell r="G43">
            <v>3878655</v>
          </cell>
          <cell r="H43">
            <v>340000</v>
          </cell>
          <cell r="I43">
            <v>843731</v>
          </cell>
        </row>
        <row r="44">
          <cell r="D44" t="str">
            <v xml:space="preserve"> - 60/80</v>
          </cell>
          <cell r="E44" t="str">
            <v>m3</v>
          </cell>
          <cell r="F44">
            <v>0.43</v>
          </cell>
          <cell r="G44">
            <v>3878655</v>
          </cell>
          <cell r="H44">
            <v>340000</v>
          </cell>
          <cell r="I44">
            <v>1814021.65</v>
          </cell>
        </row>
        <row r="45">
          <cell r="D45" t="str">
            <v xml:space="preserve"> - 50/30</v>
          </cell>
          <cell r="E45" t="str">
            <v>m3</v>
          </cell>
          <cell r="F45">
            <v>0.17</v>
          </cell>
          <cell r="G45">
            <v>3878655</v>
          </cell>
          <cell r="H45">
            <v>340000</v>
          </cell>
          <cell r="I45">
            <v>717171.35000000009</v>
          </cell>
        </row>
        <row r="46">
          <cell r="I46">
            <v>76885728.719999999</v>
          </cell>
        </row>
        <row r="48">
          <cell r="B48" t="str">
            <v>III.</v>
          </cell>
          <cell r="D48" t="str">
            <v>THERMAL &amp; MOISTURE PROTECTION WORKS</v>
          </cell>
        </row>
        <row r="50">
          <cell r="B50">
            <v>1</v>
          </cell>
          <cell r="D50" t="str">
            <v>Wall</v>
          </cell>
        </row>
        <row r="51">
          <cell r="D51" t="str">
            <v xml:space="preserve"> - Concrete hollow block 15 cm thick</v>
          </cell>
          <cell r="E51" t="str">
            <v>m2</v>
          </cell>
          <cell r="F51">
            <v>598.38</v>
          </cell>
          <cell r="G51">
            <v>125003</v>
          </cell>
          <cell r="H51">
            <v>10044</v>
          </cell>
          <cell r="I51">
            <v>80809423.859999999</v>
          </cell>
        </row>
        <row r="53">
          <cell r="B53">
            <v>2</v>
          </cell>
          <cell r="D53" t="str">
            <v>Ceiling</v>
          </cell>
        </row>
        <row r="54">
          <cell r="D54" t="str">
            <v xml:space="preserve"> - Plasterboard, 12 mm thick</v>
          </cell>
          <cell r="E54" t="str">
            <v>m2</v>
          </cell>
          <cell r="F54">
            <v>381.96</v>
          </cell>
          <cell r="G54">
            <v>57850</v>
          </cell>
          <cell r="H54">
            <v>6000</v>
          </cell>
          <cell r="I54">
            <v>24388146</v>
          </cell>
        </row>
        <row r="55">
          <cell r="D55" t="str">
            <v xml:space="preserve"> - Fibre/Glass reinforced cement, 6 mm thick</v>
          </cell>
          <cell r="E55" t="str">
            <v>m2</v>
          </cell>
          <cell r="F55">
            <v>300.95</v>
          </cell>
          <cell r="G55">
            <v>46500</v>
          </cell>
          <cell r="H55">
            <v>4200</v>
          </cell>
          <cell r="I55">
            <v>15258165</v>
          </cell>
        </row>
        <row r="57">
          <cell r="B57">
            <v>3</v>
          </cell>
          <cell r="D57" t="str">
            <v>Wooden fascia</v>
          </cell>
          <cell r="E57" t="str">
            <v>m'</v>
          </cell>
          <cell r="F57">
            <v>213.7</v>
          </cell>
          <cell r="G57">
            <v>27305</v>
          </cell>
          <cell r="H57">
            <v>6000</v>
          </cell>
          <cell r="I57">
            <v>7117278.5</v>
          </cell>
        </row>
        <row r="58">
          <cell r="B58">
            <v>4</v>
          </cell>
          <cell r="D58" t="str">
            <v>Corugated metal roofing</v>
          </cell>
          <cell r="E58" t="str">
            <v>m2</v>
          </cell>
          <cell r="F58">
            <v>55</v>
          </cell>
          <cell r="G58">
            <v>31702</v>
          </cell>
          <cell r="H58">
            <v>2160</v>
          </cell>
          <cell r="I58">
            <v>1862410</v>
          </cell>
        </row>
        <row r="59">
          <cell r="B59">
            <v>5</v>
          </cell>
          <cell r="D59" t="str">
            <v>Metal ridge cap</v>
          </cell>
          <cell r="E59" t="str">
            <v>m'</v>
          </cell>
          <cell r="F59">
            <v>11</v>
          </cell>
          <cell r="G59">
            <v>20623</v>
          </cell>
          <cell r="H59">
            <v>2160</v>
          </cell>
          <cell r="I59">
            <v>250613</v>
          </cell>
        </row>
        <row r="60">
          <cell r="B60">
            <v>6</v>
          </cell>
          <cell r="D60" t="str">
            <v>PVC gutter 220 x 150</v>
          </cell>
          <cell r="E60" t="str">
            <v>m'</v>
          </cell>
          <cell r="F60">
            <v>123.6</v>
          </cell>
          <cell r="G60">
            <v>32500</v>
          </cell>
          <cell r="H60">
            <v>9876</v>
          </cell>
          <cell r="I60">
            <v>5237673.5999999996</v>
          </cell>
        </row>
        <row r="61">
          <cell r="B61">
            <v>7</v>
          </cell>
          <cell r="D61" t="str">
            <v>Ceramic roof tile</v>
          </cell>
          <cell r="E61" t="str">
            <v>m2</v>
          </cell>
          <cell r="F61">
            <v>767.3</v>
          </cell>
          <cell r="G61">
            <v>42500</v>
          </cell>
          <cell r="H61">
            <v>1800</v>
          </cell>
          <cell r="I61">
            <v>33991390</v>
          </cell>
        </row>
        <row r="62">
          <cell r="B62">
            <v>8</v>
          </cell>
          <cell r="D62" t="str">
            <v>Ceramic ridge cap tile</v>
          </cell>
          <cell r="E62" t="str">
            <v>m'</v>
          </cell>
          <cell r="F62">
            <v>64.400000000000006</v>
          </cell>
          <cell r="G62">
            <v>25650</v>
          </cell>
          <cell r="H62">
            <v>3600</v>
          </cell>
          <cell r="I62">
            <v>1883700.0000000002</v>
          </cell>
        </row>
        <row r="63">
          <cell r="B63">
            <v>7</v>
          </cell>
          <cell r="D63" t="str">
            <v>PVC down spout dia. 100 mm</v>
          </cell>
          <cell r="E63" t="str">
            <v>m'</v>
          </cell>
          <cell r="F63">
            <v>55.44</v>
          </cell>
          <cell r="G63">
            <v>23400</v>
          </cell>
          <cell r="H63">
            <v>5520</v>
          </cell>
          <cell r="I63">
            <v>1603324.8</v>
          </cell>
        </row>
        <row r="64">
          <cell r="B64">
            <v>8</v>
          </cell>
          <cell r="D64" t="str">
            <v>Wool insulation with aluminium foil below roof</v>
          </cell>
          <cell r="E64" t="str">
            <v>m2</v>
          </cell>
          <cell r="F64">
            <v>1142.4000000000001</v>
          </cell>
          <cell r="G64">
            <v>56930</v>
          </cell>
          <cell r="H64">
            <v>1800</v>
          </cell>
          <cell r="I64">
            <v>67093152.000000007</v>
          </cell>
        </row>
        <row r="65">
          <cell r="D65" t="str">
            <v>and above ceiling</v>
          </cell>
        </row>
        <row r="66">
          <cell r="B66">
            <v>9</v>
          </cell>
          <cell r="D66" t="str">
            <v>Roof drains</v>
          </cell>
          <cell r="E66" t="str">
            <v>ea</v>
          </cell>
          <cell r="F66">
            <v>11</v>
          </cell>
          <cell r="G66">
            <v>67500</v>
          </cell>
          <cell r="H66">
            <v>5520</v>
          </cell>
          <cell r="I66">
            <v>803220</v>
          </cell>
        </row>
        <row r="67">
          <cell r="I67">
            <v>240298496.76000002</v>
          </cell>
        </row>
        <row r="68">
          <cell r="B68" t="str">
            <v>IV.</v>
          </cell>
          <cell r="D68" t="str">
            <v>DOORS &amp; WINDOWS WORKS</v>
          </cell>
        </row>
        <row r="69">
          <cell r="B69">
            <v>1</v>
          </cell>
          <cell r="D69" t="str">
            <v>Doors</v>
          </cell>
        </row>
        <row r="70">
          <cell r="D70" t="str">
            <v xml:space="preserve"> - Type D4</v>
          </cell>
          <cell r="E70" t="str">
            <v>unit</v>
          </cell>
          <cell r="F70">
            <v>2</v>
          </cell>
          <cell r="G70">
            <v>1185000</v>
          </cell>
          <cell r="H70">
            <v>329568</v>
          </cell>
          <cell r="I70">
            <v>3029136</v>
          </cell>
        </row>
        <row r="71">
          <cell r="D71" t="str">
            <v xml:space="preserve"> - Type D6</v>
          </cell>
          <cell r="E71" t="str">
            <v>unit</v>
          </cell>
          <cell r="F71">
            <v>11</v>
          </cell>
          <cell r="G71">
            <v>902500</v>
          </cell>
          <cell r="H71">
            <v>651600</v>
          </cell>
          <cell r="I71">
            <v>17095100</v>
          </cell>
        </row>
        <row r="72">
          <cell r="D72" t="str">
            <v xml:space="preserve"> - Type D7</v>
          </cell>
          <cell r="E72" t="str">
            <v>unit</v>
          </cell>
          <cell r="F72">
            <v>3</v>
          </cell>
          <cell r="G72">
            <v>465500</v>
          </cell>
          <cell r="H72">
            <v>129576</v>
          </cell>
          <cell r="I72">
            <v>1785228</v>
          </cell>
        </row>
        <row r="73">
          <cell r="D73" t="str">
            <v xml:space="preserve"> - Type D8</v>
          </cell>
          <cell r="E73" t="str">
            <v>unit</v>
          </cell>
          <cell r="F73">
            <v>8</v>
          </cell>
          <cell r="G73">
            <v>865000</v>
          </cell>
          <cell r="H73">
            <v>241776</v>
          </cell>
          <cell r="I73">
            <v>8854208</v>
          </cell>
        </row>
        <row r="74">
          <cell r="D74" t="str">
            <v xml:space="preserve"> - Type DW1</v>
          </cell>
          <cell r="E74" t="str">
            <v>unit</v>
          </cell>
          <cell r="F74">
            <v>3</v>
          </cell>
          <cell r="G74">
            <v>1350000</v>
          </cell>
          <cell r="H74">
            <v>383316</v>
          </cell>
          <cell r="I74">
            <v>5199948</v>
          </cell>
        </row>
        <row r="75">
          <cell r="D75" t="str">
            <v xml:space="preserve"> - Type DW2</v>
          </cell>
          <cell r="E75" t="str">
            <v>unit</v>
          </cell>
          <cell r="F75">
            <v>1</v>
          </cell>
          <cell r="G75">
            <v>1015000</v>
          </cell>
          <cell r="H75">
            <v>282336</v>
          </cell>
          <cell r="I75">
            <v>1297336</v>
          </cell>
        </row>
        <row r="76">
          <cell r="D76" t="str">
            <v xml:space="preserve"> - Type DW3</v>
          </cell>
          <cell r="E76" t="str">
            <v>unit</v>
          </cell>
          <cell r="F76">
            <v>2</v>
          </cell>
          <cell r="G76">
            <v>1242500</v>
          </cell>
          <cell r="H76">
            <v>345156</v>
          </cell>
          <cell r="I76">
            <v>3175312</v>
          </cell>
        </row>
        <row r="77">
          <cell r="D77" t="str">
            <v xml:space="preserve"> - Type DW4</v>
          </cell>
          <cell r="E77" t="str">
            <v>unit</v>
          </cell>
          <cell r="F77">
            <v>2</v>
          </cell>
          <cell r="G77">
            <v>1242500</v>
          </cell>
          <cell r="H77">
            <v>345156</v>
          </cell>
          <cell r="I77">
            <v>3175312</v>
          </cell>
        </row>
        <row r="79">
          <cell r="B79">
            <v>2</v>
          </cell>
          <cell r="D79" t="str">
            <v>Windows</v>
          </cell>
        </row>
        <row r="80">
          <cell r="D80" t="str">
            <v xml:space="preserve"> - Type W3</v>
          </cell>
          <cell r="E80" t="str">
            <v>unit</v>
          </cell>
          <cell r="F80">
            <v>2</v>
          </cell>
          <cell r="G80">
            <v>250500</v>
          </cell>
          <cell r="H80">
            <v>69570</v>
          </cell>
          <cell r="I80">
            <v>640140</v>
          </cell>
        </row>
        <row r="81">
          <cell r="D81" t="str">
            <v xml:space="preserve"> - Type W3b</v>
          </cell>
          <cell r="E81" t="str">
            <v>unit</v>
          </cell>
          <cell r="F81">
            <v>1</v>
          </cell>
          <cell r="G81">
            <v>250500</v>
          </cell>
          <cell r="H81">
            <v>69570</v>
          </cell>
          <cell r="I81">
            <v>320070</v>
          </cell>
        </row>
        <row r="82">
          <cell r="D82" t="str">
            <v xml:space="preserve"> - Type W4</v>
          </cell>
          <cell r="E82" t="str">
            <v>unit</v>
          </cell>
          <cell r="F82">
            <v>2</v>
          </cell>
          <cell r="G82">
            <v>222500</v>
          </cell>
          <cell r="H82">
            <v>61416</v>
          </cell>
          <cell r="I82">
            <v>567832</v>
          </cell>
        </row>
        <row r="83">
          <cell r="D83" t="str">
            <v xml:space="preserve"> - Type W4b</v>
          </cell>
          <cell r="E83" t="str">
            <v>unit</v>
          </cell>
          <cell r="F83">
            <v>1</v>
          </cell>
          <cell r="G83">
            <v>191500</v>
          </cell>
          <cell r="H83">
            <v>49224</v>
          </cell>
          <cell r="I83">
            <v>240724</v>
          </cell>
        </row>
        <row r="84">
          <cell r="I84">
            <v>45380346</v>
          </cell>
        </row>
        <row r="86">
          <cell r="B86" t="str">
            <v>V.</v>
          </cell>
          <cell r="D86" t="str">
            <v>FINISHES WORKS</v>
          </cell>
        </row>
        <row r="87">
          <cell r="B87">
            <v>1</v>
          </cell>
          <cell r="D87" t="str">
            <v xml:space="preserve">Flooring </v>
          </cell>
        </row>
        <row r="88">
          <cell r="D88" t="str">
            <v xml:space="preserve"> - Granit tile</v>
          </cell>
          <cell r="E88" t="str">
            <v>m2</v>
          </cell>
          <cell r="F88">
            <v>255.6</v>
          </cell>
          <cell r="G88">
            <v>466675</v>
          </cell>
          <cell r="H88">
            <v>10800</v>
          </cell>
          <cell r="I88">
            <v>122042610</v>
          </cell>
        </row>
        <row r="89">
          <cell r="D89" t="str">
            <v xml:space="preserve"> - Ceramic tile non slip</v>
          </cell>
          <cell r="E89" t="str">
            <v>m2</v>
          </cell>
          <cell r="F89">
            <v>166.4</v>
          </cell>
          <cell r="G89">
            <v>82100</v>
          </cell>
          <cell r="H89">
            <v>7200</v>
          </cell>
          <cell r="I89">
            <v>14859520</v>
          </cell>
        </row>
        <row r="90">
          <cell r="D90" t="str">
            <v xml:space="preserve"> - Ceramic tile </v>
          </cell>
          <cell r="E90" t="str">
            <v>m2</v>
          </cell>
          <cell r="F90">
            <v>70.8</v>
          </cell>
          <cell r="G90">
            <v>72500</v>
          </cell>
          <cell r="H90">
            <v>7200</v>
          </cell>
          <cell r="I90">
            <v>5642760</v>
          </cell>
        </row>
        <row r="92">
          <cell r="B92">
            <v>2</v>
          </cell>
          <cell r="D92" t="str">
            <v>Wall</v>
          </cell>
        </row>
        <row r="93">
          <cell r="D93" t="str">
            <v xml:space="preserve"> - Plastered </v>
          </cell>
          <cell r="E93" t="str">
            <v>m2</v>
          </cell>
          <cell r="F93">
            <v>1119.8800000000001</v>
          </cell>
          <cell r="G93">
            <v>12540</v>
          </cell>
          <cell r="H93">
            <v>3600</v>
          </cell>
          <cell r="I93">
            <v>18074863.200000003</v>
          </cell>
        </row>
        <row r="94">
          <cell r="D94" t="str">
            <v xml:space="preserve"> - Ceramic tile</v>
          </cell>
          <cell r="E94" t="str">
            <v>m2</v>
          </cell>
          <cell r="F94">
            <v>123.29</v>
          </cell>
          <cell r="G94">
            <v>77245</v>
          </cell>
          <cell r="H94">
            <v>7200</v>
          </cell>
          <cell r="I94">
            <v>10411224.050000001</v>
          </cell>
        </row>
        <row r="95">
          <cell r="D95" t="str">
            <v xml:space="preserve"> - Granit skirting</v>
          </cell>
          <cell r="E95" t="str">
            <v>m'</v>
          </cell>
          <cell r="F95">
            <v>135.30000000000001</v>
          </cell>
          <cell r="G95">
            <v>93350</v>
          </cell>
          <cell r="H95">
            <v>6000</v>
          </cell>
          <cell r="I95">
            <v>13442055.000000002</v>
          </cell>
        </row>
        <row r="96">
          <cell r="D96" t="str">
            <v xml:space="preserve"> - Ceramic skirting</v>
          </cell>
          <cell r="E96" t="str">
            <v>m'</v>
          </cell>
          <cell r="F96">
            <v>69.2</v>
          </cell>
          <cell r="G96">
            <v>15450</v>
          </cell>
          <cell r="H96">
            <v>1800</v>
          </cell>
          <cell r="I96">
            <v>1193700</v>
          </cell>
        </row>
        <row r="98">
          <cell r="B98">
            <v>3</v>
          </cell>
          <cell r="D98" t="str">
            <v>Painting</v>
          </cell>
        </row>
        <row r="99">
          <cell r="D99" t="str">
            <v xml:space="preserve"> - Semi gloss oil base paint</v>
          </cell>
          <cell r="E99" t="str">
            <v>m2</v>
          </cell>
          <cell r="F99">
            <v>1184.9000000000001</v>
          </cell>
          <cell r="G99">
            <v>8700</v>
          </cell>
          <cell r="H99">
            <v>3000</v>
          </cell>
          <cell r="I99">
            <v>13863330.000000002</v>
          </cell>
        </row>
        <row r="100">
          <cell r="D100" t="str">
            <v xml:space="preserve"> - Flat acrylic</v>
          </cell>
          <cell r="E100" t="str">
            <v>m2</v>
          </cell>
          <cell r="F100">
            <v>427.8</v>
          </cell>
          <cell r="G100">
            <v>11500</v>
          </cell>
          <cell r="H100">
            <v>1200</v>
          </cell>
          <cell r="I100">
            <v>5433060</v>
          </cell>
        </row>
        <row r="101">
          <cell r="D101" t="str">
            <v xml:space="preserve"> - Semi gloss satin acrylic</v>
          </cell>
          <cell r="E101" t="str">
            <v>m2</v>
          </cell>
          <cell r="F101">
            <v>256.44</v>
          </cell>
          <cell r="G101">
            <v>13500</v>
          </cell>
          <cell r="H101">
            <v>3000</v>
          </cell>
          <cell r="I101">
            <v>4231260</v>
          </cell>
        </row>
        <row r="102">
          <cell r="I102">
            <v>209194382.25</v>
          </cell>
        </row>
        <row r="104">
          <cell r="B104" t="str">
            <v>VI.</v>
          </cell>
          <cell r="D104" t="str">
            <v>SPECIALTIES WORKS</v>
          </cell>
        </row>
        <row r="105">
          <cell r="B105">
            <v>1</v>
          </cell>
          <cell r="D105" t="str">
            <v>Sanitary ware and fitting</v>
          </cell>
        </row>
        <row r="106">
          <cell r="D106" t="str">
            <v xml:space="preserve"> -  Water closet western type</v>
          </cell>
          <cell r="E106" t="str">
            <v>unit</v>
          </cell>
          <cell r="F106">
            <v>7</v>
          </cell>
          <cell r="G106">
            <v>975000</v>
          </cell>
          <cell r="H106">
            <v>64584</v>
          </cell>
          <cell r="I106">
            <v>7277088</v>
          </cell>
        </row>
        <row r="107">
          <cell r="D107" t="str">
            <v xml:space="preserve"> - Wash basin/lavatory</v>
          </cell>
          <cell r="E107" t="str">
            <v>unit</v>
          </cell>
          <cell r="F107">
            <v>8</v>
          </cell>
          <cell r="G107">
            <v>1500000</v>
          </cell>
          <cell r="H107">
            <v>60000</v>
          </cell>
          <cell r="I107">
            <v>12480000</v>
          </cell>
        </row>
        <row r="108">
          <cell r="D108" t="str">
            <v xml:space="preserve"> - Bath tub</v>
          </cell>
          <cell r="E108" t="str">
            <v>unit</v>
          </cell>
          <cell r="F108">
            <v>4</v>
          </cell>
          <cell r="G108">
            <v>1250000</v>
          </cell>
          <cell r="H108">
            <v>240000</v>
          </cell>
          <cell r="I108">
            <v>5960000</v>
          </cell>
        </row>
        <row r="109">
          <cell r="D109" t="str">
            <v xml:space="preserve"> - Water closet squat type</v>
          </cell>
          <cell r="E109" t="str">
            <v>unit</v>
          </cell>
          <cell r="F109">
            <v>2</v>
          </cell>
          <cell r="G109">
            <v>450000</v>
          </cell>
          <cell r="H109">
            <v>34500</v>
          </cell>
          <cell r="I109">
            <v>969000</v>
          </cell>
        </row>
        <row r="110">
          <cell r="D110" t="str">
            <v xml:space="preserve"> - Faucet</v>
          </cell>
          <cell r="E110" t="str">
            <v>ea</v>
          </cell>
          <cell r="F110">
            <v>4</v>
          </cell>
          <cell r="G110">
            <v>180000</v>
          </cell>
          <cell r="H110">
            <v>1800</v>
          </cell>
          <cell r="I110">
            <v>727200</v>
          </cell>
        </row>
        <row r="111">
          <cell r="D111" t="str">
            <v xml:space="preserve"> - Urinal</v>
          </cell>
          <cell r="E111" t="str">
            <v>unit</v>
          </cell>
          <cell r="F111">
            <v>2</v>
          </cell>
          <cell r="G111">
            <v>1200000</v>
          </cell>
          <cell r="H111">
            <v>60000</v>
          </cell>
          <cell r="I111">
            <v>2520000</v>
          </cell>
        </row>
        <row r="112">
          <cell r="D112" t="str">
            <v xml:space="preserve"> - Shower</v>
          </cell>
          <cell r="E112" t="str">
            <v>unit</v>
          </cell>
          <cell r="F112">
            <v>5</v>
          </cell>
          <cell r="G112">
            <v>1500000</v>
          </cell>
          <cell r="H112">
            <v>30000</v>
          </cell>
          <cell r="I112">
            <v>7650000</v>
          </cell>
        </row>
        <row r="113">
          <cell r="D113" t="str">
            <v xml:space="preserve"> - Urinoir partition</v>
          </cell>
          <cell r="E113" t="str">
            <v>unit</v>
          </cell>
          <cell r="F113">
            <v>1</v>
          </cell>
          <cell r="G113">
            <v>350000</v>
          </cell>
          <cell r="H113">
            <v>60000</v>
          </cell>
          <cell r="I113">
            <v>410000</v>
          </cell>
        </row>
        <row r="115">
          <cell r="B115">
            <v>2</v>
          </cell>
          <cell r="D115" t="str">
            <v>Louvre</v>
          </cell>
        </row>
        <row r="116">
          <cell r="D116" t="str">
            <v xml:space="preserve"> - Type V1</v>
          </cell>
          <cell r="E116" t="str">
            <v>unit</v>
          </cell>
          <cell r="F116">
            <v>3</v>
          </cell>
          <cell r="G116">
            <v>61350</v>
          </cell>
          <cell r="H116">
            <v>15720</v>
          </cell>
          <cell r="I116">
            <v>231210</v>
          </cell>
        </row>
        <row r="117">
          <cell r="D117" t="str">
            <v xml:space="preserve"> - Type V2</v>
          </cell>
          <cell r="E117" t="str">
            <v>unit</v>
          </cell>
          <cell r="F117">
            <v>9</v>
          </cell>
          <cell r="G117">
            <v>117300</v>
          </cell>
          <cell r="H117">
            <v>30000</v>
          </cell>
          <cell r="I117">
            <v>1325700</v>
          </cell>
        </row>
        <row r="118">
          <cell r="D118" t="str">
            <v xml:space="preserve"> - Type V3</v>
          </cell>
          <cell r="E118" t="str">
            <v>unit</v>
          </cell>
          <cell r="F118">
            <v>8</v>
          </cell>
          <cell r="G118">
            <v>115125</v>
          </cell>
          <cell r="H118">
            <v>29520</v>
          </cell>
          <cell r="I118">
            <v>1157160</v>
          </cell>
        </row>
        <row r="119">
          <cell r="D119" t="str">
            <v xml:space="preserve"> - Type V4</v>
          </cell>
          <cell r="E119" t="str">
            <v>unit</v>
          </cell>
          <cell r="F119">
            <v>2</v>
          </cell>
          <cell r="G119">
            <v>305605</v>
          </cell>
          <cell r="H119">
            <v>78360</v>
          </cell>
          <cell r="I119">
            <v>767930</v>
          </cell>
        </row>
        <row r="120">
          <cell r="D120" t="str">
            <v xml:space="preserve"> - Type V5</v>
          </cell>
          <cell r="E120" t="str">
            <v>unit</v>
          </cell>
          <cell r="F120">
            <v>4</v>
          </cell>
          <cell r="G120">
            <v>715455</v>
          </cell>
          <cell r="H120">
            <v>183450</v>
          </cell>
          <cell r="I120">
            <v>3595620</v>
          </cell>
        </row>
        <row r="121">
          <cell r="B121">
            <v>3</v>
          </cell>
          <cell r="D121" t="str">
            <v>Fly screen</v>
          </cell>
          <cell r="E121" t="str">
            <v>m2</v>
          </cell>
          <cell r="F121">
            <v>18.04</v>
          </cell>
          <cell r="G121">
            <v>10255</v>
          </cell>
          <cell r="H121">
            <v>2100</v>
          </cell>
          <cell r="I121">
            <v>222884.19999999998</v>
          </cell>
        </row>
        <row r="122">
          <cell r="I122">
            <v>45293792.200000003</v>
          </cell>
        </row>
        <row r="123">
          <cell r="D123" t="str">
            <v>Copugated letal roïfing</v>
          </cell>
          <cell r="E123" t="str">
            <v>m2</v>
          </cell>
          <cell r="F123">
            <v>55.001953125</v>
          </cell>
          <cell r="G123">
            <v>31702.004028320313</v>
          </cell>
          <cell r="H123">
            <v>2160.0000019669533</v>
          </cell>
          <cell r="I123">
            <v>1862410.0000038147</v>
          </cell>
        </row>
        <row r="124">
          <cell r="B124" t="str">
            <v>VII.</v>
          </cell>
          <cell r="D124" t="str">
            <v>EQUIPMENT WORKS</v>
          </cell>
        </row>
        <row r="125">
          <cell r="B125">
            <v>1</v>
          </cell>
          <cell r="D125" t="str">
            <v>Kitchen sink, include faucet</v>
          </cell>
          <cell r="E125" t="str">
            <v>unit</v>
          </cell>
          <cell r="F125">
            <v>1</v>
          </cell>
          <cell r="G125">
            <v>705120</v>
          </cell>
          <cell r="H125">
            <v>135600</v>
          </cell>
          <cell r="I125">
            <v>840720</v>
          </cell>
        </row>
        <row r="126">
          <cell r="B126">
            <v>2</v>
          </cell>
          <cell r="D126" t="str">
            <v>Kitchen exhaust hood incl. ducting</v>
          </cell>
          <cell r="E126" t="str">
            <v>unit</v>
          </cell>
          <cell r="F126">
            <v>1</v>
          </cell>
          <cell r="G126">
            <v>2028000</v>
          </cell>
          <cell r="H126">
            <v>240000</v>
          </cell>
          <cell r="I126">
            <v>2268000</v>
          </cell>
        </row>
        <row r="127">
          <cell r="I127">
            <v>3108720</v>
          </cell>
        </row>
        <row r="129">
          <cell r="B129" t="str">
            <v>VIII.</v>
          </cell>
          <cell r="D129" t="str">
            <v>MECHANICAL WORKS</v>
          </cell>
        </row>
        <row r="130">
          <cell r="B130">
            <v>1</v>
          </cell>
          <cell r="D130" t="str">
            <v>Air conditioning &amp; Ventilating system</v>
          </cell>
        </row>
        <row r="131">
          <cell r="B131">
            <v>1.1000000000000001</v>
          </cell>
          <cell r="D131" t="str">
            <v>Install only, materiak by owner</v>
          </cell>
        </row>
        <row r="132">
          <cell r="D132" t="str">
            <v>a. Type : Wall Mounted</v>
          </cell>
        </row>
        <row r="133">
          <cell r="D133" t="str">
            <v xml:space="preserve">     -  ACC-E20.01, FCU-E20.1, cap. 4,60 kW</v>
          </cell>
          <cell r="E133" t="str">
            <v>unit</v>
          </cell>
          <cell r="F133">
            <v>1</v>
          </cell>
          <cell r="G133">
            <v>302500</v>
          </cell>
          <cell r="I133">
            <v>302500</v>
          </cell>
        </row>
        <row r="134">
          <cell r="D134" t="str">
            <v xml:space="preserve">     -  ACC-E20.02, FCU-E20.2, cap. 4,60 kW</v>
          </cell>
          <cell r="E134" t="str">
            <v>unit</v>
          </cell>
          <cell r="F134">
            <v>1</v>
          </cell>
          <cell r="G134">
            <v>302500</v>
          </cell>
          <cell r="I134">
            <v>302500</v>
          </cell>
        </row>
        <row r="135">
          <cell r="D135" t="str">
            <v xml:space="preserve">     -  ACC-E20.03, FCU-E20.3, cap. 4,60 kW</v>
          </cell>
          <cell r="E135" t="str">
            <v>unit</v>
          </cell>
          <cell r="F135">
            <v>1</v>
          </cell>
          <cell r="G135">
            <v>302500</v>
          </cell>
          <cell r="I135">
            <v>302500</v>
          </cell>
        </row>
        <row r="136">
          <cell r="D136" t="str">
            <v xml:space="preserve">     -  ACC-E20.04, FCU-E20.4, cap. 4,60 kW</v>
          </cell>
          <cell r="E136" t="str">
            <v>unit</v>
          </cell>
          <cell r="F136">
            <v>1</v>
          </cell>
          <cell r="G136">
            <v>302500</v>
          </cell>
          <cell r="I136">
            <v>302500</v>
          </cell>
        </row>
        <row r="137">
          <cell r="D137" t="str">
            <v xml:space="preserve">     -  ACC-E20.08, FCU-E20.8, cap. 2,25 kW</v>
          </cell>
          <cell r="E137" t="str">
            <v>unit</v>
          </cell>
          <cell r="F137">
            <v>1</v>
          </cell>
          <cell r="G137">
            <v>302500</v>
          </cell>
          <cell r="I137">
            <v>302500</v>
          </cell>
        </row>
        <row r="138">
          <cell r="D138" t="str">
            <v xml:space="preserve">     -  ACC-E20.08, FCU-E20.8, cap. 2,25 kW</v>
          </cell>
          <cell r="E138" t="str">
            <v>unit</v>
          </cell>
          <cell r="F138">
            <v>1</v>
          </cell>
          <cell r="G138">
            <v>6656200</v>
          </cell>
          <cell r="I138">
            <v>6656200</v>
          </cell>
        </row>
        <row r="139">
          <cell r="D139" t="str">
            <v>b. Type : Ceiling Cassette</v>
          </cell>
        </row>
        <row r="140">
          <cell r="D140" t="str">
            <v xml:space="preserve">     -  ACC-E20.05, FCU-E20.5, cap. 8,66 kW</v>
          </cell>
          <cell r="E140" t="str">
            <v>unit</v>
          </cell>
          <cell r="F140">
            <v>1</v>
          </cell>
          <cell r="G140">
            <v>368500</v>
          </cell>
          <cell r="I140">
            <v>368500</v>
          </cell>
        </row>
        <row r="141">
          <cell r="D141" t="str">
            <v xml:space="preserve">     -  ACC-E20.05, FCU-E20.5, cap. 8,66 kW</v>
          </cell>
          <cell r="E141" t="str">
            <v>unit</v>
          </cell>
          <cell r="F141">
            <v>1</v>
          </cell>
          <cell r="G141">
            <v>41214000</v>
          </cell>
          <cell r="I141">
            <v>41214000</v>
          </cell>
        </row>
        <row r="142">
          <cell r="D142" t="str">
            <v>c. Type : Ceiling Suspended</v>
          </cell>
        </row>
        <row r="143">
          <cell r="D143" t="str">
            <v xml:space="preserve">     -  ACC-E20.06, FCU-E20.6, cap. 11,24 kW</v>
          </cell>
          <cell r="E143" t="str">
            <v>unit</v>
          </cell>
          <cell r="F143">
            <v>1</v>
          </cell>
          <cell r="G143">
            <v>368500</v>
          </cell>
          <cell r="I143">
            <v>368500</v>
          </cell>
        </row>
        <row r="144">
          <cell r="D144" t="str">
            <v xml:space="preserve">     -  ACC-E20.07, FCU-E20.7, cap. 11,24 kW</v>
          </cell>
          <cell r="E144" t="str">
            <v>unit</v>
          </cell>
          <cell r="F144">
            <v>1</v>
          </cell>
          <cell r="G144">
            <v>368500</v>
          </cell>
          <cell r="I144">
            <v>368500</v>
          </cell>
        </row>
        <row r="145">
          <cell r="D145" t="str">
            <v xml:space="preserve">     -  ACC-E20.07, FCU-E20.7, cap. 11,24 kW</v>
          </cell>
          <cell r="E145" t="str">
            <v>unit</v>
          </cell>
          <cell r="F145">
            <v>1</v>
          </cell>
          <cell r="G145">
            <v>40704400</v>
          </cell>
          <cell r="I145">
            <v>40704400</v>
          </cell>
        </row>
        <row r="146">
          <cell r="B146">
            <v>1.2</v>
          </cell>
          <cell r="D146" t="str">
            <v>Ventilating</v>
          </cell>
        </row>
        <row r="147">
          <cell r="B147" t="str">
            <v>1.2.1</v>
          </cell>
          <cell r="D147" t="str">
            <v>Exhaust Fan</v>
          </cell>
        </row>
        <row r="148">
          <cell r="B148" t="str">
            <v>1.2.1</v>
          </cell>
          <cell r="D148" t="str">
            <v>a. Type : Roof Mounted</v>
          </cell>
        </row>
        <row r="149">
          <cell r="D149" t="str">
            <v xml:space="preserve">     -  TEF.E20.01, cap. 350 l/sec</v>
          </cell>
          <cell r="E149" t="str">
            <v>unit</v>
          </cell>
          <cell r="F149">
            <v>1</v>
          </cell>
          <cell r="G149">
            <v>1821500</v>
          </cell>
          <cell r="I149">
            <v>1821500</v>
          </cell>
        </row>
        <row r="150">
          <cell r="D150" t="str">
            <v xml:space="preserve">     -  TEF.E20.01, cap. 350 l/sec</v>
          </cell>
          <cell r="E150" t="str">
            <v>unit</v>
          </cell>
          <cell r="F150">
            <v>1</v>
          </cell>
          <cell r="G150">
            <v>1821500</v>
          </cell>
          <cell r="I150">
            <v>1821500</v>
          </cell>
        </row>
        <row r="151">
          <cell r="D151" t="str">
            <v xml:space="preserve">b. Type : Ceiling </v>
          </cell>
        </row>
        <row r="152">
          <cell r="D152" t="str">
            <v xml:space="preserve">     -  KEF.E20.01, cap. 160 l/sec</v>
          </cell>
          <cell r="E152" t="str">
            <v>unit</v>
          </cell>
          <cell r="F152">
            <v>1</v>
          </cell>
          <cell r="G152">
            <v>576600</v>
          </cell>
          <cell r="I152">
            <v>576600</v>
          </cell>
        </row>
        <row r="153">
          <cell r="D153" t="str">
            <v xml:space="preserve">     -  KEF.E20.01, cap. 160 l/sec</v>
          </cell>
          <cell r="E153" t="str">
            <v>unit</v>
          </cell>
          <cell r="F153">
            <v>1</v>
          </cell>
          <cell r="G153">
            <v>379800</v>
          </cell>
          <cell r="I153">
            <v>379800</v>
          </cell>
        </row>
        <row r="154">
          <cell r="B154" t="str">
            <v>1.2.2</v>
          </cell>
          <cell r="D154" t="str">
            <v xml:space="preserve">Ducting </v>
          </cell>
        </row>
        <row r="155">
          <cell r="B155" t="str">
            <v>1.2.2</v>
          </cell>
          <cell r="D155" t="str">
            <v>a. BJLS, include support</v>
          </cell>
        </row>
        <row r="156">
          <cell r="D156" t="str">
            <v xml:space="preserve">    - dia. 400 x 400 mm</v>
          </cell>
          <cell r="E156" t="str">
            <v>m'</v>
          </cell>
          <cell r="F156">
            <v>4</v>
          </cell>
          <cell r="G156">
            <v>153720.00280000002</v>
          </cell>
          <cell r="I156">
            <v>614880.01120000007</v>
          </cell>
        </row>
        <row r="157">
          <cell r="D157" t="str">
            <v xml:space="preserve">    - dia. 200  mm</v>
          </cell>
          <cell r="E157" t="str">
            <v>m'</v>
          </cell>
          <cell r="F157">
            <v>3</v>
          </cell>
          <cell r="G157">
            <v>38100.004057142862</v>
          </cell>
          <cell r="I157">
            <v>114300.01217142859</v>
          </cell>
        </row>
        <row r="158">
          <cell r="D158" t="str">
            <v xml:space="preserve">    - dia. 200  mm</v>
          </cell>
          <cell r="E158" t="str">
            <v>m'</v>
          </cell>
          <cell r="F158">
            <v>3</v>
          </cell>
          <cell r="G158">
            <v>38100.004057142862</v>
          </cell>
          <cell r="I158">
            <v>114300.01217142859</v>
          </cell>
        </row>
        <row r="159">
          <cell r="D159" t="str">
            <v>b. Flexible Duct</v>
          </cell>
        </row>
        <row r="160">
          <cell r="D160" t="str">
            <v xml:space="preserve">    - dia. 125 mm (5")</v>
          </cell>
          <cell r="E160" t="str">
            <v>m'</v>
          </cell>
          <cell r="F160">
            <v>14</v>
          </cell>
          <cell r="G160">
            <v>97124.99500000001</v>
          </cell>
          <cell r="I160">
            <v>1359749.9300000002</v>
          </cell>
        </row>
        <row r="161">
          <cell r="D161" t="str">
            <v xml:space="preserve">    - dia. 125 mm (5")</v>
          </cell>
          <cell r="E161" t="str">
            <v>m'</v>
          </cell>
          <cell r="F161">
            <v>14</v>
          </cell>
          <cell r="G161">
            <v>97124.99500000001</v>
          </cell>
          <cell r="I161">
            <v>1359749.9300000002</v>
          </cell>
        </row>
        <row r="162">
          <cell r="B162" t="str">
            <v>1.2.3</v>
          </cell>
          <cell r="D162" t="str">
            <v>Grille, size 300 x150 mm</v>
          </cell>
          <cell r="E162" t="str">
            <v>pc</v>
          </cell>
          <cell r="F162">
            <v>4</v>
          </cell>
          <cell r="G162">
            <v>87300</v>
          </cell>
          <cell r="I162">
            <v>349200</v>
          </cell>
        </row>
        <row r="163">
          <cell r="B163" t="str">
            <v>1.2.4</v>
          </cell>
          <cell r="D163" t="str">
            <v>Split Dumper (SD) dia. 125 mm (5")</v>
          </cell>
          <cell r="E163" t="str">
            <v>pc</v>
          </cell>
          <cell r="F163">
            <v>4</v>
          </cell>
          <cell r="G163">
            <v>93500</v>
          </cell>
          <cell r="I163">
            <v>374000</v>
          </cell>
        </row>
        <row r="164">
          <cell r="B164" t="str">
            <v>1.2.4</v>
          </cell>
          <cell r="D164" t="str">
            <v>Split Dumper (SD) dia. 125 mm (5")</v>
          </cell>
          <cell r="E164" t="str">
            <v>pc</v>
          </cell>
          <cell r="F164">
            <v>4</v>
          </cell>
          <cell r="G164">
            <v>93500</v>
          </cell>
          <cell r="I164">
            <v>374000</v>
          </cell>
        </row>
        <row r="168">
          <cell r="B168">
            <v>2</v>
          </cell>
          <cell r="D168" t="str">
            <v xml:space="preserve">Plumbing </v>
          </cell>
        </row>
        <row r="169">
          <cell r="B169">
            <v>2.1</v>
          </cell>
          <cell r="D169" t="str">
            <v>Cold Water System</v>
          </cell>
        </row>
        <row r="170">
          <cell r="B170">
            <v>2.1</v>
          </cell>
          <cell r="D170" t="str">
            <v>Polivinyl Chloride Pipe, 10 kg/cm² class</v>
          </cell>
        </row>
        <row r="171">
          <cell r="D171" t="str">
            <v>-  PVC dia. 40 mm (1 1/2")</v>
          </cell>
          <cell r="E171" t="str">
            <v>m'</v>
          </cell>
          <cell r="F171">
            <v>18</v>
          </cell>
          <cell r="G171">
            <v>49220</v>
          </cell>
          <cell r="I171">
            <v>885960</v>
          </cell>
        </row>
        <row r="172">
          <cell r="D172" t="str">
            <v>-  PVC dia. 32 mm (1 1/4")</v>
          </cell>
          <cell r="E172" t="str">
            <v>m'</v>
          </cell>
          <cell r="F172">
            <v>30</v>
          </cell>
          <cell r="G172">
            <v>42810</v>
          </cell>
          <cell r="I172">
            <v>1284300</v>
          </cell>
        </row>
        <row r="173">
          <cell r="D173" t="str">
            <v>-  PVC dia. 25 mm (1")</v>
          </cell>
          <cell r="E173" t="str">
            <v>m'</v>
          </cell>
          <cell r="F173">
            <v>18</v>
          </cell>
          <cell r="G173">
            <v>33470</v>
          </cell>
          <cell r="I173">
            <v>602460</v>
          </cell>
        </row>
        <row r="174">
          <cell r="D174" t="str">
            <v>-  PVC dia. 20 mm (3/4")</v>
          </cell>
          <cell r="E174" t="str">
            <v>m'</v>
          </cell>
          <cell r="F174">
            <v>18</v>
          </cell>
          <cell r="G174">
            <v>19680</v>
          </cell>
          <cell r="I174">
            <v>354240</v>
          </cell>
        </row>
        <row r="175">
          <cell r="D175" t="str">
            <v>-  PVC dia. 15 mm (1/2")</v>
          </cell>
          <cell r="E175" t="str">
            <v>m'</v>
          </cell>
          <cell r="F175">
            <v>66</v>
          </cell>
          <cell r="G175">
            <v>15310</v>
          </cell>
          <cell r="I175">
            <v>1010460</v>
          </cell>
        </row>
        <row r="176">
          <cell r="D176" t="str">
            <v>-  Fitting &amp; accessories</v>
          </cell>
          <cell r="E176" t="str">
            <v>ls</v>
          </cell>
          <cell r="F176">
            <v>1</v>
          </cell>
          <cell r="G176">
            <v>1448000</v>
          </cell>
          <cell r="I176">
            <v>1448000</v>
          </cell>
        </row>
        <row r="177">
          <cell r="D177" t="str">
            <v>-  Fitting &amp; accessories</v>
          </cell>
          <cell r="E177" t="str">
            <v>ls</v>
          </cell>
          <cell r="F177">
            <v>1</v>
          </cell>
          <cell r="G177">
            <v>1448000</v>
          </cell>
          <cell r="I177">
            <v>1448000</v>
          </cell>
        </row>
        <row r="178">
          <cell r="B178">
            <v>2.2000000000000002</v>
          </cell>
          <cell r="D178" t="str">
            <v>Gate valve dia. 15 mm (1/2")</v>
          </cell>
          <cell r="E178" t="str">
            <v>ea</v>
          </cell>
          <cell r="F178">
            <v>1</v>
          </cell>
          <cell r="G178">
            <v>85800</v>
          </cell>
          <cell r="I178">
            <v>85800</v>
          </cell>
        </row>
        <row r="179">
          <cell r="B179">
            <v>2.2999999999999998</v>
          </cell>
          <cell r="D179" t="str">
            <v>Box valve</v>
          </cell>
          <cell r="E179" t="str">
            <v>ea</v>
          </cell>
          <cell r="F179">
            <v>1</v>
          </cell>
          <cell r="G179">
            <v>125000</v>
          </cell>
          <cell r="I179">
            <v>125000</v>
          </cell>
        </row>
        <row r="180">
          <cell r="B180">
            <v>2.2999999999999998</v>
          </cell>
          <cell r="D180" t="str">
            <v>Box valve</v>
          </cell>
          <cell r="E180" t="str">
            <v>ea</v>
          </cell>
          <cell r="F180">
            <v>1</v>
          </cell>
          <cell r="G180">
            <v>125000</v>
          </cell>
          <cell r="I180">
            <v>125000</v>
          </cell>
        </row>
        <row r="181">
          <cell r="B181">
            <v>2.2000000000000002</v>
          </cell>
          <cell r="D181" t="str">
            <v>Sewarage Water System</v>
          </cell>
        </row>
        <row r="182">
          <cell r="B182" t="str">
            <v>2.2.1</v>
          </cell>
          <cell r="D182" t="str">
            <v>Polivinyl Chloride Pipe, 5 kg/cm² class</v>
          </cell>
        </row>
        <row r="183">
          <cell r="B183" t="str">
            <v>2.2.1</v>
          </cell>
          <cell r="D183" t="str">
            <v>-  PVC dia. 125 mm (5")</v>
          </cell>
          <cell r="E183" t="str">
            <v>m'</v>
          </cell>
          <cell r="F183">
            <v>4</v>
          </cell>
          <cell r="G183">
            <v>68600</v>
          </cell>
          <cell r="I183">
            <v>274400</v>
          </cell>
        </row>
        <row r="184">
          <cell r="D184" t="str">
            <v>-  PVC dia. 100 mm (4")</v>
          </cell>
          <cell r="E184" t="str">
            <v>m'</v>
          </cell>
          <cell r="F184">
            <v>36</v>
          </cell>
          <cell r="G184">
            <v>43550</v>
          </cell>
          <cell r="I184">
            <v>1567800</v>
          </cell>
        </row>
        <row r="185">
          <cell r="D185" t="str">
            <v>-  PVC dia. 50 mm (2")</v>
          </cell>
          <cell r="E185" t="str">
            <v>m'</v>
          </cell>
          <cell r="F185">
            <v>56</v>
          </cell>
          <cell r="G185">
            <v>13070</v>
          </cell>
          <cell r="I185">
            <v>731920</v>
          </cell>
        </row>
        <row r="186">
          <cell r="D186" t="str">
            <v>-  PVC dia. 40 mm (1 1/2")</v>
          </cell>
          <cell r="E186" t="str">
            <v>m'</v>
          </cell>
          <cell r="F186">
            <v>28</v>
          </cell>
          <cell r="G186">
            <v>10350</v>
          </cell>
          <cell r="I186">
            <v>289800</v>
          </cell>
        </row>
        <row r="187">
          <cell r="D187" t="str">
            <v>-  PVC dia. 40, for vent</v>
          </cell>
          <cell r="E187" t="str">
            <v>m'</v>
          </cell>
          <cell r="F187">
            <v>8</v>
          </cell>
          <cell r="G187">
            <v>10350</v>
          </cell>
          <cell r="I187">
            <v>82800</v>
          </cell>
        </row>
        <row r="188">
          <cell r="D188" t="str">
            <v>-  Fitting &amp; accessories</v>
          </cell>
          <cell r="E188" t="str">
            <v>ls</v>
          </cell>
          <cell r="F188">
            <v>1</v>
          </cell>
          <cell r="G188">
            <v>1031300</v>
          </cell>
          <cell r="I188">
            <v>1031300</v>
          </cell>
        </row>
        <row r="189">
          <cell r="D189" t="str">
            <v>-  Fitting &amp; accessories</v>
          </cell>
          <cell r="E189" t="str">
            <v>ls</v>
          </cell>
          <cell r="F189">
            <v>1</v>
          </cell>
          <cell r="G189">
            <v>1031300</v>
          </cell>
          <cell r="I189">
            <v>1031300</v>
          </cell>
        </row>
        <row r="190">
          <cell r="B190" t="str">
            <v>2.2.2</v>
          </cell>
          <cell r="D190" t="str">
            <v>Floor drain</v>
          </cell>
          <cell r="E190" t="str">
            <v>ea</v>
          </cell>
          <cell r="F190">
            <v>10</v>
          </cell>
          <cell r="G190">
            <v>184800</v>
          </cell>
          <cell r="I190">
            <v>1848000</v>
          </cell>
        </row>
        <row r="191">
          <cell r="B191" t="str">
            <v>2.2.3</v>
          </cell>
          <cell r="D191" t="str">
            <v>Clean out</v>
          </cell>
          <cell r="E191" t="str">
            <v>ea</v>
          </cell>
          <cell r="F191">
            <v>12</v>
          </cell>
          <cell r="G191">
            <v>143100</v>
          </cell>
          <cell r="I191">
            <v>1717200</v>
          </cell>
        </row>
        <row r="192">
          <cell r="B192" t="str">
            <v>2.2.4</v>
          </cell>
          <cell r="D192" t="str">
            <v>External cully trap</v>
          </cell>
          <cell r="E192" t="str">
            <v>ea</v>
          </cell>
          <cell r="F192">
            <v>2</v>
          </cell>
          <cell r="G192">
            <v>125000</v>
          </cell>
          <cell r="I192">
            <v>250000</v>
          </cell>
        </row>
        <row r="193">
          <cell r="B193" t="str">
            <v>2.2.5</v>
          </cell>
          <cell r="D193" t="str">
            <v>Tundish 150x150 cm, condensate drain pipe</v>
          </cell>
          <cell r="E193" t="str">
            <v>ea</v>
          </cell>
          <cell r="F193">
            <v>5</v>
          </cell>
          <cell r="G193">
            <v>35000</v>
          </cell>
          <cell r="I193">
            <v>175000</v>
          </cell>
        </row>
        <row r="194">
          <cell r="B194" t="str">
            <v>2.2.5</v>
          </cell>
          <cell r="D194" t="str">
            <v>Tundish 150x150 cm, condensate drain pipe</v>
          </cell>
          <cell r="E194" t="str">
            <v>ea</v>
          </cell>
          <cell r="F194">
            <v>5</v>
          </cell>
          <cell r="G194">
            <v>35000</v>
          </cell>
          <cell r="I194">
            <v>175000</v>
          </cell>
        </row>
        <row r="195">
          <cell r="B195">
            <v>2.2999999999999998</v>
          </cell>
          <cell r="D195" t="str">
            <v>Hot Water System</v>
          </cell>
        </row>
        <row r="196">
          <cell r="B196" t="str">
            <v>2.3.1</v>
          </cell>
          <cell r="D196" t="str">
            <v>Cooper pipe + insulation, for water heater</v>
          </cell>
        </row>
        <row r="197">
          <cell r="B197" t="str">
            <v>2.3.1</v>
          </cell>
          <cell r="D197" t="str">
            <v>-  COP dia. 32 mm (1 1/4")</v>
          </cell>
          <cell r="E197" t="str">
            <v>m'</v>
          </cell>
          <cell r="F197">
            <v>6</v>
          </cell>
          <cell r="G197">
            <v>59770</v>
          </cell>
          <cell r="I197">
            <v>358620</v>
          </cell>
        </row>
        <row r="198">
          <cell r="D198" t="str">
            <v>-  COP dia. 25 mm (1")</v>
          </cell>
          <cell r="E198" t="str">
            <v>m'</v>
          </cell>
          <cell r="F198">
            <v>6</v>
          </cell>
          <cell r="G198">
            <v>41330</v>
          </cell>
          <cell r="I198">
            <v>247980</v>
          </cell>
        </row>
        <row r="199">
          <cell r="D199" t="str">
            <v>-  COP dia. 20 mm (3/4")</v>
          </cell>
          <cell r="E199" t="str">
            <v>m'</v>
          </cell>
          <cell r="F199">
            <v>12</v>
          </cell>
          <cell r="G199">
            <v>30020</v>
          </cell>
          <cell r="I199">
            <v>360240</v>
          </cell>
        </row>
        <row r="200">
          <cell r="D200" t="str">
            <v>-  COP dia. 15 mm (1/2")</v>
          </cell>
          <cell r="E200" t="str">
            <v>m'</v>
          </cell>
          <cell r="F200">
            <v>54</v>
          </cell>
          <cell r="G200">
            <v>18560</v>
          </cell>
          <cell r="I200">
            <v>1002240</v>
          </cell>
        </row>
        <row r="201">
          <cell r="D201" t="str">
            <v>-  Fitting &amp; accessories</v>
          </cell>
          <cell r="E201" t="str">
            <v>ls</v>
          </cell>
          <cell r="F201">
            <v>1</v>
          </cell>
          <cell r="G201">
            <v>689100</v>
          </cell>
          <cell r="I201">
            <v>689100</v>
          </cell>
        </row>
        <row r="202">
          <cell r="D202" t="str">
            <v>-  Fitting &amp; accessories</v>
          </cell>
          <cell r="E202" t="str">
            <v>ls</v>
          </cell>
          <cell r="F202">
            <v>1</v>
          </cell>
          <cell r="G202">
            <v>689100</v>
          </cell>
          <cell r="I202">
            <v>689100</v>
          </cell>
        </row>
        <row r="203">
          <cell r="B203" t="str">
            <v>2.3.2</v>
          </cell>
          <cell r="D203" t="str">
            <v>Hot Water Heater, cap. 75 liter</v>
          </cell>
          <cell r="E203" t="str">
            <v>unit</v>
          </cell>
          <cell r="F203">
            <v>1</v>
          </cell>
          <cell r="G203">
            <v>3000400</v>
          </cell>
          <cell r="I203">
            <v>3000400</v>
          </cell>
        </row>
        <row r="204">
          <cell r="B204" t="str">
            <v>2.3.2</v>
          </cell>
          <cell r="D204" t="str">
            <v>Hot Water Heater, cap. 75 liter</v>
          </cell>
          <cell r="E204" t="str">
            <v>unit</v>
          </cell>
          <cell r="F204">
            <v>1</v>
          </cell>
          <cell r="G204">
            <v>3000400</v>
          </cell>
          <cell r="I204">
            <v>27251249.953371428</v>
          </cell>
        </row>
        <row r="205">
          <cell r="I205">
            <v>215975449.95337144</v>
          </cell>
        </row>
        <row r="207">
          <cell r="B207" t="str">
            <v>IX.</v>
          </cell>
          <cell r="D207" t="str">
            <v>ELECTRICAL WORKS</v>
          </cell>
        </row>
        <row r="208">
          <cell r="B208">
            <v>1</v>
          </cell>
          <cell r="D208" t="str">
            <v>Electrical system</v>
          </cell>
        </row>
        <row r="209">
          <cell r="B209">
            <v>1</v>
          </cell>
          <cell r="D209" t="str">
            <v>-  Lighting panel MSB-GH</v>
          </cell>
          <cell r="E209" t="str">
            <v>unit</v>
          </cell>
          <cell r="F209">
            <v>1</v>
          </cell>
          <cell r="G209">
            <v>14379390</v>
          </cell>
          <cell r="I209">
            <v>14379390</v>
          </cell>
        </row>
        <row r="210">
          <cell r="D210" t="str">
            <v>-  Lighting panel MSB-GH</v>
          </cell>
          <cell r="E210" t="str">
            <v>unit</v>
          </cell>
          <cell r="F210">
            <v>1</v>
          </cell>
          <cell r="G210">
            <v>14379390</v>
          </cell>
          <cell r="I210">
            <v>14379390</v>
          </cell>
        </row>
        <row r="211">
          <cell r="D211" t="str">
            <v>-  Switch</v>
          </cell>
        </row>
        <row r="212">
          <cell r="D212" t="str">
            <v xml:space="preserve">    - Single switch</v>
          </cell>
          <cell r="E212" t="str">
            <v>ea</v>
          </cell>
          <cell r="F212">
            <v>12</v>
          </cell>
          <cell r="G212">
            <v>28750</v>
          </cell>
          <cell r="I212">
            <v>345000</v>
          </cell>
        </row>
        <row r="213">
          <cell r="D213" t="str">
            <v xml:space="preserve">    - Double switch</v>
          </cell>
          <cell r="E213" t="str">
            <v>ea</v>
          </cell>
          <cell r="F213">
            <v>18</v>
          </cell>
          <cell r="G213">
            <v>84880</v>
          </cell>
          <cell r="I213">
            <v>1527840</v>
          </cell>
        </row>
        <row r="214">
          <cell r="D214" t="str">
            <v xml:space="preserve">    - Isolating switch 1 phasa</v>
          </cell>
          <cell r="E214" t="str">
            <v>ea</v>
          </cell>
          <cell r="F214">
            <v>7</v>
          </cell>
          <cell r="G214">
            <v>125000</v>
          </cell>
          <cell r="I214">
            <v>875000</v>
          </cell>
        </row>
        <row r="215">
          <cell r="D215" t="str">
            <v xml:space="preserve">    - Isolating switch 3 phasa</v>
          </cell>
          <cell r="E215" t="str">
            <v>ea</v>
          </cell>
          <cell r="F215">
            <v>3</v>
          </cell>
          <cell r="G215">
            <v>175000</v>
          </cell>
          <cell r="I215">
            <v>525000</v>
          </cell>
        </row>
        <row r="216">
          <cell r="D216" t="str">
            <v xml:space="preserve">    - Switch installation</v>
          </cell>
          <cell r="E216" t="str">
            <v>point</v>
          </cell>
          <cell r="F216">
            <v>40</v>
          </cell>
          <cell r="G216">
            <v>65000</v>
          </cell>
          <cell r="I216">
            <v>2600000</v>
          </cell>
        </row>
        <row r="217">
          <cell r="D217" t="str">
            <v xml:space="preserve">    - Switch installation</v>
          </cell>
          <cell r="E217" t="str">
            <v>point</v>
          </cell>
          <cell r="F217">
            <v>40</v>
          </cell>
          <cell r="G217">
            <v>65000</v>
          </cell>
          <cell r="I217">
            <v>2600000</v>
          </cell>
        </row>
        <row r="218">
          <cell r="D218" t="str">
            <v>-  Receptacle</v>
          </cell>
        </row>
        <row r="219">
          <cell r="D219" t="str">
            <v xml:space="preserve">    - Plug conector</v>
          </cell>
          <cell r="E219" t="str">
            <v>ea</v>
          </cell>
          <cell r="F219">
            <v>1</v>
          </cell>
          <cell r="G219">
            <v>25000</v>
          </cell>
          <cell r="I219">
            <v>25000</v>
          </cell>
        </row>
        <row r="220">
          <cell r="D220" t="str">
            <v xml:space="preserve">    - Double receptacle 10 A</v>
          </cell>
          <cell r="E220" t="str">
            <v>ea</v>
          </cell>
          <cell r="F220">
            <v>47</v>
          </cell>
          <cell r="G220">
            <v>47360</v>
          </cell>
          <cell r="I220">
            <v>2225920</v>
          </cell>
        </row>
        <row r="221">
          <cell r="D221" t="str">
            <v xml:space="preserve">    - Receptacle installation</v>
          </cell>
          <cell r="E221" t="str">
            <v>point</v>
          </cell>
          <cell r="F221">
            <v>48</v>
          </cell>
          <cell r="G221">
            <v>78830</v>
          </cell>
          <cell r="I221">
            <v>3783840</v>
          </cell>
        </row>
        <row r="222">
          <cell r="D222" t="str">
            <v xml:space="preserve">    - Receptacle installation</v>
          </cell>
          <cell r="E222" t="str">
            <v>point</v>
          </cell>
          <cell r="F222">
            <v>48</v>
          </cell>
          <cell r="G222">
            <v>78830</v>
          </cell>
          <cell r="I222">
            <v>3783840</v>
          </cell>
        </row>
        <row r="223">
          <cell r="B223">
            <v>2</v>
          </cell>
          <cell r="D223" t="str">
            <v>Lighting system</v>
          </cell>
        </row>
        <row r="224">
          <cell r="B224">
            <v>2</v>
          </cell>
          <cell r="D224" t="str">
            <v>-  TL 2 x 36 W recessed</v>
          </cell>
          <cell r="E224" t="str">
            <v>ea</v>
          </cell>
          <cell r="F224">
            <v>4</v>
          </cell>
          <cell r="G224">
            <v>231400</v>
          </cell>
          <cell r="I224">
            <v>925600</v>
          </cell>
        </row>
        <row r="225">
          <cell r="D225" t="str">
            <v>-  TL 2 x 36 W surface</v>
          </cell>
          <cell r="E225" t="str">
            <v>ea</v>
          </cell>
          <cell r="F225">
            <v>2</v>
          </cell>
          <cell r="G225">
            <v>217890</v>
          </cell>
          <cell r="I225">
            <v>435780</v>
          </cell>
        </row>
        <row r="226">
          <cell r="D226" t="str">
            <v>-  TL 1 x 18 W surface</v>
          </cell>
          <cell r="E226" t="str">
            <v>ea</v>
          </cell>
          <cell r="F226">
            <v>4</v>
          </cell>
          <cell r="G226">
            <v>125310</v>
          </cell>
          <cell r="I226">
            <v>501240</v>
          </cell>
        </row>
        <row r="227">
          <cell r="D227" t="str">
            <v>-  PL 1 x 18 W surface baret</v>
          </cell>
          <cell r="E227" t="str">
            <v>ea</v>
          </cell>
          <cell r="F227">
            <v>4</v>
          </cell>
          <cell r="G227">
            <v>189070</v>
          </cell>
          <cell r="I227">
            <v>756280</v>
          </cell>
        </row>
        <row r="228">
          <cell r="D228" t="str">
            <v>-  PL 1 x 18 W wall decorative lamp</v>
          </cell>
          <cell r="E228" t="str">
            <v>ea</v>
          </cell>
          <cell r="F228">
            <v>4</v>
          </cell>
          <cell r="G228">
            <v>110830</v>
          </cell>
          <cell r="I228">
            <v>443320</v>
          </cell>
        </row>
        <row r="229">
          <cell r="D229" t="str">
            <v>-  IL 1 x 60 W surface baret</v>
          </cell>
          <cell r="E229" t="str">
            <v>ea</v>
          </cell>
          <cell r="F229">
            <v>8</v>
          </cell>
          <cell r="G229">
            <v>215150</v>
          </cell>
          <cell r="I229">
            <v>1721200</v>
          </cell>
        </row>
        <row r="230">
          <cell r="D230" t="str">
            <v>-  SL 1 x 18 W recessed down light</v>
          </cell>
          <cell r="E230" t="str">
            <v>ea</v>
          </cell>
          <cell r="F230">
            <v>3</v>
          </cell>
          <cell r="G230">
            <v>170030</v>
          </cell>
          <cell r="I230">
            <v>510090</v>
          </cell>
        </row>
      </sheetData>
      <sheetData sheetId="6">
        <row r="14">
          <cell r="B14" t="str">
            <v>I.</v>
          </cell>
        </row>
      </sheetData>
      <sheetData sheetId="7"/>
      <sheetData sheetId="8"/>
      <sheetData sheetId="9"/>
      <sheetData sheetId="10">
        <row r="14">
          <cell r="B14" t="str">
            <v>I.</v>
          </cell>
        </row>
      </sheetData>
      <sheetData sheetId="11">
        <row r="14">
          <cell r="B14" t="str">
            <v>I.</v>
          </cell>
        </row>
      </sheetData>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LAMP"/>
      <sheetName val="RKP"/>
      <sheetName val="RAB"/>
      <sheetName val="ANAL"/>
      <sheetName val="MOS"/>
      <sheetName val="MPU"/>
      <sheetName val="SUBKON"/>
      <sheetName val="RKP-ANAL"/>
      <sheetName val="SKDL"/>
      <sheetName val="DAKON"/>
      <sheetName val="basic"/>
      <sheetName val="teknis"/>
      <sheetName val="PLANT"/>
      <sheetName val="ALAT"/>
      <sheetName val="61004"/>
      <sheetName val="61005"/>
      <sheetName val="61006"/>
      <sheetName val="61007"/>
      <sheetName val="61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N6">
            <v>1</v>
          </cell>
        </row>
        <row r="16">
          <cell r="J16">
            <v>5000</v>
          </cell>
        </row>
        <row r="18">
          <cell r="J18">
            <v>6000</v>
          </cell>
        </row>
        <row r="84">
          <cell r="J84">
            <v>64857</v>
          </cell>
        </row>
        <row r="94">
          <cell r="J94">
            <v>151528</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3"/>
      <sheetName val="PENAWARAN"/>
      <sheetName val="HARGA JADI"/>
      <sheetName val="analisa"/>
      <sheetName val="BAHAN"/>
      <sheetName val="UPAH"/>
      <sheetName val="ALAT"/>
      <sheetName val="HARGA ALAT"/>
      <sheetName val="Rincian Bobot"/>
      <sheetName val="Schedule"/>
      <sheetName val="SINDO"/>
      <sheetName val="STRUKTUR ORG SINDO"/>
      <sheetName val="BQ-E20-02(Rp)"/>
      <sheetName val="ANALISA BL"/>
      <sheetName val="BQ_E20_02_Rp_"/>
      <sheetName val="Notes"/>
      <sheetName val="FINISHING"/>
      <sheetName val="Bangunan Utama"/>
      <sheetName val="basic"/>
      <sheetName val="analisa_gedung"/>
      <sheetName val="BoQ"/>
      <sheetName val="daftarbhn"/>
      <sheetName val="Analisa Gabungan"/>
      <sheetName val="Sub"/>
      <sheetName val="Analisa 2"/>
      <sheetName val="DHS"/>
      <sheetName val="REKAP"/>
      <sheetName val="Anal"/>
      <sheetName val="HARGA_JADI"/>
      <sheetName val="HARGA_ALAT"/>
      <sheetName val="Rincian_Bobot"/>
      <sheetName val="STRUKTUR_ORG_SINDO"/>
      <sheetName val="ANALISA_BL"/>
      <sheetName val="Analisa_Gabungan"/>
      <sheetName val="Analisa_2"/>
      <sheetName val="upah_borong"/>
      <sheetName val="satuan_pek"/>
      <sheetName val="DAF-1"/>
      <sheetName val="Cash Flow"/>
      <sheetName val="HARSAT_BAH"/>
      <sheetName val="Cover"/>
      <sheetName val="tgp-02"/>
      <sheetName val="Elektronik"/>
      <sheetName val="Plumbing"/>
      <sheetName val="Electrikal"/>
      <sheetName val="AC"/>
      <sheetName val="Fire Fighting"/>
      <sheetName val="Item Kompensasi"/>
      <sheetName val="DAFTAR HARGA"/>
      <sheetName val="daf-3(OK)"/>
      <sheetName val="ESCON"/>
      <sheetName val="DAFTAR HARGA SATUAN MATERIAL"/>
      <sheetName val="SAP"/>
      <sheetName val="atap"/>
      <sheetName val="daf-7(OK)"/>
      <sheetName val="H.Satuan"/>
      <sheetName val="S_DAYA"/>
      <sheetName val="Daf-Harga"/>
      <sheetName val="bahan "/>
      <sheetName val="HARGA SATUAN"/>
      <sheetName val="Anls"/>
      <sheetName val="Ws Jul-2004"/>
      <sheetName val="Data"/>
      <sheetName val="EQUIP-LIST"/>
      <sheetName val="MAT-LIST"/>
      <sheetName val="ANALISA BEKISTING PELAT"/>
      <sheetName val="ANALISA BEKISTING BALOK"/>
      <sheetName val="ANALISA BEKISTING R-WALL"/>
      <sheetName val="ANALISA BEKISTING TANGGA"/>
      <sheetName val="SUBKON"/>
      <sheetName val="MANP-LIST"/>
      <sheetName val="ANALISA PEK.UMUM"/>
      <sheetName val="BoQ "/>
      <sheetName val="NP"/>
      <sheetName val="REMUNERASISTANDAR"/>
      <sheetName val="TABEL-DETASIR"/>
      <sheetName val="BAG-2"/>
      <sheetName val="Bahan Bangunan"/>
      <sheetName val="RAB"/>
      <sheetName val="Harga bahan"/>
      <sheetName val="EVALUASI GD 1"/>
      <sheetName val="RAP"/>
      <sheetName val="SCH"/>
      <sheetName val="HRG BHN"/>
      <sheetName val="Rkp1"/>
      <sheetName val="JK"/>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arab"/>
      <sheetName val="anl"/>
      <sheetName val="umum"/>
      <sheetName val="H. Dasar"/>
      <sheetName val="Daft.Sewa Alat"/>
      <sheetName val="SNI"/>
      <sheetName val="Penwrn"/>
      <sheetName val="Scd_RAB"/>
      <sheetName val="PERHITUNGAN"/>
      <sheetName val="Currency"/>
      <sheetName val="Daft Harsat"/>
      <sheetName val="tgp_02"/>
      <sheetName val="A-11 Steel Str (2)"/>
      <sheetName val="SPK"/>
      <sheetName val="Harga"/>
      <sheetName val="Hrg Alat"/>
      <sheetName val="alat-1"/>
      <sheetName val="SBDY"/>
      <sheetName val="DAPRO"/>
      <sheetName val="AKP-1"/>
      <sheetName val="RBP-4"/>
      <sheetName val="RBP-1"/>
      <sheetName val="RBP- 2"/>
      <sheetName val="MAPP"/>
      <sheetName val="rek det 1-3"/>
      <sheetName val="daf_3_OK_"/>
      <sheetName val="daf_7_OK_"/>
      <sheetName val="lINGKUP PEK"/>
      <sheetName val="Analysa"/>
      <sheetName val="Kuantitas"/>
      <sheetName val="Peralatan"/>
      <sheetName val="Upah Bahan"/>
      <sheetName val="HARGA DASAR BAHAN"/>
      <sheetName val="HARGA DASAR UPAH"/>
      <sheetName val="H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AHAN"/>
      <sheetName val="ANALISA SBU"/>
      <sheetName val="An Exca"/>
      <sheetName val="An Bull"/>
      <sheetName val="RAB Lahan"/>
      <sheetName val="No Als"/>
      <sheetName val="RAB "/>
      <sheetName val="Rek"/>
      <sheetName val="Schedule"/>
    </sheetNames>
    <sheetDataSet>
      <sheetData sheetId="0"/>
      <sheetData sheetId="1">
        <row r="16">
          <cell r="J16">
            <v>42100</v>
          </cell>
        </row>
        <row r="17">
          <cell r="J17">
            <v>42100</v>
          </cell>
        </row>
        <row r="34">
          <cell r="J34">
            <v>100</v>
          </cell>
        </row>
        <row r="37">
          <cell r="J37">
            <v>1000</v>
          </cell>
        </row>
        <row r="38">
          <cell r="J38">
            <v>1100</v>
          </cell>
        </row>
        <row r="39">
          <cell r="J39">
            <v>1400</v>
          </cell>
        </row>
        <row r="48">
          <cell r="J48">
            <v>1055200</v>
          </cell>
        </row>
        <row r="49">
          <cell r="J49">
            <v>879200</v>
          </cell>
        </row>
        <row r="51">
          <cell r="J51">
            <v>949600</v>
          </cell>
        </row>
        <row r="52">
          <cell r="J52">
            <v>14000</v>
          </cell>
        </row>
        <row r="53">
          <cell r="J53">
            <v>598300</v>
          </cell>
        </row>
        <row r="54">
          <cell r="J54">
            <v>14000</v>
          </cell>
        </row>
        <row r="59">
          <cell r="J59">
            <v>19700</v>
          </cell>
        </row>
        <row r="73">
          <cell r="J73">
            <v>14000</v>
          </cell>
        </row>
        <row r="80">
          <cell r="J80">
            <v>4200</v>
          </cell>
        </row>
        <row r="81">
          <cell r="J81">
            <v>2800</v>
          </cell>
        </row>
        <row r="82">
          <cell r="J82">
            <v>1100</v>
          </cell>
        </row>
        <row r="83">
          <cell r="J83">
            <v>500</v>
          </cell>
        </row>
        <row r="85">
          <cell r="J85">
            <v>900</v>
          </cell>
        </row>
        <row r="89">
          <cell r="J89">
            <v>3200</v>
          </cell>
        </row>
        <row r="92">
          <cell r="J92">
            <v>26700</v>
          </cell>
        </row>
        <row r="95">
          <cell r="J95">
            <v>40800</v>
          </cell>
        </row>
        <row r="96">
          <cell r="J96">
            <v>35100</v>
          </cell>
        </row>
        <row r="98">
          <cell r="J98">
            <v>28100</v>
          </cell>
        </row>
        <row r="100">
          <cell r="J100">
            <v>59700</v>
          </cell>
        </row>
        <row r="107">
          <cell r="J107">
            <v>38600</v>
          </cell>
        </row>
        <row r="108">
          <cell r="J108">
            <v>49200</v>
          </cell>
        </row>
        <row r="110">
          <cell r="J110">
            <v>28100</v>
          </cell>
        </row>
        <row r="111">
          <cell r="J111">
            <v>28100</v>
          </cell>
        </row>
        <row r="119">
          <cell r="J119">
            <v>24600</v>
          </cell>
        </row>
        <row r="123">
          <cell r="J123">
            <v>281400</v>
          </cell>
        </row>
        <row r="124">
          <cell r="J124">
            <v>1266400</v>
          </cell>
        </row>
        <row r="125">
          <cell r="J125">
            <v>28100</v>
          </cell>
        </row>
        <row r="128">
          <cell r="J128">
            <v>316600</v>
          </cell>
        </row>
        <row r="129">
          <cell r="J129">
            <v>1758800</v>
          </cell>
        </row>
        <row r="135">
          <cell r="J135">
            <v>28100</v>
          </cell>
        </row>
        <row r="141">
          <cell r="J141">
            <v>14000</v>
          </cell>
        </row>
        <row r="144">
          <cell r="J144">
            <v>10500</v>
          </cell>
        </row>
        <row r="147">
          <cell r="J147">
            <v>7000</v>
          </cell>
        </row>
        <row r="148">
          <cell r="J148">
            <v>17500</v>
          </cell>
        </row>
        <row r="149">
          <cell r="J149">
            <v>14000</v>
          </cell>
        </row>
        <row r="155">
          <cell r="J155">
            <v>17500</v>
          </cell>
        </row>
        <row r="156">
          <cell r="J156">
            <v>28100</v>
          </cell>
        </row>
        <row r="157">
          <cell r="J157">
            <v>17500</v>
          </cell>
        </row>
        <row r="158">
          <cell r="J158">
            <v>15800</v>
          </cell>
        </row>
        <row r="159">
          <cell r="J159">
            <v>14000</v>
          </cell>
        </row>
        <row r="160">
          <cell r="J160">
            <v>14000</v>
          </cell>
        </row>
        <row r="161">
          <cell r="J161">
            <v>14000</v>
          </cell>
        </row>
        <row r="162">
          <cell r="J162">
            <v>14000</v>
          </cell>
        </row>
        <row r="164">
          <cell r="J164">
            <v>154700</v>
          </cell>
        </row>
        <row r="165">
          <cell r="J165">
            <v>193400</v>
          </cell>
        </row>
        <row r="166">
          <cell r="J166">
            <v>246200</v>
          </cell>
        </row>
        <row r="167">
          <cell r="J167">
            <v>17500</v>
          </cell>
        </row>
        <row r="171">
          <cell r="J171">
            <v>63300</v>
          </cell>
        </row>
        <row r="172">
          <cell r="J172">
            <v>140600</v>
          </cell>
        </row>
        <row r="173">
          <cell r="J173">
            <v>175800</v>
          </cell>
        </row>
        <row r="174">
          <cell r="J174">
            <v>66800</v>
          </cell>
        </row>
        <row r="175">
          <cell r="J175">
            <v>70300</v>
          </cell>
        </row>
        <row r="207">
          <cell r="J207">
            <v>527600</v>
          </cell>
        </row>
        <row r="211">
          <cell r="J211">
            <v>7000</v>
          </cell>
        </row>
        <row r="212">
          <cell r="J212">
            <v>18200</v>
          </cell>
        </row>
        <row r="214">
          <cell r="J214">
            <v>21100</v>
          </cell>
        </row>
        <row r="215">
          <cell r="J215">
            <v>21100</v>
          </cell>
        </row>
        <row r="219">
          <cell r="J219">
            <v>15800</v>
          </cell>
        </row>
        <row r="221">
          <cell r="J221">
            <v>2400</v>
          </cell>
        </row>
        <row r="227">
          <cell r="J227">
            <v>17500</v>
          </cell>
        </row>
        <row r="228">
          <cell r="J228">
            <v>6700</v>
          </cell>
        </row>
        <row r="231">
          <cell r="J231">
            <v>900</v>
          </cell>
        </row>
        <row r="232">
          <cell r="J232">
            <v>14000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AHAN"/>
      <sheetName val="ANALISA"/>
      <sheetName val="RAB Lt 1.2 "/>
      <sheetName val="Rekap"/>
      <sheetName val="Schedule "/>
    </sheetNames>
    <sheetDataSet>
      <sheetData sheetId="0"/>
      <sheetData sheetId="1"/>
      <sheetData sheetId="2"/>
      <sheetData sheetId="3"/>
      <sheetData sheetId="4"/>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ildings"/>
      <sheetName val="Roads"/>
      <sheetName val="Hydro"/>
      <sheetName val="Steel"/>
      <sheetName val="dft-harga"/>
      <sheetName val="Tabels"/>
      <sheetName val="SCH"/>
      <sheetName val="Surat Penawaran"/>
      <sheetName val="ReK. P.SMP"/>
      <sheetName val="RAB"/>
      <sheetName val="ANALISA YANG DIPAKAI"/>
      <sheetName val="DAFTAR BAHAN"/>
      <sheetName val="SCHEDULE"/>
      <sheetName val="1"/>
      <sheetName val="3.3"/>
      <sheetName val="Schedul6"/>
      <sheetName val="Surat"/>
      <sheetName val="Rkp"/>
      <sheetName val="Dkh"/>
      <sheetName val="Mob"/>
      <sheetName val="7.1.7.1"/>
      <sheetName val="Skh (2)"/>
      <sheetName val="7.4 (2)"/>
      <sheetName val="7.4"/>
      <sheetName val="7.1.7"/>
      <sheetName val="Skh"/>
      <sheetName val="BAHAN"/>
      <sheetName val="ANALISA"/>
      <sheetName val="Kuantitas &amp; Harga"/>
    </sheetNames>
    <sheetDataSet>
      <sheetData sheetId="0" refreshError="1"/>
      <sheetData sheetId="1" refreshError="1"/>
      <sheetData sheetId="2" refreshError="1"/>
      <sheetData sheetId="3" refreshError="1"/>
      <sheetData sheetId="4" refreshError="1">
        <row r="29">
          <cell r="G29" t="str">
            <v>merk:</v>
          </cell>
        </row>
        <row r="53">
          <cell r="G53" t="str">
            <v>Merah</v>
          </cell>
        </row>
      </sheetData>
      <sheetData sheetId="5" refreshError="1">
        <row r="6">
          <cell r="K6">
            <v>40000</v>
          </cell>
        </row>
        <row r="7">
          <cell r="K7">
            <v>40000</v>
          </cell>
        </row>
      </sheetData>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onsite"/>
      <sheetName val="Dt"/>
      <sheetName val="Upah,Bah&amp;alat"/>
      <sheetName val="ANALISA "/>
      <sheetName val="DKH"/>
      <sheetName val="Schedule 1"/>
      <sheetName val="Mobilisasi"/>
      <sheetName val="Info Umum"/>
      <sheetName val="R. B. Sewa Alat"/>
      <sheetName val="Uraian Analalisa alat"/>
      <sheetName val="Uraian Analisa"/>
      <sheetName val="Formulir Standar"/>
      <sheetName val="H"/>
      <sheetName val="J"/>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Aresitrktur"/>
      <sheetName val="RAB"/>
      <sheetName val="Analisa"/>
      <sheetName val="daftar harga"/>
      <sheetName val="Sheet2"/>
      <sheetName val="Person"/>
      <sheetName val="Alat"/>
      <sheetName val="Sheet3"/>
      <sheetName val="me"/>
      <sheetName val="BTL tahap 1"/>
      <sheetName val="BTL total"/>
      <sheetName val="rumus"/>
      <sheetName val="HARGA ALAT"/>
      <sheetName val="har-sat"/>
      <sheetName val="Macro1"/>
      <sheetName val="Sheet1"/>
      <sheetName val="struktur tdk dipakai"/>
      <sheetName val="huruf"/>
      <sheetName val="5"/>
      <sheetName val="6"/>
      <sheetName val="Bill rekap"/>
      <sheetName val="Ahs.1"/>
      <sheetName val="Ahs.2"/>
      <sheetName val="BAG_2"/>
      <sheetName val="Analisa HSP"/>
      <sheetName val="Harga Satuan"/>
      <sheetName val="Anl"/>
      <sheetName val="anal"/>
      <sheetName val="harsat"/>
      <sheetName val="Bill-2"/>
      <sheetName val="Material"/>
      <sheetName val="Upah"/>
      <sheetName val="BAHAN UPAH"/>
      <sheetName val="rekap"/>
      <sheetName val="FINISHING"/>
      <sheetName val="Breakdown Structure"/>
      <sheetName val="Breakdown Architecture"/>
      <sheetName val="HB me"/>
      <sheetName val="Daf-Harga"/>
      <sheetName val="BQ_E20_02_Rp_"/>
      <sheetName val="I-KAMAR"/>
      <sheetName val="DivVI"/>
      <sheetName val="bahan"/>
      <sheetName val="RAB_DK"/>
      <sheetName val="BQ-Tenis"/>
      <sheetName val="Arsitektur"/>
      <sheetName val="BOQ_Aula"/>
      <sheetName val="Prelim"/>
      <sheetName val="Persiapan"/>
      <sheetName val="ANA"/>
      <sheetName val="HRG BHN"/>
      <sheetName val="Harga Upah"/>
      <sheetName val="Koef"/>
      <sheetName val="HARGA"/>
      <sheetName val="Analisa RAB"/>
      <sheetName val="Analisa RAP"/>
      <sheetName val="CekList"/>
      <sheetName val="BQ OE"/>
      <sheetName val="Sch Tender"/>
      <sheetName val="Alat B"/>
      <sheetName val="Bahan B"/>
      <sheetName val="Sub"/>
      <sheetName val="Upah B"/>
      <sheetName val="Lain-Lain"/>
      <sheetName val="RAP"/>
      <sheetName val="Telusur"/>
      <sheetName val="Penyebaran M"/>
      <sheetName val="Rekap RAP"/>
      <sheetName val="BUL"/>
      <sheetName val="LS-Rutin"/>
      <sheetName val="H-BHN"/>
      <sheetName val="BQ-E20-02(Rp)"/>
      <sheetName val="BQ-1A prelim"/>
      <sheetName val="Analisa 2"/>
      <sheetName val="Input"/>
      <sheetName val="Bill of Qty"/>
      <sheetName val="daftar_harga"/>
      <sheetName val="BTL_tahap_1"/>
      <sheetName val="BTL_total"/>
      <sheetName val="struktur_tdk_dipakai"/>
      <sheetName val="HARGA_ALAT"/>
      <sheetName val="AN-PAS.&amp;PLESTR"/>
      <sheetName val="AN-CAT"/>
      <sheetName val="AN-GRC"/>
      <sheetName val="AN-KUSEN"/>
      <sheetName val="AN-LANTAI"/>
      <sheetName val="AN-PLAFOND"/>
      <sheetName val="AN-SANITAIR"/>
      <sheetName val="AN-LAIN-LAIN"/>
      <sheetName val="AN-RAILING"/>
      <sheetName val="AN-SKIMCOAT"/>
      <sheetName val="概総括1"/>
      <sheetName val="Daf 1"/>
      <sheetName val="B&amp;U"/>
      <sheetName val="villa"/>
      <sheetName val="meth hsl nego"/>
      <sheetName val="Cover"/>
      <sheetName val="A2"/>
      <sheetName val="PIPA"/>
      <sheetName val="KWIT"/>
      <sheetName val="K1 Durp"/>
      <sheetName val="Morsip Ht Julu"/>
      <sheetName val="rekap harga satuan pek"/>
      <sheetName val="J"/>
      <sheetName val="Ven"/>
      <sheetName val="Rekap. ME"/>
      <sheetName val="TS"/>
      <sheetName val="Surat Penw. "/>
      <sheetName val="Pek. Elektrikal"/>
      <sheetName val="Pek-ARS"/>
      <sheetName val="LIFT DAN TRAVELATOR"/>
      <sheetName val="Instalasi Tata Udara"/>
      <sheetName val="Plumbing"/>
      <sheetName val="CH"/>
      <sheetName val="Upah_Bahan"/>
      <sheetName val="ANALISA SOFT"/>
      <sheetName val="MAPP"/>
      <sheetName val="rek det 1-3"/>
      <sheetName val="har_sat"/>
      <sheetName val="RAB "/>
      <sheetName val="RAB  CIP"/>
      <sheetName val="RAB  LANDSCAPE"/>
      <sheetName val="REKAP CIP"/>
      <sheetName val="RAB  SERVER"/>
      <sheetName val="Analisa HS"/>
      <sheetName val="RAB  TERMINAL"/>
      <sheetName val="BahanUpah"/>
      <sheetName val="daf-3(OK)"/>
      <sheetName val="daf-7(OK)"/>
      <sheetName val="NAMES"/>
      <sheetName val="Elektronik"/>
      <sheetName val="Electrikal"/>
      <sheetName val="Fire Fighting"/>
      <sheetName val="Item Kompensasi"/>
      <sheetName val="AC"/>
      <sheetName val="ANALISA "/>
      <sheetName val="sat"/>
      <sheetName val="Uraian Analisa"/>
      <sheetName val="Upah,Bah&amp;alat"/>
      <sheetName val="dft-harga"/>
      <sheetName val="Tabels"/>
      <sheetName val="Basic Price"/>
      <sheetName val="Agregat Halus &amp; Kasar"/>
      <sheetName val="TOWN"/>
      <sheetName val="An_pdkg"/>
      <sheetName val="an.mek"/>
      <sheetName val="an.lstrk"/>
      <sheetName val="Bahan1"/>
      <sheetName val="Sat Bah &amp; Up"/>
      <sheetName val="BTL-Persiapan"/>
      <sheetName val="BTL-Bau"/>
      <sheetName val="BTL-alat"/>
      <sheetName val="BTL-Ru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5">
          <cell r="F15">
            <v>0</v>
          </cell>
          <cell r="G15">
            <v>0</v>
          </cell>
        </row>
        <row r="16">
          <cell r="F16">
            <v>1</v>
          </cell>
          <cell r="G16" t="str">
            <v xml:space="preserve">satu </v>
          </cell>
        </row>
        <row r="17">
          <cell r="F17">
            <v>2</v>
          </cell>
          <cell r="G17" t="str">
            <v xml:space="preserve">dua </v>
          </cell>
        </row>
        <row r="18">
          <cell r="F18">
            <v>3</v>
          </cell>
          <cell r="G18" t="str">
            <v xml:space="preserve">tiga </v>
          </cell>
        </row>
        <row r="19">
          <cell r="F19">
            <v>4</v>
          </cell>
          <cell r="G19" t="str">
            <v xml:space="preserve">empat </v>
          </cell>
        </row>
        <row r="20">
          <cell r="F20">
            <v>5</v>
          </cell>
          <cell r="G20" t="str">
            <v xml:space="preserve">lima </v>
          </cell>
        </row>
        <row r="21">
          <cell r="F21">
            <v>6</v>
          </cell>
          <cell r="G21" t="str">
            <v xml:space="preserve">enam </v>
          </cell>
        </row>
        <row r="22">
          <cell r="F22">
            <v>7</v>
          </cell>
          <cell r="G22" t="str">
            <v xml:space="preserve">tujuh </v>
          </cell>
        </row>
        <row r="23">
          <cell r="F23">
            <v>8</v>
          </cell>
          <cell r="G23" t="str">
            <v xml:space="preserve">delapan </v>
          </cell>
        </row>
        <row r="24">
          <cell r="F24">
            <v>9</v>
          </cell>
          <cell r="G24" t="str">
            <v xml:space="preserve">sembilan </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sheetName val="Hrg"/>
      <sheetName val="Anl (3)"/>
      <sheetName val="Sheet2"/>
      <sheetName val="Sheet3"/>
      <sheetName val="SCH"/>
      <sheetName val="Harsat Upah"/>
      <sheetName val="Harsat Pekerjaan"/>
      <sheetName val="Bahan"/>
      <sheetName val="Basic Price"/>
      <sheetName val="HARGA"/>
      <sheetName val="STD GD.UTAMA"/>
      <sheetName val="NS GD.UTAMA"/>
      <sheetName val="rumus"/>
      <sheetName val="harsat"/>
      <sheetName val="BAG-2"/>
      <sheetName val="Peralatan"/>
      <sheetName val="Daftar Harga"/>
      <sheetName val="Daftar Upah"/>
      <sheetName val="hsd"/>
      <sheetName val="anal_hs"/>
      <sheetName val="boq"/>
      <sheetName val="A"/>
      <sheetName val="Kuantitas &amp; Harga"/>
      <sheetName val="sub"/>
      <sheetName val="div7-1"/>
      <sheetName val="anal-mob"/>
      <sheetName val="RC-ANL"/>
      <sheetName val="DHS"/>
      <sheetName val="Analisa"/>
      <sheetName val="REKAP"/>
      <sheetName val="Anal"/>
      <sheetName val="HB "/>
      <sheetName val="HSBU ANA"/>
      <sheetName val="Daf 1"/>
    </sheetNames>
    <sheetDataSet>
      <sheetData sheetId="0"/>
      <sheetData sheetId="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KP-DB"/>
      <sheetName val="DASBOARD"/>
      <sheetName val="REKAP"/>
      <sheetName val="ANAL-MPU"/>
      <sheetName val="ANTEK-1"/>
      <sheetName val="RAB-EIB40"/>
      <sheetName val="RAB-EIB39"/>
      <sheetName val="RAB-EIB38"/>
      <sheetName val="RAB-EIB37"/>
      <sheetName val="ANLS-40"/>
      <sheetName val="ANLS-39"/>
      <sheetName val="ANLS-38"/>
      <sheetName val="ANLS-37"/>
      <sheetName val="HS-DASAR"/>
      <sheetName val="RKP-BOQ"/>
      <sheetName val="DAFT-MPU"/>
      <sheetName val="SUBKONT"/>
      <sheetName val="MOS"/>
      <sheetName val="LAMP-6a"/>
      <sheetName val="LAMP-8"/>
      <sheetName val="61004"/>
      <sheetName val="61005"/>
      <sheetName val="61006"/>
      <sheetName val="61007"/>
      <sheetName val="61008"/>
      <sheetName val="LAMP-13"/>
      <sheetName val="ANAL-TEKNIK"/>
      <sheetName val="PROD-ALAT"/>
      <sheetName val="PROD-ALAT2"/>
      <sheetName val="REKAPALAT"/>
      <sheetName val="SKDL-ALAT"/>
      <sheetName val="DFTR-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9">
          <cell r="M19">
            <v>3570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YA BONKAR"/>
      <sheetName val="BIAYA PASANG"/>
      <sheetName val="Sheet2"/>
      <sheetName val="HSD"/>
      <sheetName val="Analisa Agg"/>
      <sheetName val="Asumsi 2"/>
      <sheetName val="Upah Harian"/>
      <sheetName val="HS Alat Hotmix"/>
      <sheetName val="HS Material"/>
      <sheetName val="HS Bahan"/>
      <sheetName val="BHN"/>
      <sheetName val="Prime Teak"/>
      <sheetName val="Analisa Hot Mix"/>
      <sheetName val="Hauling Hot Mix"/>
      <sheetName val="HS Hauling Agg"/>
      <sheetName val="HS  Alat Agg"/>
      <sheetName val="Sheet1"/>
      <sheetName val="61008"/>
      <sheetName val="61007"/>
      <sheetName val="61006"/>
      <sheetName val="61005"/>
      <sheetName val="61004"/>
      <sheetName val="anal-2"/>
      <sheetName val="RKP"/>
      <sheetName val="MOB"/>
      <sheetName val="APX.2A"/>
      <sheetName val="APX.2B"/>
      <sheetName val="APX3"/>
      <sheetName val="APX.4A&amp;4B"/>
      <sheetName val="DetSche"/>
      <sheetName val="APX5"/>
      <sheetName val="APX6"/>
      <sheetName val="APX7"/>
      <sheetName val="SumBOQDC"/>
      <sheetName val="MAPDC"/>
      <sheetName val="BOQDC"/>
      <sheetName val="AHS"/>
      <sheetName val="BOQ"/>
      <sheetName val="L.A.B"/>
      <sheetName val="BOQ (2)"/>
      <sheetName val="Data"/>
      <sheetName val="AnTek"/>
      <sheetName val="Analisa"/>
      <sheetName val="MPU"/>
      <sheetName val="CTRCT"/>
      <sheetName val="APX4B"/>
      <sheetName val="LAB"/>
    </sheetNames>
    <sheetDataSet>
      <sheetData sheetId="0"/>
      <sheetData sheetId="1"/>
      <sheetData sheetId="2"/>
      <sheetData sheetId="3" refreshError="1">
        <row r="120">
          <cell r="L120">
            <v>294100</v>
          </cell>
        </row>
        <row r="121">
          <cell r="L121">
            <v>89400</v>
          </cell>
        </row>
        <row r="131">
          <cell r="L131">
            <v>263200</v>
          </cell>
        </row>
        <row r="135">
          <cell r="L135">
            <v>154100</v>
          </cell>
        </row>
      </sheetData>
      <sheetData sheetId="4" refreshError="1"/>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sheetData sheetId="39"/>
      <sheetData sheetId="40" refreshError="1">
        <row r="6">
          <cell r="D6" t="str">
            <v>Simpang Balam - Bagan Batu</v>
          </cell>
        </row>
        <row r="7">
          <cell r="D7" t="str">
            <v>RI - 02 - I</v>
          </cell>
        </row>
        <row r="9">
          <cell r="D9" t="str">
            <v>Pekanbaru</v>
          </cell>
        </row>
      </sheetData>
      <sheetData sheetId="41" refreshError="1"/>
      <sheetData sheetId="42" refreshError="1"/>
      <sheetData sheetId="43"/>
      <sheetData sheetId="44"/>
      <sheetData sheetId="45"/>
      <sheetData sheetId="46"/>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sa NPK"/>
      <sheetName val="Peralatan"/>
      <sheetName val="Upah Bahan"/>
      <sheetName val="Rekap Biaya"/>
      <sheetName val="Kuantitas &amp; Harga"/>
      <sheetName val="Mobilisasi"/>
      <sheetName val="Dafta Anl"/>
      <sheetName val="Sheet3"/>
      <sheetName val="Sheet4"/>
      <sheetName val="Sheet5"/>
    </sheetNames>
    <sheetDataSet>
      <sheetData sheetId="0" refreshError="1"/>
      <sheetData sheetId="1" refreshError="1">
        <row r="16">
          <cell r="AX16">
            <v>41211.281572511289</v>
          </cell>
        </row>
      </sheetData>
      <sheetData sheetId="2" refreshError="1">
        <row r="55">
          <cell r="G55">
            <v>10000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kap"/>
      <sheetName val="RAB P Jaga"/>
      <sheetName val="RAB Kantor"/>
      <sheetName val="RaB Gd Bbku"/>
      <sheetName val="RaB Gd BJadi"/>
      <sheetName val="RaB Pabrik"/>
      <sheetName val="RaB Bak Pnmpung"/>
      <sheetName val="RaB Inst Air"/>
      <sheetName val="RaB Genset"/>
      <sheetName val="RAB Bang Pnjang"/>
      <sheetName val="RAB Kantin"/>
      <sheetName val="RAB Musholla"/>
      <sheetName val="RAB PERSIAPAN+iNFRA"/>
      <sheetName val="HSBU ANA"/>
      <sheetName val="Upah"/>
      <sheetName val="ANA"/>
      <sheetName val="HARGA SATUAN"/>
      <sheetName val="Spek Bhn"/>
      <sheetName val="Peralatan"/>
      <sheetName val="Upah Bah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D61">
            <v>12500</v>
          </cell>
        </row>
        <row r="136">
          <cell r="D136">
            <v>15000</v>
          </cell>
        </row>
        <row r="306">
          <cell r="D306">
            <v>28000</v>
          </cell>
        </row>
        <row r="309">
          <cell r="D309">
            <v>35000</v>
          </cell>
        </row>
        <row r="310">
          <cell r="D310">
            <v>40000</v>
          </cell>
        </row>
        <row r="321">
          <cell r="D321">
            <v>45000</v>
          </cell>
        </row>
      </sheetData>
      <sheetData sheetId="14"/>
      <sheetData sheetId="15"/>
      <sheetData sheetId="16"/>
      <sheetData sheetId="17"/>
      <sheetData sheetId="18" refreshError="1"/>
      <sheetData sheetId="1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Harga"/>
      <sheetName val="Sum"/>
      <sheetName val="Daf 1"/>
      <sheetName val="Daf 2"/>
      <sheetName val="Daf 3"/>
      <sheetName val="Daf 4"/>
      <sheetName val="KLA"/>
      <sheetName val="LAMP-AO"/>
      <sheetName val="LAM-C"/>
      <sheetName val="LAM-A&amp;B"/>
      <sheetName val="INFO"/>
      <sheetName val="CAT_HRG"/>
      <sheetName val="TOTAL"/>
      <sheetName val="DAF-1"/>
      <sheetName val="DAF-2"/>
      <sheetName val="DAF-3"/>
      <sheetName val="DAF-4"/>
      <sheetName val="DAF-5"/>
      <sheetName val="DAF-6"/>
      <sheetName val="DAF-7"/>
      <sheetName val="DAF-8"/>
      <sheetName val="DAF-9"/>
      <sheetName val="DAF-10"/>
      <sheetName val="DAF-11"/>
      <sheetName val="DAF-12"/>
      <sheetName val="DAF-13"/>
      <sheetName val="DAF-14"/>
      <sheetName val="DAF-15"/>
      <sheetName val="DAF-16"/>
      <sheetName val="REKAP ME"/>
      <sheetName val="PENDAHULUAN (ME)"/>
      <sheetName val="HYD KT"/>
      <sheetName val="HYDRANT"/>
      <sheetName val="SPR KT"/>
      <sheetName val="SPRINKLER"/>
      <sheetName val="PL KT"/>
      <sheetName val="PLUMBING"/>
      <sheetName val="Pipe"/>
      <sheetName val="valve "/>
      <sheetName val="Fitt"/>
      <sheetName val="sch"/>
      <sheetName val="Sheet5"/>
      <sheetName val="Sheet1"/>
      <sheetName val="Dafmat"/>
      <sheetName val="CP-2"/>
      <sheetName val="bahan"/>
      <sheetName val="upah"/>
      <sheetName val="rumus"/>
      <sheetName val="LBK1"/>
      <sheetName val="BOQ EXTERN"/>
      <sheetName val="BOQ INTERN"/>
      <sheetName val="SCHEDULE"/>
      <sheetName val="Sumber Daya"/>
      <sheetName val="database"/>
      <sheetName val="TOWN"/>
      <sheetName val="BAG-2"/>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Hsatbahan"/>
      <sheetName val="Analisa"/>
      <sheetName val="RAB"/>
      <sheetName val="HSBU ANA"/>
      <sheetName val="Cover"/>
      <sheetName val="BAG_2"/>
      <sheetName val="daffin"/>
      <sheetName val="Daftar Harga Material"/>
      <sheetName val="Traf&amp;Genst"/>
      <sheetName val="An Arsitektur"/>
      <sheetName val="An Struktur"/>
      <sheetName val="BOQ"/>
      <sheetName val="Unit Rate"/>
      <sheetName val="ANALISA ALAT BERAT"/>
      <sheetName val="Ana"/>
      <sheetName val="Analisa Upah &amp; Bahan Plum"/>
      <sheetName val="NAME"/>
      <sheetName val="Mall"/>
      <sheetName val="harsat"/>
      <sheetName val="HSATUAN"/>
      <sheetName val="satuan_pek_str"/>
      <sheetName val="BTL-Persiapan"/>
      <sheetName val="BTL-Bau"/>
      <sheetName val="BTL-alat"/>
      <sheetName val="BTL-Rupa"/>
      <sheetName val="I_KAMAR"/>
      <sheetName val="I-KAMAR"/>
      <sheetName val="Analisa Harga Satuan"/>
      <sheetName val="RC-ANL"/>
      <sheetName val="Anl"/>
      <sheetName val="ES_PARK"/>
      <sheetName val="ME Mall"/>
      <sheetName val="Cat_Harga1"/>
      <sheetName val="Daf_11"/>
      <sheetName val="Daf_21"/>
      <sheetName val="Daf_31"/>
      <sheetName val="Daf_41"/>
      <sheetName val="REKAP_ME1"/>
      <sheetName val="PENDAHULUAN_(ME)1"/>
      <sheetName val="HYD_KT1"/>
      <sheetName val="SPR_KT1"/>
      <sheetName val="PL_KT1"/>
      <sheetName val="valve_1"/>
      <sheetName val="Cat_Harga"/>
      <sheetName val="Daf_1"/>
      <sheetName val="Daf_2"/>
      <sheetName val="Daf_3"/>
      <sheetName val="Daf_4"/>
      <sheetName val="REKAP_ME"/>
      <sheetName val="PENDAHULUAN_(ME)"/>
      <sheetName val="HYD_KT"/>
      <sheetName val="SPR_KT"/>
      <sheetName val="PL_KT"/>
      <sheetName val="valve_"/>
      <sheetName val="Material"/>
      <sheetName val="FINISHING"/>
      <sheetName val="HIDRO"/>
      <sheetName val="DUCTING "/>
      <sheetName val="Daftar Harga"/>
      <sheetName val="Isolasi Luar Dalam"/>
      <sheetName val="Isolasi Luar"/>
      <sheetName val="Grand total"/>
      <sheetName val="rab - persiapan &amp; lantai-1"/>
      <sheetName val="Alat"/>
      <sheetName val="Analisa Gabungan"/>
      <sheetName val="Sub"/>
      <sheetName val="STRUKTUR"/>
      <sheetName val="ARSITEKTUR"/>
      <sheetName val="daf-3(OK)"/>
      <sheetName val="daf-7(OK)"/>
      <sheetName val="FORM X COST"/>
      <sheetName val="Lt. Dasar"/>
      <sheetName val="Faktor"/>
      <sheetName val="Lt. 2 "/>
      <sheetName val="Kode plat"/>
      <sheetName val="AN_Kusen"/>
      <sheetName val="AN_Tdr"/>
      <sheetName val="Rekap Total"/>
      <sheetName val="Tangga"/>
      <sheetName val="Bahan "/>
      <sheetName val="Pekerjaan "/>
      <sheetName val="EXTERNAL WORK"/>
      <sheetName val="Harga"/>
      <sheetName val="RAB Triduta"/>
      <sheetName val="ana_str"/>
      <sheetName val="Hargamat"/>
      <sheetName val="BOQ_EXTERN"/>
      <sheetName val="BOQ_INTERN"/>
      <sheetName val="Sumber_Daya"/>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AC"/>
      <sheetName val="Trafo"/>
      <sheetName val="Elekt"/>
      <sheetName val="BQ-E20-02(Rp)"/>
      <sheetName val="Rekap TamKur"/>
      <sheetName val="DAF_5_1"/>
      <sheetName val="DAF_5_2"/>
      <sheetName val="A"/>
      <sheetName val="anal"/>
      <sheetName val="Elektrikal"/>
      <sheetName val="Packet"/>
      <sheetName val="Prelim"/>
      <sheetName val="Analisa ME "/>
      <sheetName val="Direct Cost"/>
      <sheetName val="Analisa -Baku"/>
      <sheetName val="Harsat Upah"/>
      <sheetName val="Perhitungan Besi"/>
      <sheetName val="Hit Vol Str Jambi"/>
      <sheetName val="atap"/>
      <sheetName val="harga dasar"/>
      <sheetName val="hs-str"/>
      <sheetName val="REKAP_Akap"/>
      <sheetName val="H Satuan Dasar"/>
      <sheetName val="I-ME"/>
      <sheetName val="6_9D_W"/>
      <sheetName val="6_10__I"/>
      <sheetName val="2_12PA"/>
      <sheetName val="2_1P"/>
      <sheetName val="2_3C"/>
      <sheetName val="2_4F"/>
      <sheetName val=" R A B"/>
      <sheetName val="data"/>
      <sheetName val="Cover Daf-2"/>
      <sheetName val="Harga "/>
      <sheetName val="Pipa"/>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AULA UTAMA_(5)"/>
      <sheetName val="RAB_AULA SEDANG_(6)"/>
      <sheetName val="RAB_ASRAMA_(7. B.)"/>
      <sheetName val="RAB_ASRAMA_(7. C.)"/>
      <sheetName val="RAB_ASRAMA_(7. D.)"/>
      <sheetName val="RAB_R. MAKAN_(8)"/>
      <sheetName val="RAB_GUEST HOUSE_(9. A.)"/>
      <sheetName val="RAB_GUEST HOUSE_(9. B.)"/>
      <sheetName val="HB "/>
      <sheetName val="7. Comparison of Asphalt etc"/>
      <sheetName val="final-wkc"/>
      <sheetName val="Basic Price"/>
      <sheetName val="Peralatan"/>
      <sheetName val="analt"/>
      <sheetName val="daf_3_OK_"/>
      <sheetName val="Genst"/>
      <sheetName val="D4"/>
      <sheetName val="D6"/>
      <sheetName val="D7"/>
      <sheetName val="D8"/>
      <sheetName val="Hrg"/>
      <sheetName val="Agregat Halus &amp; Kasar"/>
      <sheetName val="BASIC"/>
      <sheetName val="ANA-HRG"/>
      <sheetName val="RC-ANLPP"/>
      <sheetName val="Bill_2"/>
      <sheetName val="PERALATAN AHU"/>
      <sheetName val="AIR CURTAIN"/>
      <sheetName val="DIFFUSER &amp; GRILLE "/>
      <sheetName val="PERALATAN EVB+CU"/>
      <sheetName val="PERALATAN FAN"/>
      <sheetName val="KATUP-KATUP"/>
      <sheetName val="Cover Daf_2"/>
      <sheetName val="STR"/>
      <sheetName val="p_luar"/>
      <sheetName val="RINC FIN T4  _3_"/>
      <sheetName val="RINC FIN T4  _2_"/>
      <sheetName val="fin SB"/>
      <sheetName val="FIN PARKIR"/>
      <sheetName val="RINC FIN T4 "/>
      <sheetName val="DAFTAR NO_8"/>
      <sheetName val="BasicPrice"/>
      <sheetName val="HRG BHN"/>
      <sheetName val="HARGA ALAT"/>
      <sheetName val="Standard Room Deluxe Queen"/>
      <sheetName val="dinding"/>
      <sheetName val="Harga Satuan"/>
      <sheetName val="rekap RAP"/>
      <sheetName val="cash flow"/>
      <sheetName val="RAP"/>
      <sheetName val="Tawar"/>
      <sheetName val="ESCON"/>
      <sheetName val="H.SAT"/>
      <sheetName val="AHSbj"/>
      <sheetName val="Rekap Harga Satuan"/>
      <sheetName val="ahs-pipapl"/>
      <sheetName val="Anls FA (Inst)"/>
      <sheetName val="Fire Fighting"/>
      <sheetName val="daf_7_OK_"/>
      <sheetName val="AN-LANTAI"/>
      <sheetName val="AN-KUSEN"/>
      <sheetName val="AN-PLAFOND"/>
      <sheetName val="AN-GRC"/>
      <sheetName val="AN-RAILING"/>
      <sheetName val="HARSAT_BAH"/>
      <sheetName val="Bill 4.2"/>
      <sheetName val="Bill 3.5"/>
      <sheetName val="Ahs.2"/>
      <sheetName val="Ahs.1"/>
      <sheetName val="#REF!"/>
      <sheetName val="Bill-2"/>
      <sheetName val="R A B"/>
      <sheetName val="Harga Bahan"/>
      <sheetName val="Harga ME "/>
      <sheetName val="H.Satuan"/>
      <sheetName val="Sheet1 (2)"/>
      <sheetName val="ANALISA HARGA "/>
      <sheetName val="Rekap"/>
      <sheetName val="Bill of Qty MEP"/>
      <sheetName val="lab bahasa"/>
      <sheetName val="Rek Arsitektur"/>
      <sheetName val="Upah&amp;Harga"/>
      <sheetName val="ANSAT"/>
      <sheetName val="hsd"/>
      <sheetName val="anal_hs"/>
      <sheetName val="4-HSD"/>
      <sheetName val="R1"/>
      <sheetName val="R2"/>
      <sheetName val="R3"/>
      <sheetName val="R4"/>
      <sheetName val="R5"/>
      <sheetName val="R6"/>
      <sheetName val="R7"/>
      <sheetName val="R8"/>
      <sheetName val="R10"/>
      <sheetName val="L2a"/>
      <sheetName val="200"/>
      <sheetName val="ANALISA ALAT"/>
      <sheetName val="Upah Bahan"/>
      <sheetName val="PT."/>
      <sheetName val="Input"/>
      <sheetName val="blok 7"/>
      <sheetName val="bau"/>
      <sheetName val="MAPP"/>
      <sheetName val="rek det 1-3"/>
      <sheetName val="sdm"/>
      <sheetName val="map"/>
      <sheetName val="rkp"/>
      <sheetName val="Anls"/>
      <sheetName val="DAFTAR NO_2"/>
      <sheetName val="DAFTAR NO_3"/>
      <sheetName val="BABY"/>
      <sheetName val="BACK"/>
      <sheetName val="conc-mix"/>
      <sheetName val="COST TO GO tanpa keluar"/>
      <sheetName val="COST TO GO dengan baju"/>
      <sheetName val="NC-CM"/>
    </sheetNames>
    <sheetDataSet>
      <sheetData sheetId="0" refreshError="1"/>
      <sheetData sheetId="1" refreshError="1"/>
      <sheetData sheetId="2" refreshError="1">
        <row r="423">
          <cell r="K423">
            <v>606378000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000000"/>
      <sheetName val="Harsat Upah"/>
      <sheetName val="Harsat Bahan"/>
      <sheetName val="Harsat Pekerjaan"/>
      <sheetName val="Analisa"/>
      <sheetName val="Perhit Beton"/>
      <sheetName val="Perhitungan Besi"/>
      <sheetName val="DAFTAR BESI KANAL C SIKU"/>
      <sheetName val="DAFTAR  BESI IWF"/>
      <sheetName val="Pekerjaan  (2)"/>
      <sheetName val="bahan-semua daerah"/>
      <sheetName val="Upah-semua daerah"/>
    </sheetNames>
    <sheetDataSet>
      <sheetData sheetId="0"/>
      <sheetData sheetId="1"/>
      <sheetData sheetId="2" refreshError="1">
        <row r="7">
          <cell r="A7" t="str">
            <v>kode</v>
          </cell>
          <cell r="E7" t="str">
            <v>Rp.</v>
          </cell>
        </row>
        <row r="9">
          <cell r="A9" t="str">
            <v>PK01</v>
          </cell>
          <cell r="B9">
            <v>1</v>
          </cell>
          <cell r="D9" t="str">
            <v>PEKERJA</v>
          </cell>
          <cell r="E9">
            <v>15750</v>
          </cell>
        </row>
        <row r="10">
          <cell r="A10" t="str">
            <v>PK02</v>
          </cell>
          <cell r="B10">
            <v>2</v>
          </cell>
          <cell r="D10" t="str">
            <v>PEKERJA SETENGAH TERAMPIL</v>
          </cell>
          <cell r="E10">
            <v>16500</v>
          </cell>
        </row>
        <row r="11">
          <cell r="A11" t="str">
            <v>PK03</v>
          </cell>
          <cell r="B11">
            <v>3</v>
          </cell>
          <cell r="D11" t="str">
            <v>PEKERJA TERAMPIL</v>
          </cell>
          <cell r="E11">
            <v>18000</v>
          </cell>
        </row>
        <row r="12">
          <cell r="B12">
            <v>4</v>
          </cell>
          <cell r="D12" t="str">
            <v>TUKANG GALI</v>
          </cell>
          <cell r="E12">
            <v>20000</v>
          </cell>
        </row>
        <row r="13">
          <cell r="A13" t="str">
            <v>PK04</v>
          </cell>
          <cell r="B13">
            <v>5</v>
          </cell>
          <cell r="D13" t="str">
            <v>TUKANG BATU SETENGAH TERAMPIL</v>
          </cell>
          <cell r="E13">
            <v>20000</v>
          </cell>
        </row>
        <row r="14">
          <cell r="A14" t="str">
            <v>PK05</v>
          </cell>
          <cell r="B14">
            <v>5</v>
          </cell>
          <cell r="D14" t="str">
            <v>TUKANG BATU TERAMPIL</v>
          </cell>
          <cell r="E14">
            <v>21000</v>
          </cell>
        </row>
        <row r="15">
          <cell r="A15" t="str">
            <v>PK06</v>
          </cell>
          <cell r="B15">
            <v>6</v>
          </cell>
          <cell r="D15" t="str">
            <v>KEPALA TUKANG BATU</v>
          </cell>
          <cell r="E15">
            <v>22500</v>
          </cell>
        </row>
        <row r="16">
          <cell r="A16" t="str">
            <v>PK07</v>
          </cell>
          <cell r="B16">
            <v>7</v>
          </cell>
          <cell r="D16" t="str">
            <v>TUKANG KAYU SETENGAH TERAMPIL</v>
          </cell>
          <cell r="E16">
            <v>20500</v>
          </cell>
        </row>
        <row r="17">
          <cell r="A17" t="str">
            <v>PK08</v>
          </cell>
          <cell r="B17">
            <v>8</v>
          </cell>
          <cell r="D17" t="str">
            <v>TUKANG KAYU TERAMPIL</v>
          </cell>
          <cell r="E17">
            <v>22000</v>
          </cell>
        </row>
        <row r="18">
          <cell r="A18" t="str">
            <v>PK09</v>
          </cell>
          <cell r="B18">
            <v>9</v>
          </cell>
          <cell r="D18" t="str">
            <v>KEPALA TUKANG KAYU</v>
          </cell>
          <cell r="E18">
            <v>23750</v>
          </cell>
        </row>
        <row r="19">
          <cell r="A19" t="str">
            <v>PK10</v>
          </cell>
          <cell r="B19">
            <v>10</v>
          </cell>
          <cell r="D19" t="str">
            <v>TUKANG CAT / PELITUR SETENGAH TERAMPIL</v>
          </cell>
          <cell r="E19">
            <v>20500</v>
          </cell>
        </row>
        <row r="20">
          <cell r="A20" t="str">
            <v>PK11</v>
          </cell>
          <cell r="B20">
            <v>11</v>
          </cell>
          <cell r="D20" t="str">
            <v>TUKANG CAT / PELITUR TERAMPIL</v>
          </cell>
          <cell r="E20">
            <v>22000</v>
          </cell>
        </row>
        <row r="21">
          <cell r="A21" t="str">
            <v>PK12</v>
          </cell>
          <cell r="B21">
            <v>12</v>
          </cell>
          <cell r="D21" t="str">
            <v>KEPALA TUKANG CAT / PELITUR</v>
          </cell>
          <cell r="E21">
            <v>23750</v>
          </cell>
        </row>
        <row r="22">
          <cell r="A22" t="str">
            <v>PK13</v>
          </cell>
          <cell r="B22">
            <v>13</v>
          </cell>
          <cell r="D22" t="str">
            <v>TUKANG BESI BETON SETENGAH TERAMPIL</v>
          </cell>
          <cell r="E22">
            <v>20000</v>
          </cell>
        </row>
        <row r="23">
          <cell r="A23" t="str">
            <v>PK14</v>
          </cell>
          <cell r="B23">
            <v>14</v>
          </cell>
          <cell r="D23" t="str">
            <v>TUKANG BESI BETON TERAMPIL</v>
          </cell>
          <cell r="E23">
            <v>22000</v>
          </cell>
        </row>
        <row r="24">
          <cell r="A24" t="str">
            <v>PK15</v>
          </cell>
          <cell r="B24">
            <v>15</v>
          </cell>
          <cell r="D24" t="str">
            <v>KEPALA TUKANG BESI BETON</v>
          </cell>
          <cell r="E24">
            <v>24250</v>
          </cell>
        </row>
        <row r="25">
          <cell r="A25" t="str">
            <v>PK16</v>
          </cell>
          <cell r="B25">
            <v>16</v>
          </cell>
          <cell r="D25" t="str">
            <v>TUKANG BESI PROFIL SETENGAH TERAMPIL</v>
          </cell>
          <cell r="E25">
            <v>21750</v>
          </cell>
        </row>
        <row r="26">
          <cell r="A26" t="str">
            <v>PK17</v>
          </cell>
          <cell r="B26">
            <v>17</v>
          </cell>
          <cell r="D26" t="str">
            <v>TUKANG BESI PROFIL TERAMPIL</v>
          </cell>
          <cell r="E26">
            <v>23750</v>
          </cell>
        </row>
        <row r="27">
          <cell r="A27" t="str">
            <v>PK18</v>
          </cell>
          <cell r="B27">
            <v>18</v>
          </cell>
          <cell r="D27" t="str">
            <v>KEPALA TUKANG BESI PROFIL</v>
          </cell>
          <cell r="E27">
            <v>26750</v>
          </cell>
        </row>
        <row r="28">
          <cell r="A28" t="str">
            <v>PK19</v>
          </cell>
          <cell r="B28">
            <v>19</v>
          </cell>
          <cell r="D28" t="str">
            <v>MANDOR</v>
          </cell>
          <cell r="E28">
            <v>25000</v>
          </cell>
        </row>
        <row r="29">
          <cell r="A29" t="str">
            <v>PK20</v>
          </cell>
          <cell r="B29">
            <v>20</v>
          </cell>
          <cell r="D29" t="str">
            <v>OPERATOR ALAT BESAR</v>
          </cell>
          <cell r="E29">
            <v>30000</v>
          </cell>
        </row>
        <row r="30">
          <cell r="A30" t="str">
            <v>PK21</v>
          </cell>
          <cell r="B30">
            <v>21</v>
          </cell>
          <cell r="D30" t="str">
            <v>PEMBANTU OPERATOR / MEKANIK</v>
          </cell>
          <cell r="E30">
            <v>28500</v>
          </cell>
        </row>
        <row r="31">
          <cell r="A31" t="str">
            <v>PK22</v>
          </cell>
          <cell r="B31">
            <v>22</v>
          </cell>
          <cell r="D31" t="str">
            <v>SUPIR TRUK</v>
          </cell>
          <cell r="E31">
            <v>26500</v>
          </cell>
        </row>
        <row r="32">
          <cell r="A32" t="str">
            <v>PK23</v>
          </cell>
          <cell r="B32">
            <v>23</v>
          </cell>
          <cell r="D32" t="str">
            <v>KENEK TRUK</v>
          </cell>
          <cell r="E32">
            <v>17500</v>
          </cell>
        </row>
        <row r="33">
          <cell r="A33" t="str">
            <v>PK24</v>
          </cell>
          <cell r="B33">
            <v>24</v>
          </cell>
          <cell r="D33" t="str">
            <v>PENJAGA MALAM</v>
          </cell>
          <cell r="E33">
            <v>15000</v>
          </cell>
        </row>
        <row r="35">
          <cell r="A35" t="str">
            <v>zz99</v>
          </cell>
        </row>
      </sheetData>
      <sheetData sheetId="3" refreshError="1">
        <row r="6">
          <cell r="A6" t="str">
            <v>KODE</v>
          </cell>
          <cell r="D6" t="str">
            <v>SAT</v>
          </cell>
          <cell r="E6" t="str">
            <v>HARGA SAT.</v>
          </cell>
        </row>
        <row r="7">
          <cell r="E7" t="str">
            <v>Rp.</v>
          </cell>
        </row>
        <row r="8">
          <cell r="B8" t="str">
            <v>1</v>
          </cell>
          <cell r="C8" t="str">
            <v>2</v>
          </cell>
          <cell r="D8" t="str">
            <v>3</v>
          </cell>
          <cell r="E8" t="str">
            <v>4</v>
          </cell>
        </row>
        <row r="10">
          <cell r="B10" t="str">
            <v>A</v>
          </cell>
          <cell r="C10" t="str">
            <v>AGREGAT KASAR, BAHAN PEREKAT &amp; BAHAN JADINYA</v>
          </cell>
        </row>
        <row r="11">
          <cell r="A11" t="str">
            <v>BA01</v>
          </cell>
          <cell r="B11" t="str">
            <v>1</v>
          </cell>
          <cell r="C11" t="str">
            <v>Pasir Urug</v>
          </cell>
          <cell r="D11" t="str">
            <v>m³</v>
          </cell>
          <cell r="E11">
            <v>33000</v>
          </cell>
        </row>
        <row r="12">
          <cell r="A12" t="str">
            <v>BA02</v>
          </cell>
          <cell r="B12" t="str">
            <v>2</v>
          </cell>
          <cell r="C12" t="str">
            <v>Sirtu</v>
          </cell>
          <cell r="D12" t="str">
            <v>m³</v>
          </cell>
          <cell r="E12">
            <v>37000</v>
          </cell>
        </row>
        <row r="13">
          <cell r="A13" t="str">
            <v>BA03</v>
          </cell>
          <cell r="B13" t="str">
            <v>3</v>
          </cell>
          <cell r="C13" t="str">
            <v>Pasir Teras</v>
          </cell>
          <cell r="D13" t="str">
            <v>m³</v>
          </cell>
          <cell r="E13">
            <v>41000</v>
          </cell>
        </row>
        <row r="14">
          <cell r="A14" t="str">
            <v>BA04</v>
          </cell>
          <cell r="B14" t="str">
            <v>4</v>
          </cell>
          <cell r="C14" t="str">
            <v>Pasir Pasang Kali</v>
          </cell>
          <cell r="D14" t="str">
            <v>m³</v>
          </cell>
          <cell r="E14">
            <v>45000</v>
          </cell>
        </row>
        <row r="15">
          <cell r="A15" t="str">
            <v>BA05</v>
          </cell>
          <cell r="B15" t="str">
            <v>5</v>
          </cell>
          <cell r="C15" t="str">
            <v>Pasir Beton I</v>
          </cell>
          <cell r="D15" t="str">
            <v>m³</v>
          </cell>
          <cell r="E15">
            <v>58000</v>
          </cell>
        </row>
        <row r="16">
          <cell r="A16" t="str">
            <v>BA06</v>
          </cell>
          <cell r="B16" t="str">
            <v>6</v>
          </cell>
          <cell r="C16" t="str">
            <v>Abu Batu</v>
          </cell>
          <cell r="D16" t="str">
            <v>m³</v>
          </cell>
          <cell r="E16">
            <v>42000</v>
          </cell>
        </row>
        <row r="17">
          <cell r="A17" t="str">
            <v>BA07</v>
          </cell>
          <cell r="B17" t="str">
            <v>7</v>
          </cell>
          <cell r="C17" t="str">
            <v>Batu Gosok ( Apung )</v>
          </cell>
          <cell r="D17" t="str">
            <v>kg</v>
          </cell>
          <cell r="E17">
            <v>7500</v>
          </cell>
        </row>
        <row r="18">
          <cell r="A18" t="str">
            <v>BA08</v>
          </cell>
          <cell r="B18" t="str">
            <v>8</v>
          </cell>
          <cell r="C18" t="str">
            <v>Batu Pecah Mesin  1/2</v>
          </cell>
          <cell r="D18" t="str">
            <v>m³</v>
          </cell>
          <cell r="E18">
            <v>65000</v>
          </cell>
        </row>
        <row r="19">
          <cell r="A19" t="str">
            <v>BA09</v>
          </cell>
          <cell r="B19" t="str">
            <v>9</v>
          </cell>
          <cell r="C19" t="str">
            <v>Batu Pecah Mesin  2/3</v>
          </cell>
          <cell r="D19" t="str">
            <v>m³</v>
          </cell>
          <cell r="E19">
            <v>60000</v>
          </cell>
        </row>
        <row r="20">
          <cell r="A20" t="str">
            <v>BA10</v>
          </cell>
          <cell r="B20" t="str">
            <v>10</v>
          </cell>
          <cell r="C20" t="str">
            <v>Batu Pecah Mesin  3/5</v>
          </cell>
          <cell r="D20" t="str">
            <v>m³</v>
          </cell>
          <cell r="E20">
            <v>55000</v>
          </cell>
        </row>
        <row r="21">
          <cell r="A21" t="str">
            <v>BA11</v>
          </cell>
          <cell r="B21" t="str">
            <v>11</v>
          </cell>
          <cell r="C21" t="str">
            <v>Batu Pecah Mesin  5/7</v>
          </cell>
          <cell r="D21" t="str">
            <v>m³</v>
          </cell>
          <cell r="E21">
            <v>50000</v>
          </cell>
        </row>
        <row r="22">
          <cell r="A22" t="str">
            <v>BA12</v>
          </cell>
          <cell r="B22" t="str">
            <v>12</v>
          </cell>
          <cell r="C22" t="str">
            <v>Batu Belah Pondasi</v>
          </cell>
          <cell r="D22" t="str">
            <v>m³</v>
          </cell>
          <cell r="E22">
            <v>45000</v>
          </cell>
        </row>
        <row r="23">
          <cell r="A23" t="str">
            <v>BA13</v>
          </cell>
          <cell r="B23" t="str">
            <v>13</v>
          </cell>
          <cell r="C23" t="str">
            <v>Batu Bronjol ( Untuk Bronjong )</v>
          </cell>
          <cell r="D23" t="str">
            <v>m³</v>
          </cell>
          <cell r="E23">
            <v>41000</v>
          </cell>
        </row>
        <row r="24">
          <cell r="A24" t="str">
            <v>BA14</v>
          </cell>
          <cell r="B24" t="str">
            <v>14</v>
          </cell>
          <cell r="C24" t="str">
            <v>Batu Koral Beton Kali</v>
          </cell>
          <cell r="D24" t="str">
            <v>m³</v>
          </cell>
          <cell r="E24">
            <v>50000</v>
          </cell>
        </row>
        <row r="25">
          <cell r="A25" t="str">
            <v>BA15</v>
          </cell>
          <cell r="B25" t="str">
            <v>15</v>
          </cell>
          <cell r="C25" t="str">
            <v xml:space="preserve">Batu Tempel Hitam </v>
          </cell>
          <cell r="D25" t="str">
            <v>m²</v>
          </cell>
          <cell r="E25">
            <v>11000</v>
          </cell>
        </row>
        <row r="26">
          <cell r="A26" t="str">
            <v>BA16</v>
          </cell>
          <cell r="B26" t="str">
            <v>16</v>
          </cell>
          <cell r="C26" t="str">
            <v>Batu Pinggir Beton 10 x 20 x 35</v>
          </cell>
          <cell r="D26" t="str">
            <v>bh</v>
          </cell>
          <cell r="E26">
            <v>58000</v>
          </cell>
        </row>
        <row r="27">
          <cell r="A27" t="str">
            <v>BA17</v>
          </cell>
          <cell r="B27" t="str">
            <v>17</v>
          </cell>
          <cell r="C27" t="str">
            <v>Batu Pinggir Beton 15 x 35 x 50 ( K -225 )</v>
          </cell>
          <cell r="D27" t="str">
            <v>bh</v>
          </cell>
          <cell r="E27">
            <v>13000</v>
          </cell>
        </row>
        <row r="28">
          <cell r="A28" t="str">
            <v>BA18</v>
          </cell>
          <cell r="B28" t="str">
            <v>18</v>
          </cell>
          <cell r="C28" t="str">
            <v>Batu Telor</v>
          </cell>
          <cell r="D28" t="str">
            <v>m³</v>
          </cell>
          <cell r="E28">
            <v>50000</v>
          </cell>
        </row>
        <row r="29">
          <cell r="A29" t="str">
            <v>BA19</v>
          </cell>
          <cell r="B29" t="str">
            <v>19</v>
          </cell>
          <cell r="C29" t="str">
            <v>Batako kecil 8 x 10 x 20</v>
          </cell>
          <cell r="D29" t="str">
            <v>bh</v>
          </cell>
          <cell r="E29">
            <v>500</v>
          </cell>
        </row>
        <row r="30">
          <cell r="A30" t="str">
            <v>BA20</v>
          </cell>
          <cell r="B30" t="str">
            <v>20</v>
          </cell>
          <cell r="C30" t="str">
            <v>Batako Besar 8 x 20 x 30</v>
          </cell>
          <cell r="D30" t="str">
            <v>bh</v>
          </cell>
          <cell r="E30">
            <v>1200</v>
          </cell>
        </row>
        <row r="31">
          <cell r="A31" t="str">
            <v>BA21</v>
          </cell>
          <cell r="B31" t="str">
            <v>21</v>
          </cell>
          <cell r="C31" t="str">
            <v>Con Blok 8 x 20 x 40</v>
          </cell>
          <cell r="D31" t="str">
            <v>bh</v>
          </cell>
          <cell r="E31">
            <v>2600</v>
          </cell>
        </row>
        <row r="32">
          <cell r="A32" t="str">
            <v>BA22</v>
          </cell>
          <cell r="B32" t="str">
            <v>22</v>
          </cell>
          <cell r="C32" t="str">
            <v>Bata Merah Bakar Kelas I</v>
          </cell>
          <cell r="D32" t="str">
            <v>bh</v>
          </cell>
          <cell r="E32">
            <v>220</v>
          </cell>
        </row>
        <row r="33">
          <cell r="A33" t="str">
            <v>BA23</v>
          </cell>
          <cell r="B33" t="str">
            <v>23</v>
          </cell>
          <cell r="C33" t="str">
            <v>Bata Merah Bakar Kelas II</v>
          </cell>
          <cell r="D33" t="str">
            <v>bh</v>
          </cell>
          <cell r="E33">
            <v>200</v>
          </cell>
        </row>
        <row r="34">
          <cell r="A34" t="str">
            <v>BA24</v>
          </cell>
          <cell r="B34" t="str">
            <v>24</v>
          </cell>
          <cell r="C34" t="str">
            <v>Bata Merah Oven ( Klingker )</v>
          </cell>
          <cell r="D34" t="str">
            <v>bh</v>
          </cell>
          <cell r="E34">
            <v>530</v>
          </cell>
        </row>
        <row r="35">
          <cell r="A35" t="str">
            <v>BA25</v>
          </cell>
          <cell r="B35" t="str">
            <v>25</v>
          </cell>
          <cell r="C35" t="str">
            <v>Roster Beton 20 x 20</v>
          </cell>
          <cell r="D35" t="str">
            <v>bh</v>
          </cell>
          <cell r="E35">
            <v>2250</v>
          </cell>
        </row>
        <row r="36">
          <cell r="A36" t="str">
            <v>BA26</v>
          </cell>
          <cell r="B36" t="str">
            <v>26</v>
          </cell>
          <cell r="C36" t="str">
            <v>Roster Beton 30 x 30</v>
          </cell>
          <cell r="D36" t="str">
            <v>bh</v>
          </cell>
          <cell r="E36">
            <v>3000</v>
          </cell>
        </row>
        <row r="37">
          <cell r="A37" t="str">
            <v>BA27</v>
          </cell>
          <cell r="B37" t="str">
            <v>27</v>
          </cell>
          <cell r="C37" t="str">
            <v>Grass Blok 20 x 20</v>
          </cell>
          <cell r="D37" t="str">
            <v>bh</v>
          </cell>
          <cell r="E37">
            <v>2250</v>
          </cell>
        </row>
        <row r="38">
          <cell r="A38" t="str">
            <v>BA28</v>
          </cell>
          <cell r="B38" t="str">
            <v>28</v>
          </cell>
          <cell r="C38" t="str">
            <v>Grass Blok 30 x 30</v>
          </cell>
          <cell r="D38" t="str">
            <v>bh</v>
          </cell>
          <cell r="E38">
            <v>3000</v>
          </cell>
        </row>
        <row r="39">
          <cell r="A39" t="str">
            <v>BA29</v>
          </cell>
          <cell r="B39" t="str">
            <v>29</v>
          </cell>
          <cell r="C39" t="str">
            <v>Paving Blok Natural 8 cm</v>
          </cell>
          <cell r="D39" t="str">
            <v>m²</v>
          </cell>
          <cell r="E39">
            <v>31000</v>
          </cell>
        </row>
        <row r="40">
          <cell r="A40" t="str">
            <v>BA30</v>
          </cell>
          <cell r="B40" t="str">
            <v>30</v>
          </cell>
          <cell r="C40" t="str">
            <v>Paving Blok Warna 8 cm</v>
          </cell>
          <cell r="D40" t="str">
            <v>m²</v>
          </cell>
          <cell r="E40">
            <v>37000</v>
          </cell>
        </row>
        <row r="41">
          <cell r="A41" t="str">
            <v>BA31</v>
          </cell>
          <cell r="B41" t="str">
            <v>31</v>
          </cell>
          <cell r="C41" t="str">
            <v>Paving Blok Natural 6 cm</v>
          </cell>
          <cell r="D41" t="str">
            <v>m²</v>
          </cell>
          <cell r="E41">
            <v>27000</v>
          </cell>
        </row>
        <row r="44">
          <cell r="A44" t="str">
            <v>BA32</v>
          </cell>
          <cell r="B44" t="str">
            <v>32</v>
          </cell>
          <cell r="C44" t="str">
            <v>Paving Blok Warna 6 cm</v>
          </cell>
          <cell r="D44" t="str">
            <v>m²</v>
          </cell>
          <cell r="E44">
            <v>31000</v>
          </cell>
        </row>
        <row r="45">
          <cell r="A45" t="str">
            <v>BA33</v>
          </cell>
          <cell r="B45" t="str">
            <v>33</v>
          </cell>
          <cell r="C45" t="str">
            <v>Kanstin Paving Blok</v>
          </cell>
          <cell r="D45" t="str">
            <v>m1</v>
          </cell>
          <cell r="E45">
            <v>10500</v>
          </cell>
        </row>
        <row r="46">
          <cell r="A46" t="str">
            <v>BA34</v>
          </cell>
          <cell r="B46" t="str">
            <v>34</v>
          </cell>
          <cell r="C46" t="str">
            <v>Semen PC Tiga Roda / 50 kg</v>
          </cell>
          <cell r="D46" t="str">
            <v>zak</v>
          </cell>
          <cell r="E46">
            <v>23500</v>
          </cell>
        </row>
        <row r="47">
          <cell r="A47" t="str">
            <v>BA35</v>
          </cell>
          <cell r="B47" t="str">
            <v>35</v>
          </cell>
          <cell r="C47" t="str">
            <v>Semen Putih</v>
          </cell>
          <cell r="D47" t="str">
            <v>zak</v>
          </cell>
          <cell r="E47">
            <v>42000</v>
          </cell>
        </row>
        <row r="48">
          <cell r="A48" t="str">
            <v>BA36</v>
          </cell>
          <cell r="B48" t="str">
            <v>36</v>
          </cell>
          <cell r="C48" t="str">
            <v>Kanstin Jalan ukuran Besar ( bina Marga ) 1 bh = 60 cm</v>
          </cell>
          <cell r="D48" t="str">
            <v>m³</v>
          </cell>
          <cell r="E48">
            <v>21000</v>
          </cell>
        </row>
        <row r="49">
          <cell r="A49" t="str">
            <v>BA37</v>
          </cell>
          <cell r="B49" t="str">
            <v>37</v>
          </cell>
          <cell r="C49" t="str">
            <v>Readymix Beton K 300, tanpa pompa ( selang )</v>
          </cell>
          <cell r="D49" t="str">
            <v>m³</v>
          </cell>
          <cell r="E49">
            <v>318000</v>
          </cell>
        </row>
        <row r="50">
          <cell r="A50" t="str">
            <v>BA38</v>
          </cell>
          <cell r="B50" t="str">
            <v>38</v>
          </cell>
          <cell r="C50" t="str">
            <v>Readymix Beton K 225, tanpa pompa ( selang )</v>
          </cell>
          <cell r="D50" t="str">
            <v>m³</v>
          </cell>
          <cell r="E50">
            <v>294000</v>
          </cell>
        </row>
        <row r="51">
          <cell r="A51" t="str">
            <v>BA39</v>
          </cell>
          <cell r="B51" t="str">
            <v>39</v>
          </cell>
          <cell r="C51" t="str">
            <v>Readymix Beton K 175, tanpa pompa ( selang )</v>
          </cell>
          <cell r="D51" t="str">
            <v>m³</v>
          </cell>
          <cell r="E51">
            <v>270000</v>
          </cell>
        </row>
        <row r="52">
          <cell r="A52" t="str">
            <v>BA40</v>
          </cell>
          <cell r="B52" t="str">
            <v>40</v>
          </cell>
          <cell r="C52" t="str">
            <v>Kapur Pasang/ kapur tembok</v>
          </cell>
          <cell r="D52" t="str">
            <v>m³</v>
          </cell>
          <cell r="E52">
            <v>62000</v>
          </cell>
        </row>
        <row r="53">
          <cell r="A53" t="str">
            <v>BA41</v>
          </cell>
          <cell r="B53" t="str">
            <v>41</v>
          </cell>
          <cell r="C53" t="str">
            <v>Kapur Sirih</v>
          </cell>
          <cell r="D53" t="str">
            <v>kg</v>
          </cell>
          <cell r="E53">
            <v>4200</v>
          </cell>
        </row>
        <row r="54">
          <cell r="A54" t="str">
            <v>BA42</v>
          </cell>
          <cell r="B54" t="str">
            <v>42</v>
          </cell>
          <cell r="C54" t="str">
            <v>Semen Warna</v>
          </cell>
          <cell r="D54" t="str">
            <v>kg</v>
          </cell>
          <cell r="E54">
            <v>3000</v>
          </cell>
        </row>
        <row r="55">
          <cell r="A55" t="str">
            <v>BA43</v>
          </cell>
          <cell r="B55">
            <v>43</v>
          </cell>
          <cell r="C55" t="str">
            <v>Tanah Liat</v>
          </cell>
          <cell r="D55" t="str">
            <v>m³</v>
          </cell>
          <cell r="E55">
            <v>10000</v>
          </cell>
        </row>
        <row r="57">
          <cell r="C57" t="str">
            <v xml:space="preserve">B. BAHAN FINISHING  : </v>
          </cell>
        </row>
        <row r="58">
          <cell r="C58" t="str">
            <v xml:space="preserve">     LABURAN, PENGISI DAN ALATNYA</v>
          </cell>
        </row>
        <row r="59">
          <cell r="A59" t="str">
            <v>BD01</v>
          </cell>
          <cell r="B59">
            <v>44</v>
          </cell>
          <cell r="C59" t="str">
            <v>Plamir Tembok</v>
          </cell>
          <cell r="D59" t="str">
            <v>kg</v>
          </cell>
          <cell r="E59">
            <v>3900</v>
          </cell>
        </row>
        <row r="60">
          <cell r="A60" t="str">
            <v>BD02</v>
          </cell>
          <cell r="B60">
            <v>45</v>
          </cell>
          <cell r="C60" t="str">
            <v>Cat Tembok ICI Eksterior ( BETON )</v>
          </cell>
          <cell r="D60" t="str">
            <v>lt</v>
          </cell>
          <cell r="E60">
            <v>47100</v>
          </cell>
        </row>
        <row r="61">
          <cell r="A61" t="str">
            <v>BD03</v>
          </cell>
          <cell r="B61">
            <v>46</v>
          </cell>
          <cell r="C61" t="str">
            <v>Cat Tembok ICI Interior ( PLAFOND DAN DINDING )</v>
          </cell>
          <cell r="D61" t="str">
            <v>lt</v>
          </cell>
          <cell r="E61">
            <v>47100</v>
          </cell>
        </row>
        <row r="62">
          <cell r="A62" t="str">
            <v>BD04</v>
          </cell>
          <cell r="B62">
            <v>47</v>
          </cell>
          <cell r="C62" t="str">
            <v>Cat Tembok Vinilex</v>
          </cell>
          <cell r="D62" t="str">
            <v>kg</v>
          </cell>
          <cell r="E62">
            <v>9900</v>
          </cell>
        </row>
        <row r="63">
          <cell r="A63" t="str">
            <v>BD05</v>
          </cell>
          <cell r="B63">
            <v>48</v>
          </cell>
          <cell r="C63" t="str">
            <v>Cat Dasar ICI untuk Interior ( 2 Pelapis ) Rp. 18.000 x 2</v>
          </cell>
          <cell r="D63" t="str">
            <v>lt</v>
          </cell>
          <cell r="E63">
            <v>43900</v>
          </cell>
        </row>
        <row r="64">
          <cell r="A64" t="str">
            <v>BD06</v>
          </cell>
          <cell r="B64">
            <v>49</v>
          </cell>
          <cell r="C64" t="str">
            <v>Cat Tembok Sanlex</v>
          </cell>
          <cell r="D64" t="str">
            <v>kg</v>
          </cell>
          <cell r="E64">
            <v>6800</v>
          </cell>
        </row>
        <row r="65">
          <cell r="A65" t="str">
            <v>BD07</v>
          </cell>
          <cell r="B65">
            <v>50</v>
          </cell>
          <cell r="C65" t="str">
            <v>Cat Tahan Asam</v>
          </cell>
          <cell r="D65" t="str">
            <v>kg</v>
          </cell>
          <cell r="E65">
            <v>15000</v>
          </cell>
        </row>
        <row r="66">
          <cell r="A66" t="str">
            <v>BD08</v>
          </cell>
          <cell r="B66">
            <v>51</v>
          </cell>
          <cell r="C66" t="str">
            <v>Pelapis Alkali ICI ( Cat Dasar Beton Ekterior )</v>
          </cell>
          <cell r="D66" t="str">
            <v>lt</v>
          </cell>
          <cell r="E66">
            <v>25700</v>
          </cell>
        </row>
        <row r="67">
          <cell r="A67" t="str">
            <v>BD09</v>
          </cell>
          <cell r="B67">
            <v>52</v>
          </cell>
          <cell r="C67" t="str">
            <v>Cat Marka / Spotlight</v>
          </cell>
          <cell r="D67" t="str">
            <v>kg</v>
          </cell>
          <cell r="E67">
            <v>47900</v>
          </cell>
        </row>
        <row r="68">
          <cell r="A68" t="str">
            <v>BD10</v>
          </cell>
          <cell r="B68">
            <v>53</v>
          </cell>
          <cell r="C68" t="str">
            <v>Water Profing Emulsion</v>
          </cell>
          <cell r="D68" t="str">
            <v>kg</v>
          </cell>
          <cell r="E68">
            <v>35000</v>
          </cell>
        </row>
        <row r="69">
          <cell r="A69" t="str">
            <v>BD11</v>
          </cell>
          <cell r="B69">
            <v>54</v>
          </cell>
          <cell r="C69" t="str">
            <v>Water Profing Membrance</v>
          </cell>
          <cell r="D69" t="str">
            <v>ml</v>
          </cell>
          <cell r="E69">
            <v>30000</v>
          </cell>
        </row>
        <row r="70">
          <cell r="A70" t="str">
            <v>BD12</v>
          </cell>
          <cell r="B70">
            <v>55</v>
          </cell>
          <cell r="C70" t="str">
            <v>Rool Cat Tembok</v>
          </cell>
          <cell r="D70" t="str">
            <v>bh</v>
          </cell>
          <cell r="E70">
            <v>15000</v>
          </cell>
        </row>
        <row r="71">
          <cell r="A71" t="str">
            <v>BD13</v>
          </cell>
          <cell r="B71">
            <v>56</v>
          </cell>
          <cell r="C71" t="str">
            <v>Kape Tembok</v>
          </cell>
          <cell r="D71" t="str">
            <v>bh</v>
          </cell>
          <cell r="E71">
            <v>3000</v>
          </cell>
        </row>
        <row r="72">
          <cell r="A72" t="str">
            <v>BD14</v>
          </cell>
          <cell r="B72">
            <v>57</v>
          </cell>
          <cell r="C72" t="str">
            <v>Kape Kayu</v>
          </cell>
          <cell r="D72" t="str">
            <v>bh</v>
          </cell>
          <cell r="E72">
            <v>3500</v>
          </cell>
        </row>
        <row r="73">
          <cell r="A73" t="str">
            <v>BD15</v>
          </cell>
          <cell r="B73">
            <v>58</v>
          </cell>
          <cell r="C73" t="str">
            <v>Soligneum 1 blek</v>
          </cell>
          <cell r="D73" t="str">
            <v>5 lt</v>
          </cell>
          <cell r="E73">
            <v>15000</v>
          </cell>
        </row>
        <row r="74">
          <cell r="A74" t="str">
            <v>BD16</v>
          </cell>
          <cell r="B74">
            <v>59</v>
          </cell>
          <cell r="C74" t="str">
            <v>Plincote</v>
          </cell>
          <cell r="D74" t="str">
            <v>kg</v>
          </cell>
          <cell r="E74">
            <v>15000</v>
          </cell>
        </row>
        <row r="75">
          <cell r="A75" t="str">
            <v>BD17</v>
          </cell>
          <cell r="B75">
            <v>60</v>
          </cell>
          <cell r="C75" t="str">
            <v>Pengawetan Kayu</v>
          </cell>
          <cell r="D75" t="str">
            <v>m³</v>
          </cell>
          <cell r="E75">
            <v>150000</v>
          </cell>
        </row>
        <row r="76">
          <cell r="A76" t="str">
            <v>BD18</v>
          </cell>
          <cell r="B76">
            <v>61</v>
          </cell>
          <cell r="C76" t="str">
            <v>Pengopenan Kayu</v>
          </cell>
          <cell r="D76" t="str">
            <v>m³</v>
          </cell>
          <cell r="E76">
            <v>200000</v>
          </cell>
        </row>
        <row r="77">
          <cell r="A77" t="str">
            <v>BD19</v>
          </cell>
          <cell r="B77">
            <v>62</v>
          </cell>
          <cell r="C77" t="str">
            <v>Kwas 3"</v>
          </cell>
          <cell r="D77" t="str">
            <v>bh</v>
          </cell>
          <cell r="E77">
            <v>6000</v>
          </cell>
        </row>
        <row r="78">
          <cell r="A78" t="str">
            <v>BD20</v>
          </cell>
          <cell r="B78">
            <v>63</v>
          </cell>
          <cell r="C78" t="str">
            <v>Oker</v>
          </cell>
          <cell r="D78" t="str">
            <v>kg</v>
          </cell>
          <cell r="E78">
            <v>12750</v>
          </cell>
        </row>
        <row r="79">
          <cell r="A79" t="str">
            <v>BD21</v>
          </cell>
          <cell r="B79">
            <v>64</v>
          </cell>
          <cell r="C79" t="str">
            <v>Oyan</v>
          </cell>
          <cell r="D79" t="str">
            <v>bks</v>
          </cell>
          <cell r="E79">
            <v>1000</v>
          </cell>
        </row>
        <row r="80">
          <cell r="A80" t="str">
            <v>BD22</v>
          </cell>
          <cell r="B80">
            <v>65</v>
          </cell>
          <cell r="C80" t="str">
            <v>Oten (Pewarna Plitur )</v>
          </cell>
          <cell r="D80" t="str">
            <v>bks</v>
          </cell>
          <cell r="E80">
            <v>1000</v>
          </cell>
        </row>
        <row r="81">
          <cell r="A81" t="str">
            <v>BD23</v>
          </cell>
          <cell r="B81">
            <v>66</v>
          </cell>
          <cell r="C81" t="str">
            <v>Spirtus</v>
          </cell>
          <cell r="D81" t="str">
            <v>lt</v>
          </cell>
          <cell r="E81">
            <v>6000</v>
          </cell>
        </row>
        <row r="82">
          <cell r="A82" t="str">
            <v>BD24</v>
          </cell>
          <cell r="B82">
            <v>67</v>
          </cell>
          <cell r="C82" t="str">
            <v>Bahan Plitur Kripik ( Sirlak India )</v>
          </cell>
          <cell r="D82" t="str">
            <v>kg</v>
          </cell>
          <cell r="E82">
            <v>46000</v>
          </cell>
        </row>
        <row r="85">
          <cell r="A85" t="str">
            <v>BD25</v>
          </cell>
          <cell r="B85">
            <v>68</v>
          </cell>
          <cell r="C85" t="str">
            <v>Dempul Lilin</v>
          </cell>
          <cell r="D85" t="str">
            <v>kg</v>
          </cell>
          <cell r="E85">
            <v>8100</v>
          </cell>
        </row>
        <row r="86">
          <cell r="A86" t="str">
            <v>BD26</v>
          </cell>
          <cell r="B86">
            <v>69</v>
          </cell>
          <cell r="C86" t="str">
            <v>Dempul Plitur</v>
          </cell>
          <cell r="D86" t="str">
            <v>kg</v>
          </cell>
          <cell r="E86">
            <v>11500</v>
          </cell>
        </row>
        <row r="87">
          <cell r="A87" t="str">
            <v>BD27</v>
          </cell>
          <cell r="B87">
            <v>70</v>
          </cell>
          <cell r="C87" t="str">
            <v>Dempul Halus / Imfra ( Wood Filler )</v>
          </cell>
          <cell r="D87" t="str">
            <v>kg</v>
          </cell>
          <cell r="E87">
            <v>17300</v>
          </cell>
        </row>
        <row r="88">
          <cell r="A88" t="str">
            <v>BD28</v>
          </cell>
          <cell r="B88">
            <v>71</v>
          </cell>
          <cell r="C88" t="str">
            <v>Terpentin</v>
          </cell>
          <cell r="D88" t="str">
            <v>lt</v>
          </cell>
          <cell r="E88">
            <v>1700</v>
          </cell>
        </row>
        <row r="89">
          <cell r="A89" t="str">
            <v>BD29</v>
          </cell>
          <cell r="B89">
            <v>72</v>
          </cell>
          <cell r="C89" t="str">
            <v>Tiner A</v>
          </cell>
          <cell r="D89" t="str">
            <v>lt</v>
          </cell>
          <cell r="E89">
            <v>7500</v>
          </cell>
        </row>
        <row r="90">
          <cell r="A90" t="str">
            <v>BD30</v>
          </cell>
          <cell r="B90">
            <v>73</v>
          </cell>
          <cell r="C90" t="str">
            <v>Tiner B</v>
          </cell>
          <cell r="D90" t="str">
            <v>lt</v>
          </cell>
          <cell r="E90">
            <v>11500</v>
          </cell>
        </row>
        <row r="91">
          <cell r="A91" t="str">
            <v>BD31</v>
          </cell>
          <cell r="B91">
            <v>74</v>
          </cell>
          <cell r="C91" t="str">
            <v>Kumpon</v>
          </cell>
          <cell r="D91" t="str">
            <v>kg</v>
          </cell>
          <cell r="E91">
            <v>11500</v>
          </cell>
        </row>
        <row r="92">
          <cell r="A92" t="str">
            <v>BD32</v>
          </cell>
          <cell r="B92">
            <v>75</v>
          </cell>
          <cell r="C92" t="str">
            <v>Melamik</v>
          </cell>
          <cell r="D92" t="str">
            <v>kg</v>
          </cell>
          <cell r="E92">
            <v>20100</v>
          </cell>
        </row>
        <row r="93">
          <cell r="A93" t="str">
            <v>BD33</v>
          </cell>
          <cell r="B93">
            <v>76</v>
          </cell>
          <cell r="C93" t="str">
            <v>Dempul Plastik</v>
          </cell>
          <cell r="D93" t="str">
            <v>kg</v>
          </cell>
          <cell r="E93">
            <v>14400</v>
          </cell>
        </row>
        <row r="94">
          <cell r="A94" t="str">
            <v>BD34</v>
          </cell>
          <cell r="B94">
            <v>77</v>
          </cell>
          <cell r="C94" t="str">
            <v>Dempul Duco</v>
          </cell>
          <cell r="D94" t="str">
            <v>kg</v>
          </cell>
          <cell r="E94">
            <v>17300</v>
          </cell>
        </row>
        <row r="95">
          <cell r="A95" t="str">
            <v>BD35</v>
          </cell>
          <cell r="B95">
            <v>78</v>
          </cell>
          <cell r="C95" t="str">
            <v>Ampelas</v>
          </cell>
          <cell r="D95" t="str">
            <v>lbr</v>
          </cell>
          <cell r="E95">
            <v>2300</v>
          </cell>
        </row>
        <row r="96">
          <cell r="A96" t="str">
            <v>BD36</v>
          </cell>
          <cell r="B96">
            <v>79</v>
          </cell>
          <cell r="C96" t="str">
            <v>Dempul Kayu Cap Kucing</v>
          </cell>
          <cell r="D96" t="str">
            <v>kg</v>
          </cell>
          <cell r="E96">
            <v>8600</v>
          </cell>
        </row>
        <row r="97">
          <cell r="A97" t="str">
            <v>BD37</v>
          </cell>
          <cell r="B97">
            <v>80</v>
          </cell>
          <cell r="C97" t="str">
            <v>Meni Kayu / Besi</v>
          </cell>
          <cell r="D97" t="str">
            <v>kg</v>
          </cell>
          <cell r="E97">
            <v>6900</v>
          </cell>
        </row>
        <row r="98">
          <cell r="A98" t="str">
            <v>BD38</v>
          </cell>
          <cell r="B98">
            <v>81</v>
          </cell>
          <cell r="C98" t="str">
            <v>Sincromat</v>
          </cell>
          <cell r="D98" t="str">
            <v>kg</v>
          </cell>
          <cell r="E98">
            <v>22000</v>
          </cell>
        </row>
        <row r="99">
          <cell r="A99" t="str">
            <v>BD39</v>
          </cell>
          <cell r="B99">
            <v>82</v>
          </cell>
          <cell r="C99" t="str">
            <v>Cat Kayu Sieve</v>
          </cell>
          <cell r="D99" t="str">
            <v>kg</v>
          </cell>
          <cell r="E99">
            <v>21000</v>
          </cell>
        </row>
        <row r="100">
          <cell r="A100" t="str">
            <v>BD40</v>
          </cell>
          <cell r="B100">
            <v>83</v>
          </cell>
          <cell r="C100" t="str">
            <v>Cat Besi Sieve</v>
          </cell>
          <cell r="D100" t="str">
            <v>kg</v>
          </cell>
          <cell r="E100">
            <v>21000</v>
          </cell>
        </row>
        <row r="101">
          <cell r="A101" t="str">
            <v>BD41</v>
          </cell>
          <cell r="B101">
            <v>84</v>
          </cell>
          <cell r="C101" t="str">
            <v>Cat Besi Duco Danaglos/ICI</v>
          </cell>
          <cell r="D101" t="str">
            <v>kg</v>
          </cell>
          <cell r="E101">
            <v>41000</v>
          </cell>
        </row>
        <row r="102">
          <cell r="A102" t="str">
            <v>BD42</v>
          </cell>
          <cell r="B102">
            <v>85</v>
          </cell>
          <cell r="C102" t="str">
            <v>Cat Bron</v>
          </cell>
          <cell r="D102" t="str">
            <v>kg</v>
          </cell>
          <cell r="E102">
            <v>25000</v>
          </cell>
        </row>
        <row r="104">
          <cell r="C104" t="str">
            <v>C. BAHAN KAYU BERIKUT BAHAN JADINYA</v>
          </cell>
        </row>
        <row r="105">
          <cell r="A105" t="str">
            <v>BF01</v>
          </cell>
          <cell r="B105">
            <v>86</v>
          </cell>
          <cell r="C105" t="str">
            <v>Bambu Ø 5 s.d 7</v>
          </cell>
          <cell r="D105" t="str">
            <v>bt</v>
          </cell>
          <cell r="E105">
            <v>10000</v>
          </cell>
        </row>
        <row r="106">
          <cell r="A106" t="str">
            <v>BF02</v>
          </cell>
          <cell r="B106">
            <v>87</v>
          </cell>
          <cell r="C106" t="str">
            <v>Bambu Ø 7 s.d 10</v>
          </cell>
          <cell r="D106" t="str">
            <v>bt</v>
          </cell>
          <cell r="E106">
            <v>15000</v>
          </cell>
        </row>
        <row r="107">
          <cell r="A107" t="str">
            <v>BF03</v>
          </cell>
          <cell r="B107">
            <v>88</v>
          </cell>
          <cell r="C107" t="str">
            <v>Bambu Gombong</v>
          </cell>
          <cell r="D107" t="str">
            <v>bt</v>
          </cell>
          <cell r="E107">
            <v>30000</v>
          </cell>
        </row>
        <row r="108">
          <cell r="A108" t="str">
            <v>BF04</v>
          </cell>
          <cell r="B108">
            <v>89</v>
          </cell>
          <cell r="C108" t="str">
            <v>Kayu Terentang</v>
          </cell>
          <cell r="D108" t="str">
            <v>m³</v>
          </cell>
          <cell r="E108">
            <v>750000</v>
          </cell>
        </row>
        <row r="109">
          <cell r="B109">
            <v>90</v>
          </cell>
          <cell r="C109" t="str">
            <v>Kayu Kamper Singkil / Kapur (K. Samarinda Klas III)</v>
          </cell>
          <cell r="D109" t="str">
            <v>m³</v>
          </cell>
          <cell r="E109">
            <v>2695000</v>
          </cell>
        </row>
        <row r="110">
          <cell r="A110" t="str">
            <v>BF05</v>
          </cell>
          <cell r="B110">
            <v>91</v>
          </cell>
          <cell r="C110" t="str">
            <v>Kayu Balok Borneo Super</v>
          </cell>
          <cell r="D110" t="str">
            <v>m³</v>
          </cell>
          <cell r="E110">
            <v>1375000</v>
          </cell>
        </row>
        <row r="111">
          <cell r="A111" t="str">
            <v>BF06</v>
          </cell>
          <cell r="B111">
            <v>91</v>
          </cell>
          <cell r="C111" t="str">
            <v>Kayu Papan Borneo Super</v>
          </cell>
          <cell r="D111" t="str">
            <v>m³</v>
          </cell>
          <cell r="E111">
            <v>1430000</v>
          </cell>
        </row>
        <row r="112">
          <cell r="A112" t="str">
            <v>BF07</v>
          </cell>
          <cell r="B112">
            <v>92</v>
          </cell>
          <cell r="C112" t="str">
            <v>Kayu Balok Kamper Medan (kruing)</v>
          </cell>
          <cell r="D112" t="str">
            <v>m³</v>
          </cell>
          <cell r="E112">
            <v>1980000</v>
          </cell>
        </row>
        <row r="113">
          <cell r="A113" t="str">
            <v>BF08</v>
          </cell>
          <cell r="B113">
            <v>93</v>
          </cell>
          <cell r="C113" t="str">
            <v>Kayu Papan Kamper Medan (Kruing)</v>
          </cell>
          <cell r="D113" t="str">
            <v>m³</v>
          </cell>
          <cell r="E113">
            <v>2090000</v>
          </cell>
        </row>
        <row r="114">
          <cell r="A114" t="str">
            <v>BF09</v>
          </cell>
          <cell r="B114">
            <v>94</v>
          </cell>
          <cell r="C114" t="str">
            <v>Kayu Balok Kamper Banjar</v>
          </cell>
          <cell r="D114" t="str">
            <v>m³</v>
          </cell>
          <cell r="E114">
            <v>2365000</v>
          </cell>
        </row>
        <row r="115">
          <cell r="A115" t="str">
            <v>BF10</v>
          </cell>
          <cell r="B115">
            <v>95</v>
          </cell>
          <cell r="C115" t="str">
            <v>Kayu Papan Kamper Banjar</v>
          </cell>
          <cell r="D115" t="str">
            <v>m³</v>
          </cell>
          <cell r="E115">
            <v>2475000</v>
          </cell>
        </row>
        <row r="116">
          <cell r="A116" t="str">
            <v>BF11</v>
          </cell>
          <cell r="B116">
            <v>96</v>
          </cell>
          <cell r="C116" t="str">
            <v>Kayu Balok Kamper Samarinda</v>
          </cell>
          <cell r="D116" t="str">
            <v>m³</v>
          </cell>
          <cell r="E116">
            <v>3795000</v>
          </cell>
        </row>
        <row r="117">
          <cell r="A117" t="str">
            <v>BF12</v>
          </cell>
          <cell r="B117">
            <v>97</v>
          </cell>
          <cell r="C117" t="str">
            <v>Kayu Papan Kamper Samarinda</v>
          </cell>
          <cell r="D117" t="str">
            <v>m³</v>
          </cell>
          <cell r="E117">
            <v>3905000</v>
          </cell>
        </row>
        <row r="118">
          <cell r="A118" t="str">
            <v>BF13</v>
          </cell>
          <cell r="B118">
            <v>98</v>
          </cell>
          <cell r="C118" t="str">
            <v>Kayu Balok Rasamala</v>
          </cell>
          <cell r="D118" t="str">
            <v>m³</v>
          </cell>
          <cell r="E118">
            <v>900000</v>
          </cell>
        </row>
        <row r="119">
          <cell r="A119" t="str">
            <v>BF14</v>
          </cell>
          <cell r="B119">
            <v>99</v>
          </cell>
          <cell r="C119" t="str">
            <v>Kayu Jati Jatim Tua Lepas Mata dari dia. 80 cm keatas</v>
          </cell>
          <cell r="D119" t="str">
            <v>m³</v>
          </cell>
          <cell r="E119">
            <v>19800000</v>
          </cell>
        </row>
        <row r="120">
          <cell r="A120" t="str">
            <v>BF15</v>
          </cell>
          <cell r="B120">
            <v>100</v>
          </cell>
          <cell r="C120" t="str">
            <v>Kayu Jati Jateng Tua Lepas Mata dari dia. 80 cm keatas</v>
          </cell>
          <cell r="D120" t="str">
            <v>m³</v>
          </cell>
          <cell r="E120">
            <v>13750000</v>
          </cell>
        </row>
        <row r="121">
          <cell r="A121" t="str">
            <v>BF16</v>
          </cell>
          <cell r="B121">
            <v>101</v>
          </cell>
          <cell r="C121" t="str">
            <v>Kayu Jati Jabar Tua Lepas Mata dari dia. 80 cm keatas</v>
          </cell>
          <cell r="D121" t="str">
            <v>m³</v>
          </cell>
          <cell r="E121">
            <v>7600000</v>
          </cell>
        </row>
        <row r="122">
          <cell r="A122" t="str">
            <v>BF17</v>
          </cell>
          <cell r="B122">
            <v>102</v>
          </cell>
          <cell r="C122" t="str">
            <v xml:space="preserve">Kayu Jati Jabar dia. 40 cm kebawah </v>
          </cell>
          <cell r="D122" t="str">
            <v>m³</v>
          </cell>
          <cell r="E122">
            <v>4100000</v>
          </cell>
        </row>
        <row r="123">
          <cell r="A123" t="str">
            <v>BF18</v>
          </cell>
          <cell r="B123">
            <v>103</v>
          </cell>
          <cell r="C123" t="str">
            <v xml:space="preserve">Kayu Hutan Kelas I ( Segeng, Mahoni, Laban ) </v>
          </cell>
          <cell r="D123" t="str">
            <v>m³</v>
          </cell>
          <cell r="E123">
            <v>950000</v>
          </cell>
        </row>
        <row r="124">
          <cell r="A124" t="str">
            <v>BF19</v>
          </cell>
          <cell r="B124">
            <v>104</v>
          </cell>
          <cell r="C124" t="str">
            <v>Kayu Albasia</v>
          </cell>
          <cell r="D124" t="str">
            <v>m³</v>
          </cell>
          <cell r="E124">
            <v>650000</v>
          </cell>
        </row>
        <row r="127">
          <cell r="A127" t="str">
            <v>BF20</v>
          </cell>
          <cell r="B127">
            <v>105</v>
          </cell>
          <cell r="C127" t="str">
            <v>Dolken 5 s/d 7</v>
          </cell>
          <cell r="D127" t="str">
            <v>bt</v>
          </cell>
          <cell r="E127">
            <v>9000</v>
          </cell>
        </row>
        <row r="128">
          <cell r="A128" t="str">
            <v>BF21</v>
          </cell>
          <cell r="B128">
            <v>106</v>
          </cell>
          <cell r="C128" t="str">
            <v>Dolken 7 s/d 10</v>
          </cell>
          <cell r="D128" t="str">
            <v>bt</v>
          </cell>
          <cell r="E128">
            <v>12000</v>
          </cell>
        </row>
        <row r="129">
          <cell r="A129" t="str">
            <v>BF22</v>
          </cell>
          <cell r="B129">
            <v>107</v>
          </cell>
          <cell r="C129" t="str">
            <v>List profil kamper 1 cm</v>
          </cell>
          <cell r="D129" t="str">
            <v>m1</v>
          </cell>
          <cell r="E129">
            <v>1000</v>
          </cell>
        </row>
        <row r="130">
          <cell r="A130" t="str">
            <v>BF23</v>
          </cell>
          <cell r="B130">
            <v>108</v>
          </cell>
          <cell r="C130" t="str">
            <v>List profil kamper 2 cm</v>
          </cell>
          <cell r="D130" t="str">
            <v>m1</v>
          </cell>
          <cell r="E130">
            <v>1750</v>
          </cell>
        </row>
        <row r="131">
          <cell r="A131" t="str">
            <v>BF24</v>
          </cell>
          <cell r="B131">
            <v>109</v>
          </cell>
          <cell r="C131" t="str">
            <v>List profil kamper 4 cm</v>
          </cell>
          <cell r="D131" t="str">
            <v>m1</v>
          </cell>
          <cell r="E131">
            <v>4000</v>
          </cell>
        </row>
        <row r="132">
          <cell r="A132" t="str">
            <v>BF25</v>
          </cell>
          <cell r="B132">
            <v>110</v>
          </cell>
          <cell r="C132" t="str">
            <v>List profil kamper 5 cm</v>
          </cell>
          <cell r="D132" t="str">
            <v>m1</v>
          </cell>
          <cell r="E132">
            <v>6500</v>
          </cell>
        </row>
        <row r="133">
          <cell r="A133" t="str">
            <v>BF26</v>
          </cell>
          <cell r="B133">
            <v>111</v>
          </cell>
          <cell r="C133" t="str">
            <v>List profil kamper 10 cm</v>
          </cell>
          <cell r="D133" t="str">
            <v>m1</v>
          </cell>
          <cell r="E133">
            <v>12500</v>
          </cell>
        </row>
        <row r="134">
          <cell r="A134" t="str">
            <v>BF27</v>
          </cell>
          <cell r="B134">
            <v>112</v>
          </cell>
          <cell r="C134" t="str">
            <v>Pegangan Tangga profil Jati</v>
          </cell>
          <cell r="D134" t="str">
            <v>m1</v>
          </cell>
          <cell r="E134">
            <v>69000</v>
          </cell>
        </row>
        <row r="135">
          <cell r="A135" t="str">
            <v>BF28</v>
          </cell>
          <cell r="B135">
            <v>113</v>
          </cell>
          <cell r="C135" t="str">
            <v>Pegangan Tangga profil Kamper</v>
          </cell>
          <cell r="D135" t="str">
            <v>m1</v>
          </cell>
          <cell r="E135">
            <v>20000</v>
          </cell>
        </row>
        <row r="136">
          <cell r="A136" t="str">
            <v>BF29</v>
          </cell>
          <cell r="B136">
            <v>114</v>
          </cell>
          <cell r="C136" t="str">
            <v>Kayu Reng 2/3 Borneo Super</v>
          </cell>
          <cell r="D136" t="str">
            <v>m1</v>
          </cell>
          <cell r="E136">
            <v>700</v>
          </cell>
        </row>
        <row r="137">
          <cell r="A137" t="str">
            <v>BF30</v>
          </cell>
          <cell r="B137">
            <v>115</v>
          </cell>
          <cell r="C137" t="str">
            <v>Kayu Reng 2/3 Kamper Banjar</v>
          </cell>
          <cell r="D137" t="str">
            <v>m1</v>
          </cell>
          <cell r="E137">
            <v>1200</v>
          </cell>
        </row>
        <row r="138">
          <cell r="A138" t="str">
            <v>BF31</v>
          </cell>
          <cell r="B138">
            <v>116</v>
          </cell>
          <cell r="C138" t="str">
            <v>Kayu Reng 3/4 Kamper Banjar</v>
          </cell>
          <cell r="D138" t="str">
            <v>m1</v>
          </cell>
          <cell r="E138">
            <v>1600</v>
          </cell>
        </row>
        <row r="140">
          <cell r="C140" t="str">
            <v>D. BAHAN PENUTUP RANGKA PLAFOND</v>
          </cell>
        </row>
        <row r="141">
          <cell r="A141" t="str">
            <v>BH01</v>
          </cell>
          <cell r="B141">
            <v>117</v>
          </cell>
          <cell r="C141" t="str">
            <v>Bahan plafond Enternit 4 mm</v>
          </cell>
          <cell r="D141" t="str">
            <v>m²</v>
          </cell>
          <cell r="E141">
            <v>4500</v>
          </cell>
        </row>
        <row r="142">
          <cell r="A142" t="str">
            <v>BH02</v>
          </cell>
          <cell r="B142">
            <v>118</v>
          </cell>
          <cell r="C142" t="str">
            <v>Bahan plafond hardpleks 5 mm 120 x 240</v>
          </cell>
          <cell r="D142" t="str">
            <v>lbr</v>
          </cell>
          <cell r="E142">
            <v>43500</v>
          </cell>
        </row>
        <row r="143">
          <cell r="A143" t="str">
            <v>BH03</v>
          </cell>
          <cell r="B143">
            <v>119</v>
          </cell>
          <cell r="C143" t="str">
            <v>Bahan plafond Asbes Semen 5 mm</v>
          </cell>
          <cell r="D143" t="str">
            <v>m²</v>
          </cell>
          <cell r="E143">
            <v>8500</v>
          </cell>
        </row>
        <row r="144">
          <cell r="A144" t="str">
            <v>BH04</v>
          </cell>
          <cell r="B144">
            <v>120</v>
          </cell>
          <cell r="C144" t="str">
            <v>Gypsum 120 x 240  t = 9 mm ex DN</v>
          </cell>
          <cell r="D144" t="str">
            <v>lbr</v>
          </cell>
          <cell r="E144">
            <v>33000</v>
          </cell>
        </row>
        <row r="145">
          <cell r="A145" t="str">
            <v>BH05</v>
          </cell>
          <cell r="B145">
            <v>121</v>
          </cell>
          <cell r="C145" t="str">
            <v>Gypsum 120 x 240  t = 9 mm ex Luar</v>
          </cell>
          <cell r="D145" t="str">
            <v>lbr</v>
          </cell>
          <cell r="E145">
            <v>42500</v>
          </cell>
        </row>
        <row r="146">
          <cell r="A146" t="str">
            <v>BH06</v>
          </cell>
          <cell r="B146">
            <v>122</v>
          </cell>
          <cell r="C146" t="str">
            <v xml:space="preserve">Acustik Amstrong 60 x 120 </v>
          </cell>
          <cell r="D146" t="str">
            <v>lbr</v>
          </cell>
          <cell r="E146">
            <v>63000</v>
          </cell>
        </row>
        <row r="148">
          <cell r="C148" t="str">
            <v>E. BAHAN KAYU LAPIS</v>
          </cell>
        </row>
        <row r="149">
          <cell r="A149" t="str">
            <v>BJ01</v>
          </cell>
          <cell r="B149">
            <v>123</v>
          </cell>
          <cell r="C149" t="str">
            <v>Triplek 3 mm 120 x 240</v>
          </cell>
          <cell r="D149" t="str">
            <v>lbr</v>
          </cell>
          <cell r="E149">
            <v>30200</v>
          </cell>
        </row>
        <row r="150">
          <cell r="A150" t="str">
            <v>BJ02</v>
          </cell>
          <cell r="B150">
            <v>124</v>
          </cell>
          <cell r="C150" t="str">
            <v>Triplek 4 mm 120 x 240</v>
          </cell>
          <cell r="D150" t="str">
            <v>lbr</v>
          </cell>
          <cell r="E150">
            <v>36600</v>
          </cell>
        </row>
        <row r="151">
          <cell r="A151" t="str">
            <v>BJ03</v>
          </cell>
          <cell r="B151">
            <v>125</v>
          </cell>
          <cell r="C151" t="str">
            <v>Triplek 4 mm Ukuran Pintu</v>
          </cell>
          <cell r="D151" t="str">
            <v>lbr</v>
          </cell>
          <cell r="E151">
            <v>24400</v>
          </cell>
        </row>
        <row r="152">
          <cell r="A152" t="str">
            <v>BJ04</v>
          </cell>
          <cell r="B152">
            <v>126</v>
          </cell>
          <cell r="C152" t="str">
            <v>Triplek 6 mm 120 x 240</v>
          </cell>
          <cell r="D152" t="str">
            <v>lbr</v>
          </cell>
          <cell r="E152">
            <v>53600</v>
          </cell>
        </row>
        <row r="153">
          <cell r="A153" t="str">
            <v>BJ05</v>
          </cell>
          <cell r="B153">
            <v>127</v>
          </cell>
          <cell r="C153" t="str">
            <v>Triplek 9 mm 120 x 240</v>
          </cell>
          <cell r="D153" t="str">
            <v>lbr</v>
          </cell>
          <cell r="E153">
            <v>82900</v>
          </cell>
        </row>
        <row r="154">
          <cell r="A154" t="str">
            <v>BJ06</v>
          </cell>
          <cell r="B154">
            <v>128</v>
          </cell>
          <cell r="C154" t="str">
            <v>Jabar Wood 4 mm</v>
          </cell>
          <cell r="D154" t="str">
            <v>lbr</v>
          </cell>
          <cell r="E154">
            <v>48800</v>
          </cell>
        </row>
        <row r="155">
          <cell r="A155" t="str">
            <v>BJ07</v>
          </cell>
          <cell r="B155">
            <v>129</v>
          </cell>
          <cell r="C155" t="str">
            <v>Bilik Bambu ( tanpa kulit )</v>
          </cell>
          <cell r="D155" t="str">
            <v>m²</v>
          </cell>
          <cell r="E155">
            <v>4900</v>
          </cell>
        </row>
        <row r="156">
          <cell r="A156" t="str">
            <v>BJ08</v>
          </cell>
          <cell r="B156">
            <v>130</v>
          </cell>
          <cell r="C156" t="str">
            <v>Bilik Bambu ( dengan kulit )</v>
          </cell>
          <cell r="D156" t="str">
            <v>m²</v>
          </cell>
          <cell r="E156">
            <v>7300</v>
          </cell>
        </row>
        <row r="157">
          <cell r="A157" t="str">
            <v>BJ09</v>
          </cell>
          <cell r="B157">
            <v>131</v>
          </cell>
          <cell r="C157" t="str">
            <v>Bilik Bambu Hitam Variasi</v>
          </cell>
          <cell r="D157" t="str">
            <v>m²</v>
          </cell>
          <cell r="E157">
            <v>9800</v>
          </cell>
        </row>
        <row r="158">
          <cell r="A158" t="str">
            <v>BJ10</v>
          </cell>
          <cell r="B158">
            <v>132</v>
          </cell>
          <cell r="C158" t="str">
            <v>Wall Paper ( kls menengah )</v>
          </cell>
          <cell r="D158" t="str">
            <v>m²</v>
          </cell>
          <cell r="E158">
            <v>24400</v>
          </cell>
        </row>
        <row r="159">
          <cell r="A159" t="str">
            <v>BJ11</v>
          </cell>
          <cell r="B159">
            <v>133</v>
          </cell>
          <cell r="C159" t="str">
            <v>Multiplek 9 mm 120 x 240</v>
          </cell>
          <cell r="D159" t="str">
            <v>lbr</v>
          </cell>
          <cell r="E159">
            <v>71200</v>
          </cell>
        </row>
        <row r="160">
          <cell r="A160" t="str">
            <v>BJ12</v>
          </cell>
          <cell r="B160">
            <v>134</v>
          </cell>
          <cell r="C160" t="str">
            <v>Multiplek 12 mm 120 x 240</v>
          </cell>
          <cell r="D160" t="str">
            <v>lbr</v>
          </cell>
          <cell r="E160">
            <v>92600</v>
          </cell>
        </row>
        <row r="161">
          <cell r="A161" t="str">
            <v>BJ13</v>
          </cell>
          <cell r="B161">
            <v>135</v>
          </cell>
          <cell r="C161" t="str">
            <v>Multiplek 18 mm 120 x 240</v>
          </cell>
          <cell r="D161" t="str">
            <v>lbr</v>
          </cell>
          <cell r="E161">
            <v>121900</v>
          </cell>
        </row>
        <row r="162">
          <cell r="A162" t="str">
            <v>BJ14</v>
          </cell>
          <cell r="B162">
            <v>136</v>
          </cell>
          <cell r="C162" t="str">
            <v>Play Wood 18 mm 120 x 240</v>
          </cell>
          <cell r="D162" t="str">
            <v>lbr</v>
          </cell>
          <cell r="E162">
            <v>160900</v>
          </cell>
        </row>
        <row r="163">
          <cell r="A163" t="str">
            <v>BJ15</v>
          </cell>
          <cell r="B163">
            <v>137</v>
          </cell>
          <cell r="C163" t="str">
            <v>Teak Wood 3 mm 120 x 240</v>
          </cell>
          <cell r="D163" t="str">
            <v>lbr</v>
          </cell>
          <cell r="E163">
            <v>58500</v>
          </cell>
        </row>
        <row r="164">
          <cell r="A164" t="str">
            <v>BJ16</v>
          </cell>
          <cell r="B164">
            <v>138</v>
          </cell>
          <cell r="C164" t="str">
            <v>Teak Wood 4 mm 120 x 240</v>
          </cell>
          <cell r="D164" t="str">
            <v>lbr</v>
          </cell>
          <cell r="E164">
            <v>65800</v>
          </cell>
        </row>
        <row r="165">
          <cell r="A165" t="str">
            <v>BJ17</v>
          </cell>
          <cell r="B165">
            <v>139</v>
          </cell>
          <cell r="C165" t="str">
            <v xml:space="preserve">Teak Wood 3 mm 120 x 240 Ukuran Pintu </v>
          </cell>
          <cell r="D165" t="str">
            <v>lbr</v>
          </cell>
          <cell r="E165">
            <v>43900</v>
          </cell>
        </row>
        <row r="168">
          <cell r="A168" t="str">
            <v>BJ18</v>
          </cell>
          <cell r="B168">
            <v>140</v>
          </cell>
          <cell r="C168" t="str">
            <v>Teak Wood ukuran Pintu 4 mm</v>
          </cell>
          <cell r="D168" t="str">
            <v>lbr</v>
          </cell>
          <cell r="E168">
            <v>53600</v>
          </cell>
        </row>
        <row r="169">
          <cell r="A169" t="str">
            <v>BJ19</v>
          </cell>
          <cell r="B169">
            <v>141</v>
          </cell>
          <cell r="C169" t="str">
            <v>Tacon ( tahan bakar )</v>
          </cell>
          <cell r="D169" t="str">
            <v>m²</v>
          </cell>
          <cell r="E169">
            <v>58500</v>
          </cell>
        </row>
        <row r="170">
          <cell r="A170" t="str">
            <v>BJ20</v>
          </cell>
          <cell r="B170">
            <v>142</v>
          </cell>
          <cell r="C170" t="str">
            <v>Supercon</v>
          </cell>
          <cell r="D170" t="str">
            <v>m²</v>
          </cell>
          <cell r="E170">
            <v>20500</v>
          </cell>
        </row>
        <row r="171">
          <cell r="A171" t="str">
            <v>BJ21</v>
          </cell>
          <cell r="B171">
            <v>143</v>
          </cell>
          <cell r="C171" t="str">
            <v xml:space="preserve">Melamin 4 mm 120 x 240 </v>
          </cell>
          <cell r="D171" t="str">
            <v>lbr</v>
          </cell>
          <cell r="E171">
            <v>63400</v>
          </cell>
        </row>
        <row r="172">
          <cell r="A172" t="str">
            <v>BJ22</v>
          </cell>
          <cell r="B172">
            <v>144</v>
          </cell>
          <cell r="C172" t="str">
            <v>Melamin TOK 4 mm</v>
          </cell>
          <cell r="D172" t="str">
            <v>lbr</v>
          </cell>
          <cell r="E172">
            <v>96000</v>
          </cell>
        </row>
        <row r="173">
          <cell r="A173" t="str">
            <v>BJ23</v>
          </cell>
          <cell r="B173">
            <v>145</v>
          </cell>
          <cell r="C173" t="str">
            <v xml:space="preserve">Formika 120 x 240 </v>
          </cell>
          <cell r="D173" t="str">
            <v>lbr</v>
          </cell>
          <cell r="E173">
            <v>78000</v>
          </cell>
        </row>
        <row r="174">
          <cell r="A174" t="str">
            <v>BJ24</v>
          </cell>
          <cell r="B174">
            <v>146</v>
          </cell>
          <cell r="C174" t="str">
            <v>Formika Ukuran Pintu</v>
          </cell>
          <cell r="D174" t="str">
            <v>lbr</v>
          </cell>
          <cell r="E174">
            <v>58500</v>
          </cell>
        </row>
        <row r="176">
          <cell r="C176" t="str">
            <v>F. BAHAN LANTAI DAN PELAPIS DINDING</v>
          </cell>
        </row>
        <row r="177">
          <cell r="A177" t="str">
            <v>BL01</v>
          </cell>
          <cell r="B177">
            <v>147</v>
          </cell>
          <cell r="C177" t="str">
            <v>Tegel PC 20 x 20</v>
          </cell>
          <cell r="D177" t="str">
            <v>bh</v>
          </cell>
          <cell r="E177">
            <v>700</v>
          </cell>
        </row>
        <row r="178">
          <cell r="A178" t="str">
            <v>BL02</v>
          </cell>
          <cell r="B178">
            <v>148</v>
          </cell>
          <cell r="C178" t="str">
            <v>Plin Tegel PC 10 x 20</v>
          </cell>
          <cell r="D178" t="str">
            <v>bh</v>
          </cell>
          <cell r="E178">
            <v>600</v>
          </cell>
        </row>
        <row r="179">
          <cell r="A179" t="str">
            <v>BL03</v>
          </cell>
          <cell r="B179">
            <v>149</v>
          </cell>
          <cell r="C179" t="str">
            <v>Tegel PC 30 x 30</v>
          </cell>
          <cell r="D179" t="str">
            <v>bh</v>
          </cell>
          <cell r="E179">
            <v>900</v>
          </cell>
        </row>
        <row r="180">
          <cell r="A180" t="str">
            <v>BL04</v>
          </cell>
          <cell r="B180">
            <v>150</v>
          </cell>
          <cell r="C180" t="str">
            <v>Plin Tegel PC 15 x 30</v>
          </cell>
          <cell r="D180" t="str">
            <v>bh</v>
          </cell>
          <cell r="E180">
            <v>700</v>
          </cell>
        </row>
        <row r="181">
          <cell r="A181" t="str">
            <v>BL05</v>
          </cell>
          <cell r="B181">
            <v>151</v>
          </cell>
          <cell r="C181" t="str">
            <v>Tegel Warna 20 x 20</v>
          </cell>
          <cell r="D181" t="str">
            <v>bh</v>
          </cell>
          <cell r="E181">
            <v>900</v>
          </cell>
        </row>
        <row r="182">
          <cell r="A182" t="str">
            <v>BL06</v>
          </cell>
          <cell r="B182">
            <v>152</v>
          </cell>
          <cell r="C182" t="str">
            <v>Plin Tegel Warna 10 x 20</v>
          </cell>
          <cell r="D182" t="str">
            <v>bh</v>
          </cell>
          <cell r="E182">
            <v>700</v>
          </cell>
        </row>
        <row r="183">
          <cell r="A183" t="str">
            <v>BL07</v>
          </cell>
          <cell r="B183">
            <v>153</v>
          </cell>
          <cell r="C183" t="str">
            <v>Tegel Warna 30 x 30</v>
          </cell>
          <cell r="D183" t="str">
            <v>bh</v>
          </cell>
          <cell r="E183">
            <v>1300</v>
          </cell>
        </row>
        <row r="184">
          <cell r="A184" t="str">
            <v>BL08</v>
          </cell>
          <cell r="B184">
            <v>154</v>
          </cell>
          <cell r="C184" t="str">
            <v>Plin Tegel Warna 15 x 30</v>
          </cell>
          <cell r="D184" t="str">
            <v>bh</v>
          </cell>
          <cell r="E184">
            <v>1100</v>
          </cell>
        </row>
        <row r="185">
          <cell r="A185" t="str">
            <v>BL09</v>
          </cell>
          <cell r="B185">
            <v>155</v>
          </cell>
          <cell r="C185" t="str">
            <v>Tegel Wafel PC 20 x 20</v>
          </cell>
          <cell r="D185" t="str">
            <v>bh</v>
          </cell>
          <cell r="E185">
            <v>700</v>
          </cell>
        </row>
        <row r="186">
          <cell r="A186" t="str">
            <v>BL10</v>
          </cell>
          <cell r="B186">
            <v>156</v>
          </cell>
          <cell r="C186" t="str">
            <v>Tegel Wafel Warna 20 x 20</v>
          </cell>
          <cell r="D186" t="str">
            <v>bh</v>
          </cell>
          <cell r="E186">
            <v>1000</v>
          </cell>
        </row>
        <row r="187">
          <cell r="A187" t="str">
            <v>BL11</v>
          </cell>
          <cell r="B187">
            <v>157</v>
          </cell>
          <cell r="C187" t="str">
            <v>Tegel Badak PC 30 x 30</v>
          </cell>
          <cell r="D187" t="str">
            <v>bh</v>
          </cell>
          <cell r="E187">
            <v>1000</v>
          </cell>
        </row>
        <row r="188">
          <cell r="A188" t="str">
            <v>BL12</v>
          </cell>
          <cell r="B188">
            <v>158</v>
          </cell>
          <cell r="C188" t="str">
            <v>Poslin 11 x 11 Warna Standar DN</v>
          </cell>
          <cell r="D188" t="str">
            <v>m²</v>
          </cell>
          <cell r="E188">
            <v>23000</v>
          </cell>
        </row>
        <row r="189">
          <cell r="A189" t="str">
            <v>BL13</v>
          </cell>
          <cell r="B189">
            <v>159</v>
          </cell>
          <cell r="C189" t="str">
            <v>Poslin 11 x 11 Warna Khusus DN</v>
          </cell>
          <cell r="D189" t="str">
            <v>m²</v>
          </cell>
          <cell r="E189">
            <v>26500</v>
          </cell>
        </row>
        <row r="190">
          <cell r="A190" t="str">
            <v>BL14</v>
          </cell>
          <cell r="B190">
            <v>160</v>
          </cell>
          <cell r="C190" t="str">
            <v>Keramik 10 x 20 dan 20 x 20 KW I DN Putih  / Polos</v>
          </cell>
          <cell r="D190" t="str">
            <v>m²</v>
          </cell>
          <cell r="E190">
            <v>24000</v>
          </cell>
        </row>
        <row r="191">
          <cell r="A191" t="str">
            <v>BL15</v>
          </cell>
          <cell r="B191">
            <v>161</v>
          </cell>
          <cell r="C191" t="str">
            <v>Keramik 10 x 20 KW I DN Corak / Warna / Anti Slip</v>
          </cell>
          <cell r="D191" t="str">
            <v>m²</v>
          </cell>
          <cell r="E191">
            <v>27000</v>
          </cell>
        </row>
        <row r="192">
          <cell r="A192" t="str">
            <v>BL16</v>
          </cell>
          <cell r="B192">
            <v>162</v>
          </cell>
          <cell r="C192" t="str">
            <v>Keramik 20 x 20 (KM) KW I DN Corak / Warna / Anti Slip</v>
          </cell>
          <cell r="D192" t="str">
            <v>m²</v>
          </cell>
          <cell r="E192">
            <v>29000</v>
          </cell>
        </row>
        <row r="193">
          <cell r="A193" t="str">
            <v>BL17</v>
          </cell>
          <cell r="B193">
            <v>163</v>
          </cell>
          <cell r="C193" t="str">
            <v xml:space="preserve">Keramik 20 x 20 (KM) KWI DN Putih Polos </v>
          </cell>
          <cell r="D193" t="str">
            <v>m²</v>
          </cell>
          <cell r="E193">
            <v>26500</v>
          </cell>
        </row>
        <row r="194">
          <cell r="A194" t="str">
            <v>BL18</v>
          </cell>
          <cell r="B194">
            <v>164</v>
          </cell>
          <cell r="C194" t="str">
            <v xml:space="preserve">Keramik 20 x 25 Dinding KM KWI DN Corak </v>
          </cell>
          <cell r="D194" t="str">
            <v>m²</v>
          </cell>
          <cell r="E194">
            <v>35500</v>
          </cell>
        </row>
        <row r="195">
          <cell r="A195" t="str">
            <v>BL19</v>
          </cell>
          <cell r="B195">
            <v>165</v>
          </cell>
          <cell r="C195" t="str">
            <v>Keramik 30 x 30 KW I DN putih polos</v>
          </cell>
          <cell r="D195" t="str">
            <v>m²</v>
          </cell>
          <cell r="E195">
            <v>27000</v>
          </cell>
        </row>
        <row r="196">
          <cell r="A196" t="str">
            <v>BL20</v>
          </cell>
          <cell r="B196">
            <v>166</v>
          </cell>
          <cell r="C196" t="str">
            <v>Keramik 30 x 30 KW I DN Warna/Corak ( ANTI SLIP )</v>
          </cell>
          <cell r="D196" t="str">
            <v>m²</v>
          </cell>
          <cell r="E196">
            <v>36500</v>
          </cell>
        </row>
        <row r="197">
          <cell r="A197" t="str">
            <v>BL21</v>
          </cell>
          <cell r="B197">
            <v>167</v>
          </cell>
          <cell r="C197" t="str">
            <v>Vinyl Lantai standar</v>
          </cell>
          <cell r="D197" t="str">
            <v>m²</v>
          </cell>
          <cell r="E197">
            <v>14000</v>
          </cell>
        </row>
        <row r="198">
          <cell r="A198" t="str">
            <v>BL22</v>
          </cell>
          <cell r="B198">
            <v>168</v>
          </cell>
          <cell r="C198" t="str">
            <v>Karpet Kelas Baik LN</v>
          </cell>
          <cell r="D198" t="str">
            <v>m²</v>
          </cell>
          <cell r="E198">
            <v>424500</v>
          </cell>
        </row>
        <row r="199">
          <cell r="A199" t="str">
            <v>BL23</v>
          </cell>
          <cell r="B199">
            <v>169</v>
          </cell>
          <cell r="C199" t="str">
            <v>Karpet Kelas Sedang LN</v>
          </cell>
          <cell r="D199" t="str">
            <v>m²</v>
          </cell>
          <cell r="E199">
            <v>165800</v>
          </cell>
        </row>
        <row r="200">
          <cell r="A200" t="str">
            <v>BL24</v>
          </cell>
          <cell r="B200">
            <v>170</v>
          </cell>
          <cell r="C200" t="str">
            <v>Stairnosing keramik 10/20</v>
          </cell>
          <cell r="D200" t="str">
            <v>bh</v>
          </cell>
          <cell r="E200">
            <v>3700</v>
          </cell>
        </row>
        <row r="201">
          <cell r="A201" t="str">
            <v>BL25</v>
          </cell>
          <cell r="B201">
            <v>171</v>
          </cell>
          <cell r="C201" t="str">
            <v>Stairnosing fiber</v>
          </cell>
          <cell r="D201" t="str">
            <v>m'</v>
          </cell>
          <cell r="E201">
            <v>9800</v>
          </cell>
        </row>
        <row r="202">
          <cell r="A202" t="str">
            <v>BL26</v>
          </cell>
          <cell r="B202">
            <v>172</v>
          </cell>
          <cell r="C202" t="str">
            <v>Taraso Kerang 30 x 30</v>
          </cell>
          <cell r="D202" t="str">
            <v>m²</v>
          </cell>
          <cell r="E202">
            <v>14500</v>
          </cell>
        </row>
        <row r="203">
          <cell r="A203" t="str">
            <v>BL27</v>
          </cell>
          <cell r="B203">
            <v>173</v>
          </cell>
          <cell r="C203" t="str">
            <v>Plin Taraso 10 x 30</v>
          </cell>
          <cell r="D203" t="str">
            <v>bh</v>
          </cell>
          <cell r="E203">
            <v>3400</v>
          </cell>
        </row>
        <row r="204">
          <cell r="A204" t="str">
            <v>BL28</v>
          </cell>
          <cell r="B204">
            <v>174</v>
          </cell>
          <cell r="C204" t="str">
            <v xml:space="preserve">Granit Alam LN Ukuran Besar </v>
          </cell>
          <cell r="D204" t="str">
            <v>m²</v>
          </cell>
          <cell r="E204">
            <v>949000</v>
          </cell>
        </row>
        <row r="205">
          <cell r="A205" t="str">
            <v>BL29</v>
          </cell>
          <cell r="B205">
            <v>175</v>
          </cell>
          <cell r="C205" t="str">
            <v xml:space="preserve">Granit Alam LN Ukuran Kecil </v>
          </cell>
          <cell r="D205" t="str">
            <v>m²</v>
          </cell>
          <cell r="E205">
            <v>799000</v>
          </cell>
        </row>
        <row r="206">
          <cell r="A206" t="str">
            <v>BL30</v>
          </cell>
          <cell r="B206">
            <v>176</v>
          </cell>
          <cell r="C206" t="str">
            <v xml:space="preserve">Granit Alam DN Ukuran Besar </v>
          </cell>
          <cell r="D206" t="str">
            <v>m²</v>
          </cell>
          <cell r="E206">
            <v>699000</v>
          </cell>
        </row>
        <row r="209">
          <cell r="A209" t="str">
            <v>BL31</v>
          </cell>
          <cell r="B209">
            <v>177</v>
          </cell>
          <cell r="C209" t="str">
            <v>Granit Alam DN Ukuran Kecil</v>
          </cell>
          <cell r="D209" t="str">
            <v>m²</v>
          </cell>
          <cell r="E209">
            <v>649000</v>
          </cell>
        </row>
        <row r="210">
          <cell r="A210" t="str">
            <v>BL32</v>
          </cell>
          <cell r="B210">
            <v>178</v>
          </cell>
          <cell r="C210" t="str">
            <v>Granito Tile Essenza Ukuran 40 x 40 Polis</v>
          </cell>
          <cell r="D210" t="str">
            <v>m²</v>
          </cell>
          <cell r="E210">
            <v>129000</v>
          </cell>
        </row>
        <row r="211">
          <cell r="A211" t="str">
            <v>BL33</v>
          </cell>
          <cell r="B211">
            <v>179</v>
          </cell>
          <cell r="C211" t="str">
            <v>Granito Tile Essenza Ukuran 40 x 40 Unpolis</v>
          </cell>
          <cell r="D211" t="str">
            <v>m²</v>
          </cell>
          <cell r="E211">
            <v>74000</v>
          </cell>
        </row>
        <row r="212">
          <cell r="A212" t="str">
            <v>BL34</v>
          </cell>
          <cell r="B212">
            <v>180</v>
          </cell>
          <cell r="C212" t="str">
            <v xml:space="preserve">Marmer Alam  Lampung Ukuran Besar </v>
          </cell>
          <cell r="D212" t="str">
            <v>m²</v>
          </cell>
          <cell r="E212">
            <v>204000</v>
          </cell>
        </row>
        <row r="213">
          <cell r="A213" t="str">
            <v>BL35</v>
          </cell>
          <cell r="B213">
            <v>181</v>
          </cell>
          <cell r="C213" t="str">
            <v>Marmer Alam  Lampung Ukuran Kecil</v>
          </cell>
          <cell r="D213" t="str">
            <v>m²</v>
          </cell>
          <cell r="E213">
            <v>169000</v>
          </cell>
        </row>
        <row r="214">
          <cell r="A214" t="str">
            <v>BL36</v>
          </cell>
          <cell r="B214">
            <v>182</v>
          </cell>
          <cell r="C214" t="str">
            <v xml:space="preserve">Marmer Alam Citatah Ukuran Besar </v>
          </cell>
          <cell r="D214" t="str">
            <v>m²</v>
          </cell>
          <cell r="E214">
            <v>109000</v>
          </cell>
        </row>
        <row r="215">
          <cell r="A215" t="str">
            <v>BL37</v>
          </cell>
          <cell r="B215">
            <v>183</v>
          </cell>
          <cell r="C215" t="str">
            <v>Marmer Alam Citatah Ukuran Kecil</v>
          </cell>
          <cell r="D215" t="str">
            <v>m²</v>
          </cell>
          <cell r="E215">
            <v>83000</v>
          </cell>
        </row>
        <row r="216">
          <cell r="A216" t="str">
            <v>BL38</v>
          </cell>
          <cell r="B216">
            <v>184</v>
          </cell>
          <cell r="C216" t="str">
            <v>Marmer Sintetis</v>
          </cell>
          <cell r="D216" t="str">
            <v>m²</v>
          </cell>
          <cell r="E216">
            <v>65000</v>
          </cell>
        </row>
        <row r="217">
          <cell r="A217" t="str">
            <v>BL39</v>
          </cell>
          <cell r="B217">
            <v>185</v>
          </cell>
          <cell r="C217" t="str">
            <v>Granito Tile Essenza 60 x 60  Polis</v>
          </cell>
          <cell r="D217" t="str">
            <v>m²</v>
          </cell>
          <cell r="E217">
            <v>159000</v>
          </cell>
        </row>
        <row r="218">
          <cell r="A218" t="str">
            <v>BL40</v>
          </cell>
          <cell r="B218">
            <v>186</v>
          </cell>
          <cell r="C218" t="str">
            <v>Granito Tile Essenza 60 x 60  Unpolis</v>
          </cell>
          <cell r="D218" t="str">
            <v>m²</v>
          </cell>
          <cell r="E218">
            <v>89000</v>
          </cell>
        </row>
        <row r="219">
          <cell r="A219" t="str">
            <v>BL41</v>
          </cell>
          <cell r="B219">
            <v>187</v>
          </cell>
          <cell r="C219" t="str">
            <v xml:space="preserve">Bata Karawang </v>
          </cell>
          <cell r="D219" t="str">
            <v>bh</v>
          </cell>
          <cell r="E219">
            <v>1500</v>
          </cell>
        </row>
        <row r="220">
          <cell r="A220" t="str">
            <v>BL42</v>
          </cell>
          <cell r="B220">
            <v>188</v>
          </cell>
          <cell r="C220" t="str">
            <v>Campuran untuk Kedap Air</v>
          </cell>
          <cell r="D220" t="str">
            <v>ls</v>
          </cell>
          <cell r="E220">
            <v>16500</v>
          </cell>
        </row>
        <row r="222">
          <cell r="C222" t="str">
            <v>G. BAHAN SALURAN AIR KOTOR / BERSIH</v>
          </cell>
        </row>
        <row r="223">
          <cell r="A223" t="str">
            <v>BN01</v>
          </cell>
          <cell r="B223">
            <v>189</v>
          </cell>
          <cell r="C223" t="str">
            <v>Grafel U 20 cm'</v>
          </cell>
          <cell r="D223" t="str">
            <v>m1</v>
          </cell>
          <cell r="E223">
            <v>12000</v>
          </cell>
        </row>
        <row r="224">
          <cell r="A224" t="str">
            <v>BN02</v>
          </cell>
          <cell r="B224">
            <v>190</v>
          </cell>
          <cell r="C224" t="str">
            <v>Grafel U 30 cm'</v>
          </cell>
          <cell r="D224" t="str">
            <v>m1</v>
          </cell>
          <cell r="E224">
            <v>17500</v>
          </cell>
        </row>
        <row r="225">
          <cell r="A225" t="str">
            <v>BN03</v>
          </cell>
          <cell r="B225">
            <v>191</v>
          </cell>
          <cell r="C225" t="str">
            <v>Grafel U 40 cm'</v>
          </cell>
          <cell r="D225" t="str">
            <v>m1</v>
          </cell>
          <cell r="E225">
            <v>20000</v>
          </cell>
        </row>
        <row r="226">
          <cell r="A226" t="str">
            <v>BN04</v>
          </cell>
          <cell r="B226">
            <v>192</v>
          </cell>
          <cell r="C226" t="str">
            <v>Buis Beton Ø 20 cm ( 1 m' )</v>
          </cell>
          <cell r="D226" t="str">
            <v>m1</v>
          </cell>
          <cell r="E226">
            <v>22000</v>
          </cell>
        </row>
        <row r="227">
          <cell r="A227" t="str">
            <v>BN05</v>
          </cell>
          <cell r="B227">
            <v>193</v>
          </cell>
          <cell r="C227" t="str">
            <v>Buis Beton Ø 30 cm ( 1 m' )</v>
          </cell>
          <cell r="D227" t="str">
            <v>m1</v>
          </cell>
          <cell r="E227">
            <v>32000</v>
          </cell>
        </row>
        <row r="228">
          <cell r="A228" t="str">
            <v>BN06</v>
          </cell>
          <cell r="B228">
            <v>194</v>
          </cell>
          <cell r="C228" t="str">
            <v>Buis Beton Ø 40 cm ( 1 m' )</v>
          </cell>
          <cell r="D228" t="str">
            <v>m1</v>
          </cell>
          <cell r="E228">
            <v>39000</v>
          </cell>
        </row>
        <row r="229">
          <cell r="A229" t="str">
            <v>BN07</v>
          </cell>
          <cell r="B229">
            <v>195</v>
          </cell>
          <cell r="C229" t="str">
            <v>Buis Beton Ø 50 cm ( 1 m' )</v>
          </cell>
          <cell r="D229" t="str">
            <v>stk</v>
          </cell>
          <cell r="E229">
            <v>50000</v>
          </cell>
        </row>
        <row r="230">
          <cell r="A230" t="str">
            <v>BN08</v>
          </cell>
          <cell r="B230">
            <v>196</v>
          </cell>
          <cell r="C230" t="str">
            <v>Buis Beton Ø 60 cm ( 1 m' )</v>
          </cell>
          <cell r="D230" t="str">
            <v>stk</v>
          </cell>
          <cell r="E230">
            <v>65000</v>
          </cell>
        </row>
        <row r="231">
          <cell r="A231" t="str">
            <v>BN09</v>
          </cell>
          <cell r="B231">
            <v>197</v>
          </cell>
          <cell r="C231" t="str">
            <v>Buis Beton Ø 100 cm ( 0.50 m )</v>
          </cell>
          <cell r="D231" t="str">
            <v>stk</v>
          </cell>
          <cell r="E231">
            <v>85000</v>
          </cell>
        </row>
        <row r="232">
          <cell r="A232" t="str">
            <v>BN10</v>
          </cell>
          <cell r="B232">
            <v>198</v>
          </cell>
          <cell r="C232" t="str">
            <v>Buis Beton Ø 80 cm ( 0.50 m )</v>
          </cell>
          <cell r="D232" t="str">
            <v>stk</v>
          </cell>
          <cell r="E232">
            <v>70000</v>
          </cell>
        </row>
        <row r="233">
          <cell r="A233" t="str">
            <v>BN11</v>
          </cell>
          <cell r="B233">
            <v>199</v>
          </cell>
          <cell r="C233" t="str">
            <v>Buis Tanah Ø 10 cm ( 0.50 m )</v>
          </cell>
          <cell r="D233" t="str">
            <v>stk</v>
          </cell>
          <cell r="E233">
            <v>3500</v>
          </cell>
        </row>
        <row r="234">
          <cell r="A234" t="str">
            <v>BN12</v>
          </cell>
          <cell r="B234">
            <v>200</v>
          </cell>
          <cell r="C234" t="str">
            <v>Buis Tanah Ø 15 cm ( 0.50 m )</v>
          </cell>
          <cell r="D234" t="str">
            <v>stk</v>
          </cell>
          <cell r="E234">
            <v>5500</v>
          </cell>
        </row>
        <row r="235">
          <cell r="A235" t="str">
            <v>BN13</v>
          </cell>
          <cell r="B235">
            <v>201</v>
          </cell>
          <cell r="C235" t="str">
            <v>Buis Tanah Ø 20 cm ( 0.50 m )</v>
          </cell>
          <cell r="D235" t="str">
            <v>stk</v>
          </cell>
          <cell r="E235">
            <v>6500</v>
          </cell>
        </row>
        <row r="236">
          <cell r="A236" t="str">
            <v>BN14</v>
          </cell>
          <cell r="B236">
            <v>202</v>
          </cell>
          <cell r="C236" t="str">
            <v>Buis Tanah Ø 25 cm ( 0.50 m )</v>
          </cell>
          <cell r="D236" t="str">
            <v>stk</v>
          </cell>
          <cell r="E236">
            <v>9000</v>
          </cell>
        </row>
        <row r="237">
          <cell r="A237" t="str">
            <v>BN15</v>
          </cell>
          <cell r="B237">
            <v>203</v>
          </cell>
          <cell r="C237" t="str">
            <v>Injuk</v>
          </cell>
          <cell r="D237" t="str">
            <v>kg</v>
          </cell>
          <cell r="E237">
            <v>2500</v>
          </cell>
        </row>
        <row r="239">
          <cell r="C239" t="str">
            <v>H. BAHAN LOGAM DAN BAHAN JADINYA</v>
          </cell>
        </row>
        <row r="240">
          <cell r="A240" t="str">
            <v>BP01</v>
          </cell>
          <cell r="B240">
            <v>204</v>
          </cell>
          <cell r="C240" t="str">
            <v>Besi Beton U-24 Rata - Rata</v>
          </cell>
          <cell r="D240" t="str">
            <v>kg</v>
          </cell>
          <cell r="E240">
            <v>2900</v>
          </cell>
        </row>
        <row r="241">
          <cell r="A241" t="str">
            <v>BP02</v>
          </cell>
          <cell r="B241">
            <v>205</v>
          </cell>
          <cell r="C241" t="str">
            <v>Besi Beton U-39 / U-32 Rata - Rata</v>
          </cell>
          <cell r="D241" t="str">
            <v>kg</v>
          </cell>
          <cell r="E241">
            <v>3000</v>
          </cell>
        </row>
        <row r="242">
          <cell r="A242" t="str">
            <v>BP03</v>
          </cell>
          <cell r="B242">
            <v>206</v>
          </cell>
          <cell r="C242" t="str">
            <v>Pagar BRC Lengkap Tiang ( Tanpa Pondasi )</v>
          </cell>
          <cell r="D242" t="str">
            <v>m²</v>
          </cell>
          <cell r="E242">
            <v>63300</v>
          </cell>
        </row>
        <row r="243">
          <cell r="A243" t="str">
            <v>BP04</v>
          </cell>
          <cell r="B243">
            <v>207</v>
          </cell>
          <cell r="C243" t="str">
            <v>Bondek</v>
          </cell>
          <cell r="D243" t="str">
            <v>m²</v>
          </cell>
          <cell r="E243">
            <v>73100</v>
          </cell>
        </row>
        <row r="244">
          <cell r="A244" t="str">
            <v>BP05</v>
          </cell>
          <cell r="B244">
            <v>208</v>
          </cell>
          <cell r="C244" t="str">
            <v>IWF Ex DN SII</v>
          </cell>
          <cell r="D244" t="str">
            <v>kg</v>
          </cell>
          <cell r="E244">
            <v>3800</v>
          </cell>
        </row>
        <row r="245">
          <cell r="A245" t="str">
            <v>BP06</v>
          </cell>
          <cell r="B245">
            <v>209</v>
          </cell>
          <cell r="C245" t="str">
            <v>IWF Ex Jepang</v>
          </cell>
          <cell r="D245" t="str">
            <v>kg</v>
          </cell>
          <cell r="E245">
            <v>4000</v>
          </cell>
        </row>
        <row r="246">
          <cell r="A246" t="str">
            <v>BP07</v>
          </cell>
          <cell r="B246">
            <v>210</v>
          </cell>
          <cell r="C246" t="str">
            <v>Besi Profil DN SII</v>
          </cell>
          <cell r="D246" t="str">
            <v>kg</v>
          </cell>
          <cell r="E246">
            <v>3200</v>
          </cell>
        </row>
        <row r="247">
          <cell r="A247" t="str">
            <v>BP08</v>
          </cell>
          <cell r="B247">
            <v>211</v>
          </cell>
          <cell r="C247" t="str">
            <v>Besi Profil Ex LN</v>
          </cell>
          <cell r="D247" t="str">
            <v>kg</v>
          </cell>
          <cell r="E247">
            <v>3400</v>
          </cell>
        </row>
        <row r="250">
          <cell r="A250" t="str">
            <v>BP09</v>
          </cell>
          <cell r="B250">
            <v>212</v>
          </cell>
          <cell r="C250" t="str">
            <v>Besi C Lip Chanel</v>
          </cell>
          <cell r="D250" t="str">
            <v>kg</v>
          </cell>
          <cell r="E250">
            <v>3100</v>
          </cell>
        </row>
        <row r="251">
          <cell r="A251" t="str">
            <v>BP10</v>
          </cell>
          <cell r="B251">
            <v>213</v>
          </cell>
          <cell r="C251" t="str">
            <v>Ongkos Galfanis Besi</v>
          </cell>
          <cell r="D251" t="str">
            <v>kg</v>
          </cell>
          <cell r="E251">
            <v>3000</v>
          </cell>
        </row>
        <row r="252">
          <cell r="A252" t="str">
            <v>BP11</v>
          </cell>
          <cell r="B252">
            <v>214</v>
          </cell>
          <cell r="C252" t="str">
            <v>Kawat Beton</v>
          </cell>
          <cell r="D252" t="str">
            <v>kg</v>
          </cell>
          <cell r="E252">
            <v>6600</v>
          </cell>
        </row>
        <row r="253">
          <cell r="A253" t="str">
            <v>BP12</v>
          </cell>
          <cell r="B253">
            <v>215</v>
          </cell>
          <cell r="C253" t="str">
            <v>Kawat Duri</v>
          </cell>
          <cell r="D253" t="str">
            <v>m1</v>
          </cell>
          <cell r="E253">
            <v>1600</v>
          </cell>
        </row>
        <row r="254">
          <cell r="A254" t="str">
            <v>BP13</v>
          </cell>
          <cell r="B254">
            <v>216</v>
          </cell>
          <cell r="C254" t="str">
            <v xml:space="preserve">Kawat Pengikat </v>
          </cell>
          <cell r="D254" t="str">
            <v>m1</v>
          </cell>
          <cell r="E254">
            <v>500</v>
          </cell>
        </row>
        <row r="255">
          <cell r="A255" t="str">
            <v>BP14</v>
          </cell>
          <cell r="B255">
            <v>217</v>
          </cell>
          <cell r="C255" t="str">
            <v>Kawat Bronjong 4 mm</v>
          </cell>
          <cell r="D255" t="str">
            <v>kg</v>
          </cell>
          <cell r="E255">
            <v>3000</v>
          </cell>
        </row>
        <row r="256">
          <cell r="A256" t="str">
            <v>BP15</v>
          </cell>
          <cell r="B256">
            <v>218</v>
          </cell>
          <cell r="C256" t="str">
            <v>Kawat Tembaga</v>
          </cell>
          <cell r="D256" t="str">
            <v>kg</v>
          </cell>
          <cell r="E256">
            <v>14700</v>
          </cell>
        </row>
        <row r="257">
          <cell r="A257" t="str">
            <v>BP16</v>
          </cell>
          <cell r="B257">
            <v>219</v>
          </cell>
          <cell r="C257" t="str">
            <v>Ram Nyamuk Hijau</v>
          </cell>
          <cell r="D257" t="str">
            <v>m²</v>
          </cell>
          <cell r="E257">
            <v>2900</v>
          </cell>
        </row>
        <row r="258">
          <cell r="A258" t="str">
            <v>BP17</v>
          </cell>
          <cell r="B258">
            <v>220</v>
          </cell>
          <cell r="C258" t="str">
            <v>Ram Kawat 1 x 1 cm</v>
          </cell>
          <cell r="D258" t="str">
            <v>m²</v>
          </cell>
          <cell r="E258">
            <v>3900</v>
          </cell>
        </row>
        <row r="259">
          <cell r="A259" t="str">
            <v>BP18</v>
          </cell>
          <cell r="B259">
            <v>221</v>
          </cell>
          <cell r="C259" t="str">
            <v>Ram Ayam</v>
          </cell>
          <cell r="D259" t="str">
            <v>m²</v>
          </cell>
          <cell r="E259">
            <v>1600</v>
          </cell>
        </row>
        <row r="260">
          <cell r="A260" t="str">
            <v>BP19</v>
          </cell>
          <cell r="B260">
            <v>222</v>
          </cell>
          <cell r="C260" t="str">
            <v xml:space="preserve">Kawat Kasa 1 x 1 cm ( Putih ) </v>
          </cell>
          <cell r="D260" t="str">
            <v>m²</v>
          </cell>
          <cell r="E260">
            <v>14000</v>
          </cell>
        </row>
        <row r="261">
          <cell r="A261" t="str">
            <v>BP20</v>
          </cell>
          <cell r="B261">
            <v>223</v>
          </cell>
          <cell r="C261" t="str">
            <v>Kawat Harmonika 4 cm</v>
          </cell>
          <cell r="D261" t="str">
            <v>m²</v>
          </cell>
          <cell r="E261">
            <v>16800</v>
          </cell>
        </row>
        <row r="262">
          <cell r="A262" t="str">
            <v>BP21</v>
          </cell>
          <cell r="B262">
            <v>224</v>
          </cell>
          <cell r="C262" t="str">
            <v>Kawat Harmonika 2 cm</v>
          </cell>
          <cell r="D262" t="str">
            <v>m²</v>
          </cell>
          <cell r="E262">
            <v>11200</v>
          </cell>
        </row>
        <row r="263">
          <cell r="A263" t="str">
            <v>BP22</v>
          </cell>
          <cell r="B263">
            <v>225</v>
          </cell>
          <cell r="C263" t="str">
            <v>Kawat Las Listrik</v>
          </cell>
          <cell r="D263" t="str">
            <v>kg</v>
          </cell>
          <cell r="E263">
            <v>9500</v>
          </cell>
        </row>
        <row r="264">
          <cell r="A264" t="str">
            <v>BP23</v>
          </cell>
          <cell r="B264">
            <v>226</v>
          </cell>
          <cell r="C264" t="str">
            <v>Wiremesh M8</v>
          </cell>
          <cell r="D264" t="str">
            <v>m²</v>
          </cell>
          <cell r="E264">
            <v>20900</v>
          </cell>
        </row>
        <row r="265">
          <cell r="A265" t="str">
            <v>BP24</v>
          </cell>
          <cell r="B265">
            <v>227</v>
          </cell>
          <cell r="C265" t="str">
            <v>Wiremesh M6</v>
          </cell>
          <cell r="D265" t="str">
            <v>m²</v>
          </cell>
          <cell r="E265">
            <v>17000</v>
          </cell>
        </row>
        <row r="266">
          <cell r="A266" t="str">
            <v>BP25</v>
          </cell>
          <cell r="B266">
            <v>228</v>
          </cell>
          <cell r="C266" t="str">
            <v>Timah</v>
          </cell>
          <cell r="D266" t="str">
            <v>kg</v>
          </cell>
          <cell r="E266">
            <v>19500</v>
          </cell>
        </row>
        <row r="267">
          <cell r="A267" t="str">
            <v>BP26</v>
          </cell>
          <cell r="B267">
            <v>229</v>
          </cell>
          <cell r="C267" t="str">
            <v>Timah Hitam</v>
          </cell>
          <cell r="D267" t="str">
            <v>kg</v>
          </cell>
          <cell r="E267">
            <v>17000</v>
          </cell>
        </row>
        <row r="268">
          <cell r="A268" t="str">
            <v>BP27</v>
          </cell>
          <cell r="B268">
            <v>230</v>
          </cell>
          <cell r="C268" t="str">
            <v>Ram Nyamuk Aluminium</v>
          </cell>
          <cell r="D268" t="str">
            <v>m²</v>
          </cell>
          <cell r="E268">
            <v>9700</v>
          </cell>
        </row>
        <row r="269">
          <cell r="A269" t="str">
            <v>BP28</v>
          </cell>
          <cell r="B269">
            <v>231</v>
          </cell>
          <cell r="C269" t="str">
            <v xml:space="preserve">Plat Srip Ø 2 x 30 mm ( 6 m1) </v>
          </cell>
          <cell r="D269" t="str">
            <v>bt</v>
          </cell>
          <cell r="E269">
            <v>13600</v>
          </cell>
        </row>
        <row r="270">
          <cell r="A270" t="str">
            <v>BP29</v>
          </cell>
          <cell r="B270">
            <v>232</v>
          </cell>
          <cell r="C270" t="str">
            <v xml:space="preserve">Plat Srip Ø 3 x 30 mm ( 6 m1) </v>
          </cell>
          <cell r="D270" t="str">
            <v>bt</v>
          </cell>
          <cell r="E270">
            <v>17500</v>
          </cell>
        </row>
        <row r="271">
          <cell r="A271" t="str">
            <v>BP30</v>
          </cell>
          <cell r="B271">
            <v>233</v>
          </cell>
          <cell r="C271" t="str">
            <v>Plat Alumunium 0.2 mm</v>
          </cell>
          <cell r="D271" t="str">
            <v>m²</v>
          </cell>
          <cell r="E271">
            <v>39500</v>
          </cell>
        </row>
        <row r="272">
          <cell r="A272" t="str">
            <v>BP31</v>
          </cell>
          <cell r="B272">
            <v>234</v>
          </cell>
          <cell r="C272" t="str">
            <v>Plat Alumunium 0.3 mm</v>
          </cell>
          <cell r="D272" t="str">
            <v>m²</v>
          </cell>
          <cell r="E272">
            <v>50600</v>
          </cell>
        </row>
        <row r="273">
          <cell r="A273" t="str">
            <v>BP32</v>
          </cell>
          <cell r="B273">
            <v>235</v>
          </cell>
          <cell r="C273" t="str">
            <v>Plat Alumunium 0.4 mm</v>
          </cell>
          <cell r="D273" t="str">
            <v>m²</v>
          </cell>
          <cell r="E273">
            <v>61800</v>
          </cell>
        </row>
        <row r="274">
          <cell r="A274" t="str">
            <v>BP33</v>
          </cell>
          <cell r="B274">
            <v>236</v>
          </cell>
          <cell r="C274" t="str">
            <v>Plat Alumunium 0.5 mm</v>
          </cell>
          <cell r="D274" t="str">
            <v>m²</v>
          </cell>
          <cell r="E274">
            <v>72800</v>
          </cell>
        </row>
        <row r="275">
          <cell r="A275" t="str">
            <v>BP34</v>
          </cell>
          <cell r="B275">
            <v>237</v>
          </cell>
          <cell r="C275" t="str">
            <v>Plat Alumunium 0.6 mm</v>
          </cell>
          <cell r="D275" t="str">
            <v>m²</v>
          </cell>
          <cell r="E275">
            <v>84300</v>
          </cell>
        </row>
        <row r="276">
          <cell r="A276" t="str">
            <v>BP35</v>
          </cell>
          <cell r="B276">
            <v>238</v>
          </cell>
          <cell r="C276" t="str">
            <v>Plat Alumunium 0.1 mm</v>
          </cell>
          <cell r="D276" t="str">
            <v>m²</v>
          </cell>
          <cell r="E276">
            <v>22400</v>
          </cell>
        </row>
        <row r="277">
          <cell r="A277" t="str">
            <v>BP36</v>
          </cell>
          <cell r="B277">
            <v>239</v>
          </cell>
          <cell r="C277" t="str">
            <v>Kusen Alumunium Natural 1.3 mm  t=1,3 mm ( 4 " )</v>
          </cell>
          <cell r="D277" t="str">
            <v>m1</v>
          </cell>
          <cell r="E277">
            <v>51700</v>
          </cell>
        </row>
        <row r="278">
          <cell r="A278" t="str">
            <v>BP37</v>
          </cell>
          <cell r="B278">
            <v>240</v>
          </cell>
          <cell r="C278" t="str">
            <v>Kusen Alumunium Warna 1.3 mm t=1,3 mm ( 4 " )</v>
          </cell>
          <cell r="D278" t="str">
            <v>m1</v>
          </cell>
          <cell r="E278">
            <v>74000</v>
          </cell>
        </row>
        <row r="279">
          <cell r="A279" t="str">
            <v>BP38</v>
          </cell>
          <cell r="B279">
            <v>241</v>
          </cell>
          <cell r="C279" t="str">
            <v xml:space="preserve">Daun Jendela Alumunium Natural ( Tanpa Kaca ) </v>
          </cell>
          <cell r="D279" t="str">
            <v>m²</v>
          </cell>
          <cell r="E279">
            <v>46000</v>
          </cell>
        </row>
        <row r="280">
          <cell r="A280" t="str">
            <v>BP39</v>
          </cell>
          <cell r="B280">
            <v>242</v>
          </cell>
          <cell r="C280" t="str">
            <v>Daun Jendela Alumunium Warna ( Tanpa Kaca )</v>
          </cell>
          <cell r="D280" t="str">
            <v>m²</v>
          </cell>
          <cell r="E280">
            <v>68400</v>
          </cell>
        </row>
        <row r="281">
          <cell r="A281" t="str">
            <v>BP40</v>
          </cell>
          <cell r="B281">
            <v>243</v>
          </cell>
          <cell r="C281" t="str">
            <v>Daun Pintu Alumunium Natural tanpa kaca</v>
          </cell>
          <cell r="D281" t="str">
            <v>m²</v>
          </cell>
          <cell r="E281">
            <v>90800</v>
          </cell>
        </row>
        <row r="282">
          <cell r="A282" t="str">
            <v>BP41</v>
          </cell>
          <cell r="B282">
            <v>244</v>
          </cell>
          <cell r="C282" t="str">
            <v>Daun Pintu Alumunium Warna tanpa kaca</v>
          </cell>
          <cell r="D282" t="str">
            <v>m²</v>
          </cell>
          <cell r="E282">
            <v>99100</v>
          </cell>
        </row>
        <row r="283">
          <cell r="A283" t="str">
            <v>BP42</v>
          </cell>
          <cell r="B283">
            <v>245</v>
          </cell>
          <cell r="C283" t="str">
            <v xml:space="preserve">Handle Alumunium ( Tarikan Pintu Alumunium ) </v>
          </cell>
          <cell r="D283" t="str">
            <v>bh</v>
          </cell>
          <cell r="E283">
            <v>194800</v>
          </cell>
        </row>
        <row r="284">
          <cell r="A284" t="str">
            <v>BP43</v>
          </cell>
          <cell r="B284">
            <v>246</v>
          </cell>
          <cell r="C284" t="str">
            <v xml:space="preserve">Kait Angin Sendok alumunium </v>
          </cell>
          <cell r="D284" t="str">
            <v>ps</v>
          </cell>
          <cell r="E284">
            <v>53600</v>
          </cell>
        </row>
        <row r="285">
          <cell r="A285" t="str">
            <v>BP44</v>
          </cell>
          <cell r="B285">
            <v>247</v>
          </cell>
          <cell r="C285" t="str">
            <v xml:space="preserve">Karet Asisoris Kusen / Pintu Alumunium </v>
          </cell>
          <cell r="D285" t="str">
            <v>m1</v>
          </cell>
          <cell r="E285">
            <v>3000</v>
          </cell>
        </row>
        <row r="286">
          <cell r="A286" t="str">
            <v>BP45</v>
          </cell>
          <cell r="B286">
            <v>248</v>
          </cell>
          <cell r="C286" t="str">
            <v>Seng Plat BJLS 30 dia. 60 cm  ( 100 m1 )</v>
          </cell>
          <cell r="D286" t="str">
            <v>rool</v>
          </cell>
          <cell r="E286">
            <v>756100</v>
          </cell>
        </row>
        <row r="287">
          <cell r="A287" t="str">
            <v>BP46</v>
          </cell>
          <cell r="B287">
            <v>249</v>
          </cell>
          <cell r="C287" t="str">
            <v>Seng Plat BJLS 30 dia. 90 cm ( 100 m1 )</v>
          </cell>
          <cell r="D287" t="str">
            <v>rool</v>
          </cell>
          <cell r="E287">
            <v>1092000</v>
          </cell>
        </row>
        <row r="288">
          <cell r="A288" t="str">
            <v>BP47</v>
          </cell>
          <cell r="B288">
            <v>250</v>
          </cell>
          <cell r="C288" t="str">
            <v>Plat Besi Tipis 1 mm</v>
          </cell>
          <cell r="D288" t="str">
            <v>kg</v>
          </cell>
          <cell r="E288">
            <v>6400</v>
          </cell>
        </row>
        <row r="291">
          <cell r="A291" t="str">
            <v>BP48</v>
          </cell>
          <cell r="B291">
            <v>251</v>
          </cell>
          <cell r="C291" t="str">
            <v>Plat Besi Tipis 0.5 mm</v>
          </cell>
          <cell r="D291" t="str">
            <v>kg</v>
          </cell>
          <cell r="E291">
            <v>6900</v>
          </cell>
        </row>
        <row r="292">
          <cell r="A292" t="str">
            <v>BP49</v>
          </cell>
          <cell r="B292">
            <v>252</v>
          </cell>
          <cell r="C292" t="str">
            <v xml:space="preserve">Plat Besi 2 mm s/d 5 mm </v>
          </cell>
          <cell r="D292" t="str">
            <v>kg</v>
          </cell>
          <cell r="E292">
            <v>5300</v>
          </cell>
        </row>
        <row r="293">
          <cell r="A293" t="str">
            <v>BP50</v>
          </cell>
          <cell r="B293">
            <v>253</v>
          </cell>
          <cell r="C293" t="str">
            <v xml:space="preserve">Plat Besi 6 mm s/d 10 mm </v>
          </cell>
          <cell r="D293" t="str">
            <v>kg</v>
          </cell>
          <cell r="E293">
            <v>5300</v>
          </cell>
        </row>
        <row r="294">
          <cell r="A294" t="str">
            <v>BP51</v>
          </cell>
          <cell r="B294">
            <v>254</v>
          </cell>
          <cell r="C294" t="str">
            <v>Plat Besi 10 mm Ke atas</v>
          </cell>
          <cell r="D294" t="str">
            <v>kg</v>
          </cell>
          <cell r="E294">
            <v>5300</v>
          </cell>
        </row>
        <row r="295">
          <cell r="A295" t="str">
            <v>BP52</v>
          </cell>
          <cell r="B295">
            <v>255</v>
          </cell>
          <cell r="C295" t="str">
            <v>Lem Kuning (aibond)</v>
          </cell>
          <cell r="D295" t="str">
            <v>kg</v>
          </cell>
          <cell r="E295">
            <v>9700</v>
          </cell>
        </row>
        <row r="296">
          <cell r="A296" t="str">
            <v>BP53</v>
          </cell>
          <cell r="B296">
            <v>256</v>
          </cell>
          <cell r="C296" t="str">
            <v>Lem Fox</v>
          </cell>
          <cell r="D296" t="str">
            <v>kg</v>
          </cell>
          <cell r="E296">
            <v>7300</v>
          </cell>
        </row>
        <row r="298">
          <cell r="C298" t="str">
            <v>I.  BAHAN  KACA</v>
          </cell>
        </row>
        <row r="299">
          <cell r="A299" t="str">
            <v>BR01</v>
          </cell>
          <cell r="B299">
            <v>257</v>
          </cell>
          <cell r="C299" t="str">
            <v>Kaca Polos 2 mm ( ASAHI )</v>
          </cell>
          <cell r="D299" t="str">
            <v>m²</v>
          </cell>
          <cell r="E299">
            <v>21000</v>
          </cell>
        </row>
        <row r="300">
          <cell r="A300" t="str">
            <v>BR02</v>
          </cell>
          <cell r="B300">
            <v>258</v>
          </cell>
          <cell r="C300" t="str">
            <v>Kaca Polos 3 mm ( ASAHI )</v>
          </cell>
          <cell r="D300" t="str">
            <v>m²</v>
          </cell>
          <cell r="E300">
            <v>30500</v>
          </cell>
        </row>
        <row r="301">
          <cell r="A301" t="str">
            <v>BR03</v>
          </cell>
          <cell r="B301">
            <v>259</v>
          </cell>
          <cell r="C301" t="str">
            <v>Kaca Polos 5 mm ( ASAHI )</v>
          </cell>
          <cell r="D301" t="str">
            <v>m²</v>
          </cell>
          <cell r="E301">
            <v>45000</v>
          </cell>
        </row>
        <row r="302">
          <cell r="A302" t="str">
            <v>BR04</v>
          </cell>
          <cell r="B302">
            <v>260</v>
          </cell>
          <cell r="C302" t="str">
            <v>Kaca Rayband 5 mm ( ASAHI )</v>
          </cell>
          <cell r="D302" t="str">
            <v>m²</v>
          </cell>
          <cell r="E302">
            <v>54500</v>
          </cell>
        </row>
        <row r="303">
          <cell r="A303" t="str">
            <v>BR05</v>
          </cell>
          <cell r="B303">
            <v>261</v>
          </cell>
          <cell r="C303" t="str">
            <v>Kaca Rayband 8 mm ( ASAHI )</v>
          </cell>
          <cell r="D303" t="str">
            <v>m²</v>
          </cell>
          <cell r="E303">
            <v>169000</v>
          </cell>
        </row>
        <row r="304">
          <cell r="A304" t="str">
            <v>BR06</v>
          </cell>
          <cell r="B304">
            <v>262</v>
          </cell>
          <cell r="C304" t="str">
            <v>Kaca Rayband 12 mm ( ASAHI )</v>
          </cell>
          <cell r="D304" t="str">
            <v>m²</v>
          </cell>
          <cell r="E304">
            <v>277750</v>
          </cell>
        </row>
        <row r="305">
          <cell r="A305" t="str">
            <v>BR07</v>
          </cell>
          <cell r="B305">
            <v>263</v>
          </cell>
          <cell r="C305" t="str">
            <v>Kaca Patri Lokal Terpasang ( ASAHI )</v>
          </cell>
          <cell r="D305" t="str">
            <v>m²</v>
          </cell>
          <cell r="E305">
            <v>664000</v>
          </cell>
        </row>
        <row r="306">
          <cell r="A306" t="str">
            <v>BR08</v>
          </cell>
          <cell r="B306">
            <v>264</v>
          </cell>
          <cell r="C306" t="str">
            <v xml:space="preserve">Kaca Patri EX Luar negeri  terpasang </v>
          </cell>
          <cell r="D306" t="str">
            <v>m²</v>
          </cell>
          <cell r="E306">
            <v>2173500</v>
          </cell>
        </row>
        <row r="307">
          <cell r="A307" t="str">
            <v>BR09</v>
          </cell>
          <cell r="B307">
            <v>265</v>
          </cell>
          <cell r="C307" t="str">
            <v xml:space="preserve">Kaca 6 mm Gravver </v>
          </cell>
          <cell r="D307" t="str">
            <v>m²</v>
          </cell>
          <cell r="E307">
            <v>181000</v>
          </cell>
        </row>
        <row r="308">
          <cell r="A308" t="str">
            <v>BR10</v>
          </cell>
          <cell r="B308">
            <v>266</v>
          </cell>
          <cell r="C308" t="str">
            <v>Glass Block  DN  20 x 20 ( Kedawung )</v>
          </cell>
          <cell r="D308" t="str">
            <v>bh</v>
          </cell>
          <cell r="E308">
            <v>11000</v>
          </cell>
        </row>
        <row r="309">
          <cell r="A309" t="str">
            <v>BR11</v>
          </cell>
          <cell r="B309">
            <v>267</v>
          </cell>
          <cell r="C309" t="str">
            <v>Glass Block  DN  20 x 20 Ex LN</v>
          </cell>
          <cell r="D309" t="str">
            <v>bh</v>
          </cell>
          <cell r="E309">
            <v>42500</v>
          </cell>
        </row>
        <row r="311">
          <cell r="C311" t="str">
            <v>J. BAHAN PAKU DAN MUR BAUT</v>
          </cell>
        </row>
        <row r="312">
          <cell r="A312" t="str">
            <v>BS01</v>
          </cell>
          <cell r="B312">
            <v>268</v>
          </cell>
          <cell r="C312" t="str">
            <v>Paku 1 cm s/d 3 cm</v>
          </cell>
          <cell r="D312" t="str">
            <v>kg</v>
          </cell>
          <cell r="E312">
            <v>6000</v>
          </cell>
        </row>
        <row r="313">
          <cell r="A313" t="str">
            <v>BS02</v>
          </cell>
          <cell r="B313">
            <v>269</v>
          </cell>
          <cell r="C313" t="str">
            <v>Paku 4 cm s/d 7 cm</v>
          </cell>
          <cell r="D313" t="str">
            <v>kg</v>
          </cell>
          <cell r="E313">
            <v>5500</v>
          </cell>
        </row>
        <row r="314">
          <cell r="A314" t="str">
            <v>BS03</v>
          </cell>
          <cell r="B314">
            <v>270</v>
          </cell>
          <cell r="C314" t="str">
            <v>Paku 8 cm s/d 12 cm</v>
          </cell>
          <cell r="D314" t="str">
            <v>kg</v>
          </cell>
          <cell r="E314">
            <v>4750</v>
          </cell>
        </row>
        <row r="315">
          <cell r="A315" t="str">
            <v>BS04</v>
          </cell>
          <cell r="B315">
            <v>271</v>
          </cell>
          <cell r="C315" t="str">
            <v>Paku Beton 2 cm s/d 5 cm</v>
          </cell>
          <cell r="D315" t="str">
            <v>bh</v>
          </cell>
          <cell r="E315">
            <v>1250</v>
          </cell>
        </row>
        <row r="316">
          <cell r="A316" t="str">
            <v>BS05</v>
          </cell>
          <cell r="B316">
            <v>272</v>
          </cell>
          <cell r="C316" t="str">
            <v>Paku Kait Lengkap</v>
          </cell>
          <cell r="D316" t="str">
            <v>bh</v>
          </cell>
          <cell r="E316">
            <v>250</v>
          </cell>
        </row>
        <row r="317">
          <cell r="A317" t="str">
            <v>BS06</v>
          </cell>
          <cell r="B317">
            <v>273</v>
          </cell>
          <cell r="C317" t="str">
            <v>Paku Cacing</v>
          </cell>
          <cell r="D317" t="str">
            <v>kg</v>
          </cell>
          <cell r="E317">
            <v>15500</v>
          </cell>
        </row>
        <row r="318">
          <cell r="A318" t="str">
            <v>BS07</v>
          </cell>
          <cell r="B318">
            <v>274</v>
          </cell>
          <cell r="C318" t="str">
            <v>Besi Beugel kuda - kuda</v>
          </cell>
          <cell r="D318" t="str">
            <v>kg</v>
          </cell>
          <cell r="E318">
            <v>5750</v>
          </cell>
        </row>
        <row r="319">
          <cell r="A319" t="str">
            <v>BS08</v>
          </cell>
          <cell r="B319">
            <v>275</v>
          </cell>
          <cell r="C319" t="str">
            <v>Duk Angker</v>
          </cell>
          <cell r="D319" t="str">
            <v>bh</v>
          </cell>
          <cell r="E319">
            <v>1500</v>
          </cell>
        </row>
        <row r="320">
          <cell r="A320" t="str">
            <v>BS09</v>
          </cell>
          <cell r="B320">
            <v>276</v>
          </cell>
          <cell r="C320" t="str">
            <v>Angker Mur Baut dia.19 / panjang 60 cm</v>
          </cell>
          <cell r="D320" t="str">
            <v>bh</v>
          </cell>
          <cell r="E320">
            <v>26000</v>
          </cell>
        </row>
        <row r="321">
          <cell r="A321" t="str">
            <v>BS10</v>
          </cell>
          <cell r="B321">
            <v>277</v>
          </cell>
          <cell r="C321" t="str">
            <v>Mur Baut HTB dia. 19 s/d 16 (5 cm)</v>
          </cell>
          <cell r="D321" t="str">
            <v>bh</v>
          </cell>
          <cell r="E321">
            <v>4750</v>
          </cell>
        </row>
        <row r="322">
          <cell r="A322" t="str">
            <v>BS11</v>
          </cell>
          <cell r="B322">
            <v>278</v>
          </cell>
          <cell r="C322" t="str">
            <v>Mur Baut Biasa dia.19 s/d 16 (5 cm)</v>
          </cell>
          <cell r="D322" t="str">
            <v>bh</v>
          </cell>
          <cell r="E322">
            <v>2750</v>
          </cell>
        </row>
        <row r="323">
          <cell r="A323" t="str">
            <v>BS12</v>
          </cell>
          <cell r="B323">
            <v>279</v>
          </cell>
          <cell r="C323" t="str">
            <v>Piser dia. 12 s/d 20 cm</v>
          </cell>
          <cell r="D323" t="str">
            <v>bh</v>
          </cell>
          <cell r="E323">
            <v>2250</v>
          </cell>
        </row>
        <row r="325">
          <cell r="C325" t="str">
            <v>K. BAHAN PERPIPAAN</v>
          </cell>
          <cell r="D325" t="str">
            <v>1.²</v>
          </cell>
        </row>
        <row r="326">
          <cell r="A326" t="str">
            <v>BT01</v>
          </cell>
          <cell r="B326">
            <v>280</v>
          </cell>
          <cell r="C326" t="str">
            <v>Besi Pipa untuk Hydrant BSP Ø  1"</v>
          </cell>
          <cell r="D326" t="str">
            <v>bt</v>
          </cell>
          <cell r="E326">
            <v>73250</v>
          </cell>
        </row>
        <row r="327">
          <cell r="A327" t="str">
            <v>BT02</v>
          </cell>
          <cell r="B327">
            <v>281</v>
          </cell>
          <cell r="C327" t="str">
            <v>Besi Pipa untuk Hydrant BSP Ø  1,25"</v>
          </cell>
          <cell r="D327" t="str">
            <v>bt</v>
          </cell>
          <cell r="E327">
            <v>103000</v>
          </cell>
        </row>
        <row r="328">
          <cell r="A328" t="str">
            <v>BT03</v>
          </cell>
          <cell r="B328">
            <v>282</v>
          </cell>
          <cell r="C328" t="str">
            <v>Besi Pipa untuk Hydrant BSP Ø  1,5"</v>
          </cell>
          <cell r="D328" t="str">
            <v>bt</v>
          </cell>
          <cell r="E328">
            <v>114500</v>
          </cell>
        </row>
        <row r="329">
          <cell r="A329" t="str">
            <v>BT04</v>
          </cell>
          <cell r="B329">
            <v>283</v>
          </cell>
          <cell r="C329" t="str">
            <v>Besi Pipa untuk Hydrant BSP Ø 2"</v>
          </cell>
          <cell r="D329" t="str">
            <v>bt</v>
          </cell>
          <cell r="E329">
            <v>161750</v>
          </cell>
        </row>
        <row r="332">
          <cell r="A332" t="str">
            <v>BT05</v>
          </cell>
          <cell r="B332">
            <v>284</v>
          </cell>
          <cell r="C332" t="str">
            <v>Besi Pipa untuk Hydrant BSP Ø 2,5"</v>
          </cell>
          <cell r="D332" t="str">
            <v>bt</v>
          </cell>
          <cell r="E332">
            <v>238000</v>
          </cell>
        </row>
        <row r="333">
          <cell r="A333" t="str">
            <v>BT06</v>
          </cell>
          <cell r="B333">
            <v>285</v>
          </cell>
          <cell r="C333" t="str">
            <v>Besi Pipa untuk Hydrant BSP Ø  3"</v>
          </cell>
          <cell r="D333" t="str">
            <v>bt</v>
          </cell>
          <cell r="E333">
            <v>311250</v>
          </cell>
        </row>
        <row r="334">
          <cell r="A334" t="str">
            <v>BT07</v>
          </cell>
          <cell r="B334">
            <v>286</v>
          </cell>
          <cell r="C334" t="str">
            <v>Besi Pipa untuk Hydrant BSP Ø  4"</v>
          </cell>
          <cell r="D334" t="str">
            <v>bt</v>
          </cell>
          <cell r="E334">
            <v>445750</v>
          </cell>
        </row>
        <row r="335">
          <cell r="A335" t="str">
            <v>BT08</v>
          </cell>
          <cell r="B335">
            <v>287</v>
          </cell>
          <cell r="C335" t="str">
            <v>Besi Pipa untuk Hydrant BSP Ø  6"</v>
          </cell>
          <cell r="D335" t="str">
            <v>bt</v>
          </cell>
          <cell r="E335">
            <v>754000</v>
          </cell>
        </row>
        <row r="336">
          <cell r="A336" t="str">
            <v>BT09</v>
          </cell>
          <cell r="B336">
            <v>288</v>
          </cell>
          <cell r="C336" t="str">
            <v xml:space="preserve">Besi Pipa Hitam Ø 1" t=2 mm </v>
          </cell>
          <cell r="D336" t="str">
            <v>bt</v>
          </cell>
          <cell r="E336">
            <v>47000</v>
          </cell>
        </row>
        <row r="337">
          <cell r="A337" t="str">
            <v>BT10</v>
          </cell>
          <cell r="B337">
            <v>289</v>
          </cell>
          <cell r="C337" t="str">
            <v xml:space="preserve">Besi Pipa Hitam Ø 2" t=2 mm   </v>
          </cell>
          <cell r="D337" t="str">
            <v>bt</v>
          </cell>
          <cell r="E337">
            <v>100000</v>
          </cell>
        </row>
        <row r="338">
          <cell r="A338" t="str">
            <v>BT11</v>
          </cell>
          <cell r="B338">
            <v>290</v>
          </cell>
          <cell r="C338" t="str">
            <v xml:space="preserve">Besi Pipa Hitam Ø 3" t=2 mm </v>
          </cell>
          <cell r="D338" t="str">
            <v>bt</v>
          </cell>
          <cell r="E338">
            <v>185000</v>
          </cell>
        </row>
        <row r="339">
          <cell r="A339" t="str">
            <v>BT12</v>
          </cell>
          <cell r="B339">
            <v>291</v>
          </cell>
          <cell r="C339" t="str">
            <v xml:space="preserve">Besi Pipa Hitam Ø 4" t=2 mm  </v>
          </cell>
          <cell r="D339" t="str">
            <v>bt</v>
          </cell>
          <cell r="E339">
            <v>245000</v>
          </cell>
        </row>
        <row r="340">
          <cell r="A340" t="str">
            <v>BT13</v>
          </cell>
          <cell r="B340">
            <v>292</v>
          </cell>
          <cell r="C340" t="str">
            <v>Besi Pipa Hitam Ø 5" t=2 mm</v>
          </cell>
          <cell r="D340" t="str">
            <v>bt</v>
          </cell>
          <cell r="E340">
            <v>345000</v>
          </cell>
        </row>
        <row r="341">
          <cell r="A341" t="str">
            <v>BT14</v>
          </cell>
          <cell r="B341">
            <v>293</v>
          </cell>
          <cell r="C341" t="str">
            <v>Pipa GIP Medium B Ø 1/2"  ( 6 m1 )</v>
          </cell>
          <cell r="D341" t="str">
            <v>bt</v>
          </cell>
          <cell r="E341">
            <v>47000</v>
          </cell>
        </row>
        <row r="342">
          <cell r="A342" t="str">
            <v>BT15</v>
          </cell>
          <cell r="B342">
            <v>294</v>
          </cell>
          <cell r="C342" t="str">
            <v>Pipa GIP Medium B Ø 3/4"  ( 6 m1 )</v>
          </cell>
          <cell r="D342" t="str">
            <v>bt</v>
          </cell>
          <cell r="E342">
            <v>56000</v>
          </cell>
        </row>
        <row r="343">
          <cell r="A343" t="str">
            <v>BT16</v>
          </cell>
          <cell r="B343">
            <v>295</v>
          </cell>
          <cell r="C343" t="str">
            <v>Pipa GIP Medium B Ø 1"   ( 6 m1 )</v>
          </cell>
          <cell r="D343" t="str">
            <v>bt</v>
          </cell>
          <cell r="E343">
            <v>84000</v>
          </cell>
        </row>
        <row r="344">
          <cell r="A344" t="str">
            <v>BT17</v>
          </cell>
          <cell r="B344">
            <v>296</v>
          </cell>
          <cell r="C344" t="str">
            <v>Pipa GIP Medium B Ø 1 1/4"  ( 6 m1 )</v>
          </cell>
          <cell r="D344" t="str">
            <v>bt</v>
          </cell>
          <cell r="E344">
            <v>120000</v>
          </cell>
        </row>
        <row r="345">
          <cell r="A345" t="str">
            <v>BT18</v>
          </cell>
          <cell r="B345">
            <v>297</v>
          </cell>
          <cell r="C345" t="str">
            <v>Pipa GIP Medium B Ø 1 1/2" ( 6 m1 )</v>
          </cell>
          <cell r="D345" t="str">
            <v>bt</v>
          </cell>
          <cell r="E345">
            <v>133000</v>
          </cell>
        </row>
        <row r="346">
          <cell r="A346" t="str">
            <v>BT19</v>
          </cell>
          <cell r="B346">
            <v>298</v>
          </cell>
          <cell r="C346" t="str">
            <v>Pipa GIP Medium B Ø 1 3/4"( 6 m1 )</v>
          </cell>
          <cell r="D346" t="str">
            <v>bt</v>
          </cell>
          <cell r="E346">
            <v>170000</v>
          </cell>
        </row>
        <row r="347">
          <cell r="A347" t="str">
            <v>BT20</v>
          </cell>
          <cell r="B347">
            <v>299</v>
          </cell>
          <cell r="C347" t="str">
            <v>Pipa GIP Medium B Ø 2"  ( 6 m1 )</v>
          </cell>
          <cell r="D347" t="str">
            <v>bt</v>
          </cell>
          <cell r="E347">
            <v>179000</v>
          </cell>
        </row>
        <row r="348">
          <cell r="A348" t="str">
            <v>BT21</v>
          </cell>
          <cell r="B348">
            <v>300</v>
          </cell>
          <cell r="C348" t="str">
            <v>Pipa GIP Medium B Ø 2 1/2" ( 6 m1 )</v>
          </cell>
          <cell r="D348" t="str">
            <v>bt</v>
          </cell>
          <cell r="E348">
            <v>254000</v>
          </cell>
        </row>
        <row r="349">
          <cell r="A349" t="str">
            <v>BT22</v>
          </cell>
          <cell r="B349">
            <v>301</v>
          </cell>
          <cell r="C349" t="str">
            <v>Pipa GIP Medium B Ø 3"  ( 6 m1 )</v>
          </cell>
          <cell r="D349" t="str">
            <v>bt</v>
          </cell>
          <cell r="E349">
            <v>340000</v>
          </cell>
        </row>
        <row r="350">
          <cell r="A350" t="str">
            <v>BT23</v>
          </cell>
          <cell r="B350">
            <v>302</v>
          </cell>
          <cell r="C350" t="str">
            <v>Pipa GIP Medium B Ø 4"  ( 6 m1 )</v>
          </cell>
          <cell r="D350" t="str">
            <v>bt</v>
          </cell>
          <cell r="E350">
            <v>455000</v>
          </cell>
        </row>
        <row r="351">
          <cell r="A351" t="str">
            <v>BT24</v>
          </cell>
          <cell r="B351">
            <v>303</v>
          </cell>
          <cell r="C351" t="str">
            <v>Macam2 Sambungan GIP Ø 1/2"</v>
          </cell>
          <cell r="D351" t="str">
            <v>bh</v>
          </cell>
          <cell r="E351">
            <v>2900</v>
          </cell>
        </row>
        <row r="352">
          <cell r="A352" t="str">
            <v>BT25</v>
          </cell>
          <cell r="B352">
            <v>304</v>
          </cell>
          <cell r="C352" t="str">
            <v>Macam2 Sambungan GIP Ø 3/4"</v>
          </cell>
          <cell r="D352" t="str">
            <v>bh</v>
          </cell>
          <cell r="E352">
            <v>3500</v>
          </cell>
        </row>
        <row r="353">
          <cell r="A353" t="str">
            <v>BT26</v>
          </cell>
          <cell r="B353">
            <v>305</v>
          </cell>
          <cell r="C353" t="str">
            <v>Macam2 Sambungan GIP Ø 1"</v>
          </cell>
          <cell r="D353" t="str">
            <v>bh</v>
          </cell>
          <cell r="E353">
            <v>5750</v>
          </cell>
        </row>
        <row r="354">
          <cell r="A354" t="str">
            <v>BT27</v>
          </cell>
          <cell r="B354">
            <v>306</v>
          </cell>
          <cell r="C354" t="str">
            <v>Macam2 Sambungan GIP Ø 1 1/4"</v>
          </cell>
          <cell r="D354" t="str">
            <v>bh</v>
          </cell>
          <cell r="E354">
            <v>8750</v>
          </cell>
        </row>
        <row r="355">
          <cell r="A355" t="str">
            <v>BT28</v>
          </cell>
          <cell r="B355">
            <v>307</v>
          </cell>
          <cell r="C355" t="str">
            <v>Macam2 Sambungan GIP Ø 11/2"</v>
          </cell>
          <cell r="D355" t="str">
            <v>bh</v>
          </cell>
          <cell r="E355">
            <v>9750</v>
          </cell>
        </row>
        <row r="356">
          <cell r="A356" t="str">
            <v>BT29</v>
          </cell>
          <cell r="B356">
            <v>308</v>
          </cell>
          <cell r="C356" t="str">
            <v>Macam2 Sambungan GIP Ø 13/4"</v>
          </cell>
          <cell r="D356" t="str">
            <v>bh</v>
          </cell>
          <cell r="E356">
            <v>12000</v>
          </cell>
        </row>
        <row r="357">
          <cell r="A357" t="str">
            <v>BT30</v>
          </cell>
          <cell r="B357">
            <v>309</v>
          </cell>
          <cell r="C357" t="str">
            <v>Macam2 Sambungan GIP Ø 2"</v>
          </cell>
          <cell r="D357" t="str">
            <v>bh</v>
          </cell>
          <cell r="E357">
            <v>20000</v>
          </cell>
        </row>
        <row r="358">
          <cell r="A358" t="str">
            <v>BT31</v>
          </cell>
          <cell r="B358">
            <v>310</v>
          </cell>
          <cell r="C358" t="str">
            <v>Macam2 Sambungan GIP Ø 2 1/2"</v>
          </cell>
          <cell r="D358" t="str">
            <v>bh</v>
          </cell>
          <cell r="E358">
            <v>25500</v>
          </cell>
        </row>
        <row r="359">
          <cell r="A359" t="str">
            <v>BT32</v>
          </cell>
          <cell r="B359">
            <v>311</v>
          </cell>
          <cell r="C359" t="str">
            <v>Macam2 Sambungan GIP Ø 3"</v>
          </cell>
          <cell r="D359" t="str">
            <v>bh</v>
          </cell>
          <cell r="E359">
            <v>34500</v>
          </cell>
        </row>
        <row r="360">
          <cell r="A360" t="str">
            <v>BT33</v>
          </cell>
          <cell r="B360">
            <v>312</v>
          </cell>
          <cell r="C360" t="str">
            <v>Macam2 Sambungan GIP Ø 4"</v>
          </cell>
          <cell r="D360" t="str">
            <v>bh</v>
          </cell>
          <cell r="E360">
            <v>49500</v>
          </cell>
        </row>
        <row r="361">
          <cell r="A361" t="str">
            <v>BT34</v>
          </cell>
          <cell r="B361">
            <v>313</v>
          </cell>
          <cell r="C361" t="str">
            <v xml:space="preserve">Pipa PVC RUCIKA type AW  Ø 1/2" </v>
          </cell>
          <cell r="D361" t="str">
            <v>bt</v>
          </cell>
          <cell r="E361">
            <v>17500</v>
          </cell>
        </row>
        <row r="362">
          <cell r="A362" t="str">
            <v>BT35</v>
          </cell>
          <cell r="B362">
            <v>314</v>
          </cell>
          <cell r="C362" t="str">
            <v xml:space="preserve">Pipa PVC RUCIKA type AW    Ø 3/4" </v>
          </cell>
          <cell r="D362" t="str">
            <v>bt</v>
          </cell>
          <cell r="E362">
            <v>17750</v>
          </cell>
        </row>
        <row r="363">
          <cell r="A363" t="str">
            <v>BT36</v>
          </cell>
          <cell r="B363">
            <v>315</v>
          </cell>
          <cell r="C363" t="str">
            <v xml:space="preserve">Pipa PVC RUCIKA type AW    Ø 1" </v>
          </cell>
          <cell r="D363" t="str">
            <v>bt</v>
          </cell>
          <cell r="E363">
            <v>22250</v>
          </cell>
        </row>
        <row r="364">
          <cell r="A364" t="str">
            <v>BT37</v>
          </cell>
          <cell r="B364">
            <v>316</v>
          </cell>
          <cell r="C364" t="str">
            <v xml:space="preserve">Pipa PVC RUCIKA type AW    Ø 1 1/4" </v>
          </cell>
          <cell r="D364" t="str">
            <v>bt</v>
          </cell>
          <cell r="E364">
            <v>47500</v>
          </cell>
        </row>
        <row r="365">
          <cell r="A365" t="str">
            <v>BT38</v>
          </cell>
          <cell r="B365">
            <v>317</v>
          </cell>
          <cell r="C365" t="str">
            <v xml:space="preserve">Pipa PVC RUCIKA type AW    Ø 1 1/2" </v>
          </cell>
          <cell r="D365" t="str">
            <v>bt</v>
          </cell>
          <cell r="E365">
            <v>45750</v>
          </cell>
        </row>
        <row r="366">
          <cell r="A366" t="str">
            <v>BT39</v>
          </cell>
          <cell r="B366">
            <v>318</v>
          </cell>
          <cell r="C366" t="str">
            <v xml:space="preserve">Pipa PVC RUCIKA type AW    Ø 2" </v>
          </cell>
          <cell r="D366" t="str">
            <v>bt</v>
          </cell>
          <cell r="E366">
            <v>70250</v>
          </cell>
        </row>
        <row r="367">
          <cell r="A367" t="str">
            <v>BT40</v>
          </cell>
          <cell r="B367">
            <v>319</v>
          </cell>
          <cell r="C367" t="str">
            <v xml:space="preserve">Pipa PVC RUCIKA type AW    Ø 2 1/2" </v>
          </cell>
          <cell r="D367" t="str">
            <v>bt</v>
          </cell>
          <cell r="E367">
            <v>91250</v>
          </cell>
        </row>
        <row r="368">
          <cell r="A368" t="str">
            <v>BT41</v>
          </cell>
          <cell r="B368">
            <v>320</v>
          </cell>
          <cell r="C368" t="str">
            <v xml:space="preserve">Pipa PVC RUCIKA type AW    Ø 3" </v>
          </cell>
          <cell r="D368" t="str">
            <v>bt</v>
          </cell>
          <cell r="E368">
            <v>131500</v>
          </cell>
        </row>
        <row r="369">
          <cell r="A369" t="str">
            <v>BT42</v>
          </cell>
          <cell r="B369">
            <v>321</v>
          </cell>
          <cell r="C369" t="str">
            <v xml:space="preserve">Pipa PVC RUCIKA type AW    Ø 4" </v>
          </cell>
          <cell r="D369" t="str">
            <v>bt</v>
          </cell>
          <cell r="E369">
            <v>196250</v>
          </cell>
        </row>
        <row r="370">
          <cell r="A370" t="str">
            <v>BT43</v>
          </cell>
          <cell r="B370">
            <v>322</v>
          </cell>
          <cell r="C370" t="str">
            <v xml:space="preserve">Pipa PVC RUCIKA type AW    Ø 6" </v>
          </cell>
          <cell r="D370" t="str">
            <v>bt</v>
          </cell>
          <cell r="E370">
            <v>418000</v>
          </cell>
        </row>
        <row r="373">
          <cell r="A373" t="str">
            <v>BT44</v>
          </cell>
          <cell r="B373">
            <v>323</v>
          </cell>
          <cell r="C373" t="str">
            <v xml:space="preserve">Pipa PVC RUCIKA type AW    Ø 8" </v>
          </cell>
          <cell r="D373" t="str">
            <v>bt</v>
          </cell>
          <cell r="E373">
            <v>620000</v>
          </cell>
        </row>
        <row r="374">
          <cell r="A374" t="str">
            <v>BT45</v>
          </cell>
          <cell r="B374">
            <v>324</v>
          </cell>
          <cell r="C374" t="str">
            <v>Pipa PVC  MASPION ABU Ø 1/2" (AW)</v>
          </cell>
          <cell r="D374" t="str">
            <v>bt</v>
          </cell>
          <cell r="E374">
            <v>10000</v>
          </cell>
        </row>
        <row r="375">
          <cell r="A375" t="str">
            <v>BT46</v>
          </cell>
          <cell r="B375">
            <v>325</v>
          </cell>
          <cell r="C375" t="str">
            <v>Pipa PVC  MASPION ABU Ø 3/4" (AW)</v>
          </cell>
          <cell r="D375" t="str">
            <v>bt</v>
          </cell>
          <cell r="E375">
            <v>13000</v>
          </cell>
        </row>
        <row r="376">
          <cell r="A376" t="str">
            <v>BT47</v>
          </cell>
          <cell r="B376">
            <v>326</v>
          </cell>
          <cell r="C376" t="str">
            <v>Pipa PVC  MASPION ABU Ø 1" (AW)</v>
          </cell>
          <cell r="D376" t="str">
            <v>bt</v>
          </cell>
          <cell r="E376">
            <v>15000</v>
          </cell>
        </row>
        <row r="377">
          <cell r="A377" t="str">
            <v>BT48</v>
          </cell>
          <cell r="B377">
            <v>327</v>
          </cell>
          <cell r="C377" t="str">
            <v>Pipa PVC  MASPION ABU Ø 1 1/4" (AW)</v>
          </cell>
          <cell r="D377" t="str">
            <v>bt</v>
          </cell>
          <cell r="E377">
            <v>30000</v>
          </cell>
        </row>
        <row r="378">
          <cell r="A378" t="str">
            <v>BT49</v>
          </cell>
          <cell r="B378">
            <v>328</v>
          </cell>
          <cell r="C378" t="str">
            <v>Pipa PVC  MASPION ABU Ø 1 1/2" (AW)</v>
          </cell>
          <cell r="D378" t="str">
            <v>bt</v>
          </cell>
          <cell r="E378">
            <v>29000</v>
          </cell>
        </row>
        <row r="379">
          <cell r="A379" t="str">
            <v>BT50</v>
          </cell>
          <cell r="B379">
            <v>329</v>
          </cell>
          <cell r="C379" t="str">
            <v>Pipa PVC  MASPION ABU Ø 2" (AW)</v>
          </cell>
          <cell r="D379" t="str">
            <v>bt</v>
          </cell>
          <cell r="E379">
            <v>43000</v>
          </cell>
        </row>
        <row r="380">
          <cell r="A380" t="str">
            <v>BT51</v>
          </cell>
          <cell r="B380">
            <v>330</v>
          </cell>
          <cell r="C380" t="str">
            <v>Pipa PVC  MASPION ABU Ø 2 1/2" (AW)</v>
          </cell>
          <cell r="D380" t="str">
            <v>bt</v>
          </cell>
          <cell r="E380">
            <v>50000</v>
          </cell>
        </row>
        <row r="381">
          <cell r="A381" t="str">
            <v>BT52</v>
          </cell>
          <cell r="B381">
            <v>331</v>
          </cell>
          <cell r="C381" t="str">
            <v>Pipa PVC  MASPION ABU Ø 3" (AW)</v>
          </cell>
          <cell r="D381" t="str">
            <v>bt</v>
          </cell>
          <cell r="E381">
            <v>73000</v>
          </cell>
        </row>
        <row r="382">
          <cell r="A382" t="str">
            <v>BT53</v>
          </cell>
          <cell r="B382">
            <v>332</v>
          </cell>
          <cell r="C382" t="str">
            <v>Pipa PVC  MASPION ABU Ø 4" (AW)</v>
          </cell>
          <cell r="D382" t="str">
            <v>bt</v>
          </cell>
          <cell r="E382">
            <v>110000</v>
          </cell>
        </row>
        <row r="383">
          <cell r="A383" t="str">
            <v>BT54</v>
          </cell>
          <cell r="B383">
            <v>333</v>
          </cell>
          <cell r="C383" t="str">
            <v>Macam2 Sambungan Paralon Ø 1/2"</v>
          </cell>
          <cell r="D383" t="str">
            <v>bh</v>
          </cell>
          <cell r="E383">
            <v>1000</v>
          </cell>
        </row>
        <row r="384">
          <cell r="A384" t="str">
            <v>BT55</v>
          </cell>
          <cell r="B384">
            <v>334</v>
          </cell>
          <cell r="C384" t="str">
            <v>Macam2 Sambungan Paralon Ø 3/4"</v>
          </cell>
          <cell r="D384" t="str">
            <v>bh</v>
          </cell>
          <cell r="E384">
            <v>1250</v>
          </cell>
        </row>
        <row r="385">
          <cell r="A385" t="str">
            <v>BT56</v>
          </cell>
          <cell r="B385">
            <v>335</v>
          </cell>
          <cell r="C385" t="str">
            <v>Macam2 Sambungan Paralon Ø 1"</v>
          </cell>
          <cell r="D385" t="str">
            <v>bh</v>
          </cell>
          <cell r="E385">
            <v>1500</v>
          </cell>
        </row>
        <row r="386">
          <cell r="A386" t="str">
            <v>BT57</v>
          </cell>
          <cell r="B386">
            <v>336</v>
          </cell>
          <cell r="C386" t="str">
            <v>Macam2 Sambungan Paralon Ø 1 1/4"</v>
          </cell>
          <cell r="D386" t="str">
            <v>bh</v>
          </cell>
          <cell r="E386">
            <v>3500</v>
          </cell>
        </row>
        <row r="387">
          <cell r="A387" t="str">
            <v>BT58</v>
          </cell>
          <cell r="B387">
            <v>337</v>
          </cell>
          <cell r="C387" t="str">
            <v>Macam2 Sambungan Paralon Ø 1 1/2"</v>
          </cell>
          <cell r="D387" t="str">
            <v>bh</v>
          </cell>
          <cell r="E387">
            <v>3500</v>
          </cell>
        </row>
        <row r="388">
          <cell r="A388" t="str">
            <v>BT59</v>
          </cell>
          <cell r="B388">
            <v>338</v>
          </cell>
          <cell r="C388" t="str">
            <v>Macam2 Sambungan Paralon Ø 1 3/4"</v>
          </cell>
          <cell r="D388" t="str">
            <v>bh</v>
          </cell>
          <cell r="E388">
            <v>4000</v>
          </cell>
        </row>
        <row r="389">
          <cell r="A389" t="str">
            <v>BT60</v>
          </cell>
          <cell r="B389">
            <v>339</v>
          </cell>
          <cell r="C389" t="str">
            <v>Macam2 Sambungan Paralon Ø 2"</v>
          </cell>
          <cell r="D389" t="str">
            <v>bh</v>
          </cell>
          <cell r="E389">
            <v>7000</v>
          </cell>
        </row>
        <row r="390">
          <cell r="A390" t="str">
            <v>BT61</v>
          </cell>
          <cell r="B390">
            <v>340</v>
          </cell>
          <cell r="C390" t="str">
            <v>Macam2 Samb. Paralon Ø 2 1/2"</v>
          </cell>
          <cell r="D390" t="str">
            <v>bh</v>
          </cell>
          <cell r="E390">
            <v>10500</v>
          </cell>
        </row>
        <row r="391">
          <cell r="A391" t="str">
            <v>BT62</v>
          </cell>
          <cell r="B391">
            <v>341</v>
          </cell>
          <cell r="C391" t="str">
            <v>Macam2 Samb. Paralon Ø 3"</v>
          </cell>
          <cell r="D391" t="str">
            <v>bh</v>
          </cell>
          <cell r="E391">
            <v>22000</v>
          </cell>
        </row>
        <row r="392">
          <cell r="A392" t="str">
            <v>BT63</v>
          </cell>
          <cell r="B392">
            <v>342</v>
          </cell>
          <cell r="C392" t="str">
            <v>Macam2 Samb. Paralon Ø 4"</v>
          </cell>
          <cell r="D392" t="str">
            <v>bh</v>
          </cell>
          <cell r="E392">
            <v>29000</v>
          </cell>
        </row>
        <row r="393">
          <cell r="A393" t="str">
            <v>BT64</v>
          </cell>
          <cell r="B393">
            <v>343</v>
          </cell>
          <cell r="C393" t="str">
            <v>Sambungan Pipa PVC Jenis AW 4 " TY</v>
          </cell>
          <cell r="D393" t="str">
            <v>bh</v>
          </cell>
          <cell r="E393">
            <v>47000</v>
          </cell>
        </row>
        <row r="394">
          <cell r="A394" t="str">
            <v>BT65</v>
          </cell>
          <cell r="B394">
            <v>344</v>
          </cell>
          <cell r="C394" t="str">
            <v>Lem Paralon</v>
          </cell>
          <cell r="D394" t="str">
            <v>tb</v>
          </cell>
          <cell r="E394">
            <v>3000</v>
          </cell>
        </row>
        <row r="395">
          <cell r="A395" t="str">
            <v>BT66</v>
          </cell>
          <cell r="B395">
            <v>345</v>
          </cell>
          <cell r="C395" t="str">
            <v>Solatip Leideng</v>
          </cell>
          <cell r="D395" t="str">
            <v>gl</v>
          </cell>
          <cell r="E395">
            <v>1750</v>
          </cell>
        </row>
        <row r="396">
          <cell r="A396" t="str">
            <v>BT67</v>
          </cell>
          <cell r="B396">
            <v>346</v>
          </cell>
          <cell r="C396" t="str">
            <v>Pipa PVC 4" berlobang jenis AW</v>
          </cell>
          <cell r="D396" t="str">
            <v>m1</v>
          </cell>
          <cell r="E396">
            <v>17000</v>
          </cell>
        </row>
        <row r="398">
          <cell r="C398" t="str">
            <v>L. BAHAN SANITAIR</v>
          </cell>
        </row>
        <row r="399">
          <cell r="A399" t="str">
            <v>BV01</v>
          </cell>
          <cell r="B399">
            <v>347</v>
          </cell>
          <cell r="C399" t="str">
            <v>Stop Kran 3/4 " KIT</v>
          </cell>
          <cell r="D399" t="str">
            <v>bh</v>
          </cell>
          <cell r="E399">
            <v>71000</v>
          </cell>
        </row>
        <row r="400">
          <cell r="A400" t="str">
            <v>BV02</v>
          </cell>
          <cell r="B400">
            <v>348</v>
          </cell>
          <cell r="C400" t="str">
            <v>Stop Kran 1 " KIT</v>
          </cell>
          <cell r="D400" t="str">
            <v>bh</v>
          </cell>
          <cell r="E400">
            <v>105000</v>
          </cell>
        </row>
        <row r="401">
          <cell r="A401" t="str">
            <v>BV03</v>
          </cell>
          <cell r="B401">
            <v>349</v>
          </cell>
          <cell r="C401" t="str">
            <v>Stop Kran 1 1/2 " KIT</v>
          </cell>
          <cell r="D401" t="str">
            <v>bh</v>
          </cell>
          <cell r="E401">
            <v>200000</v>
          </cell>
        </row>
        <row r="402">
          <cell r="A402" t="str">
            <v>BV04</v>
          </cell>
          <cell r="B402">
            <v>350</v>
          </cell>
          <cell r="C402" t="str">
            <v>Stop Kran 2 " KIT</v>
          </cell>
          <cell r="D402" t="str">
            <v>bh</v>
          </cell>
          <cell r="E402">
            <v>295000</v>
          </cell>
        </row>
        <row r="403">
          <cell r="A403" t="str">
            <v>BV05</v>
          </cell>
          <cell r="B403">
            <v>351</v>
          </cell>
          <cell r="C403" t="str">
            <v>Stop Kran 2 1/2" KIT</v>
          </cell>
          <cell r="D403" t="str">
            <v>bh</v>
          </cell>
          <cell r="E403">
            <v>383000</v>
          </cell>
        </row>
        <row r="404">
          <cell r="A404" t="str">
            <v>BV06</v>
          </cell>
          <cell r="B404">
            <v>352</v>
          </cell>
          <cell r="C404" t="str">
            <v>Stop Kran 3 " KIT</v>
          </cell>
          <cell r="D404" t="str">
            <v>bh</v>
          </cell>
          <cell r="E404">
            <v>459000</v>
          </cell>
        </row>
        <row r="405">
          <cell r="A405" t="str">
            <v>BV07</v>
          </cell>
          <cell r="B405">
            <v>353</v>
          </cell>
          <cell r="C405" t="str">
            <v>Check Valve 1/2 "</v>
          </cell>
          <cell r="D405" t="str">
            <v>bh</v>
          </cell>
          <cell r="E405">
            <v>71000</v>
          </cell>
        </row>
        <row r="406">
          <cell r="A406" t="str">
            <v>BV08</v>
          </cell>
          <cell r="B406">
            <v>354</v>
          </cell>
          <cell r="C406" t="str">
            <v>Double Neple 1/2 "</v>
          </cell>
          <cell r="D406" t="str">
            <v>bh</v>
          </cell>
          <cell r="E406">
            <v>22000</v>
          </cell>
        </row>
        <row r="407">
          <cell r="A407" t="str">
            <v>BV09</v>
          </cell>
          <cell r="B407">
            <v>355</v>
          </cell>
          <cell r="C407" t="str">
            <v>Water Mur 1/2 "</v>
          </cell>
          <cell r="D407" t="str">
            <v>bh</v>
          </cell>
          <cell r="E407">
            <v>22000</v>
          </cell>
        </row>
        <row r="408">
          <cell r="A408" t="str">
            <v>BV10</v>
          </cell>
          <cell r="B408">
            <v>356</v>
          </cell>
          <cell r="C408" t="str">
            <v>Gate Walve 1/2 "</v>
          </cell>
          <cell r="D408" t="str">
            <v>bh</v>
          </cell>
          <cell r="E408">
            <v>28000</v>
          </cell>
        </row>
        <row r="409">
          <cell r="A409" t="str">
            <v>BV11</v>
          </cell>
          <cell r="B409">
            <v>357</v>
          </cell>
          <cell r="C409" t="str">
            <v xml:space="preserve">Saringan Air Lt KM Stainless Steel </v>
          </cell>
          <cell r="D409" t="str">
            <v>bh</v>
          </cell>
          <cell r="E409">
            <v>28000</v>
          </cell>
        </row>
        <row r="410">
          <cell r="A410" t="str">
            <v>BV12</v>
          </cell>
          <cell r="B410">
            <v>358</v>
          </cell>
          <cell r="C410" t="str">
            <v>Apooer Bath Tube</v>
          </cell>
          <cell r="D410" t="str">
            <v>bh</v>
          </cell>
          <cell r="E410">
            <v>137000</v>
          </cell>
        </row>
        <row r="411">
          <cell r="A411" t="str">
            <v>BV13</v>
          </cell>
          <cell r="B411">
            <v>359</v>
          </cell>
          <cell r="C411" t="str">
            <v>Kran stain less Lokal Kait</v>
          </cell>
          <cell r="D411" t="str">
            <v>bh</v>
          </cell>
          <cell r="E411">
            <v>24000</v>
          </cell>
        </row>
        <row r="414">
          <cell r="A414" t="str">
            <v>BV14</v>
          </cell>
          <cell r="B414">
            <v>360</v>
          </cell>
          <cell r="C414" t="str">
            <v xml:space="preserve">Shower Dengan Tiang </v>
          </cell>
          <cell r="D414" t="str">
            <v>bh</v>
          </cell>
          <cell r="E414">
            <v>466000</v>
          </cell>
        </row>
        <row r="415">
          <cell r="A415" t="str">
            <v>BV15</v>
          </cell>
          <cell r="B415">
            <v>361</v>
          </cell>
          <cell r="C415" t="str">
            <v xml:space="preserve">Shower Tanpa Tiang </v>
          </cell>
          <cell r="D415" t="str">
            <v>bh</v>
          </cell>
          <cell r="E415">
            <v>138000</v>
          </cell>
        </row>
        <row r="416">
          <cell r="A416" t="str">
            <v>BV16</v>
          </cell>
          <cell r="B416">
            <v>362</v>
          </cell>
          <cell r="C416" t="str">
            <v xml:space="preserve">Kran Tembok Sun Eui  dia. 1/2 " </v>
          </cell>
          <cell r="D416" t="str">
            <v>bh</v>
          </cell>
          <cell r="E416">
            <v>40000</v>
          </cell>
        </row>
        <row r="417">
          <cell r="A417" t="str">
            <v>BV17</v>
          </cell>
          <cell r="B417">
            <v>363</v>
          </cell>
          <cell r="C417" t="str">
            <v xml:space="preserve">Kran Tembok ITAP dia. 1/2 " </v>
          </cell>
          <cell r="D417" t="str">
            <v>bh</v>
          </cell>
          <cell r="E417">
            <v>29000</v>
          </cell>
        </row>
        <row r="418">
          <cell r="A418" t="str">
            <v>BV18</v>
          </cell>
          <cell r="B418">
            <v>364</v>
          </cell>
          <cell r="C418" t="str">
            <v xml:space="preserve">Kran Bebek Sun Eui 1/2 " </v>
          </cell>
          <cell r="D418" t="str">
            <v>bh</v>
          </cell>
          <cell r="E418">
            <v>114000</v>
          </cell>
        </row>
        <row r="419">
          <cell r="A419" t="str">
            <v>BV19</v>
          </cell>
          <cell r="B419">
            <v>365</v>
          </cell>
          <cell r="C419" t="str">
            <v>Kran Bebek ITAP 1/2 "</v>
          </cell>
          <cell r="D419" t="str">
            <v>bh</v>
          </cell>
          <cell r="E419">
            <v>62000</v>
          </cell>
        </row>
        <row r="420">
          <cell r="A420" t="str">
            <v>BV20</v>
          </cell>
          <cell r="B420">
            <v>366</v>
          </cell>
          <cell r="C420" t="str">
            <v>Kran Panas Dingin San Eui  Standard</v>
          </cell>
          <cell r="D420" t="str">
            <v>bh</v>
          </cell>
          <cell r="E420">
            <v>295000</v>
          </cell>
        </row>
        <row r="421">
          <cell r="A421" t="str">
            <v>BV21</v>
          </cell>
          <cell r="B421">
            <v>367</v>
          </cell>
          <cell r="C421" t="str">
            <v xml:space="preserve">Bath Cape  Washteren </v>
          </cell>
          <cell r="D421" t="str">
            <v>unit</v>
          </cell>
          <cell r="E421">
            <v>1140000</v>
          </cell>
        </row>
        <row r="422">
          <cell r="A422" t="str">
            <v>BV22</v>
          </cell>
          <cell r="B422">
            <v>368</v>
          </cell>
          <cell r="C422" t="str">
            <v>Tempat Sabun Poslin</v>
          </cell>
          <cell r="D422" t="str">
            <v>bh</v>
          </cell>
          <cell r="E422">
            <v>24000</v>
          </cell>
        </row>
        <row r="423">
          <cell r="A423" t="str">
            <v>BV23</v>
          </cell>
          <cell r="B423">
            <v>369</v>
          </cell>
          <cell r="C423" t="str">
            <v xml:space="preserve">Wastafel Lengkap TOTO LW 230 </v>
          </cell>
          <cell r="D423" t="str">
            <v>unit</v>
          </cell>
          <cell r="E423">
            <v>546000</v>
          </cell>
        </row>
        <row r="424">
          <cell r="A424" t="str">
            <v>BV24</v>
          </cell>
          <cell r="B424">
            <v>370</v>
          </cell>
          <cell r="C424" t="str">
            <v>Wastafel Lengkap INA</v>
          </cell>
          <cell r="D424" t="str">
            <v>unit</v>
          </cell>
          <cell r="E424">
            <v>361000</v>
          </cell>
        </row>
        <row r="425">
          <cell r="A425" t="str">
            <v>BV25</v>
          </cell>
          <cell r="B425">
            <v>371</v>
          </cell>
          <cell r="C425" t="str">
            <v>Closet Jongkok Poslin warna  TOTO</v>
          </cell>
          <cell r="D425" t="str">
            <v>unit</v>
          </cell>
          <cell r="E425">
            <v>133000</v>
          </cell>
        </row>
        <row r="426">
          <cell r="A426" t="str">
            <v>BV26</v>
          </cell>
          <cell r="B426">
            <v>372</v>
          </cell>
          <cell r="C426" t="str">
            <v>Closet Jongkok Standard Putih Poslin TOTO</v>
          </cell>
          <cell r="D426" t="str">
            <v>unit</v>
          </cell>
          <cell r="E426">
            <v>86000</v>
          </cell>
        </row>
        <row r="427">
          <cell r="A427" t="str">
            <v>BV27</v>
          </cell>
          <cell r="B427">
            <v>373</v>
          </cell>
          <cell r="C427" t="str">
            <v>Closet Jongkok Lengkap Sistem Jet TOTO</v>
          </cell>
          <cell r="D427" t="str">
            <v>unit</v>
          </cell>
          <cell r="E427">
            <v>1140000</v>
          </cell>
        </row>
        <row r="428">
          <cell r="A428" t="str">
            <v>BV28</v>
          </cell>
          <cell r="B428">
            <v>374</v>
          </cell>
          <cell r="C428" t="str">
            <v>Closet Duduk Warna Standard  TOTO C 240 Lengkap</v>
          </cell>
          <cell r="D428" t="str">
            <v>unit</v>
          </cell>
          <cell r="E428">
            <v>903000</v>
          </cell>
        </row>
        <row r="429">
          <cell r="A429" t="str">
            <v>BV29</v>
          </cell>
          <cell r="B429">
            <v>375</v>
          </cell>
          <cell r="C429" t="str">
            <v>Wastafel Bulat Warna Standard Lengkap</v>
          </cell>
          <cell r="D429" t="str">
            <v>unit</v>
          </cell>
          <cell r="E429">
            <v>618000</v>
          </cell>
        </row>
        <row r="430">
          <cell r="A430" t="str">
            <v>BV30</v>
          </cell>
          <cell r="B430">
            <v>376</v>
          </cell>
          <cell r="C430" t="str">
            <v>Closet Duduk Warna Standard lengkap INA</v>
          </cell>
          <cell r="D430" t="str">
            <v>bh</v>
          </cell>
          <cell r="E430">
            <v>689000</v>
          </cell>
        </row>
        <row r="431">
          <cell r="A431" t="str">
            <v>BV31</v>
          </cell>
          <cell r="B431">
            <v>377</v>
          </cell>
          <cell r="C431" t="str">
            <v xml:space="preserve">Urinoar Lengkap TOTO Warna Standard lengkap </v>
          </cell>
          <cell r="D431" t="str">
            <v>unit</v>
          </cell>
          <cell r="E431">
            <v>931000</v>
          </cell>
        </row>
        <row r="432">
          <cell r="A432" t="str">
            <v>BV32</v>
          </cell>
          <cell r="B432">
            <v>378</v>
          </cell>
          <cell r="C432" t="str">
            <v xml:space="preserve">Penyekat Poslin Urinoar TOTO </v>
          </cell>
          <cell r="D432" t="str">
            <v>lbr</v>
          </cell>
          <cell r="E432">
            <v>252000</v>
          </cell>
        </row>
        <row r="433">
          <cell r="A433" t="str">
            <v>BV33</v>
          </cell>
          <cell r="B433">
            <v>379</v>
          </cell>
          <cell r="C433" t="str">
            <v>Kitchen Zink Stainless Standard Lokal ( 1 Lobang )</v>
          </cell>
          <cell r="D433" t="str">
            <v>bh</v>
          </cell>
          <cell r="E433">
            <v>197000</v>
          </cell>
        </row>
        <row r="434">
          <cell r="A434" t="str">
            <v>BV34</v>
          </cell>
          <cell r="B434">
            <v>380</v>
          </cell>
          <cell r="C434" t="str">
            <v>Kitchen Zink Stainless Non Standard Franke ( 1 Lobang )</v>
          </cell>
          <cell r="D434" t="str">
            <v>bh</v>
          </cell>
          <cell r="E434">
            <v>603000</v>
          </cell>
        </row>
        <row r="435">
          <cell r="A435" t="str">
            <v>BV35</v>
          </cell>
          <cell r="B435">
            <v>381</v>
          </cell>
          <cell r="C435" t="str">
            <v>Kitchen Zink Stainless Non Standard Franke ( 2 Lobang )</v>
          </cell>
          <cell r="D435" t="str">
            <v>bh</v>
          </cell>
          <cell r="E435">
            <v>903000</v>
          </cell>
        </row>
        <row r="437">
          <cell r="C437" t="str">
            <v>M. BAHAN PENUTUP ATAP</v>
          </cell>
        </row>
        <row r="438">
          <cell r="A438" t="str">
            <v>BX01</v>
          </cell>
          <cell r="B438">
            <v>382</v>
          </cell>
          <cell r="C438" t="str">
            <v>Atap Plastik Gelombang 80 x 180</v>
          </cell>
          <cell r="D438" t="str">
            <v>lbr</v>
          </cell>
          <cell r="E438">
            <v>10750</v>
          </cell>
        </row>
        <row r="439">
          <cell r="A439" t="str">
            <v>BX02</v>
          </cell>
          <cell r="B439">
            <v>383</v>
          </cell>
          <cell r="C439" t="str">
            <v>Atap Fiber Glass Tipis 80 x 180 (gelombang)</v>
          </cell>
          <cell r="D439" t="str">
            <v>lbr</v>
          </cell>
          <cell r="E439">
            <v>19500</v>
          </cell>
        </row>
        <row r="440">
          <cell r="A440" t="str">
            <v>BX03</v>
          </cell>
          <cell r="B440">
            <v>384</v>
          </cell>
          <cell r="C440" t="str">
            <v>Atap Fiber Glass Tebal 80 x 180 (gelombang)</v>
          </cell>
          <cell r="D440" t="str">
            <v>lbr</v>
          </cell>
          <cell r="E440">
            <v>39500</v>
          </cell>
        </row>
        <row r="441">
          <cell r="A441" t="str">
            <v>BX04</v>
          </cell>
          <cell r="B441">
            <v>385</v>
          </cell>
          <cell r="C441" t="str">
            <v>Atap Aluminium Natural USR 26 ( JAINDO )</v>
          </cell>
          <cell r="D441" t="str">
            <v>m²</v>
          </cell>
          <cell r="E441">
            <v>74000</v>
          </cell>
        </row>
        <row r="442">
          <cell r="A442" t="str">
            <v>BX05</v>
          </cell>
          <cell r="B442">
            <v>386</v>
          </cell>
          <cell r="C442" t="str">
            <v>Atap Aluminium Warna USR 26 ( JAINDO )</v>
          </cell>
          <cell r="D442" t="str">
            <v>m²</v>
          </cell>
          <cell r="E442">
            <v>85500</v>
          </cell>
        </row>
        <row r="443">
          <cell r="A443" t="str">
            <v>BX06</v>
          </cell>
          <cell r="B443">
            <v>387</v>
          </cell>
          <cell r="C443" t="str">
            <v>Atap Asbes Gel. Kecil 4 mm 80 x 180</v>
          </cell>
          <cell r="D443" t="str">
            <v>lbr</v>
          </cell>
          <cell r="E443">
            <v>36750</v>
          </cell>
        </row>
        <row r="444">
          <cell r="A444" t="str">
            <v>BX07</v>
          </cell>
          <cell r="B444">
            <v>388</v>
          </cell>
          <cell r="C444" t="str">
            <v>Atap Asbes Gel. Besar 5 mm 80 x 180</v>
          </cell>
          <cell r="D444" t="str">
            <v>lbr</v>
          </cell>
          <cell r="E444">
            <v>51000</v>
          </cell>
        </row>
        <row r="445">
          <cell r="A445" t="str">
            <v>BX08</v>
          </cell>
          <cell r="B445">
            <v>389</v>
          </cell>
          <cell r="C445" t="str">
            <v>Atap Tegola Kubota, lengkap</v>
          </cell>
          <cell r="D445" t="str">
            <v>m²</v>
          </cell>
          <cell r="E445">
            <v>258250</v>
          </cell>
        </row>
        <row r="446">
          <cell r="A446" t="str">
            <v>BX09</v>
          </cell>
          <cell r="B446">
            <v>390</v>
          </cell>
          <cell r="C446" t="str">
            <v>Atap Tegola Kwalitas Sedang</v>
          </cell>
          <cell r="D446" t="str">
            <v>m²</v>
          </cell>
          <cell r="E446">
            <v>143500</v>
          </cell>
        </row>
        <row r="447">
          <cell r="A447" t="str">
            <v>BX10</v>
          </cell>
          <cell r="B447">
            <v>391</v>
          </cell>
          <cell r="C447" t="str">
            <v>Aluminium foile</v>
          </cell>
          <cell r="D447" t="str">
            <v>m²</v>
          </cell>
          <cell r="E447">
            <v>4250</v>
          </cell>
        </row>
        <row r="448">
          <cell r="A448" t="str">
            <v>BX11</v>
          </cell>
          <cell r="B448">
            <v>392</v>
          </cell>
          <cell r="C448" t="str">
            <v>Atap Genteng Plentong pres Bakar KW 1</v>
          </cell>
          <cell r="D448" t="str">
            <v>bh</v>
          </cell>
          <cell r="E448">
            <v>550</v>
          </cell>
        </row>
        <row r="449">
          <cell r="A449" t="str">
            <v>BX12</v>
          </cell>
          <cell r="B449">
            <v>393</v>
          </cell>
          <cell r="C449" t="str">
            <v xml:space="preserve">Atap Genteng Plentong pres Molen Oven KW1 </v>
          </cell>
          <cell r="D449" t="str">
            <v>bh</v>
          </cell>
          <cell r="E449">
            <v>650</v>
          </cell>
        </row>
        <row r="450">
          <cell r="A450" t="str">
            <v>BX13</v>
          </cell>
          <cell r="B450">
            <v>394</v>
          </cell>
          <cell r="C450" t="str">
            <v>Atap Genteng Flam pres Molen Oven Jatiwangi</v>
          </cell>
          <cell r="D450" t="str">
            <v>bh</v>
          </cell>
          <cell r="E450">
            <v>750</v>
          </cell>
        </row>
        <row r="451">
          <cell r="A451" t="str">
            <v>BX14</v>
          </cell>
          <cell r="B451">
            <v>395</v>
          </cell>
          <cell r="C451" t="str">
            <v>Bubung Genteng pres Bulat Ex Jatiwangi</v>
          </cell>
          <cell r="D451" t="str">
            <v>bh</v>
          </cell>
          <cell r="E451">
            <v>3000</v>
          </cell>
        </row>
        <row r="452">
          <cell r="A452" t="str">
            <v>BX15</v>
          </cell>
          <cell r="B452">
            <v>396</v>
          </cell>
          <cell r="C452" t="str">
            <v>Genteng Bubungan Ex Jatiwangi Segi Tiga</v>
          </cell>
          <cell r="D452" t="str">
            <v>bh</v>
          </cell>
          <cell r="E452">
            <v>2100</v>
          </cell>
        </row>
        <row r="455">
          <cell r="A455" t="str">
            <v>BX16</v>
          </cell>
          <cell r="B455">
            <v>397</v>
          </cell>
          <cell r="C455" t="str">
            <v>Genteng Bubungan Beton</v>
          </cell>
          <cell r="D455" t="str">
            <v>bh</v>
          </cell>
          <cell r="E455">
            <v>4750</v>
          </cell>
        </row>
        <row r="456">
          <cell r="A456" t="str">
            <v>BX17</v>
          </cell>
          <cell r="B456">
            <v>398</v>
          </cell>
          <cell r="C456" t="str">
            <v>Genteng Metal  ( Rainbow Roof )</v>
          </cell>
          <cell r="D456" t="str">
            <v>m²</v>
          </cell>
          <cell r="E456">
            <v>114500</v>
          </cell>
        </row>
        <row r="457">
          <cell r="A457" t="str">
            <v>BX18</v>
          </cell>
          <cell r="B457">
            <v>399</v>
          </cell>
          <cell r="C457" t="str">
            <v xml:space="preserve">Genteng Metal Hana </v>
          </cell>
          <cell r="D457" t="str">
            <v>m²</v>
          </cell>
          <cell r="E457">
            <v>82500</v>
          </cell>
        </row>
        <row r="458">
          <cell r="A458" t="str">
            <v>BX19</v>
          </cell>
          <cell r="B458">
            <v>400</v>
          </cell>
          <cell r="C458" t="str">
            <v>Nok Atas Metal ( Rainbow Roof )</v>
          </cell>
          <cell r="D458" t="str">
            <v>m1</v>
          </cell>
          <cell r="E458">
            <v>74500</v>
          </cell>
        </row>
        <row r="459">
          <cell r="A459" t="str">
            <v>BX20</v>
          </cell>
          <cell r="B459">
            <v>401</v>
          </cell>
          <cell r="C459" t="str">
            <v>Nok Atas Metal Hana</v>
          </cell>
          <cell r="D459" t="str">
            <v>m1</v>
          </cell>
          <cell r="E459">
            <v>40000</v>
          </cell>
        </row>
        <row r="460">
          <cell r="A460" t="str">
            <v>BX21</v>
          </cell>
          <cell r="B460">
            <v>402</v>
          </cell>
          <cell r="C460" t="str">
            <v>Nok Pinggir Metal ( Rainbow Roof )</v>
          </cell>
          <cell r="D460" t="str">
            <v>m1</v>
          </cell>
          <cell r="E460">
            <v>51500</v>
          </cell>
        </row>
        <row r="461">
          <cell r="A461" t="str">
            <v>BX22</v>
          </cell>
          <cell r="B461">
            <v>403</v>
          </cell>
          <cell r="C461" t="str">
            <v>Nok Pinggir Hana</v>
          </cell>
          <cell r="D461" t="str">
            <v>m1</v>
          </cell>
          <cell r="E461">
            <v>40000</v>
          </cell>
        </row>
        <row r="462">
          <cell r="A462" t="str">
            <v>BX23</v>
          </cell>
          <cell r="B462">
            <v>404</v>
          </cell>
          <cell r="C462" t="str">
            <v>Wall Flashing ( Rainbow Roof )</v>
          </cell>
          <cell r="D462" t="str">
            <v>m1</v>
          </cell>
          <cell r="E462">
            <v>51500</v>
          </cell>
        </row>
        <row r="463">
          <cell r="A463" t="str">
            <v>BX24</v>
          </cell>
          <cell r="B463">
            <v>405</v>
          </cell>
          <cell r="C463" t="str">
            <v>Wall Flashing Hana</v>
          </cell>
          <cell r="D463" t="str">
            <v>m1</v>
          </cell>
          <cell r="E463">
            <v>40000</v>
          </cell>
        </row>
        <row r="464">
          <cell r="A464" t="str">
            <v>BX25</v>
          </cell>
          <cell r="B464">
            <v>406</v>
          </cell>
          <cell r="C464" t="str">
            <v>Atap Genteng Beton Warna 14,5/m2</v>
          </cell>
          <cell r="D464" t="str">
            <v>m²</v>
          </cell>
          <cell r="E464">
            <v>45500</v>
          </cell>
        </row>
        <row r="465">
          <cell r="A465" t="str">
            <v>BX26</v>
          </cell>
          <cell r="B465">
            <v>407</v>
          </cell>
          <cell r="C465" t="str">
            <v>Genteng Beton Natural</v>
          </cell>
          <cell r="D465" t="str">
            <v>m²</v>
          </cell>
          <cell r="E465">
            <v>44500</v>
          </cell>
        </row>
        <row r="466">
          <cell r="A466" t="str">
            <v>BX27</v>
          </cell>
          <cell r="B466">
            <v>408</v>
          </cell>
          <cell r="C466" t="str">
            <v>Sirap Kelas I ( 80 / m2 )</v>
          </cell>
          <cell r="D466" t="str">
            <v>bh</v>
          </cell>
          <cell r="E466">
            <v>500</v>
          </cell>
        </row>
        <row r="467">
          <cell r="A467" t="str">
            <v>BX28</v>
          </cell>
          <cell r="B467">
            <v>409</v>
          </cell>
          <cell r="C467" t="str">
            <v>Genteng Keramik Natural Intan 14,5 / m2</v>
          </cell>
          <cell r="D467" t="str">
            <v>m²</v>
          </cell>
          <cell r="E467">
            <v>52000</v>
          </cell>
        </row>
        <row r="468">
          <cell r="A468" t="str">
            <v>BX29</v>
          </cell>
          <cell r="B468">
            <v>410</v>
          </cell>
          <cell r="C468" t="str">
            <v>Genteng Keramik Glasur Standard 14,5 / m2</v>
          </cell>
          <cell r="D468" t="str">
            <v>m²</v>
          </cell>
          <cell r="E468">
            <v>58500</v>
          </cell>
        </row>
        <row r="469">
          <cell r="A469" t="str">
            <v>BX30</v>
          </cell>
          <cell r="B469">
            <v>411</v>
          </cell>
          <cell r="C469" t="str">
            <v>Genteng Keramik Glasur Special 14,5 / m2</v>
          </cell>
          <cell r="D469" t="str">
            <v>m²</v>
          </cell>
          <cell r="E469">
            <v>62000</v>
          </cell>
        </row>
        <row r="470">
          <cell r="A470" t="str">
            <v>BX31</v>
          </cell>
          <cell r="B470">
            <v>412</v>
          </cell>
          <cell r="C470" t="str">
            <v>Genteng Keramik Glasur Premium 14,5 / m2</v>
          </cell>
          <cell r="D470" t="str">
            <v>m²</v>
          </cell>
          <cell r="E470">
            <v>69750</v>
          </cell>
        </row>
        <row r="471">
          <cell r="A471" t="str">
            <v>BX32</v>
          </cell>
          <cell r="B471">
            <v>413</v>
          </cell>
          <cell r="C471" t="str">
            <v>Genteng Murando Natural 1m2 = 20 bh</v>
          </cell>
          <cell r="D471" t="str">
            <v>bh</v>
          </cell>
          <cell r="E471">
            <v>1500</v>
          </cell>
        </row>
        <row r="472">
          <cell r="A472" t="str">
            <v>BX33</v>
          </cell>
          <cell r="B472">
            <v>414</v>
          </cell>
          <cell r="C472" t="str">
            <v>Genteng Murando Glasur 1m2 = 20 bh</v>
          </cell>
          <cell r="D472" t="str">
            <v>bh</v>
          </cell>
          <cell r="E472">
            <v>1500</v>
          </cell>
        </row>
        <row r="473">
          <cell r="A473" t="str">
            <v>BX34</v>
          </cell>
          <cell r="B473">
            <v>415</v>
          </cell>
          <cell r="C473" t="str">
            <v>Bubung Murando Natural</v>
          </cell>
          <cell r="D473" t="str">
            <v>bh</v>
          </cell>
          <cell r="E473">
            <v>3000</v>
          </cell>
        </row>
        <row r="474">
          <cell r="A474" t="str">
            <v>BX35</v>
          </cell>
          <cell r="B474">
            <v>416</v>
          </cell>
          <cell r="C474" t="str">
            <v>Bubung Murando Glasur</v>
          </cell>
          <cell r="D474" t="str">
            <v>bh</v>
          </cell>
          <cell r="E474">
            <v>4000</v>
          </cell>
        </row>
        <row r="475">
          <cell r="A475" t="str">
            <v>BX36</v>
          </cell>
          <cell r="B475">
            <v>417</v>
          </cell>
          <cell r="C475" t="str">
            <v>Bubungan Genteng Keramik</v>
          </cell>
          <cell r="D475" t="str">
            <v>bh</v>
          </cell>
          <cell r="E475">
            <v>3500</v>
          </cell>
        </row>
        <row r="477">
          <cell r="C477" t="str">
            <v>N. BAHAN MEKANIKAL</v>
          </cell>
        </row>
        <row r="478">
          <cell r="A478" t="str">
            <v>BZ01</v>
          </cell>
          <cell r="B478">
            <v>418</v>
          </cell>
          <cell r="C478" t="str">
            <v>Jockey Pump kap. 80 gln / menit 100 m1  ( 18,6 kW )</v>
          </cell>
          <cell r="D478" t="str">
            <v>unit</v>
          </cell>
          <cell r="E478">
            <v>35000000</v>
          </cell>
        </row>
        <row r="479">
          <cell r="A479" t="str">
            <v>BZ02</v>
          </cell>
          <cell r="B479">
            <v>419</v>
          </cell>
          <cell r="C479" t="str">
            <v>Electrical Pump kap. 750 gln / menit 120 m1  ( 90 kW )</v>
          </cell>
          <cell r="D479" t="str">
            <v>unit</v>
          </cell>
          <cell r="E479">
            <v>120000000</v>
          </cell>
        </row>
        <row r="480">
          <cell r="A480" t="str">
            <v>BZ03</v>
          </cell>
          <cell r="B480">
            <v>420</v>
          </cell>
          <cell r="C480" t="str">
            <v>Diesel Pump kap. 750 gln / menit 120 m1  ( 105 kW )</v>
          </cell>
          <cell r="D480" t="str">
            <v>unit</v>
          </cell>
          <cell r="E480">
            <v>300000000</v>
          </cell>
        </row>
        <row r="481">
          <cell r="A481" t="str">
            <v>BZ04</v>
          </cell>
          <cell r="B481">
            <v>421</v>
          </cell>
          <cell r="C481" t="str">
            <v xml:space="preserve">Presure Tank kap. 500 liter lengkap </v>
          </cell>
          <cell r="D481" t="str">
            <v>unit</v>
          </cell>
          <cell r="E481">
            <v>17500000</v>
          </cell>
        </row>
        <row r="482">
          <cell r="A482" t="str">
            <v>BZ05</v>
          </cell>
          <cell r="B482">
            <v>422</v>
          </cell>
          <cell r="C482" t="str">
            <v>Hydran Box dalam Gedung  (lengkap)</v>
          </cell>
          <cell r="D482" t="str">
            <v>unit</v>
          </cell>
          <cell r="E482">
            <v>3100000</v>
          </cell>
        </row>
        <row r="483">
          <cell r="A483" t="str">
            <v>BZ06</v>
          </cell>
          <cell r="B483">
            <v>423</v>
          </cell>
          <cell r="C483" t="str">
            <v>Fire House 1.5 x 30 m + nose</v>
          </cell>
          <cell r="D483" t="str">
            <v>unit</v>
          </cell>
          <cell r="E483">
            <v>2500000</v>
          </cell>
        </row>
        <row r="484">
          <cell r="A484" t="str">
            <v>BZ07</v>
          </cell>
          <cell r="B484">
            <v>424</v>
          </cell>
          <cell r="C484" t="str">
            <v>Exhouse Fan H 360 W 60 x 60 cm</v>
          </cell>
          <cell r="D484" t="str">
            <v>unit</v>
          </cell>
          <cell r="E484">
            <v>3500000</v>
          </cell>
        </row>
        <row r="485">
          <cell r="A485" t="str">
            <v>BZ08</v>
          </cell>
          <cell r="B485">
            <v>425</v>
          </cell>
          <cell r="C485" t="str">
            <v xml:space="preserve">Exhouse Fan H 380 W CFM 55 x 55 cm </v>
          </cell>
          <cell r="D485" t="str">
            <v>unit</v>
          </cell>
          <cell r="E485">
            <v>3100000</v>
          </cell>
        </row>
        <row r="486">
          <cell r="A486" t="str">
            <v>BZ09</v>
          </cell>
          <cell r="B486">
            <v>426</v>
          </cell>
          <cell r="C486" t="str">
            <v xml:space="preserve">Exhouse Fan H 100 W 40 x 40 cm </v>
          </cell>
          <cell r="D486" t="str">
            <v>unit</v>
          </cell>
          <cell r="E486">
            <v>550000</v>
          </cell>
        </row>
        <row r="487">
          <cell r="A487" t="str">
            <v>BZ10</v>
          </cell>
          <cell r="B487">
            <v>427</v>
          </cell>
          <cell r="C487" t="str">
            <v>AC Split 3 PK Setara DAIKIN</v>
          </cell>
          <cell r="D487" t="str">
            <v>unit</v>
          </cell>
          <cell r="E487">
            <v>17500000</v>
          </cell>
        </row>
        <row r="488">
          <cell r="A488" t="str">
            <v>BZ11</v>
          </cell>
          <cell r="B488">
            <v>428</v>
          </cell>
          <cell r="C488" t="str">
            <v>AC Split  2 PK Setara DAIKIN</v>
          </cell>
          <cell r="D488" t="str">
            <v>unit</v>
          </cell>
          <cell r="E488">
            <v>12500000</v>
          </cell>
        </row>
        <row r="489">
          <cell r="A489" t="str">
            <v>BZ12</v>
          </cell>
          <cell r="B489">
            <v>429</v>
          </cell>
          <cell r="C489" t="str">
            <v>AC Split  1 PK Setara DAIKIN</v>
          </cell>
          <cell r="D489" t="str">
            <v>unit</v>
          </cell>
          <cell r="E489">
            <v>6500000</v>
          </cell>
        </row>
        <row r="490">
          <cell r="A490" t="str">
            <v>BZ13</v>
          </cell>
          <cell r="B490">
            <v>430</v>
          </cell>
          <cell r="C490" t="str">
            <v>Mesin AC Split  DAIKIN ( Indoor / Outdoor Unit )</v>
          </cell>
          <cell r="D490" t="str">
            <v xml:space="preserve">1 BTU </v>
          </cell>
          <cell r="E490">
            <v>750</v>
          </cell>
        </row>
        <row r="496">
          <cell r="C496" t="str">
            <v>O. BAHAN ELEKTRIKAL</v>
          </cell>
          <cell r="D496">
            <v>1.5</v>
          </cell>
        </row>
        <row r="497">
          <cell r="A497" t="str">
            <v>BZ16</v>
          </cell>
          <cell r="B497">
            <v>431</v>
          </cell>
          <cell r="C497" t="str">
            <v>Kabel NYA  1x 1.5  Prima (1 rol = 50 m')</v>
          </cell>
          <cell r="D497" t="str">
            <v>roll</v>
          </cell>
          <cell r="E497">
            <v>40500</v>
          </cell>
        </row>
        <row r="498">
          <cell r="A498" t="str">
            <v>BZ17</v>
          </cell>
          <cell r="B498">
            <v>432</v>
          </cell>
          <cell r="C498" t="str">
            <v>Kabel NYA  1x 2.5  Prima (1 rol = 50 m')</v>
          </cell>
          <cell r="D498" t="str">
            <v>roll</v>
          </cell>
          <cell r="E498">
            <v>60500</v>
          </cell>
        </row>
        <row r="499">
          <cell r="A499" t="str">
            <v>BZ18</v>
          </cell>
          <cell r="B499">
            <v>433</v>
          </cell>
          <cell r="C499" t="str">
            <v>Kabel NYM 2 x 1.5 Prima (1 rol = 50 m')</v>
          </cell>
          <cell r="D499" t="str">
            <v>roll</v>
          </cell>
          <cell r="E499">
            <v>1500</v>
          </cell>
        </row>
        <row r="500">
          <cell r="A500" t="str">
            <v>BZ19</v>
          </cell>
          <cell r="B500">
            <v>434</v>
          </cell>
          <cell r="C500" t="str">
            <v>Kabel NYM 3 x 1.5 Prima (1 rol = 50 m')</v>
          </cell>
          <cell r="D500" t="str">
            <v>roll</v>
          </cell>
          <cell r="E500">
            <v>2500</v>
          </cell>
        </row>
        <row r="501">
          <cell r="A501" t="str">
            <v>BZ20</v>
          </cell>
          <cell r="B501">
            <v>435</v>
          </cell>
          <cell r="C501" t="str">
            <v>Kabel NYM 2 x 2.5 Prima (1 rol = 50 m')</v>
          </cell>
          <cell r="D501" t="str">
            <v>roll</v>
          </cell>
          <cell r="E501">
            <v>2000</v>
          </cell>
        </row>
        <row r="502">
          <cell r="A502" t="str">
            <v>BZ21</v>
          </cell>
          <cell r="B502">
            <v>436</v>
          </cell>
          <cell r="C502" t="str">
            <v>Kabel NYM 3 x 2.5 Prima (1 rol = 50 m')</v>
          </cell>
          <cell r="D502" t="str">
            <v>roll</v>
          </cell>
          <cell r="E502">
            <v>3500</v>
          </cell>
        </row>
        <row r="503">
          <cell r="A503" t="str">
            <v>BZ22</v>
          </cell>
          <cell r="B503">
            <v>437</v>
          </cell>
          <cell r="C503" t="str">
            <v>Kabel NYM 4 x 2.5 Prima (1 rol = 50 m')</v>
          </cell>
          <cell r="D503" t="str">
            <v>roll</v>
          </cell>
          <cell r="E503">
            <v>3000</v>
          </cell>
        </row>
        <row r="504">
          <cell r="A504" t="str">
            <v>BZ23</v>
          </cell>
          <cell r="B504">
            <v>438</v>
          </cell>
          <cell r="C504" t="str">
            <v>Kabel NYM 2 x 4    Prima (1 rol = 50 m')</v>
          </cell>
          <cell r="D504" t="str">
            <v>roll</v>
          </cell>
          <cell r="E504">
            <v>2500</v>
          </cell>
        </row>
        <row r="505">
          <cell r="A505" t="str">
            <v>BZ24</v>
          </cell>
          <cell r="B505">
            <v>439</v>
          </cell>
          <cell r="C505" t="str">
            <v>Kabel NYM 3 x 4    Prima (1 rol = 50 m')</v>
          </cell>
          <cell r="D505" t="str">
            <v>roll</v>
          </cell>
          <cell r="E505">
            <v>5750</v>
          </cell>
        </row>
        <row r="506">
          <cell r="A506" t="str">
            <v>BZ25</v>
          </cell>
          <cell r="B506">
            <v>440</v>
          </cell>
          <cell r="C506" t="str">
            <v>Kabel NYM 4 x 4    Prima (1 rol = 50 m')</v>
          </cell>
          <cell r="D506" t="str">
            <v>roll</v>
          </cell>
          <cell r="E506">
            <v>8000</v>
          </cell>
        </row>
        <row r="507">
          <cell r="A507" t="str">
            <v>BZ26</v>
          </cell>
          <cell r="B507">
            <v>441</v>
          </cell>
          <cell r="C507" t="str">
            <v>Kabel NYM 2 x 6    Supreme (1 rol = 50 m')</v>
          </cell>
          <cell r="D507" t="str">
            <v>roll</v>
          </cell>
          <cell r="E507">
            <v>4500</v>
          </cell>
        </row>
        <row r="508">
          <cell r="A508" t="str">
            <v>BZ27</v>
          </cell>
          <cell r="B508">
            <v>442</v>
          </cell>
          <cell r="C508" t="str">
            <v>Kabel NYM 3 x 6    Supreme (1 rol = 50 m')</v>
          </cell>
          <cell r="D508" t="str">
            <v>roll</v>
          </cell>
          <cell r="E508">
            <v>6000</v>
          </cell>
        </row>
        <row r="509">
          <cell r="A509" t="str">
            <v>BZ28</v>
          </cell>
          <cell r="B509">
            <v>443</v>
          </cell>
          <cell r="C509" t="str">
            <v>Kabel NYM 4 x 6    Supreme (1 rol = 50 m')</v>
          </cell>
          <cell r="D509" t="str">
            <v>roll</v>
          </cell>
          <cell r="E509">
            <v>8000</v>
          </cell>
        </row>
        <row r="510">
          <cell r="A510" t="str">
            <v>BZ29</v>
          </cell>
          <cell r="B510">
            <v>444</v>
          </cell>
          <cell r="C510" t="str">
            <v>Kabel NYM 2 x 10  Supreme (1 rol = 50 m')</v>
          </cell>
          <cell r="D510" t="str">
            <v>roll</v>
          </cell>
          <cell r="E510">
            <v>7500</v>
          </cell>
        </row>
        <row r="511">
          <cell r="A511" t="str">
            <v>BZ30</v>
          </cell>
          <cell r="B511">
            <v>445</v>
          </cell>
          <cell r="C511" t="str">
            <v>Kabel NYM 3 x 10  Supreme (1 rol = 50 m')</v>
          </cell>
          <cell r="D511" t="str">
            <v>roll</v>
          </cell>
          <cell r="E511">
            <v>10000</v>
          </cell>
        </row>
        <row r="512">
          <cell r="A512" t="str">
            <v>BZ31</v>
          </cell>
          <cell r="B512">
            <v>446</v>
          </cell>
          <cell r="C512" t="str">
            <v>Kabel NYM 4 x 10  Supreme (1 rol = 50 m')</v>
          </cell>
          <cell r="D512" t="str">
            <v>roll</v>
          </cell>
          <cell r="E512">
            <v>11000</v>
          </cell>
        </row>
        <row r="513">
          <cell r="A513" t="str">
            <v>BZ32</v>
          </cell>
          <cell r="B513">
            <v>447</v>
          </cell>
          <cell r="C513" t="str">
            <v>Kabel NYM 4 x 16  Supreme (1 rol = 50 m')</v>
          </cell>
          <cell r="D513" t="str">
            <v>roll</v>
          </cell>
          <cell r="E513">
            <v>15000</v>
          </cell>
        </row>
        <row r="514">
          <cell r="A514" t="str">
            <v>BZ33</v>
          </cell>
          <cell r="B514">
            <v>448</v>
          </cell>
          <cell r="C514" t="str">
            <v>Kabel NYY 2  x 4    Supreme (1 rol = 50 m')</v>
          </cell>
          <cell r="D514" t="str">
            <v>roll</v>
          </cell>
          <cell r="E514">
            <v>4500</v>
          </cell>
        </row>
        <row r="515">
          <cell r="A515" t="str">
            <v>BZ34</v>
          </cell>
          <cell r="B515">
            <v>449</v>
          </cell>
          <cell r="C515" t="str">
            <v>Kabel NYY 3  x 4    Supreme (1 rol = 50 m')</v>
          </cell>
          <cell r="D515" t="str">
            <v>roll</v>
          </cell>
          <cell r="E515">
            <v>6000</v>
          </cell>
        </row>
        <row r="516">
          <cell r="A516" t="str">
            <v>BZ35</v>
          </cell>
          <cell r="B516">
            <v>450</v>
          </cell>
          <cell r="C516" t="str">
            <v>Kabel NYY 4  x 4    Supreme (1 rol = 50 m')</v>
          </cell>
          <cell r="D516" t="str">
            <v>roll</v>
          </cell>
          <cell r="E516">
            <v>10000</v>
          </cell>
        </row>
        <row r="517">
          <cell r="A517" t="str">
            <v>BZ36</v>
          </cell>
          <cell r="B517">
            <v>451</v>
          </cell>
          <cell r="C517" t="str">
            <v>Kabel NYY 2  x 6    Supreme (1 rol = 50 m')</v>
          </cell>
          <cell r="D517" t="str">
            <v>roll</v>
          </cell>
          <cell r="E517">
            <v>4500</v>
          </cell>
        </row>
        <row r="518">
          <cell r="A518" t="str">
            <v>BZ37</v>
          </cell>
          <cell r="B518">
            <v>452</v>
          </cell>
          <cell r="C518" t="str">
            <v>Kabel NYY 3  x 6    Supreme (1 rol = 50 m')</v>
          </cell>
          <cell r="D518" t="str">
            <v>roll</v>
          </cell>
          <cell r="E518">
            <v>7500</v>
          </cell>
        </row>
        <row r="520">
          <cell r="A520" t="str">
            <v>BZ38</v>
          </cell>
          <cell r="B520">
            <v>453</v>
          </cell>
          <cell r="C520" t="str">
            <v>Kabel NYY 4  x 6    Supreme (1 rol = 50 m')</v>
          </cell>
          <cell r="D520" t="str">
            <v>roll</v>
          </cell>
          <cell r="E520">
            <v>9250</v>
          </cell>
        </row>
        <row r="521">
          <cell r="A521" t="str">
            <v>BZ39</v>
          </cell>
          <cell r="B521">
            <v>454</v>
          </cell>
          <cell r="C521" t="str">
            <v>Kabel NYY 2 x 10   Supreme (1 rol = 50 m')</v>
          </cell>
          <cell r="D521" t="str">
            <v>roll</v>
          </cell>
          <cell r="E521">
            <v>8000</v>
          </cell>
        </row>
        <row r="522">
          <cell r="A522" t="str">
            <v>BZ40</v>
          </cell>
          <cell r="B522">
            <v>455</v>
          </cell>
          <cell r="C522" t="str">
            <v>Kabel NYY 3 x 10   Supreme (1 rol = 50 m')</v>
          </cell>
          <cell r="D522" t="str">
            <v>roll</v>
          </cell>
          <cell r="E522">
            <v>11000</v>
          </cell>
        </row>
        <row r="523">
          <cell r="A523" t="str">
            <v>BZ41</v>
          </cell>
          <cell r="B523">
            <v>456</v>
          </cell>
          <cell r="C523" t="str">
            <v>Kabel NYY 4 x 10   Supreme (1 rol = 50 m')</v>
          </cell>
          <cell r="D523" t="str">
            <v>roll</v>
          </cell>
          <cell r="E523">
            <v>13500</v>
          </cell>
        </row>
        <row r="524">
          <cell r="A524" t="str">
            <v>BZ42</v>
          </cell>
          <cell r="B524">
            <v>457</v>
          </cell>
          <cell r="C524" t="str">
            <v>Kabel NYY 4 x 16   Supreme (1 rol = 50 m')</v>
          </cell>
          <cell r="D524" t="str">
            <v>roll</v>
          </cell>
          <cell r="E524">
            <v>21500</v>
          </cell>
        </row>
        <row r="525">
          <cell r="A525" t="str">
            <v>BZ43</v>
          </cell>
          <cell r="B525">
            <v>458</v>
          </cell>
          <cell r="C525" t="str">
            <v>NSFB FUJI EA - 100 A</v>
          </cell>
          <cell r="D525" t="str">
            <v>bh</v>
          </cell>
          <cell r="E525">
            <v>425500</v>
          </cell>
        </row>
        <row r="526">
          <cell r="A526" t="str">
            <v>BZ44</v>
          </cell>
          <cell r="B526">
            <v>459</v>
          </cell>
          <cell r="C526" t="str">
            <v>NSFB FUJI EA - 150 A</v>
          </cell>
          <cell r="D526" t="str">
            <v>bh</v>
          </cell>
          <cell r="E526">
            <v>1006500</v>
          </cell>
        </row>
        <row r="527">
          <cell r="A527" t="str">
            <v>BZ45</v>
          </cell>
          <cell r="B527">
            <v>460</v>
          </cell>
          <cell r="C527" t="str">
            <v>Rumah Panel 30 x 60 cm (kosong)</v>
          </cell>
          <cell r="D527" t="str">
            <v>unt</v>
          </cell>
          <cell r="E527">
            <v>75000</v>
          </cell>
        </row>
        <row r="528">
          <cell r="A528" t="str">
            <v>BZ46</v>
          </cell>
          <cell r="B528">
            <v>461</v>
          </cell>
          <cell r="C528" t="str">
            <v>Skring Kas 2 grop Biasa</v>
          </cell>
          <cell r="D528" t="str">
            <v>unt</v>
          </cell>
          <cell r="E528">
            <v>86500</v>
          </cell>
        </row>
        <row r="529">
          <cell r="A529" t="str">
            <v>BZ47</v>
          </cell>
          <cell r="B529">
            <v>462</v>
          </cell>
          <cell r="C529" t="str">
            <v>Skring Kas 3 grop Biasa</v>
          </cell>
          <cell r="D529" t="str">
            <v>unt</v>
          </cell>
          <cell r="E529">
            <v>109500</v>
          </cell>
        </row>
        <row r="530">
          <cell r="A530" t="str">
            <v>BZ48</v>
          </cell>
          <cell r="B530">
            <v>463</v>
          </cell>
          <cell r="C530" t="str">
            <v>Skring Kas 5 grop Biasa</v>
          </cell>
          <cell r="D530" t="str">
            <v>unt</v>
          </cell>
          <cell r="E530">
            <v>230000</v>
          </cell>
        </row>
        <row r="531">
          <cell r="A531" t="str">
            <v>BZ49</v>
          </cell>
          <cell r="B531">
            <v>464</v>
          </cell>
          <cell r="C531" t="str">
            <v>MCB 1 PAS</v>
          </cell>
          <cell r="D531" t="str">
            <v>bh</v>
          </cell>
          <cell r="E531">
            <v>23000</v>
          </cell>
        </row>
        <row r="532">
          <cell r="A532" t="str">
            <v>BZ50</v>
          </cell>
          <cell r="B532">
            <v>465</v>
          </cell>
          <cell r="C532" t="str">
            <v>MCB 3 PAS</v>
          </cell>
          <cell r="D532" t="str">
            <v>bh</v>
          </cell>
          <cell r="E532">
            <v>29000</v>
          </cell>
        </row>
        <row r="533">
          <cell r="A533" t="str">
            <v>BZ51</v>
          </cell>
          <cell r="B533">
            <v>466</v>
          </cell>
          <cell r="C533" t="str">
            <v>Tahanan 50 A Merk Fuji</v>
          </cell>
          <cell r="D533" t="str">
            <v>bh</v>
          </cell>
          <cell r="E533">
            <v>259000</v>
          </cell>
        </row>
        <row r="534">
          <cell r="A534" t="str">
            <v>BZ53</v>
          </cell>
          <cell r="B534">
            <v>467</v>
          </cell>
          <cell r="C534" t="str">
            <v>Saklar Broko Tunggal Standard ( 1 Phase )</v>
          </cell>
          <cell r="D534" t="str">
            <v>bh</v>
          </cell>
          <cell r="E534">
            <v>8000</v>
          </cell>
        </row>
        <row r="537">
          <cell r="A537" t="str">
            <v>BZ54</v>
          </cell>
          <cell r="B537">
            <v>468</v>
          </cell>
          <cell r="C537" t="str">
            <v>Saklar Broko Seri Standard ( 1 Phase )</v>
          </cell>
          <cell r="D537" t="str">
            <v>bh</v>
          </cell>
          <cell r="E537">
            <v>10500</v>
          </cell>
        </row>
        <row r="538">
          <cell r="A538" t="str">
            <v>BZ55</v>
          </cell>
          <cell r="B538">
            <v>469</v>
          </cell>
          <cell r="C538" t="str">
            <v>Stop Kontak Broko Standard ( 1 Phase )</v>
          </cell>
          <cell r="D538" t="str">
            <v>bh</v>
          </cell>
          <cell r="E538">
            <v>9500</v>
          </cell>
        </row>
        <row r="539">
          <cell r="A539" t="str">
            <v>BZ56</v>
          </cell>
          <cell r="B539">
            <v>470</v>
          </cell>
          <cell r="C539" t="str">
            <v xml:space="preserve">Stop Kontak Broko 3 Phase ( Out Bow )  </v>
          </cell>
          <cell r="D539" t="str">
            <v>bh</v>
          </cell>
          <cell r="E539">
            <v>40500</v>
          </cell>
        </row>
        <row r="540">
          <cell r="A540" t="str">
            <v>BZ57</v>
          </cell>
          <cell r="B540">
            <v>471</v>
          </cell>
          <cell r="C540" t="str">
            <v xml:space="preserve">Stop Kontak Broko 3 Phase ( In Bow )  </v>
          </cell>
          <cell r="D540" t="str">
            <v>bh</v>
          </cell>
          <cell r="E540">
            <v>69000</v>
          </cell>
        </row>
        <row r="541">
          <cell r="A541" t="str">
            <v>BZ58</v>
          </cell>
          <cell r="B541">
            <v>472</v>
          </cell>
          <cell r="C541" t="str">
            <v xml:space="preserve">Stop Kontak Handle 3 Phase  </v>
          </cell>
          <cell r="D541" t="str">
            <v>bh</v>
          </cell>
          <cell r="E541">
            <v>40500</v>
          </cell>
        </row>
        <row r="542">
          <cell r="A542" t="str">
            <v>BZ59</v>
          </cell>
          <cell r="B542">
            <v>473</v>
          </cell>
          <cell r="C542" t="str">
            <v>Instalasi Titik Lampu / Stop Kontak ( Upah dan Alat )</v>
          </cell>
          <cell r="D542" t="str">
            <v>ttk</v>
          </cell>
          <cell r="E542">
            <v>86500</v>
          </cell>
        </row>
        <row r="543">
          <cell r="A543" t="str">
            <v>BZ60</v>
          </cell>
          <cell r="B543">
            <v>474</v>
          </cell>
          <cell r="C543" t="str">
            <v>Lampu pijar 25 Watt s/d 100 Watt</v>
          </cell>
          <cell r="D543" t="str">
            <v>bh</v>
          </cell>
          <cell r="E543">
            <v>4000</v>
          </cell>
        </row>
        <row r="544">
          <cell r="A544" t="str">
            <v>BZ61</v>
          </cell>
          <cell r="B544">
            <v>475</v>
          </cell>
          <cell r="C544" t="str">
            <v>Lampu Neon TL Philip 20 W</v>
          </cell>
          <cell r="D544" t="str">
            <v>bh</v>
          </cell>
          <cell r="E544">
            <v>9500</v>
          </cell>
        </row>
        <row r="545">
          <cell r="A545" t="str">
            <v>BZ62</v>
          </cell>
          <cell r="B545">
            <v>476</v>
          </cell>
          <cell r="C545" t="str">
            <v>Lampu Neon TL Philip 40 W</v>
          </cell>
          <cell r="D545" t="str">
            <v>bh</v>
          </cell>
          <cell r="E545">
            <v>12250</v>
          </cell>
        </row>
        <row r="546">
          <cell r="A546" t="str">
            <v>BZ63</v>
          </cell>
          <cell r="B546">
            <v>477</v>
          </cell>
          <cell r="C546" t="str">
            <v>Trapo TL 20 W ( Philip )</v>
          </cell>
          <cell r="D546" t="str">
            <v>bh</v>
          </cell>
          <cell r="E546">
            <v>14500</v>
          </cell>
        </row>
        <row r="547">
          <cell r="A547" t="str">
            <v>BZ64</v>
          </cell>
          <cell r="B547">
            <v>478</v>
          </cell>
          <cell r="C547" t="str">
            <v>Trapo TL 40 W ( Philip )</v>
          </cell>
          <cell r="D547" t="str">
            <v>bh</v>
          </cell>
          <cell r="E547">
            <v>17500</v>
          </cell>
        </row>
        <row r="548">
          <cell r="A548" t="str">
            <v>BZ65</v>
          </cell>
          <cell r="B548">
            <v>479</v>
          </cell>
          <cell r="C548" t="str">
            <v>Trapo TL 20 W ( Sinar )</v>
          </cell>
          <cell r="D548" t="str">
            <v>bh</v>
          </cell>
          <cell r="E548">
            <v>11500</v>
          </cell>
        </row>
        <row r="549">
          <cell r="A549" t="str">
            <v>BZ66</v>
          </cell>
          <cell r="B549">
            <v>480</v>
          </cell>
          <cell r="C549" t="str">
            <v>Trapo TL 40 W ( Sinar )</v>
          </cell>
          <cell r="D549" t="str">
            <v>bh</v>
          </cell>
          <cell r="E549">
            <v>14500</v>
          </cell>
        </row>
        <row r="550">
          <cell r="A550" t="str">
            <v>BZ67</v>
          </cell>
          <cell r="B550">
            <v>481</v>
          </cell>
          <cell r="C550" t="str">
            <v>Stater Neon Philip</v>
          </cell>
          <cell r="D550" t="str">
            <v>bh</v>
          </cell>
          <cell r="E550">
            <v>2500</v>
          </cell>
        </row>
        <row r="551">
          <cell r="A551" t="str">
            <v>BZ68</v>
          </cell>
          <cell r="B551">
            <v>482</v>
          </cell>
          <cell r="C551" t="str">
            <v>Stater Neon Biasa</v>
          </cell>
          <cell r="D551" t="str">
            <v>bh</v>
          </cell>
          <cell r="E551">
            <v>1250</v>
          </cell>
        </row>
        <row r="552">
          <cell r="A552" t="str">
            <v>BZ69</v>
          </cell>
          <cell r="B552">
            <v>483</v>
          </cell>
          <cell r="C552" t="str">
            <v>Rumah TL In Bow / Out Bow 2 x 20 W ( Kosongan )</v>
          </cell>
          <cell r="D552" t="str">
            <v>bh</v>
          </cell>
          <cell r="E552">
            <v>52000</v>
          </cell>
        </row>
        <row r="553">
          <cell r="A553" t="str">
            <v>BZ70</v>
          </cell>
          <cell r="B553">
            <v>484</v>
          </cell>
          <cell r="C553" t="str">
            <v>Down Light + SL 25 W</v>
          </cell>
          <cell r="D553" t="str">
            <v>bh</v>
          </cell>
          <cell r="E553">
            <v>144000</v>
          </cell>
        </row>
        <row r="554">
          <cell r="A554" t="str">
            <v>BZ71</v>
          </cell>
          <cell r="B554">
            <v>485</v>
          </cell>
          <cell r="C554" t="str">
            <v>Lampu SL Philip 25 W</v>
          </cell>
          <cell r="D554" t="str">
            <v>bh</v>
          </cell>
          <cell r="E554">
            <v>63500</v>
          </cell>
        </row>
        <row r="555">
          <cell r="A555" t="str">
            <v>BZ72</v>
          </cell>
          <cell r="B555">
            <v>486</v>
          </cell>
          <cell r="C555" t="str">
            <v>Lampu Sirkel TL 20 W Lengkap</v>
          </cell>
          <cell r="D555" t="str">
            <v>bh</v>
          </cell>
          <cell r="E555">
            <v>31500</v>
          </cell>
        </row>
        <row r="556">
          <cell r="A556" t="str">
            <v>BZ73</v>
          </cell>
          <cell r="B556">
            <v>487</v>
          </cell>
          <cell r="C556" t="str">
            <v>Lampu Mercuri 80 W</v>
          </cell>
          <cell r="D556" t="str">
            <v>bh</v>
          </cell>
          <cell r="E556">
            <v>52000</v>
          </cell>
        </row>
        <row r="557">
          <cell r="A557" t="str">
            <v>BZ74</v>
          </cell>
          <cell r="B557">
            <v>488</v>
          </cell>
          <cell r="C557" t="str">
            <v xml:space="preserve">Lampu Taman + Tiang + Lampu 1 Buah </v>
          </cell>
          <cell r="D557" t="str">
            <v>bh</v>
          </cell>
          <cell r="E557">
            <v>144000</v>
          </cell>
        </row>
        <row r="558">
          <cell r="A558" t="str">
            <v>BZ75</v>
          </cell>
          <cell r="B558">
            <v>489</v>
          </cell>
          <cell r="C558" t="str">
            <v>Lampu Baret 30 cm + Neon</v>
          </cell>
          <cell r="D558" t="str">
            <v>bh</v>
          </cell>
          <cell r="E558">
            <v>98000</v>
          </cell>
        </row>
        <row r="559">
          <cell r="A559" t="str">
            <v>BZ76</v>
          </cell>
          <cell r="B559">
            <v>490</v>
          </cell>
          <cell r="C559" t="str">
            <v xml:space="preserve">Lampu Neon Arcrilik 2 x 40 W lengkap </v>
          </cell>
          <cell r="D559" t="str">
            <v>bh</v>
          </cell>
          <cell r="E559">
            <v>356500</v>
          </cell>
        </row>
        <row r="560">
          <cell r="A560" t="str">
            <v>BZ77</v>
          </cell>
          <cell r="B560">
            <v>491</v>
          </cell>
          <cell r="C560" t="str">
            <v>Jarum Penangkal Petir 16</v>
          </cell>
          <cell r="D560" t="str">
            <v>bh</v>
          </cell>
          <cell r="E560">
            <v>46000</v>
          </cell>
        </row>
        <row r="561">
          <cell r="A561" t="str">
            <v>BZ78</v>
          </cell>
          <cell r="B561">
            <v>492</v>
          </cell>
          <cell r="C561" t="str">
            <v>Kawat BC ( Tembaga )</v>
          </cell>
          <cell r="D561" t="str">
            <v>kg</v>
          </cell>
          <cell r="E561">
            <v>19500</v>
          </cell>
        </row>
        <row r="562">
          <cell r="A562" t="str">
            <v>BZ79</v>
          </cell>
          <cell r="B562">
            <v>493</v>
          </cell>
          <cell r="C562" t="str">
            <v>Pentanahan Penangkal Petir</v>
          </cell>
          <cell r="D562" t="str">
            <v>ttk</v>
          </cell>
          <cell r="E562">
            <v>202500</v>
          </cell>
        </row>
        <row r="563">
          <cell r="A563" t="str">
            <v>BZ80</v>
          </cell>
          <cell r="B563">
            <v>494</v>
          </cell>
          <cell r="C563" t="str">
            <v>Pentanahan Panel</v>
          </cell>
          <cell r="D563" t="str">
            <v>ttk</v>
          </cell>
          <cell r="E563">
            <v>87500</v>
          </cell>
        </row>
        <row r="565">
          <cell r="C565" t="str">
            <v>P. BAHAN ALAT PENGANTUNG DAN KUNCI</v>
          </cell>
        </row>
        <row r="566">
          <cell r="A566" t="str">
            <v>CC01</v>
          </cell>
          <cell r="B566">
            <v>495</v>
          </cell>
          <cell r="C566" t="str">
            <v>Kunci Silinder ALFA untuk Pintu Alumunium</v>
          </cell>
          <cell r="D566" t="str">
            <v>bh</v>
          </cell>
          <cell r="E566">
            <v>201500</v>
          </cell>
        </row>
        <row r="567">
          <cell r="A567" t="str">
            <v>CC02</v>
          </cell>
          <cell r="B567">
            <v>496</v>
          </cell>
          <cell r="C567" t="str">
            <v>Tarikan Pintu Alumunium</v>
          </cell>
          <cell r="D567" t="str">
            <v>bh</v>
          </cell>
          <cell r="E567">
            <v>201500</v>
          </cell>
        </row>
        <row r="568">
          <cell r="A568" t="str">
            <v>CC03</v>
          </cell>
          <cell r="B568">
            <v>497</v>
          </cell>
          <cell r="C568" t="str">
            <v xml:space="preserve">Kunci 2 Slaag ROYAL </v>
          </cell>
          <cell r="D568" t="str">
            <v>bh</v>
          </cell>
          <cell r="E568">
            <v>57500</v>
          </cell>
        </row>
        <row r="569">
          <cell r="A569" t="str">
            <v>CC04</v>
          </cell>
          <cell r="B569">
            <v>498</v>
          </cell>
          <cell r="C569" t="str">
            <v>Rel Henderson Lengkap</v>
          </cell>
          <cell r="D569" t="str">
            <v>bh</v>
          </cell>
          <cell r="E569">
            <v>402500</v>
          </cell>
        </row>
        <row r="570">
          <cell r="A570" t="str">
            <v>CC05</v>
          </cell>
          <cell r="B570">
            <v>499</v>
          </cell>
          <cell r="C570" t="str">
            <v>Rel Maraton I Pintu</v>
          </cell>
          <cell r="D570" t="str">
            <v>unt</v>
          </cell>
          <cell r="E570">
            <v>86500</v>
          </cell>
        </row>
        <row r="571">
          <cell r="A571" t="str">
            <v>CC06</v>
          </cell>
          <cell r="B571">
            <v>500</v>
          </cell>
          <cell r="C571" t="str">
            <v xml:space="preserve">Kunci 2 Slaag Silinder SEIS Asli type 210 s/d type 226 </v>
          </cell>
          <cell r="D571" t="str">
            <v>bh</v>
          </cell>
          <cell r="E571">
            <v>178500</v>
          </cell>
        </row>
        <row r="572">
          <cell r="A572" t="str">
            <v>CC07</v>
          </cell>
          <cell r="B572">
            <v>501</v>
          </cell>
          <cell r="C572" t="str">
            <v>Kunci 2 Slaag Ancor Asli</v>
          </cell>
          <cell r="D572" t="str">
            <v>bh</v>
          </cell>
          <cell r="E572">
            <v>75000</v>
          </cell>
        </row>
        <row r="573">
          <cell r="A573" t="str">
            <v>CC08</v>
          </cell>
          <cell r="B573">
            <v>502</v>
          </cell>
          <cell r="C573" t="str">
            <v>Kunci 2 Slaag ISO</v>
          </cell>
          <cell r="D573" t="str">
            <v>bh</v>
          </cell>
          <cell r="E573">
            <v>86500</v>
          </cell>
        </row>
        <row r="574">
          <cell r="A574" t="str">
            <v>CC09</v>
          </cell>
          <cell r="B574">
            <v>503</v>
          </cell>
          <cell r="C574" t="str">
            <v xml:space="preserve">Kunci KM Bulat Kualitas Biasa </v>
          </cell>
          <cell r="D574" t="str">
            <v>bh</v>
          </cell>
          <cell r="E574">
            <v>17500</v>
          </cell>
        </row>
        <row r="575">
          <cell r="A575" t="str">
            <v>CC10</v>
          </cell>
          <cell r="B575">
            <v>504</v>
          </cell>
          <cell r="C575" t="str">
            <v xml:space="preserve">Kunci  KM Bulat ALFA </v>
          </cell>
          <cell r="D575" t="str">
            <v>bh</v>
          </cell>
          <cell r="E575">
            <v>40500</v>
          </cell>
        </row>
        <row r="578">
          <cell r="A578" t="str">
            <v>CC11</v>
          </cell>
          <cell r="B578">
            <v>505</v>
          </cell>
          <cell r="C578" t="str">
            <v xml:space="preserve">Kunci 2 Slaag Silinder Utama Standard </v>
          </cell>
          <cell r="D578" t="str">
            <v>bh</v>
          </cell>
          <cell r="E578">
            <v>259000</v>
          </cell>
        </row>
        <row r="579">
          <cell r="A579" t="str">
            <v>CC12</v>
          </cell>
          <cell r="B579">
            <v>506</v>
          </cell>
          <cell r="C579" t="str">
            <v xml:space="preserve">Kunci Gembok Besar </v>
          </cell>
          <cell r="D579" t="str">
            <v>bh</v>
          </cell>
          <cell r="E579">
            <v>21000</v>
          </cell>
        </row>
        <row r="580">
          <cell r="A580" t="str">
            <v>CC13</v>
          </cell>
          <cell r="B580">
            <v>507</v>
          </cell>
          <cell r="C580" t="str">
            <v xml:space="preserve">Kunci 2 Slaag Kuda Terbang </v>
          </cell>
          <cell r="D580" t="str">
            <v>bh</v>
          </cell>
          <cell r="E580">
            <v>40500</v>
          </cell>
        </row>
        <row r="581">
          <cell r="A581" t="str">
            <v>CC14</v>
          </cell>
          <cell r="B581">
            <v>508</v>
          </cell>
          <cell r="C581" t="str">
            <v>Espangolet</v>
          </cell>
          <cell r="D581" t="str">
            <v>ps</v>
          </cell>
          <cell r="E581">
            <v>23000</v>
          </cell>
        </row>
        <row r="582">
          <cell r="A582" t="str">
            <v>CC15</v>
          </cell>
          <cell r="B582">
            <v>509</v>
          </cell>
          <cell r="C582" t="str">
            <v>Grendel 15 cm</v>
          </cell>
          <cell r="D582" t="str">
            <v>bh</v>
          </cell>
          <cell r="E582">
            <v>7000</v>
          </cell>
        </row>
        <row r="583">
          <cell r="A583" t="str">
            <v>CC16</v>
          </cell>
          <cell r="B583">
            <v>510</v>
          </cell>
          <cell r="C583" t="str">
            <v>Grendel 5 cm</v>
          </cell>
          <cell r="D583" t="str">
            <v>bh</v>
          </cell>
          <cell r="E583">
            <v>1750</v>
          </cell>
        </row>
        <row r="584">
          <cell r="A584" t="str">
            <v>CC17</v>
          </cell>
          <cell r="B584">
            <v>511</v>
          </cell>
          <cell r="C584" t="str">
            <v>Hak Angin Kait Jendela Biasa</v>
          </cell>
          <cell r="D584" t="str">
            <v>ps</v>
          </cell>
          <cell r="E584">
            <v>2500</v>
          </cell>
        </row>
        <row r="585">
          <cell r="A585" t="str">
            <v>CC18</v>
          </cell>
          <cell r="B585">
            <v>512</v>
          </cell>
          <cell r="C585" t="str">
            <v>Hak Angin Jendela Antik</v>
          </cell>
          <cell r="D585" t="str">
            <v>ps</v>
          </cell>
          <cell r="E585">
            <v>11500</v>
          </cell>
        </row>
        <row r="586">
          <cell r="A586" t="str">
            <v>CC19</v>
          </cell>
          <cell r="B586">
            <v>513</v>
          </cell>
          <cell r="C586" t="str">
            <v>Hak Angin Sendok Stainless / Kuningan</v>
          </cell>
          <cell r="D586" t="str">
            <v>bh</v>
          </cell>
          <cell r="E586">
            <v>26000</v>
          </cell>
        </row>
        <row r="587">
          <cell r="A587" t="str">
            <v>CC20</v>
          </cell>
          <cell r="B587">
            <v>514</v>
          </cell>
          <cell r="C587" t="str">
            <v>Nako Lengkap Tralis 1 Daun</v>
          </cell>
          <cell r="D587" t="str">
            <v>dn</v>
          </cell>
          <cell r="E587">
            <v>11500</v>
          </cell>
        </row>
        <row r="588">
          <cell r="A588" t="str">
            <v>CC21</v>
          </cell>
          <cell r="B588">
            <v>515</v>
          </cell>
          <cell r="C588" t="str">
            <v>Sloot Pintu berikut  Rantai</v>
          </cell>
          <cell r="D588" t="str">
            <v>bh</v>
          </cell>
          <cell r="E588">
            <v>40500</v>
          </cell>
        </row>
        <row r="589">
          <cell r="A589" t="str">
            <v>CC22</v>
          </cell>
          <cell r="B589">
            <v>516</v>
          </cell>
          <cell r="C589" t="str">
            <v>Sloot Jendela Tunggal</v>
          </cell>
          <cell r="D589" t="str">
            <v>bh</v>
          </cell>
          <cell r="E589">
            <v>8500</v>
          </cell>
        </row>
        <row r="590">
          <cell r="A590" t="str">
            <v>CC23</v>
          </cell>
          <cell r="B590">
            <v>517</v>
          </cell>
          <cell r="C590" t="str">
            <v>Engsel Pintu Unilon Standard</v>
          </cell>
          <cell r="D590" t="str">
            <v>ps</v>
          </cell>
          <cell r="E590">
            <v>8250</v>
          </cell>
        </row>
        <row r="591">
          <cell r="A591" t="str">
            <v>CC24</v>
          </cell>
          <cell r="B591">
            <v>518</v>
          </cell>
          <cell r="C591" t="str">
            <v>Engsel Jendela Unilon</v>
          </cell>
          <cell r="D591" t="str">
            <v>ps</v>
          </cell>
          <cell r="E591">
            <v>5750</v>
          </cell>
        </row>
        <row r="592">
          <cell r="A592" t="str">
            <v>CC25</v>
          </cell>
          <cell r="B592">
            <v>519</v>
          </cell>
          <cell r="C592" t="str">
            <v>Engsel Patrun</v>
          </cell>
          <cell r="D592" t="str">
            <v>ps</v>
          </cell>
          <cell r="E592">
            <v>3500</v>
          </cell>
        </row>
        <row r="593">
          <cell r="A593" t="str">
            <v>CC26</v>
          </cell>
          <cell r="B593">
            <v>520</v>
          </cell>
          <cell r="C593" t="str">
            <v>Engsel Harmonika</v>
          </cell>
          <cell r="D593" t="str">
            <v>m1</v>
          </cell>
          <cell r="E593">
            <v>4000</v>
          </cell>
        </row>
        <row r="594">
          <cell r="A594" t="str">
            <v>CC27</v>
          </cell>
          <cell r="B594">
            <v>521</v>
          </cell>
          <cell r="C594" t="str">
            <v>Door Closer Kelas Standard ( Kelas Sedang )</v>
          </cell>
          <cell r="D594" t="str">
            <v>unt</v>
          </cell>
          <cell r="E594">
            <v>201500</v>
          </cell>
        </row>
        <row r="595">
          <cell r="A595" t="str">
            <v>CC28</v>
          </cell>
          <cell r="B595">
            <v>522</v>
          </cell>
          <cell r="C595" t="str">
            <v>Door Closer Kelas Standard ( Kelas Baik )</v>
          </cell>
          <cell r="D595" t="str">
            <v>unt</v>
          </cell>
          <cell r="E595">
            <v>287500</v>
          </cell>
        </row>
        <row r="596">
          <cell r="A596" t="str">
            <v>CC29</v>
          </cell>
          <cell r="B596">
            <v>523</v>
          </cell>
          <cell r="C596" t="str">
            <v>Door Closer Kelas Rendah</v>
          </cell>
          <cell r="D596" t="str">
            <v>unt</v>
          </cell>
          <cell r="E596">
            <v>97500</v>
          </cell>
        </row>
        <row r="597">
          <cell r="A597" t="str">
            <v>CC30</v>
          </cell>
          <cell r="B597">
            <v>524</v>
          </cell>
          <cell r="C597" t="str">
            <v>Tarikan Almari Rata - rata</v>
          </cell>
          <cell r="D597" t="str">
            <v>bh</v>
          </cell>
          <cell r="E597">
            <v>6000</v>
          </cell>
        </row>
        <row r="598">
          <cell r="A598" t="str">
            <v>CC31</v>
          </cell>
          <cell r="B598">
            <v>525</v>
          </cell>
          <cell r="C598" t="str">
            <v>Seng BJLS 30 lebar 60cm (1 rol 50 m' )</v>
          </cell>
          <cell r="D598" t="str">
            <v>m1</v>
          </cell>
          <cell r="E598">
            <v>15500</v>
          </cell>
        </row>
        <row r="599">
          <cell r="A599" t="str">
            <v>CC32</v>
          </cell>
          <cell r="B599">
            <v>526</v>
          </cell>
          <cell r="C599" t="str">
            <v>Seng BJLS 30 lebar 90cm (1 rol 50 m' )</v>
          </cell>
          <cell r="D599" t="str">
            <v>m1</v>
          </cell>
          <cell r="E599">
            <v>22500</v>
          </cell>
        </row>
        <row r="601">
          <cell r="C601" t="str">
            <v>Q. BAHAN PENGIKAT UNTUK KONTRUKSI JALAN</v>
          </cell>
        </row>
        <row r="602">
          <cell r="A602" t="str">
            <v>CE01</v>
          </cell>
          <cell r="B602">
            <v>527</v>
          </cell>
          <cell r="C602" t="str">
            <v>Hotmix Jadi berikut alat dan bahan bakar ( T = 5 cm  =&gt; 9 m2 )</v>
          </cell>
          <cell r="D602" t="str">
            <v>ton</v>
          </cell>
          <cell r="E602">
            <v>256000</v>
          </cell>
        </row>
        <row r="603">
          <cell r="A603" t="str">
            <v>CE02</v>
          </cell>
          <cell r="B603">
            <v>528</v>
          </cell>
          <cell r="C603" t="str">
            <v>Aspal ( ESO ) 1 Drum 150 Kg</v>
          </cell>
          <cell r="D603" t="str">
            <v>kg</v>
          </cell>
          <cell r="E603">
            <v>2500</v>
          </cell>
        </row>
        <row r="604">
          <cell r="A604" t="str">
            <v>CE03</v>
          </cell>
          <cell r="B604">
            <v>529</v>
          </cell>
          <cell r="C604" t="str">
            <v>Aspal Curah</v>
          </cell>
          <cell r="D604" t="str">
            <v>kg</v>
          </cell>
          <cell r="E604">
            <v>2100</v>
          </cell>
        </row>
        <row r="605">
          <cell r="A605" t="str">
            <v>CE04</v>
          </cell>
          <cell r="B605">
            <v>530</v>
          </cell>
          <cell r="C605" t="str">
            <v>Aspal RC 70 ( Cilacap )</v>
          </cell>
          <cell r="D605" t="str">
            <v>kg</v>
          </cell>
          <cell r="E605">
            <v>2400</v>
          </cell>
        </row>
        <row r="607">
          <cell r="C607" t="str">
            <v>R. BAHAN PENGHISAP AIR SUMUR DALAM</v>
          </cell>
        </row>
        <row r="608">
          <cell r="A608" t="str">
            <v>CG01</v>
          </cell>
          <cell r="B608">
            <v>531</v>
          </cell>
          <cell r="C608" t="str">
            <v>Pompa Kodok</v>
          </cell>
          <cell r="D608" t="str">
            <v>unit</v>
          </cell>
          <cell r="E608">
            <v>92000</v>
          </cell>
        </row>
        <row r="609">
          <cell r="A609" t="str">
            <v>CG02</v>
          </cell>
          <cell r="B609">
            <v>532</v>
          </cell>
          <cell r="C609" t="str">
            <v xml:space="preserve">Pompa Dragon Tegal </v>
          </cell>
          <cell r="D609" t="str">
            <v>unit</v>
          </cell>
          <cell r="E609">
            <v>132300</v>
          </cell>
        </row>
        <row r="610">
          <cell r="A610" t="str">
            <v>CG03</v>
          </cell>
          <cell r="B610">
            <v>533</v>
          </cell>
          <cell r="C610" t="str">
            <v xml:space="preserve">Pompa Dragon Asli </v>
          </cell>
          <cell r="D610" t="str">
            <v>unit</v>
          </cell>
          <cell r="E610">
            <v>402500</v>
          </cell>
        </row>
        <row r="611">
          <cell r="A611" t="str">
            <v>CG04</v>
          </cell>
          <cell r="B611">
            <v>534</v>
          </cell>
          <cell r="C611" t="str">
            <v>Mesin Pompa Air 100 W - Sanyo</v>
          </cell>
          <cell r="D611" t="str">
            <v>unit</v>
          </cell>
          <cell r="E611">
            <v>632500</v>
          </cell>
        </row>
        <row r="612">
          <cell r="A612" t="str">
            <v>CG05</v>
          </cell>
          <cell r="B612">
            <v>535</v>
          </cell>
          <cell r="C612" t="str">
            <v>Mesin Pompa Air 150 W - Sanyo</v>
          </cell>
          <cell r="D612" t="str">
            <v>unit</v>
          </cell>
          <cell r="E612">
            <v>1092500</v>
          </cell>
        </row>
        <row r="613">
          <cell r="A613" t="str">
            <v>CG06</v>
          </cell>
          <cell r="B613">
            <v>536</v>
          </cell>
          <cell r="C613" t="str">
            <v>Pompa Zet pump 250 W - Sanyo</v>
          </cell>
          <cell r="D613" t="str">
            <v>unit</v>
          </cell>
          <cell r="E613">
            <v>3750000</v>
          </cell>
        </row>
        <row r="614">
          <cell r="A614" t="str">
            <v>CG07</v>
          </cell>
          <cell r="B614">
            <v>537</v>
          </cell>
          <cell r="C614" t="str">
            <v>Pompa Zet pump 450 W - Sanyo</v>
          </cell>
          <cell r="D614" t="str">
            <v>unit</v>
          </cell>
          <cell r="E614">
            <v>4550000</v>
          </cell>
        </row>
        <row r="615">
          <cell r="A615" t="str">
            <v>CG08</v>
          </cell>
          <cell r="B615">
            <v>538</v>
          </cell>
          <cell r="C615" t="str">
            <v>Pompa Submersible kap. 150 liter/menit 3 kW</v>
          </cell>
          <cell r="D615" t="str">
            <v>unit</v>
          </cell>
          <cell r="E615">
            <v>16500000</v>
          </cell>
        </row>
        <row r="619">
          <cell r="A619" t="str">
            <v>CG09</v>
          </cell>
          <cell r="B619">
            <v>539</v>
          </cell>
          <cell r="C619" t="str">
            <v xml:space="preserve">Gear Pump kap. 60 liter/menit </v>
          </cell>
          <cell r="D619" t="str">
            <v>unit</v>
          </cell>
          <cell r="E619">
            <v>9500000</v>
          </cell>
        </row>
        <row r="620">
          <cell r="A620" t="str">
            <v>CG10</v>
          </cell>
          <cell r="B620">
            <v>540</v>
          </cell>
          <cell r="C620" t="str">
            <v xml:space="preserve">Deep Well dengan kelengkapannya kap. 150 liter/menit </v>
          </cell>
          <cell r="D620" t="str">
            <v>unit</v>
          </cell>
          <cell r="E620">
            <v>140000000</v>
          </cell>
        </row>
        <row r="621">
          <cell r="A621" t="str">
            <v>CG11</v>
          </cell>
          <cell r="B621">
            <v>541</v>
          </cell>
          <cell r="C621" t="str">
            <v xml:space="preserve">Hand Oil Pump </v>
          </cell>
          <cell r="D621" t="str">
            <v>unit</v>
          </cell>
          <cell r="E621">
            <v>2875000</v>
          </cell>
        </row>
        <row r="623">
          <cell r="C623" t="str">
            <v>S. BAHAN PENAMPUNG AIR</v>
          </cell>
        </row>
        <row r="624">
          <cell r="A624" t="str">
            <v>CI01</v>
          </cell>
          <cell r="B624">
            <v>542</v>
          </cell>
          <cell r="C624" t="str">
            <v>Tangki Air Fiber Glass 0.5 m3 ( Excel )</v>
          </cell>
          <cell r="D624" t="str">
            <v>bh</v>
          </cell>
          <cell r="E624">
            <v>345000</v>
          </cell>
        </row>
        <row r="625">
          <cell r="A625" t="str">
            <v>CI02</v>
          </cell>
          <cell r="B625">
            <v>543</v>
          </cell>
          <cell r="C625" t="str">
            <v>Tangki Air Fiber Glass 1 m3 ( Excel )</v>
          </cell>
          <cell r="D625" t="str">
            <v>bh</v>
          </cell>
          <cell r="E625">
            <v>546000</v>
          </cell>
        </row>
        <row r="626">
          <cell r="A626" t="str">
            <v>CI03</v>
          </cell>
          <cell r="B626">
            <v>544</v>
          </cell>
          <cell r="C626" t="str">
            <v>Tangki Air Fiber Glass 2 m3 ( Excel )</v>
          </cell>
          <cell r="D626" t="str">
            <v>bh</v>
          </cell>
          <cell r="E626">
            <v>1092000</v>
          </cell>
        </row>
        <row r="627">
          <cell r="A627" t="str">
            <v>CI04</v>
          </cell>
          <cell r="B627">
            <v>545</v>
          </cell>
          <cell r="C627" t="str">
            <v>Bak KM Fiber 60 x 60</v>
          </cell>
          <cell r="D627" t="str">
            <v>bh</v>
          </cell>
          <cell r="E627">
            <v>109300</v>
          </cell>
        </row>
        <row r="628">
          <cell r="A628" t="str">
            <v>CI05</v>
          </cell>
          <cell r="B628">
            <v>546</v>
          </cell>
          <cell r="C628" t="str">
            <v>Bak Taraso WC 40 x 40</v>
          </cell>
          <cell r="D628" t="str">
            <v>bh</v>
          </cell>
          <cell r="E628">
            <v>23000</v>
          </cell>
        </row>
        <row r="629">
          <cell r="A629" t="str">
            <v>CI06</v>
          </cell>
          <cell r="B629">
            <v>547</v>
          </cell>
          <cell r="C629" t="str">
            <v>Bak KM Taraso 60 x 60</v>
          </cell>
          <cell r="D629" t="str">
            <v>bh</v>
          </cell>
          <cell r="E629">
            <v>69000</v>
          </cell>
        </row>
        <row r="631">
          <cell r="C631" t="str">
            <v>T. BIAYA QUALITY CONTROL , IZIN - IZIN, PENGUKURAN</v>
          </cell>
        </row>
        <row r="632">
          <cell r="C632" t="str">
            <v xml:space="preserve">    BIASA DAN BIAYA PENYAMBUNGAN</v>
          </cell>
        </row>
        <row r="633">
          <cell r="A633" t="str">
            <v>CJ01</v>
          </cell>
          <cell r="B633">
            <v>548</v>
          </cell>
          <cell r="C633" t="str">
            <v>Penyambungan Listrik PLN</v>
          </cell>
          <cell r="D633" t="str">
            <v>1w</v>
          </cell>
          <cell r="E633">
            <v>500</v>
          </cell>
        </row>
        <row r="634">
          <cell r="A634" t="str">
            <v>CJ02</v>
          </cell>
          <cell r="B634">
            <v>549</v>
          </cell>
          <cell r="C634" t="str">
            <v>IMB Bertingkat Rata - rata (Rumah / Kantor)</v>
          </cell>
          <cell r="D634" t="str">
            <v>m²</v>
          </cell>
          <cell r="E634">
            <v>17500</v>
          </cell>
        </row>
        <row r="635">
          <cell r="A635" t="str">
            <v>CJ03</v>
          </cell>
          <cell r="B635">
            <v>550</v>
          </cell>
          <cell r="C635" t="str">
            <v>IMB tidak bertingkat Rata - rata (Rumah / Kantor)</v>
          </cell>
          <cell r="D635" t="str">
            <v>m²</v>
          </cell>
          <cell r="E635">
            <v>16000</v>
          </cell>
        </row>
        <row r="636">
          <cell r="A636" t="str">
            <v>CJ04</v>
          </cell>
          <cell r="B636">
            <v>551</v>
          </cell>
          <cell r="C636" t="str">
            <v>IMB Bertingkat Rata - rata (untuk Usaha)</v>
          </cell>
          <cell r="D636" t="str">
            <v>m²</v>
          </cell>
          <cell r="E636">
            <v>20000</v>
          </cell>
        </row>
        <row r="637">
          <cell r="A637" t="str">
            <v>CJ05</v>
          </cell>
          <cell r="B637">
            <v>552</v>
          </cell>
          <cell r="C637" t="str">
            <v>IMB tidak bertingkat Rata - rata (untuk Usaha)</v>
          </cell>
          <cell r="D637" t="str">
            <v>m²</v>
          </cell>
          <cell r="E637">
            <v>17500</v>
          </cell>
        </row>
        <row r="638">
          <cell r="A638" t="str">
            <v>CJ06</v>
          </cell>
          <cell r="B638">
            <v>553</v>
          </cell>
          <cell r="C638" t="str">
            <v>Sondir Rata - rata</v>
          </cell>
          <cell r="D638" t="str">
            <v>1 ttk</v>
          </cell>
          <cell r="E638">
            <v>175000</v>
          </cell>
        </row>
        <row r="639">
          <cell r="A639" t="str">
            <v>CJ07</v>
          </cell>
          <cell r="B639">
            <v>554</v>
          </cell>
          <cell r="C639" t="str">
            <v>Pengukuran Site + Patok</v>
          </cell>
          <cell r="D639" t="str">
            <v>m²</v>
          </cell>
          <cell r="E639">
            <v>500</v>
          </cell>
        </row>
        <row r="640">
          <cell r="A640" t="str">
            <v>CJ08</v>
          </cell>
          <cell r="B640">
            <v>555</v>
          </cell>
          <cell r="C640" t="str">
            <v>Biaya Tes Jalan ( quality control )</v>
          </cell>
          <cell r="D640" t="str">
            <v>ttk</v>
          </cell>
          <cell r="E640">
            <v>69000</v>
          </cell>
        </row>
        <row r="642">
          <cell r="A642" t="str">
            <v>CJ09</v>
          </cell>
          <cell r="B642">
            <v>556</v>
          </cell>
          <cell r="C642" t="str">
            <v>Biaya Tes 1 Macam Beton</v>
          </cell>
          <cell r="D642" t="str">
            <v>1 spl</v>
          </cell>
          <cell r="E642">
            <v>149500</v>
          </cell>
        </row>
        <row r="643">
          <cell r="A643" t="str">
            <v>CJ10</v>
          </cell>
          <cell r="B643">
            <v>557</v>
          </cell>
          <cell r="C643" t="str">
            <v>Biaya Pengujian Bahan Agregat</v>
          </cell>
          <cell r="D643" t="str">
            <v>1 spl</v>
          </cell>
          <cell r="E643">
            <v>51800</v>
          </cell>
        </row>
        <row r="644">
          <cell r="A644" t="str">
            <v>CJ11</v>
          </cell>
          <cell r="B644">
            <v>558</v>
          </cell>
          <cell r="C644" t="str">
            <v>Biaya Pengujian Listrik</v>
          </cell>
          <cell r="D644" t="str">
            <v>1 watt</v>
          </cell>
          <cell r="E644">
            <v>250</v>
          </cell>
        </row>
        <row r="645">
          <cell r="A645" t="str">
            <v>CJ12</v>
          </cell>
          <cell r="B645">
            <v>559</v>
          </cell>
          <cell r="C645" t="str">
            <v>Izin Sumur Artesis Lengkap</v>
          </cell>
          <cell r="D645" t="str">
            <v>unit</v>
          </cell>
          <cell r="E645">
            <v>5000000</v>
          </cell>
        </row>
        <row r="646">
          <cell r="A646" t="str">
            <v>CJ13</v>
          </cell>
          <cell r="B646">
            <v>560</v>
          </cell>
          <cell r="C646" t="str">
            <v>Penyambungan PDAM untuk rumah</v>
          </cell>
          <cell r="D646" t="str">
            <v>unit</v>
          </cell>
          <cell r="E646">
            <v>525000</v>
          </cell>
        </row>
        <row r="647">
          <cell r="A647" t="str">
            <v>CJ14</v>
          </cell>
          <cell r="B647">
            <v>561</v>
          </cell>
          <cell r="C647" t="str">
            <v>Geolistrik</v>
          </cell>
          <cell r="D647" t="str">
            <v>1 ttk</v>
          </cell>
          <cell r="E647">
            <v>250000</v>
          </cell>
        </row>
        <row r="649">
          <cell r="C649" t="str">
            <v>U. ALAT TUKANG.</v>
          </cell>
        </row>
        <row r="650">
          <cell r="A650" t="str">
            <v>CL01</v>
          </cell>
          <cell r="B650">
            <v>562</v>
          </cell>
          <cell r="C650" t="str">
            <v>Palu 0,5 kg</v>
          </cell>
          <cell r="D650" t="str">
            <v>bh</v>
          </cell>
          <cell r="E650">
            <v>17500</v>
          </cell>
        </row>
        <row r="651">
          <cell r="A651" t="str">
            <v>CL02</v>
          </cell>
          <cell r="B651">
            <v>563</v>
          </cell>
          <cell r="C651" t="str">
            <v>Cangkul</v>
          </cell>
          <cell r="D651" t="str">
            <v>bh</v>
          </cell>
          <cell r="E651">
            <v>25000</v>
          </cell>
        </row>
        <row r="652">
          <cell r="A652" t="str">
            <v>CL03</v>
          </cell>
          <cell r="B652">
            <v>564</v>
          </cell>
          <cell r="C652" t="str">
            <v>Singkup</v>
          </cell>
          <cell r="D652" t="str">
            <v>bh</v>
          </cell>
          <cell r="E652">
            <v>20000</v>
          </cell>
        </row>
        <row r="653">
          <cell r="A653" t="str">
            <v>CL04</v>
          </cell>
          <cell r="B653">
            <v>565</v>
          </cell>
          <cell r="C653" t="str">
            <v>Sekrop</v>
          </cell>
          <cell r="D653" t="str">
            <v>bh</v>
          </cell>
          <cell r="E653">
            <v>30000</v>
          </cell>
        </row>
        <row r="654">
          <cell r="A654" t="str">
            <v>CL05</v>
          </cell>
          <cell r="B654">
            <v>566</v>
          </cell>
          <cell r="C654" t="str">
            <v>Pengki</v>
          </cell>
          <cell r="D654" t="str">
            <v>bh</v>
          </cell>
          <cell r="E654">
            <v>1750</v>
          </cell>
        </row>
        <row r="655">
          <cell r="A655" t="str">
            <v>CL06</v>
          </cell>
          <cell r="B655">
            <v>567</v>
          </cell>
          <cell r="C655" t="str">
            <v>Linggis</v>
          </cell>
          <cell r="D655" t="str">
            <v>bh</v>
          </cell>
          <cell r="E655">
            <v>20000</v>
          </cell>
        </row>
        <row r="660">
          <cell r="A660" t="str">
            <v>CL07</v>
          </cell>
          <cell r="B660">
            <v>568</v>
          </cell>
          <cell r="C660" t="str">
            <v>Rool Meter 30 meter ( Bahan Plastik )</v>
          </cell>
          <cell r="D660" t="str">
            <v>bh</v>
          </cell>
          <cell r="E660">
            <v>60000</v>
          </cell>
        </row>
        <row r="661">
          <cell r="A661" t="str">
            <v>CL08</v>
          </cell>
          <cell r="B661">
            <v>569</v>
          </cell>
          <cell r="C661" t="str">
            <v>Rool Meter 5 meter ( Bahan Besi )</v>
          </cell>
          <cell r="D661" t="str">
            <v>bh</v>
          </cell>
          <cell r="E661">
            <v>20000</v>
          </cell>
        </row>
        <row r="662">
          <cell r="A662" t="str">
            <v>CL09</v>
          </cell>
          <cell r="B662">
            <v>570</v>
          </cell>
          <cell r="C662" t="str">
            <v xml:space="preserve">Selang Plastik untuk Water Pas dia. 0.5 cm </v>
          </cell>
          <cell r="D662" t="str">
            <v>bh</v>
          </cell>
          <cell r="E662">
            <v>750</v>
          </cell>
        </row>
        <row r="663">
          <cell r="A663" t="str">
            <v>CL10</v>
          </cell>
          <cell r="B663">
            <v>571</v>
          </cell>
          <cell r="C663" t="str">
            <v xml:space="preserve"> Water Pas Alumuniumm 60 cm </v>
          </cell>
          <cell r="D663" t="str">
            <v>bh</v>
          </cell>
          <cell r="E663">
            <v>50000</v>
          </cell>
        </row>
        <row r="665">
          <cell r="C665" t="str">
            <v xml:space="preserve">V. STANDARD RATA - RATA SEWA ALAT BESAR , ALAT MEKANIK </v>
          </cell>
        </row>
        <row r="666">
          <cell r="C666" t="str">
            <v xml:space="preserve">      TRUK, KENDARAAN RODA 4 &amp; LAINNYA</v>
          </cell>
        </row>
        <row r="667">
          <cell r="A667" t="str">
            <v>CN01</v>
          </cell>
          <cell r="B667">
            <v>572</v>
          </cell>
          <cell r="C667" t="str">
            <v>Sewa Mesin Gilas 8 Ton s/d 10 ton</v>
          </cell>
          <cell r="D667" t="str">
            <v>hari</v>
          </cell>
          <cell r="E667">
            <v>125000</v>
          </cell>
        </row>
        <row r="668">
          <cell r="A668" t="str">
            <v>CN02</v>
          </cell>
          <cell r="B668">
            <v>573</v>
          </cell>
          <cell r="C668" t="str">
            <v>Tirud Roller 3 Jam / hari</v>
          </cell>
          <cell r="D668" t="str">
            <v>hari</v>
          </cell>
          <cell r="E668">
            <v>138000</v>
          </cell>
        </row>
        <row r="669">
          <cell r="A669" t="str">
            <v>CN03</v>
          </cell>
          <cell r="B669">
            <v>574</v>
          </cell>
          <cell r="C669" t="str">
            <v>Tamdam Roller 6 - 8 Ton 5 Jam / hr</v>
          </cell>
          <cell r="D669" t="str">
            <v>hari</v>
          </cell>
          <cell r="E669">
            <v>230000</v>
          </cell>
        </row>
        <row r="670">
          <cell r="A670" t="str">
            <v>CN04</v>
          </cell>
          <cell r="B670">
            <v>575</v>
          </cell>
          <cell r="C670" t="str">
            <v>Tamdam Roller 8 - 10 Ton 5 Jam / hr</v>
          </cell>
          <cell r="D670" t="str">
            <v>hari</v>
          </cell>
          <cell r="E670">
            <v>225000</v>
          </cell>
        </row>
        <row r="671">
          <cell r="A671" t="str">
            <v>CN05</v>
          </cell>
          <cell r="B671">
            <v>576</v>
          </cell>
          <cell r="C671" t="str">
            <v>Roller Viberator - Ped 1 Ton 4 Jam /hr</v>
          </cell>
          <cell r="D671" t="str">
            <v>hari</v>
          </cell>
          <cell r="E671">
            <v>180000</v>
          </cell>
        </row>
        <row r="672">
          <cell r="A672" t="str">
            <v>CN06</v>
          </cell>
          <cell r="B672">
            <v>577</v>
          </cell>
          <cell r="C672" t="str">
            <v>Roller Viberator - Self 7 Ton 5 Jam /hr</v>
          </cell>
          <cell r="D672" t="str">
            <v>hari</v>
          </cell>
          <cell r="E672">
            <v>230000</v>
          </cell>
        </row>
        <row r="673">
          <cell r="A673" t="str">
            <v>CN07</v>
          </cell>
          <cell r="B673">
            <v>578</v>
          </cell>
          <cell r="C673" t="str">
            <v>Roller 3 Wheeled - 8 Ton 5 Jam /hr</v>
          </cell>
          <cell r="D673" t="str">
            <v>hari</v>
          </cell>
          <cell r="E673">
            <v>145000</v>
          </cell>
        </row>
        <row r="674">
          <cell r="A674" t="str">
            <v>CN08</v>
          </cell>
          <cell r="B674">
            <v>579</v>
          </cell>
          <cell r="C674" t="str">
            <v>Roller Pneumatic  8 - 15 Ton 5 Jam /hr</v>
          </cell>
          <cell r="D674" t="str">
            <v>hari</v>
          </cell>
          <cell r="E674">
            <v>250000</v>
          </cell>
        </row>
        <row r="675">
          <cell r="A675" t="str">
            <v>CN09</v>
          </cell>
          <cell r="B675">
            <v>580</v>
          </cell>
          <cell r="C675" t="str">
            <v>Loader Wheeled 5 Jam /hr</v>
          </cell>
          <cell r="D675" t="str">
            <v>hari</v>
          </cell>
          <cell r="E675">
            <v>350000</v>
          </cell>
        </row>
        <row r="676">
          <cell r="A676" t="str">
            <v>CN10</v>
          </cell>
          <cell r="B676">
            <v>581</v>
          </cell>
          <cell r="C676" t="str">
            <v>Sewa Kran 30 Ton</v>
          </cell>
          <cell r="D676" t="str">
            <v>hari</v>
          </cell>
          <cell r="E676">
            <v>1800000</v>
          </cell>
        </row>
        <row r="677">
          <cell r="A677" t="str">
            <v>CN11</v>
          </cell>
          <cell r="B677">
            <v>582</v>
          </cell>
          <cell r="C677" t="str">
            <v>Sewa Exavator Backhoe 5 Jam /hari</v>
          </cell>
          <cell r="D677" t="str">
            <v>hari</v>
          </cell>
          <cell r="E677">
            <v>525000</v>
          </cell>
        </row>
        <row r="678">
          <cell r="A678" t="str">
            <v>CN12</v>
          </cell>
          <cell r="B678">
            <v>583</v>
          </cell>
          <cell r="C678" t="str">
            <v>Sewa Draklint</v>
          </cell>
          <cell r="D678" t="str">
            <v>jam</v>
          </cell>
          <cell r="E678">
            <v>125000</v>
          </cell>
        </row>
        <row r="679">
          <cell r="A679" t="str">
            <v>CN13</v>
          </cell>
          <cell r="B679">
            <v>584</v>
          </cell>
          <cell r="C679" t="str">
            <v>Whell Loader</v>
          </cell>
          <cell r="D679" t="str">
            <v>jam</v>
          </cell>
          <cell r="E679">
            <v>105000</v>
          </cell>
        </row>
        <row r="680">
          <cell r="A680" t="str">
            <v>CN14</v>
          </cell>
          <cell r="B680">
            <v>585</v>
          </cell>
          <cell r="C680" t="str">
            <v>Buldozer 4 Jam /hr</v>
          </cell>
          <cell r="D680" t="str">
            <v>hari</v>
          </cell>
          <cell r="E680">
            <v>475000</v>
          </cell>
        </row>
        <row r="681">
          <cell r="A681" t="str">
            <v>CN15</v>
          </cell>
          <cell r="B681">
            <v>586</v>
          </cell>
          <cell r="C681" t="str">
            <v>Ecavator Hydr 1 m3</v>
          </cell>
          <cell r="D681" t="str">
            <v>hari</v>
          </cell>
          <cell r="E681">
            <v>550000</v>
          </cell>
        </row>
        <row r="682">
          <cell r="A682" t="str">
            <v>CN16</v>
          </cell>
          <cell r="B682">
            <v>587</v>
          </cell>
          <cell r="C682" t="str">
            <v>Backu</v>
          </cell>
          <cell r="D682" t="str">
            <v>hari</v>
          </cell>
          <cell r="E682">
            <v>100000</v>
          </cell>
        </row>
        <row r="683">
          <cell r="A683" t="str">
            <v>CN17</v>
          </cell>
          <cell r="B683">
            <v>588</v>
          </cell>
          <cell r="C683" t="str">
            <v>Motor Grader 5 Jam /hr</v>
          </cell>
          <cell r="D683" t="str">
            <v>jam</v>
          </cell>
          <cell r="E683">
            <v>425000</v>
          </cell>
        </row>
        <row r="684">
          <cell r="A684" t="str">
            <v>CN18</v>
          </cell>
          <cell r="B684">
            <v>589</v>
          </cell>
          <cell r="C684" t="str">
            <v>Pheumatic Drill Hammer 3 Jam / hr</v>
          </cell>
          <cell r="D684" t="str">
            <v>hari</v>
          </cell>
          <cell r="E684">
            <v>175000</v>
          </cell>
        </row>
        <row r="685">
          <cell r="A685" t="str">
            <v>CN19</v>
          </cell>
          <cell r="B685">
            <v>590</v>
          </cell>
          <cell r="C685" t="str">
            <v>Vibro Roller</v>
          </cell>
          <cell r="D685" t="str">
            <v>hari</v>
          </cell>
          <cell r="E685">
            <v>75000</v>
          </cell>
        </row>
        <row r="686">
          <cell r="A686" t="str">
            <v>CN20</v>
          </cell>
          <cell r="B686">
            <v>591</v>
          </cell>
          <cell r="C686" t="str">
            <v>Stone Crusher</v>
          </cell>
          <cell r="D686" t="str">
            <v>hari</v>
          </cell>
          <cell r="E686">
            <v>175000</v>
          </cell>
        </row>
        <row r="687">
          <cell r="A687" t="str">
            <v>CN21</v>
          </cell>
          <cell r="B687">
            <v>592</v>
          </cell>
          <cell r="C687" t="str">
            <v>AMP</v>
          </cell>
          <cell r="D687" t="str">
            <v>hari</v>
          </cell>
          <cell r="E687">
            <v>175000</v>
          </cell>
        </row>
        <row r="688">
          <cell r="A688" t="str">
            <v>CN22</v>
          </cell>
          <cell r="B688">
            <v>593</v>
          </cell>
          <cell r="C688" t="str">
            <v>Teractor Equament 2 Jam /hr</v>
          </cell>
          <cell r="D688" t="str">
            <v>hari</v>
          </cell>
          <cell r="E688">
            <v>60000</v>
          </cell>
        </row>
        <row r="689">
          <cell r="A689" t="str">
            <v>CN23</v>
          </cell>
          <cell r="B689">
            <v>594</v>
          </cell>
          <cell r="C689" t="str">
            <v>Screning Plent 5 Jam /hr</v>
          </cell>
          <cell r="D689" t="str">
            <v>hari</v>
          </cell>
          <cell r="E689">
            <v>300000</v>
          </cell>
        </row>
        <row r="690">
          <cell r="A690" t="str">
            <v>CN24</v>
          </cell>
          <cell r="B690">
            <v>595</v>
          </cell>
          <cell r="C690" t="str">
            <v>Asphal Finisher</v>
          </cell>
          <cell r="D690" t="str">
            <v>hari</v>
          </cell>
          <cell r="E690">
            <v>175000</v>
          </cell>
        </row>
        <row r="691">
          <cell r="A691" t="str">
            <v>CN25</v>
          </cell>
          <cell r="B691">
            <v>596</v>
          </cell>
          <cell r="C691" t="str">
            <v>Asphal Melting Kalte</v>
          </cell>
          <cell r="D691" t="str">
            <v>hari</v>
          </cell>
          <cell r="E691">
            <v>95000</v>
          </cell>
        </row>
        <row r="692">
          <cell r="A692" t="str">
            <v>CN26</v>
          </cell>
          <cell r="B692">
            <v>597</v>
          </cell>
          <cell r="C692" t="str">
            <v>Asphal Spayer</v>
          </cell>
          <cell r="D692" t="str">
            <v>hari</v>
          </cell>
          <cell r="E692">
            <v>75000</v>
          </cell>
        </row>
        <row r="693">
          <cell r="A693" t="str">
            <v>CN27</v>
          </cell>
          <cell r="B693">
            <v>598</v>
          </cell>
          <cell r="C693" t="str">
            <v>Asphal MIxing Plant</v>
          </cell>
          <cell r="D693" t="str">
            <v>hari</v>
          </cell>
          <cell r="E693">
            <v>650000</v>
          </cell>
        </row>
        <row r="694">
          <cell r="A694" t="str">
            <v>CN28</v>
          </cell>
          <cell r="B694">
            <v>599</v>
          </cell>
          <cell r="C694" t="str">
            <v>Sprayer,Self - Prop. 10001 4 Jam/hr</v>
          </cell>
          <cell r="D694" t="str">
            <v>hari</v>
          </cell>
          <cell r="E694">
            <v>105000</v>
          </cell>
        </row>
        <row r="695">
          <cell r="A695" t="str">
            <v>CN29</v>
          </cell>
          <cell r="B695">
            <v>600</v>
          </cell>
          <cell r="C695" t="str">
            <v>Tamper, Viberator Plate 3 Jam /hari</v>
          </cell>
          <cell r="D695" t="str">
            <v>hari</v>
          </cell>
          <cell r="E695">
            <v>20000</v>
          </cell>
        </row>
        <row r="696">
          <cell r="A696" t="str">
            <v>CN30</v>
          </cell>
          <cell r="B696">
            <v>601</v>
          </cell>
          <cell r="C696" t="str">
            <v>Crusher / SCR</v>
          </cell>
          <cell r="D696" t="str">
            <v>hari</v>
          </cell>
          <cell r="E696">
            <v>750000</v>
          </cell>
        </row>
        <row r="697">
          <cell r="A697" t="str">
            <v>CN31</v>
          </cell>
          <cell r="B697">
            <v>602</v>
          </cell>
          <cell r="C697" t="str">
            <v>Concrete Mixer 0.125 m3</v>
          </cell>
          <cell r="D697" t="str">
            <v>hari</v>
          </cell>
          <cell r="E697">
            <v>60000</v>
          </cell>
        </row>
        <row r="698">
          <cell r="A698" t="str">
            <v>CN32</v>
          </cell>
          <cell r="B698">
            <v>603</v>
          </cell>
          <cell r="C698" t="str">
            <v>Concrete Mixer 0.5 m3</v>
          </cell>
          <cell r="D698" t="str">
            <v>hari</v>
          </cell>
          <cell r="E698">
            <v>86000</v>
          </cell>
        </row>
        <row r="699">
          <cell r="A699" t="str">
            <v>CN33</v>
          </cell>
          <cell r="B699">
            <v>604</v>
          </cell>
          <cell r="C699" t="str">
            <v>Concrete Viberator</v>
          </cell>
          <cell r="D699" t="str">
            <v>hari</v>
          </cell>
          <cell r="E699">
            <v>35000</v>
          </cell>
        </row>
        <row r="700">
          <cell r="A700" t="str">
            <v>CN34</v>
          </cell>
          <cell r="B700">
            <v>605</v>
          </cell>
          <cell r="C700" t="str">
            <v>Pick Up</v>
          </cell>
          <cell r="D700" t="str">
            <v>hari</v>
          </cell>
          <cell r="E700">
            <v>175000</v>
          </cell>
        </row>
        <row r="703">
          <cell r="A703" t="str">
            <v>CN35</v>
          </cell>
          <cell r="B703">
            <v>606</v>
          </cell>
          <cell r="C703" t="str">
            <v>Dump Truck 3.5 Ton</v>
          </cell>
          <cell r="D703" t="str">
            <v>hari</v>
          </cell>
          <cell r="E703">
            <v>230000</v>
          </cell>
        </row>
        <row r="704">
          <cell r="A704" t="str">
            <v>CN36</v>
          </cell>
          <cell r="B704">
            <v>607</v>
          </cell>
          <cell r="C704" t="str">
            <v>Dump Truck 5 Ton 4 Jam /hr</v>
          </cell>
          <cell r="D704" t="str">
            <v>hari</v>
          </cell>
          <cell r="E704">
            <v>260000</v>
          </cell>
        </row>
        <row r="705">
          <cell r="A705" t="str">
            <v>CN37</v>
          </cell>
          <cell r="B705">
            <v>608</v>
          </cell>
          <cell r="C705" t="str">
            <v>Flatbed Truck 3.5 Ton</v>
          </cell>
          <cell r="D705" t="str">
            <v>hari</v>
          </cell>
          <cell r="E705">
            <v>240000</v>
          </cell>
        </row>
        <row r="706">
          <cell r="A706" t="str">
            <v>CN38</v>
          </cell>
          <cell r="B706">
            <v>609</v>
          </cell>
          <cell r="C706" t="str">
            <v>Truck 3/4 ( Colt Disel )</v>
          </cell>
          <cell r="D706" t="str">
            <v>hari</v>
          </cell>
          <cell r="E706">
            <v>200000</v>
          </cell>
        </row>
        <row r="707">
          <cell r="A707" t="str">
            <v>CN39</v>
          </cell>
          <cell r="B707">
            <v>610</v>
          </cell>
          <cell r="C707" t="str">
            <v>Truck Fuso</v>
          </cell>
          <cell r="D707" t="str">
            <v>hari</v>
          </cell>
          <cell r="E707">
            <v>280000</v>
          </cell>
        </row>
        <row r="708">
          <cell r="A708" t="str">
            <v>CN40</v>
          </cell>
          <cell r="B708">
            <v>611</v>
          </cell>
          <cell r="C708" t="str">
            <v>Mesin Las Listrik 18 pk  8 jam</v>
          </cell>
          <cell r="D708" t="str">
            <v>hari</v>
          </cell>
          <cell r="E708">
            <v>80000</v>
          </cell>
        </row>
        <row r="709">
          <cell r="A709" t="str">
            <v>CN41</v>
          </cell>
          <cell r="B709">
            <v>612</v>
          </cell>
          <cell r="C709" t="str">
            <v>Mesin Pompa Air  3 "</v>
          </cell>
          <cell r="D709" t="str">
            <v>hari</v>
          </cell>
          <cell r="E709">
            <v>75000</v>
          </cell>
        </row>
        <row r="710">
          <cell r="A710" t="str">
            <v>CN42</v>
          </cell>
          <cell r="B710">
            <v>613</v>
          </cell>
          <cell r="C710" t="str">
            <v>Stamper 8 Jam</v>
          </cell>
          <cell r="D710" t="str">
            <v>hari</v>
          </cell>
          <cell r="E710">
            <v>50000</v>
          </cell>
        </row>
        <row r="711">
          <cell r="A711" t="str">
            <v>CN43</v>
          </cell>
          <cell r="B711">
            <v>614</v>
          </cell>
          <cell r="C711" t="str">
            <v>Compresor Air</v>
          </cell>
          <cell r="D711" t="str">
            <v>hari</v>
          </cell>
          <cell r="E711">
            <v>75000</v>
          </cell>
        </row>
        <row r="712">
          <cell r="A712" t="str">
            <v>CN44</v>
          </cell>
          <cell r="B712">
            <v>615</v>
          </cell>
          <cell r="C712" t="str">
            <v>Pump Water ( 5 cm ) 30 m3 / hari</v>
          </cell>
          <cell r="D712" t="str">
            <v>hari</v>
          </cell>
          <cell r="E712">
            <v>50000</v>
          </cell>
        </row>
        <row r="713">
          <cell r="A713" t="str">
            <v>CN45</v>
          </cell>
          <cell r="B713">
            <v>616</v>
          </cell>
          <cell r="C713" t="str">
            <v>Trailler, Towed 1 Ton 3 Jam/hr</v>
          </cell>
          <cell r="D713" t="str">
            <v>hari</v>
          </cell>
          <cell r="E713">
            <v>30000</v>
          </cell>
        </row>
        <row r="714">
          <cell r="A714" t="str">
            <v>CN46</v>
          </cell>
          <cell r="B714">
            <v>617</v>
          </cell>
          <cell r="C714" t="str">
            <v>Water Tank Truck 2 Jam/hr</v>
          </cell>
          <cell r="D714" t="str">
            <v>hari</v>
          </cell>
          <cell r="E714">
            <v>150000</v>
          </cell>
        </row>
        <row r="716">
          <cell r="C716" t="str">
            <v>X. BAHAN BAKAR DAN PELUMAS</v>
          </cell>
        </row>
        <row r="717">
          <cell r="A717" t="str">
            <v>CP01</v>
          </cell>
          <cell r="B717">
            <v>618</v>
          </cell>
          <cell r="C717" t="str">
            <v>Minyak Tanah</v>
          </cell>
          <cell r="D717" t="str">
            <v>lt</v>
          </cell>
          <cell r="E717">
            <v>500</v>
          </cell>
        </row>
        <row r="718">
          <cell r="A718" t="str">
            <v>CP02</v>
          </cell>
          <cell r="B718">
            <v>619</v>
          </cell>
          <cell r="C718" t="str">
            <v>Kayu Bakar Dari Kayu  Karet</v>
          </cell>
          <cell r="D718" t="str">
            <v>m³</v>
          </cell>
          <cell r="E718">
            <v>45000</v>
          </cell>
        </row>
        <row r="719">
          <cell r="A719" t="str">
            <v>CP03</v>
          </cell>
          <cell r="B719">
            <v>620</v>
          </cell>
          <cell r="C719" t="str">
            <v>Bahan Bakar Residu</v>
          </cell>
          <cell r="D719" t="str">
            <v>lt</v>
          </cell>
          <cell r="E719">
            <v>300</v>
          </cell>
        </row>
        <row r="720">
          <cell r="A720" t="str">
            <v>CP04</v>
          </cell>
          <cell r="B720">
            <v>621</v>
          </cell>
          <cell r="C720" t="str">
            <v>Minyak Solar</v>
          </cell>
          <cell r="D720" t="str">
            <v>lt</v>
          </cell>
          <cell r="E720">
            <v>600</v>
          </cell>
        </row>
        <row r="721">
          <cell r="A721" t="str">
            <v>CP05</v>
          </cell>
          <cell r="B721">
            <v>622</v>
          </cell>
          <cell r="C721" t="str">
            <v>Bensin Premium</v>
          </cell>
          <cell r="D721" t="str">
            <v>lt</v>
          </cell>
          <cell r="E721">
            <v>1150</v>
          </cell>
        </row>
        <row r="722">
          <cell r="A722" t="str">
            <v>CP06</v>
          </cell>
          <cell r="B722">
            <v>623</v>
          </cell>
          <cell r="C722" t="str">
            <v>Plus Oil</v>
          </cell>
          <cell r="D722" t="str">
            <v>lt</v>
          </cell>
          <cell r="E722">
            <v>750</v>
          </cell>
        </row>
        <row r="723">
          <cell r="A723" t="str">
            <v>CP07</v>
          </cell>
          <cell r="B723">
            <v>624</v>
          </cell>
          <cell r="C723" t="str">
            <v>Oli Mesran 40 SAE</v>
          </cell>
          <cell r="D723" t="str">
            <v>lt</v>
          </cell>
          <cell r="E723">
            <v>15000</v>
          </cell>
        </row>
        <row r="724">
          <cell r="A724" t="str">
            <v>CP08</v>
          </cell>
          <cell r="B724">
            <v>625</v>
          </cell>
          <cell r="C724" t="str">
            <v>Elpiji / botol</v>
          </cell>
          <cell r="D724" t="str">
            <v>15 kg</v>
          </cell>
          <cell r="E724">
            <v>25000</v>
          </cell>
        </row>
        <row r="725">
          <cell r="A725" t="str">
            <v>CP09</v>
          </cell>
          <cell r="B725">
            <v>626</v>
          </cell>
          <cell r="C725" t="str">
            <v>Asitilin / botol</v>
          </cell>
          <cell r="D725" t="str">
            <v>15.1 kg</v>
          </cell>
          <cell r="E725">
            <v>50000</v>
          </cell>
        </row>
        <row r="726">
          <cell r="A726" t="str">
            <v>CP10</v>
          </cell>
          <cell r="B726">
            <v>627</v>
          </cell>
          <cell r="C726" t="str">
            <v>Angin ( 02 ) / botol</v>
          </cell>
          <cell r="D726" t="str">
            <v>btl</v>
          </cell>
          <cell r="E726">
            <v>30000</v>
          </cell>
        </row>
        <row r="727">
          <cell r="A727" t="str">
            <v>CP11</v>
          </cell>
          <cell r="B727">
            <v>628</v>
          </cell>
          <cell r="C727" t="str">
            <v>Kawat Las Listrik</v>
          </cell>
          <cell r="D727" t="str">
            <v>kg</v>
          </cell>
          <cell r="E727">
            <v>6500</v>
          </cell>
        </row>
        <row r="728">
          <cell r="A728" t="str">
            <v>CP12</v>
          </cell>
          <cell r="B728">
            <v>629</v>
          </cell>
          <cell r="C728" t="str">
            <v>Karbit</v>
          </cell>
          <cell r="D728" t="str">
            <v>kg</v>
          </cell>
          <cell r="E728">
            <v>3500</v>
          </cell>
        </row>
        <row r="731">
          <cell r="A731" t="str">
            <v>ZZ99</v>
          </cell>
        </row>
      </sheetData>
      <sheetData sheetId="4"/>
      <sheetData sheetId="5"/>
      <sheetData sheetId="6"/>
      <sheetData sheetId="7"/>
      <sheetData sheetId="8"/>
      <sheetData sheetId="9"/>
      <sheetData sheetId="10"/>
      <sheetData sheetId="11"/>
      <sheetData sheetId="12"/>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harsat"/>
      <sheetName val="RAB"/>
      <sheetName val="dt-2"/>
      <sheetName val="DBOARD-2"/>
      <sheetName val="railing"/>
      <sheetName val="DAF KUAN HRG"/>
      <sheetName val="LAMP (2)"/>
      <sheetName val="rekap"/>
      <sheetName val="sub"/>
      <sheetName val="Analisa Utama"/>
      <sheetName val="anal-mob"/>
      <sheetName val="MOS"/>
      <sheetName val="mpu"/>
      <sheetName val="Upah,Bhn"/>
      <sheetName val="alat"/>
      <sheetName val="anal-2"/>
      <sheetName val="An-Teknis-7-12"/>
      <sheetName val="div7-1"/>
      <sheetName val="An-Teknis 1-6"/>
      <sheetName val="dt-2 (bt)"/>
      <sheetName val="anal-1"/>
      <sheetName val="dt-1"/>
      <sheetName val="dt-3"/>
      <sheetName val="dt-4"/>
      <sheetName val="dt-5"/>
      <sheetName val="plant"/>
      <sheetName val="produk"/>
      <sheetName val="61004"/>
      <sheetName val="61005"/>
      <sheetName val="61006"/>
      <sheetName val="MAP"/>
      <sheetName val="data-1"/>
      <sheetName val="data-2"/>
      <sheetName val="simak"/>
      <sheetName val="div7-2"/>
      <sheetName val="61007"/>
      <sheetName val="61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EKAP1"/>
      <sheetName val="BQ"/>
      <sheetName val="Sheet1"/>
      <sheetName val="pintu"/>
      <sheetName val="analisa2"/>
      <sheetName val="anls ktr lp"/>
      <sheetName val="analisa"/>
      <sheetName val="har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G14">
            <v>32300</v>
          </cell>
        </row>
        <row r="15">
          <cell r="G15">
            <v>423000</v>
          </cell>
        </row>
        <row r="16">
          <cell r="G16">
            <v>95000</v>
          </cell>
        </row>
        <row r="17">
          <cell r="G17">
            <v>176500</v>
          </cell>
        </row>
        <row r="18">
          <cell r="G18">
            <v>176500</v>
          </cell>
        </row>
        <row r="19">
          <cell r="G19">
            <v>115200</v>
          </cell>
        </row>
        <row r="20">
          <cell r="G20">
            <v>800</v>
          </cell>
        </row>
        <row r="21">
          <cell r="G21">
            <v>525</v>
          </cell>
        </row>
        <row r="22">
          <cell r="G22">
            <v>6500</v>
          </cell>
        </row>
        <row r="23">
          <cell r="G23">
            <v>7100</v>
          </cell>
        </row>
        <row r="24">
          <cell r="G24">
            <v>9000</v>
          </cell>
        </row>
        <row r="25">
          <cell r="G25">
            <v>6300</v>
          </cell>
        </row>
        <row r="26">
          <cell r="G26">
            <v>945600</v>
          </cell>
        </row>
        <row r="29">
          <cell r="G29">
            <v>109500</v>
          </cell>
        </row>
        <row r="31">
          <cell r="G31">
            <v>122200</v>
          </cell>
        </row>
        <row r="58">
          <cell r="G58">
            <v>9500</v>
          </cell>
        </row>
        <row r="62">
          <cell r="G62">
            <v>81400</v>
          </cell>
        </row>
        <row r="63">
          <cell r="G63">
            <v>1400</v>
          </cell>
        </row>
        <row r="64">
          <cell r="G64">
            <v>20400</v>
          </cell>
        </row>
        <row r="65">
          <cell r="G65">
            <v>46200</v>
          </cell>
        </row>
      </sheetData>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EKAP1"/>
      <sheetName val="BQ"/>
      <sheetName val="Sheet1"/>
      <sheetName val="pintu"/>
      <sheetName val="analisa2"/>
      <sheetName val="anls ktr lp"/>
      <sheetName val="analisa"/>
      <sheetName val="har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G14">
            <v>32300</v>
          </cell>
        </row>
        <row r="15">
          <cell r="G15">
            <v>423000</v>
          </cell>
        </row>
        <row r="16">
          <cell r="G16">
            <v>95000</v>
          </cell>
        </row>
        <row r="17">
          <cell r="G17">
            <v>176500</v>
          </cell>
        </row>
        <row r="18">
          <cell r="G18">
            <v>176500</v>
          </cell>
        </row>
        <row r="19">
          <cell r="G19">
            <v>115200</v>
          </cell>
        </row>
        <row r="20">
          <cell r="G20">
            <v>800</v>
          </cell>
        </row>
        <row r="21">
          <cell r="G21">
            <v>525</v>
          </cell>
        </row>
        <row r="22">
          <cell r="G22">
            <v>6500</v>
          </cell>
        </row>
        <row r="23">
          <cell r="G23">
            <v>7100</v>
          </cell>
        </row>
        <row r="24">
          <cell r="G24">
            <v>9000</v>
          </cell>
        </row>
        <row r="25">
          <cell r="G25">
            <v>6300</v>
          </cell>
        </row>
        <row r="26">
          <cell r="G26">
            <v>945600</v>
          </cell>
        </row>
        <row r="29">
          <cell r="G29">
            <v>109500</v>
          </cell>
        </row>
        <row r="31">
          <cell r="G31">
            <v>122200</v>
          </cell>
        </row>
        <row r="58">
          <cell r="G58">
            <v>9500</v>
          </cell>
        </row>
        <row r="62">
          <cell r="G62">
            <v>81400</v>
          </cell>
        </row>
        <row r="63">
          <cell r="G63">
            <v>1400</v>
          </cell>
        </row>
        <row r="64">
          <cell r="G64">
            <v>20400</v>
          </cell>
        </row>
        <row r="65">
          <cell r="G65">
            <v>46200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SA"/>
      <sheetName val="BQ"/>
      <sheetName val="REKAP"/>
      <sheetName val="HARSAT"/>
      <sheetName val="bau"/>
      <sheetName val="dc"/>
      <sheetName val="alat"/>
      <sheetName val="GAJI"/>
      <sheetName val="1.2_2"/>
      <sheetName val="DFTR PRSH"/>
      <sheetName val="METODE"/>
      <sheetName val="DFTALAT"/>
      <sheetName val="JADWAL"/>
      <sheetName val="PERSONIL"/>
      <sheetName val="SURAT"/>
    </sheetNames>
    <sheetDataSet>
      <sheetData sheetId="0"/>
      <sheetData sheetId="1"/>
      <sheetData sheetId="2">
        <row r="38">
          <cell r="G38">
            <v>9353331000</v>
          </cell>
        </row>
      </sheetData>
      <sheetData sheetId="3"/>
      <sheetData sheetId="4">
        <row r="9">
          <cell r="J9">
            <v>261400289.5</v>
          </cell>
        </row>
        <row r="35">
          <cell r="J35">
            <v>14497663.050000001</v>
          </cell>
        </row>
        <row r="44">
          <cell r="J44">
            <v>1508379090.9090905</v>
          </cell>
        </row>
        <row r="60">
          <cell r="J60">
            <v>167170000</v>
          </cell>
        </row>
      </sheetData>
      <sheetData sheetId="5"/>
      <sheetData sheetId="6"/>
      <sheetData sheetId="7">
        <row r="45">
          <cell r="Y45">
            <v>150864000</v>
          </cell>
          <cell r="AA45">
            <v>33900000</v>
          </cell>
        </row>
      </sheetData>
      <sheetData sheetId="8"/>
      <sheetData sheetId="9"/>
      <sheetData sheetId="10"/>
      <sheetData sheetId="11"/>
      <sheetData sheetId="12"/>
      <sheetData sheetId="13"/>
      <sheetData sheetId="14"/>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p BULAN"/>
      <sheetName val="Lap MING"/>
      <sheetName val="LAP HARIAN"/>
      <sheetName val="Sheet1"/>
      <sheetName val="Sheet3"/>
    </sheetNames>
    <sheetDataSet>
      <sheetData sheetId="0"/>
      <sheetData sheetId="1"/>
      <sheetData sheetId="2"/>
      <sheetData sheetId="3"/>
      <sheetData sheetId="4"/>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bah"/>
      <sheetName val="SCHEDULLE"/>
      <sheetName val="info"/>
      <sheetName val="rekap"/>
      <sheetName val="Estimate"/>
      <sheetName val="Mob"/>
      <sheetName val="Ongkos"/>
      <sheetName val="Anls.3"/>
      <sheetName val="Anls.5"/>
      <sheetName val="Agre Kls C"/>
      <sheetName val="HS upah"/>
      <sheetName val="Analisa Quarry"/>
      <sheetName val="HS bahan"/>
      <sheetName val="Har.Alt"/>
      <sheetName val="h_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bah"/>
      <sheetName val="SCHEDULLE"/>
      <sheetName val="info"/>
      <sheetName val="rekap"/>
      <sheetName val="Estimate"/>
      <sheetName val="Mob"/>
      <sheetName val="Ongkos"/>
      <sheetName val="Anls.3"/>
      <sheetName val="Anls.5"/>
      <sheetName val="Agre Kls C"/>
      <sheetName val="HS upah"/>
      <sheetName val="Analisa Quarry"/>
      <sheetName val="HS bahan"/>
      <sheetName val="Har.Alt"/>
      <sheetName val="h_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
      <sheetName val="SUMMARY"/>
      <sheetName val="BOQ"/>
      <sheetName val="ringkas BOQ"/>
      <sheetName val="HSD"/>
      <sheetName val="mob alat"/>
      <sheetName val="anal 2"/>
      <sheetName val="anal-tek2"/>
      <sheetName val="anal3"/>
      <sheetName val="analtek 3"/>
      <sheetName val="anal4"/>
      <sheetName val="analtek4"/>
      <sheetName val="anal5"/>
      <sheetName val="analtek5"/>
      <sheetName val="anal6"/>
      <sheetName val="analtek6"/>
      <sheetName val="anal7"/>
      <sheetName val="analtek 7"/>
      <sheetName val="anal8"/>
      <sheetName val="anatek8"/>
      <sheetName val="RTN"/>
      <sheetName val="Plant"/>
      <sheetName val="MOS"/>
      <sheetName val="mayor item"/>
      <sheetName val="subkon"/>
      <sheetName val="produk"/>
      <sheetName val="Tabel A"/>
      <sheetName val="Tabel B"/>
      <sheetName val="Tabel C"/>
      <sheetName val="schedul"/>
      <sheetName val="61004"/>
      <sheetName val="61005"/>
      <sheetName val="61006"/>
      <sheetName val="61007"/>
      <sheetName val="61008"/>
      <sheetName val="Asumsi 2"/>
      <sheetName val="LAMP"/>
      <sheetName val="lamp1"/>
      <sheetName val="rincian"/>
      <sheetName val="HS Material"/>
      <sheetName val="Analisa Hot Mix"/>
    </sheetNames>
    <sheetDataSet>
      <sheetData sheetId="0">
        <row r="16">
          <cell r="N16">
            <v>365</v>
          </cell>
        </row>
      </sheetData>
      <sheetData sheetId="1"/>
      <sheetData sheetId="2"/>
      <sheetData sheetId="3"/>
      <sheetData sheetId="4">
        <row r="42">
          <cell r="K42">
            <v>6227.272727272727</v>
          </cell>
        </row>
        <row r="43">
          <cell r="K43">
            <v>4800.6000000000004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y080671"/>
      <sheetName val="MAP"/>
      <sheetName val="610.04"/>
      <sheetName val="610.05"/>
      <sheetName val="610.06"/>
      <sheetName val="610.07A"/>
      <sheetName val="610.07B"/>
      <sheetName val="610.08"/>
      <sheetName val="Rekap"/>
      <sheetName val="Rekap DC"/>
      <sheetName val="MAP Dgn Main"/>
      <sheetName val="Asumsi"/>
      <sheetName val="Pem Alat"/>
      <sheetName val="Prelim"/>
    </sheetNames>
    <sheetDataSet>
      <sheetData sheetId="0" refreshError="1"/>
      <sheetData sheetId="1">
        <row r="13">
          <cell r="N13">
            <v>1095</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 Jemb"/>
      <sheetName val="Div.2 Um"/>
      <sheetName val="Div.3.4"/>
      <sheetName val="Div.3.6"/>
      <sheetName val="Sched3"/>
      <sheetName val="Mutu3"/>
      <sheetName val="Mutu5"/>
      <sheetName val="Sched5"/>
      <sheetName val="Div.3.1"/>
      <sheetName val="Div.3.1a"/>
      <sheetName val="Div.3.3"/>
      <sheetName val="Div.3.3 (2)"/>
      <sheetName val="Div.3.7"/>
      <sheetName val="Div.3.5"/>
      <sheetName val="Anal.Form"/>
      <sheetName val="Kuantitas"/>
      <sheetName val="Rekap"/>
      <sheetName val="Surat"/>
      <sheetName val="Alat"/>
      <sheetName val="Upah ,bahan"/>
      <sheetName val="Anal"/>
      <sheetName val="Div.3.2"/>
      <sheetName val="Upah+Bahan"/>
      <sheetName val="Hrg.Alat"/>
      <sheetName val="Anl. Cerck"/>
      <sheetName val="Anl. Pas. Bata"/>
      <sheetName val="Anl. Jemb.Kayu"/>
      <sheetName val="Turap beton"/>
      <sheetName val="Upah ,bahan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sheetData sheetId="17" refreshError="1"/>
      <sheetData sheetId="18"/>
      <sheetData sheetId="19">
        <row r="8">
          <cell r="G8">
            <v>5714.2857142857147</v>
          </cell>
        </row>
        <row r="12">
          <cell r="G12">
            <v>8571.4285714285706</v>
          </cell>
        </row>
        <row r="76">
          <cell r="G76">
            <v>15000</v>
          </cell>
        </row>
        <row r="91">
          <cell r="G91">
            <v>9000</v>
          </cell>
        </row>
        <row r="93">
          <cell r="G93">
            <v>8000</v>
          </cell>
        </row>
      </sheetData>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AMP"/>
      <sheetName val="PLANT"/>
      <sheetName val="MPU"/>
      <sheetName val="DAKON"/>
      <sheetName val="SUBKON"/>
      <sheetName val="RKP"/>
      <sheetName val="DKH-CS"/>
      <sheetName val="DKH-SP"/>
      <sheetName val="ANAL-1"/>
      <sheetName val="LAMP-ANAL1"/>
      <sheetName val="ANAL-2"/>
      <sheetName val="MOS"/>
      <sheetName val="DB"/>
      <sheetName val="RKP-DKH"/>
      <sheetName val="DATA"/>
      <sheetName val="TANYA"/>
      <sheetName val="DT-1"/>
      <sheetName val="BREAK"/>
      <sheetName val="DT-2"/>
      <sheetName val="HS"/>
      <sheetName val="BETON"/>
      <sheetName val="BREAKSTRUK"/>
      <sheetName val="61004"/>
      <sheetName val="61005"/>
      <sheetName val="61006"/>
      <sheetName val="61007"/>
      <sheetName val="61008"/>
      <sheetName val="DT-3"/>
      <sheetName val="DT-4"/>
      <sheetName val="DT5A"/>
      <sheetName val="DT6"/>
      <sheetName val="DT6A"/>
      <sheetName val="DT7"/>
      <sheetName val="DT8"/>
      <sheetName val="DT9"/>
      <sheetName val="DT2A"/>
      <sheetName val="DT5B"/>
      <sheetName val="DT5C"/>
      <sheetName val="HS1"/>
      <sheetName val="ALAT"/>
      <sheetName val="AGG-1"/>
      <sheetName val="AGG-2"/>
      <sheetName val="AGG-3"/>
      <sheetName val="AGG-4"/>
      <sheetName val="Sheet22"/>
    </sheetNames>
    <sheetDataSet>
      <sheetData sheetId="0"/>
      <sheetData sheetId="1"/>
      <sheetData sheetId="2"/>
      <sheetData sheetId="3"/>
      <sheetData sheetId="4"/>
      <sheetData sheetId="5"/>
      <sheetData sheetId="6"/>
      <sheetData sheetId="7"/>
      <sheetData sheetId="8"/>
      <sheetData sheetId="9">
        <row r="22">
          <cell r="Y22">
            <v>40</v>
          </cell>
        </row>
        <row r="23">
          <cell r="Y23">
            <v>50</v>
          </cell>
        </row>
      </sheetData>
      <sheetData sheetId="10"/>
      <sheetData sheetId="11"/>
      <sheetData sheetId="12"/>
      <sheetData sheetId="13"/>
      <sheetData sheetId="14"/>
      <sheetData sheetId="15"/>
      <sheetData sheetId="16"/>
      <sheetData sheetId="17"/>
      <sheetData sheetId="18"/>
      <sheetData sheetId="19"/>
      <sheetData sheetId="20">
        <row r="41">
          <cell r="H41">
            <v>3250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Harsat"/>
      <sheetName val="Analisa"/>
      <sheetName val="Harpek"/>
      <sheetName val="Alum"/>
      <sheetName val="Bq"/>
    </sheetNames>
    <sheetDataSet>
      <sheetData sheetId="0" refreshError="1"/>
      <sheetData sheetId="1"/>
      <sheetData sheetId="2"/>
      <sheetData sheetId="3"/>
      <sheetData sheetId="4"/>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Harsat"/>
      <sheetName val="Analisa"/>
      <sheetName val="Harpek"/>
      <sheetName val="Alum"/>
      <sheetName val="Bq"/>
    </sheetNames>
    <sheetDataSet>
      <sheetData sheetId="0" refreshError="1"/>
      <sheetData sheetId="1"/>
      <sheetData sheetId="2"/>
      <sheetData sheetId="3"/>
      <sheetData sheetId="4"/>
      <sheetData sheetId="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it (3)"/>
      <sheetName val="duit (2)"/>
      <sheetName val="duit"/>
      <sheetName val="INPUT"/>
      <sheetName val="permintaan penawaran"/>
      <sheetName val="Penawaran Harga"/>
      <sheetName val="BA Klarifikasi"/>
      <sheetName val="usulan penetapan"/>
      <sheetName val="Penetapan Pemenang"/>
      <sheetName val="SPK"/>
      <sheetName val="LAMP SPK"/>
      <sheetName val="BA periksa"/>
      <sheetName val="LAMP BA Periksa"/>
      <sheetName val="BA serah"/>
      <sheetName val="LAMP BAST"/>
      <sheetName val="NOMOR SURAT"/>
      <sheetName val="BA Bayar"/>
      <sheetName val="ringkasan"/>
      <sheetName val="mohon bayar"/>
      <sheetName val="kwitansi"/>
      <sheetName val="NOMOR SURAT (2)"/>
    </sheetNames>
    <sheetDataSet>
      <sheetData sheetId="0"/>
      <sheetData sheetId="1"/>
      <sheetData sheetId="2">
        <row r="39">
          <cell r="G39">
            <v>1</v>
          </cell>
          <cell r="H39" t="str">
            <v>(Satu)</v>
          </cell>
        </row>
        <row r="40">
          <cell r="G40">
            <v>2</v>
          </cell>
          <cell r="H40" t="str">
            <v>(Dua)</v>
          </cell>
        </row>
        <row r="41">
          <cell r="G41">
            <v>3</v>
          </cell>
          <cell r="H41" t="str">
            <v>(Tiga)</v>
          </cell>
        </row>
        <row r="42">
          <cell r="G42">
            <v>4</v>
          </cell>
          <cell r="H42" t="str">
            <v>(Empat)</v>
          </cell>
        </row>
        <row r="43">
          <cell r="G43">
            <v>5</v>
          </cell>
          <cell r="H43" t="str">
            <v>(Lima)</v>
          </cell>
        </row>
        <row r="44">
          <cell r="G44">
            <v>6</v>
          </cell>
          <cell r="H44" t="str">
            <v>(Enam)</v>
          </cell>
        </row>
        <row r="45">
          <cell r="G45">
            <v>7</v>
          </cell>
          <cell r="H45" t="str">
            <v>(Tujuh)</v>
          </cell>
        </row>
        <row r="46">
          <cell r="G46">
            <v>8</v>
          </cell>
          <cell r="H46" t="str">
            <v>(Delapan)</v>
          </cell>
        </row>
        <row r="47">
          <cell r="G47">
            <v>9</v>
          </cell>
          <cell r="H47" t="str">
            <v>(Sembilan)</v>
          </cell>
        </row>
      </sheetData>
      <sheetData sheetId="3">
        <row r="1">
          <cell r="E1">
            <v>1</v>
          </cell>
        </row>
        <row r="7">
          <cell r="A7">
            <v>1</v>
          </cell>
          <cell r="B7">
            <v>2</v>
          </cell>
          <cell r="C7">
            <v>3</v>
          </cell>
          <cell r="D7">
            <v>4</v>
          </cell>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cell r="AQ7">
            <v>43</v>
          </cell>
          <cell r="AR7">
            <v>44</v>
          </cell>
          <cell r="AS7">
            <v>45</v>
          </cell>
          <cell r="AT7">
            <v>46</v>
          </cell>
          <cell r="AU7">
            <v>47</v>
          </cell>
          <cell r="AV7">
            <v>48</v>
          </cell>
          <cell r="AW7">
            <v>49</v>
          </cell>
          <cell r="AX7">
            <v>50</v>
          </cell>
          <cell r="AY7">
            <v>51</v>
          </cell>
          <cell r="AZ7">
            <v>52</v>
          </cell>
          <cell r="BA7">
            <v>53</v>
          </cell>
          <cell r="BB7">
            <v>54</v>
          </cell>
          <cell r="BC7">
            <v>55</v>
          </cell>
          <cell r="BD7">
            <v>56</v>
          </cell>
          <cell r="BE7">
            <v>57</v>
          </cell>
          <cell r="BF7">
            <v>58</v>
          </cell>
          <cell r="BG7">
            <v>59</v>
          </cell>
          <cell r="BH7">
            <v>60</v>
          </cell>
          <cell r="BI7">
            <v>61</v>
          </cell>
          <cell r="BJ7">
            <v>62</v>
          </cell>
          <cell r="BK7">
            <v>63</v>
          </cell>
          <cell r="BL7">
            <v>64</v>
          </cell>
          <cell r="BM7">
            <v>65</v>
          </cell>
          <cell r="BN7">
            <v>66</v>
          </cell>
          <cell r="BO7">
            <v>67</v>
          </cell>
          <cell r="BP7">
            <v>68</v>
          </cell>
          <cell r="BQ7">
            <v>69</v>
          </cell>
          <cell r="BR7">
            <v>70</v>
          </cell>
          <cell r="BS7">
            <v>71</v>
          </cell>
          <cell r="BT7">
            <v>72</v>
          </cell>
          <cell r="BU7">
            <v>73</v>
          </cell>
          <cell r="BV7">
            <v>74</v>
          </cell>
        </row>
        <row r="8">
          <cell r="A8">
            <v>1</v>
          </cell>
          <cell r="B8" t="str">
            <v>UM.01.03-Cp/RDL-RIAU/48</v>
          </cell>
          <cell r="C8" t="str">
            <v>Pekanbaru, 14 Maret 2017</v>
          </cell>
          <cell r="D8" t="str">
            <v>Pimpinan CV. Lina Sukses Mandiri</v>
          </cell>
          <cell r="E8" t="str">
            <v xml:space="preserve">Penyediaan  Pengadaan Seminar Kit dan ATK Rapat Koordinasi Awal Tahun Perencanaan dan Pengendalian Program Infrastruktur Permukiman Provinsi Riau TA. 2017  </v>
          </cell>
          <cell r="F8" t="str">
            <v>Dalam rangka persiapan kegiatan Bidang ke Cipta Karya Tahun Anggaran 2017</v>
          </cell>
          <cell r="G8" t="str">
            <v>2416.006.452.BD.521219</v>
          </cell>
          <cell r="H8" t="str">
            <v>CV. Lina Sukses Mandiri</v>
          </cell>
          <cell r="I8" t="str">
            <v>16 Maret 2017</v>
          </cell>
          <cell r="J8" t="str">
            <v>Ikrar Setiaty, ST. MT</v>
          </cell>
          <cell r="K8" t="str">
            <v>Pejabat Pembuat Komitmen Provinsi Riau</v>
          </cell>
          <cell r="L8" t="str">
            <v>NIP. 19660226 200312 2 001</v>
          </cell>
          <cell r="M8" t="str">
            <v>Perencanaan dan Pengendalian Program Infrastruktur Permukiman</v>
          </cell>
          <cell r="N8" t="str">
            <v>Dukungan Perencanaan PIP Provinsi Riau</v>
          </cell>
          <cell r="O8" t="str">
            <v>Gedung PIP2B Jalan Arifin Ahmad Pekanbaru</v>
          </cell>
          <cell r="P8" t="str">
            <v>Sujoko, ST</v>
          </cell>
          <cell r="Q8" t="str">
            <v>NIP. 19680323 199703 1 002</v>
          </cell>
          <cell r="R8">
            <v>2017</v>
          </cell>
          <cell r="S8" t="str">
            <v>CV. Lina Sukses Mandiri</v>
          </cell>
          <cell r="T8" t="str">
            <v>Perum. Graha Rajawali Permai Blok C No. 10 Pekanbaru</v>
          </cell>
          <cell r="U8" t="str">
            <v>Roslina</v>
          </cell>
          <cell r="V8" t="str">
            <v>Direktris</v>
          </cell>
          <cell r="X8" t="str">
            <v>-</v>
          </cell>
          <cell r="Y8" t="str">
            <v>Novitri Rosya, SH, M, Kn</v>
          </cell>
          <cell r="Z8" t="str">
            <v>06</v>
          </cell>
          <cell r="AA8" t="str">
            <v>13 Oktober 2009</v>
          </cell>
          <cell r="AC8" t="str">
            <v>02.999.900.0-216.000</v>
          </cell>
          <cell r="AD8" t="str">
            <v>Bank Riau Kepri Cabang Utama Pekanbaru</v>
          </cell>
          <cell r="AE8" t="str">
            <v>101-08-02054</v>
          </cell>
          <cell r="AF8" t="str">
            <v>CV. Lina Sukses Mandiri</v>
          </cell>
          <cell r="AG8" t="str">
            <v>044/CV-LSM/III/2017</v>
          </cell>
          <cell r="AH8" t="str">
            <v>Pekanbaru, 16 Maret 2017</v>
          </cell>
          <cell r="AI8" t="str">
            <v>01/BAHEKN/Cp-RDL RIAU/2017</v>
          </cell>
          <cell r="AJ8" t="str">
            <v>17 Maret 2017</v>
          </cell>
          <cell r="AK8" t="str">
            <v>Jumat</v>
          </cell>
          <cell r="AL8" t="str">
            <v>Tujuh Belas</v>
          </cell>
          <cell r="AM8" t="str">
            <v>Maret</v>
          </cell>
          <cell r="AN8" t="str">
            <v>Dua Ribu Tujuh Belas</v>
          </cell>
          <cell r="AO8" t="str">
            <v>UM.01.03-Cp/RDL-RIAU/53</v>
          </cell>
          <cell r="AP8" t="str">
            <v>20 Maret 2017</v>
          </cell>
          <cell r="AQ8" t="str">
            <v>Gedung PIP2B Jalan Arifin Ahmad Pekanbaru</v>
          </cell>
          <cell r="AS8" t="str">
            <v>UM.01.03-Cp/RDL-RIAU/54</v>
          </cell>
          <cell r="AT8" t="str">
            <v>21 Maret 2017</v>
          </cell>
          <cell r="AU8" t="str">
            <v>01/SPK/Cp/RDL-RIAU/2017</v>
          </cell>
          <cell r="AV8" t="str">
            <v>23 Maret 2017</v>
          </cell>
          <cell r="AW8" t="str">
            <v>23 s/d 29 Maret 2017</v>
          </cell>
          <cell r="AX8" t="str">
            <v>7 (tujuh) hari kalender</v>
          </cell>
          <cell r="AY8" t="str">
            <v>29 Maret 2017</v>
          </cell>
          <cell r="AZ8" t="str">
            <v>01/BAPP/Cp-RDL RIAU/2017</v>
          </cell>
          <cell r="BA8" t="str">
            <v>Rabu</v>
          </cell>
          <cell r="BB8" t="str">
            <v>Dua Puluh Sembilan</v>
          </cell>
          <cell r="BC8" t="str">
            <v>Maret</v>
          </cell>
          <cell r="BD8" t="str">
            <v>Dua Ribu Tujuh Belas</v>
          </cell>
          <cell r="BE8" t="str">
            <v>29 Maret 2017</v>
          </cell>
          <cell r="BF8" t="str">
            <v>01/BAST/Cp-RDL RIAU/2017</v>
          </cell>
          <cell r="BG8" t="str">
            <v>Rabu</v>
          </cell>
          <cell r="BH8" t="str">
            <v>Dua puluh sembilan</v>
          </cell>
          <cell r="BI8" t="str">
            <v>Maret</v>
          </cell>
          <cell r="BJ8" t="str">
            <v>Dua Ribu Tujuh Belas</v>
          </cell>
          <cell r="BK8" t="str">
            <v>29 Maret 2017</v>
          </cell>
          <cell r="BL8" t="str">
            <v>049/CV-LSM/IV/2017</v>
          </cell>
          <cell r="BM8" t="str">
            <v>Pekanbaru, 3 April 2017</v>
          </cell>
          <cell r="BN8" t="str">
            <v>01/BAP/Cp-RDL RIAU/2017</v>
          </cell>
          <cell r="BO8" t="str">
            <v>Senin</v>
          </cell>
          <cell r="BP8" t="str">
            <v>Tiga</v>
          </cell>
          <cell r="BQ8" t="str">
            <v>April</v>
          </cell>
          <cell r="BR8" t="str">
            <v>Dua Ribu Tujuh Belas</v>
          </cell>
          <cell r="BS8" t="str">
            <v>Pekanbaru, 3 April 2017</v>
          </cell>
          <cell r="BT8" t="str">
            <v>004/KWT/RDL-RIAU/2017</v>
          </cell>
          <cell r="BU8" t="str">
            <v>Pekanbaru, 3 April 2017</v>
          </cell>
          <cell r="BV8" t="str">
            <v>CV. Lina Sukses Mandiri</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bah"/>
      <sheetName val="SCHEDULLE"/>
      <sheetName val="REKAP"/>
      <sheetName val="Estimate"/>
      <sheetName val="MOB"/>
      <sheetName val="GALIAN STD"/>
      <sheetName val="ANAL ALAT"/>
      <sheetName val="ANALISA KERJA"/>
      <sheetName val="ALTBRT"/>
      <sheetName val="D HARGA BAHAN"/>
      <sheetName val="Har.Alt"/>
    </sheetNames>
    <sheetDataSet>
      <sheetData sheetId="0">
        <row r="3">
          <cell r="AT3">
            <v>1</v>
          </cell>
          <cell r="AU3" t="str">
            <v>Minggu</v>
          </cell>
          <cell r="AV3">
            <v>1</v>
          </cell>
          <cell r="AW3" t="str">
            <v>Januari</v>
          </cell>
          <cell r="AX3">
            <v>1</v>
          </cell>
          <cell r="AY3" t="str">
            <v>Satu</v>
          </cell>
        </row>
        <row r="4">
          <cell r="AT4">
            <v>2</v>
          </cell>
          <cell r="AU4" t="str">
            <v>Senin</v>
          </cell>
          <cell r="AV4">
            <v>2</v>
          </cell>
          <cell r="AW4" t="str">
            <v>Februari</v>
          </cell>
          <cell r="AX4">
            <v>2</v>
          </cell>
          <cell r="AY4" t="str">
            <v>Dua</v>
          </cell>
          <cell r="BC4">
            <v>1</v>
          </cell>
          <cell r="BD4" t="str">
            <v>Satu</v>
          </cell>
        </row>
        <row r="5">
          <cell r="AT5">
            <v>3</v>
          </cell>
          <cell r="AU5" t="str">
            <v>Selasa</v>
          </cell>
          <cell r="AV5">
            <v>3</v>
          </cell>
          <cell r="AW5" t="str">
            <v>Maret</v>
          </cell>
          <cell r="AX5">
            <v>3</v>
          </cell>
          <cell r="AY5" t="str">
            <v>Tiga</v>
          </cell>
          <cell r="BC5">
            <v>2</v>
          </cell>
          <cell r="BD5" t="str">
            <v>Dua</v>
          </cell>
        </row>
        <row r="6">
          <cell r="AT6">
            <v>4</v>
          </cell>
          <cell r="AU6" t="str">
            <v>Rabu</v>
          </cell>
          <cell r="AV6">
            <v>4</v>
          </cell>
          <cell r="AW6" t="str">
            <v>April</v>
          </cell>
          <cell r="AX6">
            <v>4</v>
          </cell>
          <cell r="AY6" t="str">
            <v>Empat</v>
          </cell>
          <cell r="BC6">
            <v>3</v>
          </cell>
          <cell r="BD6" t="str">
            <v>Tiga</v>
          </cell>
        </row>
        <row r="7">
          <cell r="AT7">
            <v>5</v>
          </cell>
          <cell r="AU7" t="str">
            <v>Kamis</v>
          </cell>
          <cell r="AV7">
            <v>5</v>
          </cell>
          <cell r="AW7" t="str">
            <v>Mei</v>
          </cell>
          <cell r="AX7">
            <v>5</v>
          </cell>
          <cell r="AY7" t="str">
            <v>Lima</v>
          </cell>
          <cell r="BC7">
            <v>4</v>
          </cell>
          <cell r="BD7" t="str">
            <v>Empat</v>
          </cell>
        </row>
        <row r="8">
          <cell r="AT8">
            <v>6</v>
          </cell>
          <cell r="AU8" t="str">
            <v>Jumat</v>
          </cell>
          <cell r="AV8">
            <v>6</v>
          </cell>
          <cell r="AW8" t="str">
            <v>Juni</v>
          </cell>
          <cell r="AX8">
            <v>6</v>
          </cell>
          <cell r="AY8" t="str">
            <v>Enam</v>
          </cell>
          <cell r="BC8">
            <v>5</v>
          </cell>
          <cell r="BD8" t="str">
            <v>Lima</v>
          </cell>
        </row>
        <row r="9">
          <cell r="AT9">
            <v>7</v>
          </cell>
          <cell r="AU9" t="str">
            <v>Sabtu</v>
          </cell>
          <cell r="AV9">
            <v>7</v>
          </cell>
          <cell r="AW9" t="str">
            <v>Juli</v>
          </cell>
          <cell r="AX9">
            <v>7</v>
          </cell>
          <cell r="AY9" t="str">
            <v>Tujuh</v>
          </cell>
          <cell r="BC9">
            <v>6</v>
          </cell>
          <cell r="BD9" t="str">
            <v>Enam</v>
          </cell>
        </row>
        <row r="10">
          <cell r="AV10">
            <v>8</v>
          </cell>
          <cell r="AW10" t="str">
            <v>Agustus</v>
          </cell>
          <cell r="AX10">
            <v>8</v>
          </cell>
          <cell r="AY10" t="str">
            <v>Delapan</v>
          </cell>
          <cell r="BC10">
            <v>7</v>
          </cell>
          <cell r="BD10" t="str">
            <v>Tujuh</v>
          </cell>
        </row>
        <row r="11">
          <cell r="AV11">
            <v>9</v>
          </cell>
          <cell r="AW11" t="str">
            <v>September</v>
          </cell>
          <cell r="AX11">
            <v>9</v>
          </cell>
          <cell r="AY11" t="str">
            <v>Sembilan</v>
          </cell>
          <cell r="BC11">
            <v>8</v>
          </cell>
          <cell r="BD11" t="str">
            <v>Delapan</v>
          </cell>
        </row>
        <row r="12">
          <cell r="AV12">
            <v>10</v>
          </cell>
          <cell r="AW12" t="str">
            <v>Oktober</v>
          </cell>
          <cell r="AX12">
            <v>10</v>
          </cell>
          <cell r="AY12" t="str">
            <v>Sepuluh</v>
          </cell>
          <cell r="BC12">
            <v>9</v>
          </cell>
          <cell r="BD12" t="str">
            <v>Sembilan</v>
          </cell>
        </row>
        <row r="13">
          <cell r="AV13">
            <v>11</v>
          </cell>
          <cell r="AW13" t="str">
            <v>Nopember</v>
          </cell>
          <cell r="AX13">
            <v>11</v>
          </cell>
          <cell r="AY13" t="str">
            <v>Sebelas</v>
          </cell>
          <cell r="BC13">
            <v>10</v>
          </cell>
          <cell r="BD13" t="str">
            <v>Sepuluh</v>
          </cell>
        </row>
        <row r="14">
          <cell r="AV14">
            <v>12</v>
          </cell>
          <cell r="AW14" t="str">
            <v>Desember</v>
          </cell>
          <cell r="AX14">
            <v>12</v>
          </cell>
          <cell r="AY14" t="str">
            <v>Dua Belas</v>
          </cell>
          <cell r="BC14">
            <v>11</v>
          </cell>
          <cell r="BD14" t="str">
            <v>Sebelas</v>
          </cell>
        </row>
        <row r="15">
          <cell r="AX15">
            <v>13</v>
          </cell>
          <cell r="AY15" t="str">
            <v>Tiga Belas</v>
          </cell>
          <cell r="BC15">
            <v>12</v>
          </cell>
          <cell r="BD15" t="str">
            <v>Dua Belas</v>
          </cell>
        </row>
        <row r="16">
          <cell r="AX16">
            <v>14</v>
          </cell>
          <cell r="AY16" t="str">
            <v>Empat Belas</v>
          </cell>
          <cell r="BC16">
            <v>13</v>
          </cell>
          <cell r="BD16" t="str">
            <v>Tiga Belas</v>
          </cell>
        </row>
        <row r="17">
          <cell r="AX17">
            <v>15</v>
          </cell>
          <cell r="AY17" t="str">
            <v>Lima Belas</v>
          </cell>
          <cell r="BC17">
            <v>14</v>
          </cell>
          <cell r="BD17" t="str">
            <v>Empat Belas</v>
          </cell>
        </row>
        <row r="18">
          <cell r="AX18">
            <v>16</v>
          </cell>
          <cell r="AY18" t="str">
            <v>Enam Belas</v>
          </cell>
          <cell r="BC18">
            <v>15</v>
          </cell>
          <cell r="BD18" t="str">
            <v>Lima Belas</v>
          </cell>
        </row>
        <row r="19">
          <cell r="AX19">
            <v>17</v>
          </cell>
          <cell r="AY19" t="str">
            <v>Tujuh Belas</v>
          </cell>
          <cell r="BC19">
            <v>16</v>
          </cell>
          <cell r="BD19" t="str">
            <v>Enam Belas</v>
          </cell>
        </row>
        <row r="20">
          <cell r="AX20">
            <v>18</v>
          </cell>
          <cell r="AY20" t="str">
            <v>Delapan Belas</v>
          </cell>
          <cell r="BC20">
            <v>17</v>
          </cell>
          <cell r="BD20" t="str">
            <v>Tujuh Belas</v>
          </cell>
        </row>
        <row r="21">
          <cell r="AX21">
            <v>19</v>
          </cell>
          <cell r="AY21" t="str">
            <v>Sembilan Belas</v>
          </cell>
          <cell r="BC21">
            <v>18</v>
          </cell>
          <cell r="BD21" t="str">
            <v>Delapan Belas</v>
          </cell>
        </row>
        <row r="22">
          <cell r="AX22">
            <v>20</v>
          </cell>
          <cell r="AY22" t="str">
            <v>Dua Puluh</v>
          </cell>
          <cell r="BC22">
            <v>19</v>
          </cell>
          <cell r="BD22" t="str">
            <v>Sembilan Belas</v>
          </cell>
        </row>
        <row r="23">
          <cell r="AX23">
            <v>21</v>
          </cell>
          <cell r="AY23" t="str">
            <v>Dua Puluh Satu</v>
          </cell>
          <cell r="BC23">
            <v>20</v>
          </cell>
          <cell r="BD23" t="str">
            <v>Dua Puluh</v>
          </cell>
        </row>
        <row r="24">
          <cell r="AX24">
            <v>22</v>
          </cell>
          <cell r="AY24" t="str">
            <v>Dua Puluh Dua</v>
          </cell>
          <cell r="BC24">
            <v>21</v>
          </cell>
          <cell r="BD24" t="str">
            <v>Dua Puluh Satu</v>
          </cell>
        </row>
        <row r="25">
          <cell r="AX25">
            <v>23</v>
          </cell>
          <cell r="AY25" t="str">
            <v>Dua Puluh Tiga</v>
          </cell>
          <cell r="BC25">
            <v>22</v>
          </cell>
          <cell r="BD25" t="str">
            <v>Dua Puluh Dua</v>
          </cell>
        </row>
        <row r="26">
          <cell r="AX26">
            <v>24</v>
          </cell>
          <cell r="AY26" t="str">
            <v>Dua Puluh Empat</v>
          </cell>
          <cell r="BC26">
            <v>23</v>
          </cell>
          <cell r="BD26" t="str">
            <v>Dua Puluh Tiga</v>
          </cell>
        </row>
        <row r="27">
          <cell r="AX27">
            <v>25</v>
          </cell>
          <cell r="AY27" t="str">
            <v>Dua Puluh Lima</v>
          </cell>
          <cell r="BC27">
            <v>24</v>
          </cell>
          <cell r="BD27" t="str">
            <v>Dua Puluh Empat</v>
          </cell>
        </row>
        <row r="28">
          <cell r="AX28">
            <v>26</v>
          </cell>
          <cell r="AY28" t="str">
            <v>Dua Puluh Enam</v>
          </cell>
          <cell r="BC28">
            <v>25</v>
          </cell>
          <cell r="BD28" t="str">
            <v>Dua Puluh Lima</v>
          </cell>
        </row>
        <row r="29">
          <cell r="AX29">
            <v>27</v>
          </cell>
          <cell r="AY29" t="str">
            <v>Dua Puluh Tujuh</v>
          </cell>
          <cell r="BC29">
            <v>26</v>
          </cell>
          <cell r="BD29" t="str">
            <v>Dua Puluh Enam</v>
          </cell>
        </row>
        <row r="30">
          <cell r="AX30">
            <v>28</v>
          </cell>
          <cell r="AY30" t="str">
            <v>Dua Puluh Delapan</v>
          </cell>
          <cell r="BC30">
            <v>27</v>
          </cell>
          <cell r="BD30" t="str">
            <v>Dua Puluh Tujuh</v>
          </cell>
        </row>
        <row r="31">
          <cell r="AX31">
            <v>29</v>
          </cell>
          <cell r="AY31" t="str">
            <v>Dua Puluh Sembilan</v>
          </cell>
          <cell r="BC31">
            <v>28</v>
          </cell>
          <cell r="BD31" t="str">
            <v>Dua Puluh Delapan</v>
          </cell>
        </row>
        <row r="32">
          <cell r="AX32">
            <v>30</v>
          </cell>
          <cell r="AY32" t="str">
            <v>Tiga Puluh</v>
          </cell>
          <cell r="BC32">
            <v>29</v>
          </cell>
          <cell r="BD32" t="str">
            <v>Dua Puluh Sembilan</v>
          </cell>
        </row>
        <row r="33">
          <cell r="AX33">
            <v>31</v>
          </cell>
          <cell r="AY33" t="str">
            <v>Tiga Puluh Satu</v>
          </cell>
          <cell r="BC33">
            <v>30</v>
          </cell>
          <cell r="BD33" t="str">
            <v>Tiga Puluh</v>
          </cell>
        </row>
        <row r="34">
          <cell r="BC34">
            <v>31</v>
          </cell>
          <cell r="BD34" t="str">
            <v>Tiga Puluh Satu</v>
          </cell>
        </row>
        <row r="35">
          <cell r="BC35">
            <v>32</v>
          </cell>
          <cell r="BD35" t="str">
            <v>Tiga Puluh Dua</v>
          </cell>
        </row>
        <row r="36">
          <cell r="BC36">
            <v>33</v>
          </cell>
          <cell r="BD36" t="str">
            <v>Tiga Puluh Tiga</v>
          </cell>
        </row>
        <row r="37">
          <cell r="BC37">
            <v>34</v>
          </cell>
          <cell r="BD37" t="str">
            <v>Tiga Puluh Empat</v>
          </cell>
        </row>
        <row r="38">
          <cell r="BC38">
            <v>35</v>
          </cell>
          <cell r="BD38" t="str">
            <v>Tiga Puluh Lima</v>
          </cell>
        </row>
        <row r="39">
          <cell r="BC39">
            <v>36</v>
          </cell>
          <cell r="BD39" t="str">
            <v>Tiga Puluh Enam</v>
          </cell>
        </row>
        <row r="40">
          <cell r="BC40">
            <v>37</v>
          </cell>
          <cell r="BD40" t="str">
            <v>Tiga Puluh Tujuh</v>
          </cell>
        </row>
        <row r="41">
          <cell r="BC41">
            <v>38</v>
          </cell>
          <cell r="BD41" t="str">
            <v>Tiga Puluh Delapan</v>
          </cell>
        </row>
        <row r="42">
          <cell r="BC42">
            <v>39</v>
          </cell>
          <cell r="BD42" t="str">
            <v>Tiga Puluh Sembilan</v>
          </cell>
        </row>
        <row r="43">
          <cell r="BC43">
            <v>40</v>
          </cell>
          <cell r="BD43" t="str">
            <v>Empat Puluh</v>
          </cell>
        </row>
        <row r="44">
          <cell r="BC44">
            <v>41</v>
          </cell>
          <cell r="BD44" t="str">
            <v>Empat Puluh Satu</v>
          </cell>
        </row>
        <row r="45">
          <cell r="BC45">
            <v>42</v>
          </cell>
          <cell r="BD45" t="str">
            <v>Empat Puluh Dua</v>
          </cell>
        </row>
        <row r="46">
          <cell r="BC46">
            <v>43</v>
          </cell>
          <cell r="BD46" t="str">
            <v>Empat Puluh Tiga</v>
          </cell>
        </row>
        <row r="47">
          <cell r="BC47">
            <v>44</v>
          </cell>
          <cell r="BD47" t="str">
            <v>Empat Puluh Empat</v>
          </cell>
        </row>
        <row r="48">
          <cell r="BC48">
            <v>45</v>
          </cell>
          <cell r="BD48" t="str">
            <v>Empat Puluh Lima</v>
          </cell>
        </row>
        <row r="49">
          <cell r="BC49">
            <v>46</v>
          </cell>
          <cell r="BD49" t="str">
            <v>Empat Puluh Enam</v>
          </cell>
        </row>
        <row r="50">
          <cell r="BC50">
            <v>47</v>
          </cell>
          <cell r="BD50" t="str">
            <v>Empat Puluh Tujuh</v>
          </cell>
        </row>
        <row r="51">
          <cell r="BC51">
            <v>48</v>
          </cell>
          <cell r="BD51" t="str">
            <v>Empat Puluh Delapan</v>
          </cell>
        </row>
        <row r="52">
          <cell r="BC52">
            <v>49</v>
          </cell>
          <cell r="BD52" t="str">
            <v>Empat Puluh Sembilan</v>
          </cell>
        </row>
        <row r="53">
          <cell r="BC53">
            <v>50</v>
          </cell>
          <cell r="BD53" t="str">
            <v>Lima Puluh</v>
          </cell>
        </row>
        <row r="54">
          <cell r="BC54">
            <v>51</v>
          </cell>
          <cell r="BD54" t="str">
            <v>Lima Puluh Satu</v>
          </cell>
        </row>
        <row r="55">
          <cell r="BC55">
            <v>52</v>
          </cell>
          <cell r="BD55" t="str">
            <v>Lima Puluh Dua</v>
          </cell>
        </row>
        <row r="56">
          <cell r="BC56">
            <v>53</v>
          </cell>
          <cell r="BD56" t="str">
            <v>Lima Puluh Tiga</v>
          </cell>
        </row>
        <row r="57">
          <cell r="BC57">
            <v>54</v>
          </cell>
          <cell r="BD57" t="str">
            <v>Lima Puluh Empat</v>
          </cell>
        </row>
        <row r="58">
          <cell r="BC58">
            <v>55</v>
          </cell>
          <cell r="BD58" t="str">
            <v>Lima Puluh Lima</v>
          </cell>
        </row>
        <row r="59">
          <cell r="BC59">
            <v>56</v>
          </cell>
          <cell r="BD59" t="str">
            <v>Lima Puluh Enam</v>
          </cell>
        </row>
        <row r="60">
          <cell r="BC60">
            <v>57</v>
          </cell>
          <cell r="BD60" t="str">
            <v>Lima Puluh Tujuh</v>
          </cell>
        </row>
        <row r="61">
          <cell r="BC61">
            <v>58</v>
          </cell>
          <cell r="BD61" t="str">
            <v>Lima Puluh Delapan</v>
          </cell>
        </row>
        <row r="62">
          <cell r="BC62">
            <v>59</v>
          </cell>
          <cell r="BD62" t="str">
            <v>Lima Puluh Sembilan</v>
          </cell>
        </row>
        <row r="63">
          <cell r="BC63">
            <v>60</v>
          </cell>
          <cell r="BD63" t="str">
            <v>Enam Puluh</v>
          </cell>
        </row>
        <row r="64">
          <cell r="BC64">
            <v>61</v>
          </cell>
          <cell r="BD64" t="str">
            <v>Enam Puluh Satu</v>
          </cell>
        </row>
        <row r="65">
          <cell r="BC65">
            <v>62</v>
          </cell>
          <cell r="BD65" t="str">
            <v>Enam Puluh Dua</v>
          </cell>
        </row>
        <row r="66">
          <cell r="BC66">
            <v>63</v>
          </cell>
          <cell r="BD66" t="str">
            <v>Enam Puluh Tiga</v>
          </cell>
        </row>
        <row r="67">
          <cell r="BC67">
            <v>64</v>
          </cell>
          <cell r="BD67" t="str">
            <v>Enam Puluh Empat</v>
          </cell>
        </row>
        <row r="68">
          <cell r="BC68">
            <v>65</v>
          </cell>
          <cell r="BD68" t="str">
            <v>Enam Puluh Lima</v>
          </cell>
        </row>
        <row r="69">
          <cell r="BC69">
            <v>66</v>
          </cell>
          <cell r="BD69" t="str">
            <v>Enam Puluh Enam</v>
          </cell>
        </row>
        <row r="70">
          <cell r="BC70">
            <v>67</v>
          </cell>
          <cell r="BD70" t="str">
            <v>Enam Puluh Tujuh</v>
          </cell>
        </row>
        <row r="71">
          <cell r="BC71">
            <v>68</v>
          </cell>
          <cell r="BD71" t="str">
            <v>Enam Puluh Delapan</v>
          </cell>
        </row>
        <row r="72">
          <cell r="BC72">
            <v>69</v>
          </cell>
          <cell r="BD72" t="str">
            <v>Enam Puluh Sembilan</v>
          </cell>
        </row>
        <row r="73">
          <cell r="BC73">
            <v>70</v>
          </cell>
          <cell r="BD73" t="str">
            <v>Tujuh Puluh</v>
          </cell>
        </row>
        <row r="74">
          <cell r="BC74">
            <v>71</v>
          </cell>
          <cell r="BD74" t="str">
            <v>Tujuh Puluh Satu</v>
          </cell>
        </row>
        <row r="75">
          <cell r="BC75">
            <v>72</v>
          </cell>
          <cell r="BD75" t="str">
            <v>Tujuh Puluh Dua</v>
          </cell>
        </row>
        <row r="76">
          <cell r="BC76">
            <v>73</v>
          </cell>
          <cell r="BD76" t="str">
            <v>Tujuh Puluh Tiga</v>
          </cell>
        </row>
        <row r="77">
          <cell r="BC77">
            <v>74</v>
          </cell>
          <cell r="BD77" t="str">
            <v>Tujuh Puluh Empat</v>
          </cell>
        </row>
        <row r="78">
          <cell r="BC78">
            <v>75</v>
          </cell>
          <cell r="BD78" t="str">
            <v>Tujuh Puluh Lima</v>
          </cell>
        </row>
        <row r="79">
          <cell r="BC79">
            <v>76</v>
          </cell>
          <cell r="BD79" t="str">
            <v>Tujuh Puluh Enam</v>
          </cell>
        </row>
        <row r="80">
          <cell r="BC80">
            <v>77</v>
          </cell>
          <cell r="BD80" t="str">
            <v>Tujuh Puluh Tujuh</v>
          </cell>
        </row>
        <row r="81">
          <cell r="BC81">
            <v>78</v>
          </cell>
          <cell r="BD81" t="str">
            <v>Tujuh Puluh Delapan</v>
          </cell>
        </row>
        <row r="82">
          <cell r="BC82">
            <v>79</v>
          </cell>
          <cell r="BD82" t="str">
            <v>Tujuh Puluh Sembilan</v>
          </cell>
        </row>
        <row r="83">
          <cell r="BC83">
            <v>80</v>
          </cell>
          <cell r="BD83" t="str">
            <v>Delapan Puluh</v>
          </cell>
        </row>
        <row r="84">
          <cell r="BC84">
            <v>81</v>
          </cell>
          <cell r="BD84" t="str">
            <v>Delapan Puluh Satu</v>
          </cell>
        </row>
        <row r="85">
          <cell r="BC85">
            <v>82</v>
          </cell>
          <cell r="BD85" t="str">
            <v>Delapan Puluh Dua</v>
          </cell>
        </row>
        <row r="86">
          <cell r="BC86">
            <v>83</v>
          </cell>
          <cell r="BD86" t="str">
            <v>Delapan Puluh Tiga</v>
          </cell>
        </row>
        <row r="87">
          <cell r="BC87">
            <v>84</v>
          </cell>
          <cell r="BD87" t="str">
            <v>Delapan Puluh Empat</v>
          </cell>
        </row>
        <row r="88">
          <cell r="BC88">
            <v>85</v>
          </cell>
          <cell r="BD88" t="str">
            <v>Delapan Puluh Lima</v>
          </cell>
        </row>
        <row r="89">
          <cell r="BC89">
            <v>86</v>
          </cell>
          <cell r="BD89" t="str">
            <v>Delapan Puluh Enam</v>
          </cell>
        </row>
        <row r="90">
          <cell r="BC90">
            <v>87</v>
          </cell>
          <cell r="BD90" t="str">
            <v>Delapan Puluh Tujuh</v>
          </cell>
        </row>
        <row r="91">
          <cell r="BC91">
            <v>88</v>
          </cell>
          <cell r="BD91" t="str">
            <v>Delapan Puluh Delapan</v>
          </cell>
        </row>
        <row r="92">
          <cell r="BC92">
            <v>89</v>
          </cell>
          <cell r="BD92" t="str">
            <v>Delapan Puluh Sembilan</v>
          </cell>
        </row>
        <row r="93">
          <cell r="BC93">
            <v>90</v>
          </cell>
          <cell r="BD93" t="str">
            <v>Sembilan Puluh</v>
          </cell>
        </row>
        <row r="94">
          <cell r="BC94">
            <v>91</v>
          </cell>
          <cell r="BD94" t="str">
            <v>Sembilan Puluh Satu</v>
          </cell>
        </row>
        <row r="95">
          <cell r="BC95">
            <v>92</v>
          </cell>
          <cell r="BD95" t="str">
            <v>Sembilan Puluh Dua</v>
          </cell>
        </row>
        <row r="96">
          <cell r="BC96">
            <v>93</v>
          </cell>
          <cell r="BD96" t="str">
            <v>Sembilan Puluh Tiga</v>
          </cell>
        </row>
        <row r="97">
          <cell r="BC97">
            <v>94</v>
          </cell>
          <cell r="BD97" t="str">
            <v>Sembilan Puluh Empat</v>
          </cell>
        </row>
        <row r="98">
          <cell r="BC98">
            <v>95</v>
          </cell>
          <cell r="BD98" t="str">
            <v>Sembilan Puluh Lima</v>
          </cell>
        </row>
        <row r="99">
          <cell r="BC99">
            <v>96</v>
          </cell>
          <cell r="BD99" t="str">
            <v>Sembilan Puluh Enam</v>
          </cell>
        </row>
        <row r="100">
          <cell r="BC100">
            <v>97</v>
          </cell>
          <cell r="BD100" t="str">
            <v>Sembilan Puluh Tujuh</v>
          </cell>
        </row>
        <row r="101">
          <cell r="BC101">
            <v>98</v>
          </cell>
          <cell r="BD101" t="str">
            <v>Sembilan Puluh Delapan</v>
          </cell>
        </row>
        <row r="102">
          <cell r="BC102">
            <v>99</v>
          </cell>
          <cell r="BD102" t="str">
            <v>Sembilan Puluh Sembilan</v>
          </cell>
        </row>
        <row r="103">
          <cell r="BC103">
            <v>100</v>
          </cell>
          <cell r="BD103" t="str">
            <v>Seratus</v>
          </cell>
        </row>
        <row r="104">
          <cell r="BC104">
            <v>101</v>
          </cell>
          <cell r="BD104" t="str">
            <v>Seratus Satu</v>
          </cell>
        </row>
        <row r="105">
          <cell r="BC105">
            <v>102</v>
          </cell>
          <cell r="BD105" t="str">
            <v>Seratus Dua</v>
          </cell>
        </row>
        <row r="106">
          <cell r="BC106">
            <v>103</v>
          </cell>
          <cell r="BD106" t="str">
            <v>Seratus Tiga</v>
          </cell>
        </row>
        <row r="107">
          <cell r="BC107">
            <v>104</v>
          </cell>
          <cell r="BD107" t="str">
            <v>Seratus Empat</v>
          </cell>
        </row>
        <row r="108">
          <cell r="BC108">
            <v>105</v>
          </cell>
          <cell r="BD108" t="str">
            <v>Seratus Lima</v>
          </cell>
        </row>
        <row r="109">
          <cell r="BC109">
            <v>106</v>
          </cell>
          <cell r="BD109" t="str">
            <v>Seratus Enam</v>
          </cell>
        </row>
        <row r="110">
          <cell r="BC110">
            <v>107</v>
          </cell>
          <cell r="BD110" t="str">
            <v>Seratus Tujuh</v>
          </cell>
        </row>
        <row r="111">
          <cell r="BC111">
            <v>108</v>
          </cell>
          <cell r="BD111" t="str">
            <v>Seratus Delapan</v>
          </cell>
        </row>
        <row r="112">
          <cell r="BC112">
            <v>109</v>
          </cell>
          <cell r="BD112" t="str">
            <v>Seratus Sembilan</v>
          </cell>
        </row>
        <row r="113">
          <cell r="BC113">
            <v>110</v>
          </cell>
          <cell r="BD113" t="str">
            <v>Seratus Sepuluh</v>
          </cell>
        </row>
        <row r="114">
          <cell r="BC114">
            <v>111</v>
          </cell>
          <cell r="BD114" t="str">
            <v>Seratus Sebelas</v>
          </cell>
        </row>
        <row r="115">
          <cell r="BC115">
            <v>112</v>
          </cell>
          <cell r="BD115" t="str">
            <v>Seratus Dua Belas</v>
          </cell>
        </row>
        <row r="116">
          <cell r="BC116">
            <v>113</v>
          </cell>
          <cell r="BD116" t="str">
            <v>Seratus Tiga Belas</v>
          </cell>
        </row>
        <row r="117">
          <cell r="BC117">
            <v>114</v>
          </cell>
          <cell r="BD117" t="str">
            <v>Seratus Empat Belas</v>
          </cell>
        </row>
        <row r="118">
          <cell r="BC118">
            <v>115</v>
          </cell>
          <cell r="BD118" t="str">
            <v>Seratus Lima Belas</v>
          </cell>
        </row>
        <row r="119">
          <cell r="BC119">
            <v>116</v>
          </cell>
          <cell r="BD119" t="str">
            <v>Seratus Enam Belas</v>
          </cell>
        </row>
        <row r="120">
          <cell r="BC120">
            <v>117</v>
          </cell>
          <cell r="BD120" t="str">
            <v>Seratus Tujuh Belas</v>
          </cell>
        </row>
        <row r="121">
          <cell r="BC121">
            <v>118</v>
          </cell>
          <cell r="BD121" t="str">
            <v>Seratus Delapan Belas</v>
          </cell>
        </row>
        <row r="122">
          <cell r="BC122">
            <v>119</v>
          </cell>
          <cell r="BD122" t="str">
            <v>Seratus Sembilan Belas</v>
          </cell>
        </row>
        <row r="123">
          <cell r="BC123">
            <v>120</v>
          </cell>
          <cell r="BD123" t="str">
            <v>Seratus Dua Puluh</v>
          </cell>
        </row>
        <row r="124">
          <cell r="BC124">
            <v>121</v>
          </cell>
          <cell r="BD124" t="str">
            <v>Seratus Dua Puluh Satu</v>
          </cell>
        </row>
        <row r="125">
          <cell r="BC125">
            <v>122</v>
          </cell>
          <cell r="BD125" t="str">
            <v>Seratus Dua Puluh Dua</v>
          </cell>
        </row>
        <row r="126">
          <cell r="BC126">
            <v>123</v>
          </cell>
          <cell r="BD126" t="str">
            <v>Seratus Dua Puluh Tiga</v>
          </cell>
        </row>
        <row r="127">
          <cell r="BC127">
            <v>124</v>
          </cell>
          <cell r="BD127" t="str">
            <v>Seratus Dua Puluh Empat</v>
          </cell>
        </row>
        <row r="128">
          <cell r="BC128">
            <v>125</v>
          </cell>
          <cell r="BD128" t="str">
            <v>Seratus Dua Puluh Lima</v>
          </cell>
        </row>
        <row r="129">
          <cell r="BC129">
            <v>126</v>
          </cell>
          <cell r="BD129" t="str">
            <v>Seratus Dua Puluh Enam</v>
          </cell>
        </row>
        <row r="130">
          <cell r="BC130">
            <v>127</v>
          </cell>
          <cell r="BD130" t="str">
            <v>Seratus Dua Puluh Tujuh</v>
          </cell>
        </row>
        <row r="131">
          <cell r="BC131">
            <v>128</v>
          </cell>
          <cell r="BD131" t="str">
            <v>Seratus Dua Puluh Delapan</v>
          </cell>
        </row>
        <row r="132">
          <cell r="BC132">
            <v>129</v>
          </cell>
          <cell r="BD132" t="str">
            <v>Seratus Dua Puluh Sembilan</v>
          </cell>
        </row>
        <row r="133">
          <cell r="BC133">
            <v>130</v>
          </cell>
          <cell r="BD133" t="str">
            <v>Seratus Tiga Puluh</v>
          </cell>
        </row>
        <row r="134">
          <cell r="BC134">
            <v>131</v>
          </cell>
          <cell r="BD134" t="str">
            <v>Seratus Tiga Puluh Satu</v>
          </cell>
        </row>
        <row r="135">
          <cell r="BC135">
            <v>132</v>
          </cell>
          <cell r="BD135" t="str">
            <v>Seratus Tiga Puluh Dua</v>
          </cell>
        </row>
        <row r="136">
          <cell r="BC136">
            <v>133</v>
          </cell>
          <cell r="BD136" t="str">
            <v>Seratus Tiga Puluh Tiga</v>
          </cell>
        </row>
        <row r="137">
          <cell r="BC137">
            <v>134</v>
          </cell>
          <cell r="BD137" t="str">
            <v>Seratus Tiga Puluh Empat</v>
          </cell>
        </row>
        <row r="138">
          <cell r="BC138">
            <v>135</v>
          </cell>
          <cell r="BD138" t="str">
            <v>Seratus Tiga Puluh Lima</v>
          </cell>
        </row>
        <row r="139">
          <cell r="BC139">
            <v>136</v>
          </cell>
          <cell r="BD139" t="str">
            <v>Seratus Tiga Puluh Enam</v>
          </cell>
        </row>
        <row r="140">
          <cell r="BC140">
            <v>137</v>
          </cell>
          <cell r="BD140" t="str">
            <v>Seratus Tiga Puluh Tujuh</v>
          </cell>
        </row>
        <row r="141">
          <cell r="BC141">
            <v>138</v>
          </cell>
          <cell r="BD141" t="str">
            <v>Seratus Tiga Puluh Delapan</v>
          </cell>
        </row>
        <row r="142">
          <cell r="BC142">
            <v>139</v>
          </cell>
          <cell r="BD142" t="str">
            <v>Seratus Tiga Puluh Sembilan</v>
          </cell>
        </row>
        <row r="143">
          <cell r="BC143">
            <v>140</v>
          </cell>
          <cell r="BD143" t="str">
            <v>Seratus Empat Puluh</v>
          </cell>
        </row>
        <row r="144">
          <cell r="BC144">
            <v>141</v>
          </cell>
          <cell r="BD144" t="str">
            <v>Seratus Empat Puluh Satu</v>
          </cell>
        </row>
        <row r="145">
          <cell r="BC145">
            <v>142</v>
          </cell>
          <cell r="BD145" t="str">
            <v>Seratus Empat Puluh Dua</v>
          </cell>
        </row>
        <row r="146">
          <cell r="BC146">
            <v>143</v>
          </cell>
          <cell r="BD146" t="str">
            <v>Seratus Empat Puluh Tiga</v>
          </cell>
        </row>
        <row r="147">
          <cell r="BC147">
            <v>144</v>
          </cell>
          <cell r="BD147" t="str">
            <v>Seratus Empat Puluh Empat</v>
          </cell>
        </row>
        <row r="148">
          <cell r="BC148">
            <v>145</v>
          </cell>
          <cell r="BD148" t="str">
            <v>Seratus Empat Puluh Lima</v>
          </cell>
        </row>
        <row r="149">
          <cell r="BC149">
            <v>146</v>
          </cell>
          <cell r="BD149" t="str">
            <v>Seratus Empat Puluh Enam</v>
          </cell>
        </row>
        <row r="150">
          <cell r="BC150">
            <v>147</v>
          </cell>
          <cell r="BD150" t="str">
            <v>Seratus Empat Puluh Tujuh</v>
          </cell>
        </row>
        <row r="151">
          <cell r="BC151">
            <v>148</v>
          </cell>
          <cell r="BD151" t="str">
            <v>Seratus Empat Puluh Delapan</v>
          </cell>
        </row>
        <row r="152">
          <cell r="BC152">
            <v>149</v>
          </cell>
          <cell r="BD152" t="str">
            <v>Seratus Empat Puluh Sembilan</v>
          </cell>
        </row>
        <row r="153">
          <cell r="BC153">
            <v>150</v>
          </cell>
          <cell r="BD153" t="str">
            <v>Seratus Lima Puluh</v>
          </cell>
        </row>
        <row r="154">
          <cell r="BC154">
            <v>151</v>
          </cell>
          <cell r="BD154" t="str">
            <v>Seratus Lima Puluh Satu</v>
          </cell>
        </row>
        <row r="155">
          <cell r="BC155">
            <v>152</v>
          </cell>
          <cell r="BD155" t="str">
            <v>Seratus Lima Puluh Dua</v>
          </cell>
        </row>
        <row r="156">
          <cell r="BC156">
            <v>153</v>
          </cell>
          <cell r="BD156" t="str">
            <v>Seratus Lima Puluh Tiga</v>
          </cell>
        </row>
        <row r="157">
          <cell r="BC157">
            <v>154</v>
          </cell>
          <cell r="BD157" t="str">
            <v>Seratus Lima Puluh Empat</v>
          </cell>
        </row>
        <row r="158">
          <cell r="BC158">
            <v>155</v>
          </cell>
          <cell r="BD158" t="str">
            <v>Seratus Lima Puluh Lima</v>
          </cell>
        </row>
        <row r="159">
          <cell r="BC159">
            <v>156</v>
          </cell>
          <cell r="BD159" t="str">
            <v>Seratus Lima Puluh Enam</v>
          </cell>
        </row>
        <row r="160">
          <cell r="BC160">
            <v>157</v>
          </cell>
          <cell r="BD160" t="str">
            <v>Seratus Lima Puluh Tujuh</v>
          </cell>
        </row>
        <row r="161">
          <cell r="BC161">
            <v>158</v>
          </cell>
          <cell r="BD161" t="str">
            <v>Seratus Lima Puluh Delapan</v>
          </cell>
        </row>
        <row r="162">
          <cell r="BC162">
            <v>159</v>
          </cell>
          <cell r="BD162" t="str">
            <v>Seratus Lima Puluh Sembilan</v>
          </cell>
        </row>
        <row r="163">
          <cell r="BC163">
            <v>160</v>
          </cell>
          <cell r="BD163" t="str">
            <v>Seratus Enam Puluh</v>
          </cell>
        </row>
        <row r="164">
          <cell r="BC164">
            <v>161</v>
          </cell>
          <cell r="BD164" t="str">
            <v>Seratus Enam Puluh Satu</v>
          </cell>
        </row>
        <row r="165">
          <cell r="BC165">
            <v>162</v>
          </cell>
          <cell r="BD165" t="str">
            <v>Seratus Enam Puluh Dua</v>
          </cell>
        </row>
        <row r="166">
          <cell r="BC166">
            <v>163</v>
          </cell>
          <cell r="BD166" t="str">
            <v>Seratus Enam Puluh Tiga</v>
          </cell>
        </row>
        <row r="167">
          <cell r="BC167">
            <v>164</v>
          </cell>
          <cell r="BD167" t="str">
            <v>Seratus Enam Puluh Empat</v>
          </cell>
        </row>
        <row r="168">
          <cell r="BC168">
            <v>165</v>
          </cell>
          <cell r="BD168" t="str">
            <v>Seratus Enam Puluh Lima</v>
          </cell>
        </row>
        <row r="169">
          <cell r="BC169">
            <v>166</v>
          </cell>
          <cell r="BD169" t="str">
            <v>Seratus Enam Puluh Enam</v>
          </cell>
        </row>
        <row r="170">
          <cell r="BC170">
            <v>167</v>
          </cell>
          <cell r="BD170" t="str">
            <v>Seratus Enam Puluh Tujuh</v>
          </cell>
        </row>
        <row r="171">
          <cell r="BC171">
            <v>168</v>
          </cell>
          <cell r="BD171" t="str">
            <v>Seratus Enam Puluh Delapan</v>
          </cell>
        </row>
        <row r="172">
          <cell r="BC172">
            <v>169</v>
          </cell>
          <cell r="BD172" t="str">
            <v>Seratus Enam Puluh Sembilan</v>
          </cell>
        </row>
        <row r="173">
          <cell r="BC173">
            <v>170</v>
          </cell>
          <cell r="BD173" t="str">
            <v>Seratus Tujuh Puluh</v>
          </cell>
        </row>
        <row r="174">
          <cell r="BC174">
            <v>171</v>
          </cell>
          <cell r="BD174" t="str">
            <v>Seratus Tujuh Puluh Satu</v>
          </cell>
        </row>
        <row r="175">
          <cell r="BC175">
            <v>172</v>
          </cell>
          <cell r="BD175" t="str">
            <v>Seratus Tujuh Puluh Dua</v>
          </cell>
        </row>
        <row r="176">
          <cell r="BC176">
            <v>173</v>
          </cell>
          <cell r="BD176" t="str">
            <v>Seratus Tujuh Puluh Tiga</v>
          </cell>
        </row>
        <row r="177">
          <cell r="BC177">
            <v>174</v>
          </cell>
          <cell r="BD177" t="str">
            <v>Seratus Tujuh Puluh Empat</v>
          </cell>
        </row>
        <row r="178">
          <cell r="BC178">
            <v>175</v>
          </cell>
          <cell r="BD178" t="str">
            <v>Seratus Tujuh Puluh Lima</v>
          </cell>
        </row>
        <row r="179">
          <cell r="BC179">
            <v>176</v>
          </cell>
          <cell r="BD179" t="str">
            <v>Seratus Tujuh Puluh Enam</v>
          </cell>
        </row>
        <row r="180">
          <cell r="BC180">
            <v>177</v>
          </cell>
          <cell r="BD180" t="str">
            <v>Seratus Tujuh Puluh Tujuh</v>
          </cell>
        </row>
        <row r="181">
          <cell r="BC181">
            <v>178</v>
          </cell>
          <cell r="BD181" t="str">
            <v>Seratus Tujuh Puluh Delapan</v>
          </cell>
        </row>
        <row r="182">
          <cell r="BC182">
            <v>179</v>
          </cell>
          <cell r="BD182" t="str">
            <v>Seratus Tujuh Puluh Sembilan</v>
          </cell>
        </row>
        <row r="183">
          <cell r="BC183">
            <v>180</v>
          </cell>
          <cell r="BD183" t="str">
            <v>Seratus Delapan Puluh</v>
          </cell>
        </row>
        <row r="184">
          <cell r="BC184">
            <v>181</v>
          </cell>
          <cell r="BD184" t="str">
            <v>Seratus Delapan Puluh Satu</v>
          </cell>
        </row>
        <row r="185">
          <cell r="BC185">
            <v>182</v>
          </cell>
          <cell r="BD185" t="str">
            <v>Seratus Delapan Puluh Dua</v>
          </cell>
        </row>
        <row r="186">
          <cell r="BC186">
            <v>183</v>
          </cell>
          <cell r="BD186" t="str">
            <v>Seratus Delapan Puluh Tiga</v>
          </cell>
        </row>
        <row r="187">
          <cell r="BC187">
            <v>184</v>
          </cell>
          <cell r="BD187" t="str">
            <v>Seratus Delapan Puluh Empat</v>
          </cell>
        </row>
        <row r="188">
          <cell r="BC188">
            <v>185</v>
          </cell>
          <cell r="BD188" t="str">
            <v>Seratus Delapan Puluh Lima</v>
          </cell>
        </row>
        <row r="189">
          <cell r="BC189">
            <v>186</v>
          </cell>
          <cell r="BD189" t="str">
            <v>Seratus Delapan Puluh Enam</v>
          </cell>
        </row>
        <row r="190">
          <cell r="BC190">
            <v>187</v>
          </cell>
          <cell r="BD190" t="str">
            <v>Seratus Delapan Puluh Tujuh</v>
          </cell>
        </row>
        <row r="191">
          <cell r="BC191">
            <v>188</v>
          </cell>
          <cell r="BD191" t="str">
            <v>Seratus Delapan Puluh Delapan</v>
          </cell>
        </row>
        <row r="192">
          <cell r="BC192">
            <v>189</v>
          </cell>
          <cell r="BD192" t="str">
            <v>Seratus Delapan Puluh Sembilan</v>
          </cell>
        </row>
        <row r="193">
          <cell r="BC193">
            <v>190</v>
          </cell>
          <cell r="BD193" t="str">
            <v>Seratus Sembilan Puluh</v>
          </cell>
        </row>
        <row r="194">
          <cell r="BC194">
            <v>191</v>
          </cell>
          <cell r="BD194" t="str">
            <v>Seratus Sembilan Puluh Satu</v>
          </cell>
        </row>
        <row r="195">
          <cell r="BC195">
            <v>192</v>
          </cell>
          <cell r="BD195" t="str">
            <v>Seratus Sembilan Puluh Dua</v>
          </cell>
        </row>
        <row r="196">
          <cell r="BC196">
            <v>193</v>
          </cell>
          <cell r="BD196" t="str">
            <v>Seratus Sembilan Puluh Tiga</v>
          </cell>
        </row>
        <row r="197">
          <cell r="BC197">
            <v>194</v>
          </cell>
          <cell r="BD197" t="str">
            <v>Seratus Sembilan Puluh Empat</v>
          </cell>
        </row>
        <row r="198">
          <cell r="BC198">
            <v>195</v>
          </cell>
          <cell r="BD198" t="str">
            <v>Seratus Sembilan Puluh Lima</v>
          </cell>
        </row>
        <row r="199">
          <cell r="BC199">
            <v>196</v>
          </cell>
          <cell r="BD199" t="str">
            <v>Seratus Sembilan Puluh Enam</v>
          </cell>
        </row>
        <row r="200">
          <cell r="BC200">
            <v>197</v>
          </cell>
          <cell r="BD200" t="str">
            <v>Seratus Sembilan Puluh Tujuh</v>
          </cell>
        </row>
        <row r="201">
          <cell r="BC201">
            <v>198</v>
          </cell>
          <cell r="BD201" t="str">
            <v>Seratus Sembilan Puluh Delapan</v>
          </cell>
        </row>
        <row r="202">
          <cell r="BC202">
            <v>199</v>
          </cell>
          <cell r="BD202" t="str">
            <v>Seratus Sembilan Puluh Sembilan</v>
          </cell>
        </row>
        <row r="203">
          <cell r="BC203">
            <v>200</v>
          </cell>
          <cell r="BD203" t="str">
            <v>Dua Ratus</v>
          </cell>
        </row>
        <row r="204">
          <cell r="BC204">
            <v>201</v>
          </cell>
          <cell r="BD204" t="str">
            <v>Dua Ratus Satu</v>
          </cell>
        </row>
        <row r="205">
          <cell r="BC205">
            <v>202</v>
          </cell>
          <cell r="BD205" t="str">
            <v>Dua Ratus Dua</v>
          </cell>
        </row>
        <row r="206">
          <cell r="BC206">
            <v>203</v>
          </cell>
          <cell r="BD206" t="str">
            <v>Dua Ratus Tiga</v>
          </cell>
        </row>
        <row r="207">
          <cell r="BC207">
            <v>204</v>
          </cell>
          <cell r="BD207" t="str">
            <v>Dua Ratus Empat</v>
          </cell>
        </row>
        <row r="208">
          <cell r="BC208">
            <v>205</v>
          </cell>
          <cell r="BD208" t="str">
            <v>Dua Ratus Lima</v>
          </cell>
        </row>
        <row r="209">
          <cell r="BC209">
            <v>206</v>
          </cell>
          <cell r="BD209" t="str">
            <v>Dua Ratus Enam</v>
          </cell>
        </row>
        <row r="210">
          <cell r="BC210">
            <v>207</v>
          </cell>
          <cell r="BD210" t="str">
            <v>Dua Ratus Tujuh</v>
          </cell>
        </row>
        <row r="211">
          <cell r="BC211">
            <v>208</v>
          </cell>
          <cell r="BD211" t="str">
            <v>Dua Ratus Delapan</v>
          </cell>
        </row>
        <row r="212">
          <cell r="BC212">
            <v>209</v>
          </cell>
          <cell r="BD212" t="str">
            <v>Dua Ratus sembilan</v>
          </cell>
        </row>
        <row r="213">
          <cell r="BC213">
            <v>210</v>
          </cell>
          <cell r="BD213" t="str">
            <v>Dua Ratus Sepuluh</v>
          </cell>
        </row>
        <row r="214">
          <cell r="BC214">
            <v>211</v>
          </cell>
          <cell r="BD214" t="str">
            <v>Dua Ratus Sebelas</v>
          </cell>
        </row>
        <row r="215">
          <cell r="BC215">
            <v>212</v>
          </cell>
          <cell r="BD215" t="str">
            <v>Dua Ratus Dua Belas</v>
          </cell>
        </row>
        <row r="216">
          <cell r="BC216">
            <v>213</v>
          </cell>
          <cell r="BD216" t="str">
            <v>Dua Ratus Tiga Belas</v>
          </cell>
        </row>
        <row r="217">
          <cell r="BC217">
            <v>214</v>
          </cell>
          <cell r="BD217" t="str">
            <v>Dua Ratus Empat Belas</v>
          </cell>
        </row>
        <row r="218">
          <cell r="BC218">
            <v>215</v>
          </cell>
          <cell r="BD218" t="str">
            <v>Dua Ratus Lima Belas</v>
          </cell>
        </row>
        <row r="219">
          <cell r="BC219">
            <v>216</v>
          </cell>
          <cell r="BD219" t="str">
            <v>Dua Ratus Enam Belas</v>
          </cell>
        </row>
        <row r="220">
          <cell r="BC220">
            <v>217</v>
          </cell>
          <cell r="BD220" t="str">
            <v>Dua Ratus Tujuh Belas</v>
          </cell>
        </row>
        <row r="221">
          <cell r="BC221">
            <v>218</v>
          </cell>
          <cell r="BD221" t="str">
            <v>Dua Ratus Delapan Belas</v>
          </cell>
        </row>
        <row r="222">
          <cell r="BC222">
            <v>219</v>
          </cell>
          <cell r="BD222" t="str">
            <v>Dua Ratus Sembilan Belas</v>
          </cell>
        </row>
        <row r="223">
          <cell r="BC223">
            <v>220</v>
          </cell>
          <cell r="BD223" t="str">
            <v>Dua Ratus Dua Puluh</v>
          </cell>
        </row>
        <row r="224">
          <cell r="BC224">
            <v>221</v>
          </cell>
          <cell r="BD224" t="str">
            <v>Dua Ratus Dua Puluh Satu</v>
          </cell>
        </row>
        <row r="225">
          <cell r="BC225">
            <v>222</v>
          </cell>
          <cell r="BD225" t="str">
            <v>Dua Ratus Dua Puluh Dua</v>
          </cell>
        </row>
        <row r="226">
          <cell r="BC226">
            <v>223</v>
          </cell>
          <cell r="BD226" t="str">
            <v>Dua Ratus Dua Puluh Tiga</v>
          </cell>
        </row>
        <row r="227">
          <cell r="BC227">
            <v>224</v>
          </cell>
          <cell r="BD227" t="str">
            <v>Dua Ratus Dua Puluh Empat</v>
          </cell>
        </row>
        <row r="228">
          <cell r="BC228">
            <v>225</v>
          </cell>
          <cell r="BD228" t="str">
            <v>Dua Ratus Dua Puluh Lima</v>
          </cell>
        </row>
        <row r="229">
          <cell r="BC229">
            <v>226</v>
          </cell>
          <cell r="BD229" t="str">
            <v>Dua Ratus Dua Puluh Enam</v>
          </cell>
        </row>
        <row r="230">
          <cell r="BC230">
            <v>227</v>
          </cell>
          <cell r="BD230" t="str">
            <v>Dua Ratus Dua Puluh Tujuh</v>
          </cell>
        </row>
        <row r="231">
          <cell r="BC231">
            <v>228</v>
          </cell>
          <cell r="BD231" t="str">
            <v>Dua Ratus Dua Puluh Delapan</v>
          </cell>
        </row>
        <row r="232">
          <cell r="BC232">
            <v>229</v>
          </cell>
          <cell r="BD232" t="str">
            <v>Dua Ratus Dua Puluh Sembilan</v>
          </cell>
        </row>
        <row r="233">
          <cell r="BC233">
            <v>230</v>
          </cell>
          <cell r="BD233" t="str">
            <v>Dua Ratus Tiga Puluh</v>
          </cell>
        </row>
        <row r="234">
          <cell r="BC234">
            <v>231</v>
          </cell>
          <cell r="BD234" t="str">
            <v>Dua Ratus Tiga Puluh Satu</v>
          </cell>
        </row>
        <row r="235">
          <cell r="BC235">
            <v>232</v>
          </cell>
          <cell r="BD235" t="str">
            <v>Dua Ratus Tiga Puluh Dua</v>
          </cell>
        </row>
        <row r="236">
          <cell r="BC236">
            <v>233</v>
          </cell>
          <cell r="BD236" t="str">
            <v>Dua Ratus Tiga Puluh Tiga</v>
          </cell>
        </row>
        <row r="237">
          <cell r="BC237">
            <v>234</v>
          </cell>
          <cell r="BD237" t="str">
            <v>Dua Ratus Tiga Puluh Empat</v>
          </cell>
        </row>
        <row r="238">
          <cell r="BC238">
            <v>235</v>
          </cell>
          <cell r="BD238" t="str">
            <v>Dua Ratus Tiga Puluh Lima</v>
          </cell>
        </row>
        <row r="239">
          <cell r="BC239">
            <v>236</v>
          </cell>
          <cell r="BD239" t="str">
            <v>Dua Ratus Tiga Puluh Enam</v>
          </cell>
        </row>
        <row r="240">
          <cell r="BC240">
            <v>237</v>
          </cell>
          <cell r="BD240" t="str">
            <v>Dua Ratus Tiga Puluh Tujuh</v>
          </cell>
        </row>
        <row r="241">
          <cell r="BC241">
            <v>238</v>
          </cell>
          <cell r="BD241" t="str">
            <v>Dua Ratus Tiga Puluh Delapan</v>
          </cell>
        </row>
        <row r="242">
          <cell r="BC242">
            <v>239</v>
          </cell>
          <cell r="BD242" t="str">
            <v>Dua Ratus Tiga Puluh Sembilan</v>
          </cell>
        </row>
        <row r="243">
          <cell r="BC243">
            <v>240</v>
          </cell>
          <cell r="BD243" t="str">
            <v>Dua Ratus Empat Puluh</v>
          </cell>
        </row>
        <row r="244">
          <cell r="BC244">
            <v>241</v>
          </cell>
          <cell r="BD244" t="str">
            <v>Dua Ratus Empat Puluh Satu</v>
          </cell>
        </row>
        <row r="245">
          <cell r="BC245">
            <v>242</v>
          </cell>
          <cell r="BD245" t="str">
            <v>Dua Ratus Empat Puluh Dua</v>
          </cell>
        </row>
        <row r="246">
          <cell r="BC246">
            <v>243</v>
          </cell>
          <cell r="BD246" t="str">
            <v>Dua Ratus Empat Puluh Tiga</v>
          </cell>
        </row>
        <row r="247">
          <cell r="BC247">
            <v>244</v>
          </cell>
          <cell r="BD247" t="str">
            <v>Dua Ratus Empat Puluh Empat</v>
          </cell>
        </row>
        <row r="248">
          <cell r="BC248">
            <v>245</v>
          </cell>
          <cell r="BD248" t="str">
            <v>Dua Ratus Empat Puluh Lima</v>
          </cell>
        </row>
        <row r="249">
          <cell r="BC249">
            <v>246</v>
          </cell>
          <cell r="BD249" t="str">
            <v>Dua Ratus Empat Puluh Enam</v>
          </cell>
        </row>
        <row r="250">
          <cell r="BC250">
            <v>247</v>
          </cell>
          <cell r="BD250" t="str">
            <v>Dua Ratus Empat Puluh Tujuh</v>
          </cell>
        </row>
        <row r="251">
          <cell r="BC251">
            <v>248</v>
          </cell>
          <cell r="BD251" t="str">
            <v>Dua Ratus Empat Puluh Delapan</v>
          </cell>
        </row>
        <row r="252">
          <cell r="BC252">
            <v>249</v>
          </cell>
          <cell r="BD252" t="str">
            <v>Dua Ratus Empat Puluh Sembilan</v>
          </cell>
        </row>
        <row r="253">
          <cell r="BC253">
            <v>250</v>
          </cell>
          <cell r="BD253" t="str">
            <v>Dua Ratus Lima Puluh</v>
          </cell>
        </row>
        <row r="254">
          <cell r="BC254">
            <v>251</v>
          </cell>
          <cell r="BD254" t="str">
            <v>Dua Ratus Lima Puluh Satu</v>
          </cell>
        </row>
        <row r="255">
          <cell r="BC255">
            <v>252</v>
          </cell>
          <cell r="BD255" t="str">
            <v>Dua Ratus Lima Puluh Dua</v>
          </cell>
        </row>
        <row r="256">
          <cell r="BC256">
            <v>253</v>
          </cell>
          <cell r="BD256" t="str">
            <v>Dua Ratus Lima Puluh Tiga</v>
          </cell>
        </row>
        <row r="257">
          <cell r="BC257">
            <v>254</v>
          </cell>
          <cell r="BD257" t="str">
            <v>Dua Ratus Lima Puluh Empat</v>
          </cell>
        </row>
        <row r="258">
          <cell r="BC258">
            <v>255</v>
          </cell>
          <cell r="BD258" t="str">
            <v>Dua Ratus Lima Puluh Lima</v>
          </cell>
        </row>
        <row r="259">
          <cell r="BC259">
            <v>256</v>
          </cell>
          <cell r="BD259" t="str">
            <v>Dua Ratus Lima Puluh Enam</v>
          </cell>
        </row>
        <row r="260">
          <cell r="BC260">
            <v>257</v>
          </cell>
          <cell r="BD260" t="str">
            <v>Dua Ratus Lima Puluh Tujuh</v>
          </cell>
        </row>
        <row r="261">
          <cell r="BC261">
            <v>258</v>
          </cell>
          <cell r="BD261" t="str">
            <v>Dua Ratus Lima Puluh Delapan</v>
          </cell>
        </row>
        <row r="262">
          <cell r="BC262">
            <v>259</v>
          </cell>
          <cell r="BD262" t="str">
            <v>Dua Ratus Lima Puluh Sembilan</v>
          </cell>
        </row>
        <row r="263">
          <cell r="BC263">
            <v>260</v>
          </cell>
          <cell r="BD263" t="str">
            <v>Dua Ratus Enam Puluh</v>
          </cell>
        </row>
        <row r="264">
          <cell r="BC264">
            <v>261</v>
          </cell>
          <cell r="BD264" t="str">
            <v>Dua Ratus Enam Puluh Satu</v>
          </cell>
        </row>
        <row r="265">
          <cell r="BC265">
            <v>262</v>
          </cell>
          <cell r="BD265" t="str">
            <v>Dua Ratus Enam Puluh Dua</v>
          </cell>
        </row>
        <row r="266">
          <cell r="BC266">
            <v>263</v>
          </cell>
          <cell r="BD266" t="str">
            <v>Dua Ratus Enam Puluh Tiga</v>
          </cell>
        </row>
        <row r="267">
          <cell r="BC267">
            <v>264</v>
          </cell>
          <cell r="BD267" t="str">
            <v>Dua Ratus Enam Puluh Empat</v>
          </cell>
        </row>
        <row r="268">
          <cell r="BC268">
            <v>265</v>
          </cell>
          <cell r="BD268" t="str">
            <v>Dua Ratus Enam Puluh Lima</v>
          </cell>
        </row>
        <row r="269">
          <cell r="BC269">
            <v>266</v>
          </cell>
          <cell r="BD269" t="str">
            <v>Dua Ratus Enam Puluh Enam</v>
          </cell>
        </row>
        <row r="270">
          <cell r="BC270">
            <v>267</v>
          </cell>
          <cell r="BD270" t="str">
            <v>Dua Ratus Enam Puluh Tujuh</v>
          </cell>
        </row>
        <row r="271">
          <cell r="BC271">
            <v>268</v>
          </cell>
          <cell r="BD271" t="str">
            <v>Dua Ratus Enam Puluh Delapan</v>
          </cell>
        </row>
        <row r="272">
          <cell r="BC272">
            <v>269</v>
          </cell>
          <cell r="BD272" t="str">
            <v>Dua Ratus Enam Puluh Sembilan</v>
          </cell>
        </row>
        <row r="273">
          <cell r="BC273">
            <v>270</v>
          </cell>
          <cell r="BD273" t="str">
            <v>Dua Ratus Tujuh Puluh</v>
          </cell>
        </row>
        <row r="274">
          <cell r="BC274">
            <v>271</v>
          </cell>
          <cell r="BD274" t="str">
            <v>Dua Ratus Tujuh Puluh Satu</v>
          </cell>
        </row>
        <row r="275">
          <cell r="BC275">
            <v>272</v>
          </cell>
          <cell r="BD275" t="str">
            <v>Dua Ratus Tujuh Puluh Dua</v>
          </cell>
        </row>
        <row r="276">
          <cell r="BC276">
            <v>273</v>
          </cell>
          <cell r="BD276" t="str">
            <v>Dua Ratus Tujuh Puluh Tiga</v>
          </cell>
        </row>
        <row r="277">
          <cell r="BC277">
            <v>274</v>
          </cell>
          <cell r="BD277" t="str">
            <v>Dua Ratus Tujuh Puluh Empat</v>
          </cell>
        </row>
        <row r="278">
          <cell r="BC278">
            <v>275</v>
          </cell>
          <cell r="BD278" t="str">
            <v>Dua Ratus Tujuh Puluh Lima</v>
          </cell>
        </row>
        <row r="279">
          <cell r="BC279">
            <v>276</v>
          </cell>
          <cell r="BD279" t="str">
            <v>Dua Ratus Tujuh Puluh Enam</v>
          </cell>
        </row>
        <row r="280">
          <cell r="BC280">
            <v>277</v>
          </cell>
          <cell r="BD280" t="str">
            <v>Dua Ratus Tujuh Puluh Tujuh</v>
          </cell>
        </row>
        <row r="281">
          <cell r="BC281">
            <v>278</v>
          </cell>
          <cell r="BD281" t="str">
            <v>Dua Ratus Tujuh Puluh Delapan</v>
          </cell>
        </row>
        <row r="282">
          <cell r="BC282">
            <v>279</v>
          </cell>
          <cell r="BD282" t="str">
            <v>Dua Ratus Tujuh Puluh Sembilan</v>
          </cell>
        </row>
        <row r="283">
          <cell r="BC283">
            <v>280</v>
          </cell>
          <cell r="BD283" t="str">
            <v>Dua Ratus Delapan Puluh</v>
          </cell>
        </row>
        <row r="284">
          <cell r="BC284">
            <v>281</v>
          </cell>
          <cell r="BD284" t="str">
            <v>Dua Ratus Delapan Puluh Satu</v>
          </cell>
        </row>
        <row r="285">
          <cell r="BC285">
            <v>282</v>
          </cell>
          <cell r="BD285" t="str">
            <v>Dua Ratus Delapan Puluh Dua</v>
          </cell>
        </row>
        <row r="286">
          <cell r="BC286">
            <v>283</v>
          </cell>
          <cell r="BD286" t="str">
            <v>Dua Ratus Delapan Puluh Tiga</v>
          </cell>
        </row>
        <row r="287">
          <cell r="BC287">
            <v>284</v>
          </cell>
          <cell r="BD287" t="str">
            <v>Dua Ratus Delapan Puluh Empat</v>
          </cell>
        </row>
        <row r="288">
          <cell r="BC288">
            <v>285</v>
          </cell>
          <cell r="BD288" t="str">
            <v>Dua Ratus Delapan Puluh Lima</v>
          </cell>
        </row>
        <row r="289">
          <cell r="BC289">
            <v>286</v>
          </cell>
          <cell r="BD289" t="str">
            <v>Dua Ratus Delapan Puluh Enam</v>
          </cell>
        </row>
        <row r="290">
          <cell r="BC290">
            <v>287</v>
          </cell>
          <cell r="BD290" t="str">
            <v>Dua Ratus Delapan Puluh Tujuh</v>
          </cell>
        </row>
        <row r="291">
          <cell r="BC291">
            <v>288</v>
          </cell>
          <cell r="BD291" t="str">
            <v>Dua Ratus Delapan Puluh Delapan</v>
          </cell>
        </row>
        <row r="292">
          <cell r="BC292">
            <v>289</v>
          </cell>
          <cell r="BD292" t="str">
            <v>Dua Ratus Delapan Puluh Sembilan</v>
          </cell>
        </row>
        <row r="293">
          <cell r="BC293">
            <v>290</v>
          </cell>
          <cell r="BD293" t="str">
            <v>Dua Ratus Sembilan Puluh</v>
          </cell>
        </row>
        <row r="294">
          <cell r="BC294">
            <v>291</v>
          </cell>
          <cell r="BD294" t="str">
            <v>Dua Ratus Sembilan Puluh Satu</v>
          </cell>
        </row>
        <row r="295">
          <cell r="BC295">
            <v>292</v>
          </cell>
          <cell r="BD295" t="str">
            <v>Dua Ratus Sembilan Puluh Dua</v>
          </cell>
        </row>
        <row r="296">
          <cell r="BC296">
            <v>293</v>
          </cell>
          <cell r="BD296" t="str">
            <v>Dua Ratus Sembilan Puluh Tiga</v>
          </cell>
        </row>
        <row r="297">
          <cell r="BC297">
            <v>294</v>
          </cell>
          <cell r="BD297" t="str">
            <v>Dua Ratus Sembilan Puluh Empat</v>
          </cell>
        </row>
        <row r="298">
          <cell r="BC298">
            <v>295</v>
          </cell>
          <cell r="BD298" t="str">
            <v>Dua Ratus Sembilan Puluh Lima</v>
          </cell>
        </row>
        <row r="299">
          <cell r="BC299">
            <v>296</v>
          </cell>
          <cell r="BD299" t="str">
            <v>Dua Ratus Sembilan Puluh Enam</v>
          </cell>
        </row>
        <row r="300">
          <cell r="BC300">
            <v>297</v>
          </cell>
          <cell r="BD300" t="str">
            <v>Dua Ratus Sembilan Puluh Tujuh</v>
          </cell>
        </row>
        <row r="301">
          <cell r="BC301">
            <v>298</v>
          </cell>
          <cell r="BD301" t="str">
            <v>Dua Ratus Sembilan Puluh Delapan</v>
          </cell>
        </row>
        <row r="302">
          <cell r="BC302">
            <v>299</v>
          </cell>
          <cell r="BD302" t="str">
            <v>Dua Ratus Sembilan Puluh Sembilan</v>
          </cell>
        </row>
        <row r="303">
          <cell r="BC303">
            <v>300</v>
          </cell>
          <cell r="BD303" t="str">
            <v>Tiga Ratus</v>
          </cell>
        </row>
        <row r="304">
          <cell r="BC304">
            <v>301</v>
          </cell>
          <cell r="BD304" t="str">
            <v>Tiga Ratus Satu</v>
          </cell>
        </row>
        <row r="305">
          <cell r="BC305">
            <v>302</v>
          </cell>
          <cell r="BD305" t="str">
            <v>Tiga Ratus Dua</v>
          </cell>
        </row>
        <row r="306">
          <cell r="BC306">
            <v>303</v>
          </cell>
          <cell r="BD306" t="str">
            <v>Tiga Ratus Tiga</v>
          </cell>
        </row>
        <row r="307">
          <cell r="BC307">
            <v>304</v>
          </cell>
          <cell r="BD307" t="str">
            <v>Tiga Ratus Empat</v>
          </cell>
        </row>
        <row r="308">
          <cell r="BC308">
            <v>305</v>
          </cell>
          <cell r="BD308" t="str">
            <v>Tiga Ratus Lima</v>
          </cell>
        </row>
        <row r="309">
          <cell r="BC309">
            <v>306</v>
          </cell>
          <cell r="BD309" t="str">
            <v>Tiga Ratus Enam</v>
          </cell>
        </row>
        <row r="310">
          <cell r="BC310">
            <v>307</v>
          </cell>
          <cell r="BD310" t="str">
            <v>Tiga Ratus Tujuh</v>
          </cell>
        </row>
        <row r="311">
          <cell r="BC311">
            <v>308</v>
          </cell>
          <cell r="BD311" t="str">
            <v>Tiga Ratus Delapan</v>
          </cell>
        </row>
        <row r="312">
          <cell r="BC312">
            <v>309</v>
          </cell>
          <cell r="BD312" t="str">
            <v>Tiga Ratus Sembilan</v>
          </cell>
        </row>
        <row r="313">
          <cell r="BC313">
            <v>310</v>
          </cell>
          <cell r="BD313" t="str">
            <v>Tiga Ratus Sepuluh</v>
          </cell>
        </row>
        <row r="314">
          <cell r="BC314">
            <v>311</v>
          </cell>
          <cell r="BD314" t="str">
            <v>Tiga Ratus Sebelas</v>
          </cell>
        </row>
        <row r="315">
          <cell r="BC315">
            <v>312</v>
          </cell>
          <cell r="BD315" t="str">
            <v>Tiga Ratus Dua Belas</v>
          </cell>
        </row>
        <row r="316">
          <cell r="BC316">
            <v>313</v>
          </cell>
          <cell r="BD316" t="str">
            <v>Tiga Ratus Tiga Belas</v>
          </cell>
        </row>
        <row r="317">
          <cell r="BC317">
            <v>314</v>
          </cell>
          <cell r="BD317" t="str">
            <v>Tiga Ratus Empat Belas</v>
          </cell>
        </row>
        <row r="318">
          <cell r="BC318">
            <v>315</v>
          </cell>
          <cell r="BD318" t="str">
            <v>Tiga Ratus Lima Belas</v>
          </cell>
        </row>
        <row r="319">
          <cell r="BC319">
            <v>316</v>
          </cell>
          <cell r="BD319" t="str">
            <v>Tiga Ratus Enam Belas</v>
          </cell>
        </row>
        <row r="320">
          <cell r="BC320">
            <v>317</v>
          </cell>
          <cell r="BD320" t="str">
            <v>Tiga Ratus Tujuh Belas</v>
          </cell>
        </row>
        <row r="321">
          <cell r="BC321">
            <v>318</v>
          </cell>
          <cell r="BD321" t="str">
            <v>Tiga Ratus Delapan Belas</v>
          </cell>
        </row>
        <row r="322">
          <cell r="BC322">
            <v>319</v>
          </cell>
          <cell r="BD322" t="str">
            <v>Tiga Ratus Sembilan Belas</v>
          </cell>
        </row>
        <row r="323">
          <cell r="BC323">
            <v>320</v>
          </cell>
          <cell r="BD323" t="str">
            <v>Tiga Ratus Dua Puluh</v>
          </cell>
        </row>
        <row r="324">
          <cell r="BC324">
            <v>321</v>
          </cell>
          <cell r="BD324" t="str">
            <v>Tiga Ratus Dua Puluh Satu</v>
          </cell>
        </row>
        <row r="325">
          <cell r="BC325">
            <v>322</v>
          </cell>
          <cell r="BD325" t="str">
            <v>Tiga Ratus Dua Puluh Dua</v>
          </cell>
        </row>
        <row r="326">
          <cell r="BC326">
            <v>323</v>
          </cell>
          <cell r="BD326" t="str">
            <v>Tiga Ratus Dua Puluh Tiga</v>
          </cell>
        </row>
        <row r="327">
          <cell r="BC327">
            <v>324</v>
          </cell>
          <cell r="BD327" t="str">
            <v>Tiga Ratus Dua Puluh Empat</v>
          </cell>
        </row>
        <row r="328">
          <cell r="BC328">
            <v>325</v>
          </cell>
          <cell r="BD328" t="str">
            <v>Tiga Ratus Dua Puluh Lima</v>
          </cell>
        </row>
        <row r="329">
          <cell r="BC329">
            <v>326</v>
          </cell>
          <cell r="BD329" t="str">
            <v>Tiga Ratus Dua Puluh Enam</v>
          </cell>
        </row>
        <row r="330">
          <cell r="BC330">
            <v>327</v>
          </cell>
          <cell r="BD330" t="str">
            <v>Tiga Ratus Dua Puluh Tujuh</v>
          </cell>
        </row>
        <row r="331">
          <cell r="BC331">
            <v>328</v>
          </cell>
          <cell r="BD331" t="str">
            <v>Tiga Ratus Dua Puluh Delapan</v>
          </cell>
        </row>
        <row r="332">
          <cell r="BC332">
            <v>329</v>
          </cell>
          <cell r="BD332" t="str">
            <v>Tiga Ratus Dua Puluh Sembilan</v>
          </cell>
        </row>
        <row r="333">
          <cell r="BC333">
            <v>330</v>
          </cell>
          <cell r="BD333" t="str">
            <v>Tiga Ratus Tiga Puluh</v>
          </cell>
        </row>
        <row r="334">
          <cell r="BC334">
            <v>331</v>
          </cell>
          <cell r="BD334" t="str">
            <v>Tiga Ratus Tiga Puluh Satu</v>
          </cell>
        </row>
        <row r="335">
          <cell r="BC335">
            <v>332</v>
          </cell>
          <cell r="BD335" t="str">
            <v>Tiga Ratus Tiga Puluh Dua</v>
          </cell>
        </row>
        <row r="336">
          <cell r="BC336">
            <v>333</v>
          </cell>
          <cell r="BD336" t="str">
            <v>Tiga Ratus Tiga Puluh Tiga</v>
          </cell>
        </row>
        <row r="337">
          <cell r="BC337">
            <v>334</v>
          </cell>
          <cell r="BD337" t="str">
            <v>Tiga Ratus Tiga Puluh Empat</v>
          </cell>
        </row>
        <row r="338">
          <cell r="BC338">
            <v>335</v>
          </cell>
          <cell r="BD338" t="str">
            <v>Tiga Ratus Tiga Puluh Lima</v>
          </cell>
        </row>
        <row r="339">
          <cell r="BC339">
            <v>336</v>
          </cell>
          <cell r="BD339" t="str">
            <v>Tiga Ratus Tiga Puluh Enam</v>
          </cell>
        </row>
        <row r="340">
          <cell r="BC340">
            <v>337</v>
          </cell>
          <cell r="BD340" t="str">
            <v>Tiga Ratus Tiga Puluh Tujuh</v>
          </cell>
        </row>
        <row r="341">
          <cell r="BC341">
            <v>338</v>
          </cell>
          <cell r="BD341" t="str">
            <v>Tiga Ratus Tiga Puluh Delapan</v>
          </cell>
        </row>
        <row r="342">
          <cell r="BC342">
            <v>339</v>
          </cell>
          <cell r="BD342" t="str">
            <v>Tiga Ratus Tiga Puluh Sembilan</v>
          </cell>
        </row>
        <row r="343">
          <cell r="BC343">
            <v>340</v>
          </cell>
          <cell r="BD343" t="str">
            <v>Tiga Ratus Empat Puluh</v>
          </cell>
        </row>
        <row r="344">
          <cell r="BC344">
            <v>341</v>
          </cell>
          <cell r="BD344" t="str">
            <v>Tiga Ratus Empat Puluh Satu</v>
          </cell>
        </row>
        <row r="345">
          <cell r="BC345">
            <v>342</v>
          </cell>
          <cell r="BD345" t="str">
            <v>Tiga Ratus Empat Puluh Dua</v>
          </cell>
        </row>
        <row r="346">
          <cell r="BC346">
            <v>343</v>
          </cell>
          <cell r="BD346" t="str">
            <v>Tiga Ratus Empat Puluh Tiga</v>
          </cell>
        </row>
        <row r="347">
          <cell r="BC347">
            <v>344</v>
          </cell>
          <cell r="BD347" t="str">
            <v>Tiga Ratus Empat Puluh Empat</v>
          </cell>
        </row>
        <row r="348">
          <cell r="BC348">
            <v>345</v>
          </cell>
          <cell r="BD348" t="str">
            <v>Tiga Ratus Empat Puluh Lima</v>
          </cell>
        </row>
        <row r="349">
          <cell r="BC349">
            <v>346</v>
          </cell>
          <cell r="BD349" t="str">
            <v>Tiga Ratus Empat Puluh Enam</v>
          </cell>
        </row>
        <row r="350">
          <cell r="BC350">
            <v>347</v>
          </cell>
          <cell r="BD350" t="str">
            <v>Tiga Ratus Empat Puluh Tujuh</v>
          </cell>
        </row>
        <row r="351">
          <cell r="BC351">
            <v>348</v>
          </cell>
          <cell r="BD351" t="str">
            <v>Tiga Ratus Empat Puluh Delapan</v>
          </cell>
        </row>
        <row r="352">
          <cell r="BC352">
            <v>349</v>
          </cell>
          <cell r="BD352" t="str">
            <v>Tiga Ratus Empat Puluh Sembilan</v>
          </cell>
        </row>
        <row r="353">
          <cell r="BC353">
            <v>350</v>
          </cell>
          <cell r="BD353" t="str">
            <v>Tiga Ratus Lima Puluh</v>
          </cell>
        </row>
        <row r="354">
          <cell r="BC354">
            <v>351</v>
          </cell>
          <cell r="BD354" t="str">
            <v>Tiga Ratus Lima Puluh Satu</v>
          </cell>
        </row>
        <row r="355">
          <cell r="BC355">
            <v>352</v>
          </cell>
          <cell r="BD355" t="str">
            <v>Tiga Ratus Lima Puluh Dua</v>
          </cell>
        </row>
        <row r="356">
          <cell r="BC356">
            <v>353</v>
          </cell>
          <cell r="BD356" t="str">
            <v>Tiga Ratus Lima Puluh Tiga</v>
          </cell>
        </row>
        <row r="357">
          <cell r="BC357">
            <v>354</v>
          </cell>
          <cell r="BD357" t="str">
            <v>Tiga Ratus Lima Puluh Empat</v>
          </cell>
        </row>
        <row r="358">
          <cell r="BC358">
            <v>355</v>
          </cell>
          <cell r="BD358" t="str">
            <v>Tiga Ratus Lima Puluh Lima</v>
          </cell>
        </row>
        <row r="359">
          <cell r="BC359">
            <v>356</v>
          </cell>
          <cell r="BD359" t="str">
            <v>Tiga Ratus Lima Puluh Enam</v>
          </cell>
        </row>
        <row r="360">
          <cell r="BC360">
            <v>357</v>
          </cell>
          <cell r="BD360" t="str">
            <v>Tiga Ratus Lima Puluh Tujuh</v>
          </cell>
        </row>
        <row r="361">
          <cell r="BC361">
            <v>358</v>
          </cell>
          <cell r="BD361" t="str">
            <v>Tiga Ratus Lima Puluh Delapan</v>
          </cell>
        </row>
        <row r="362">
          <cell r="BC362">
            <v>359</v>
          </cell>
          <cell r="BD362" t="str">
            <v>Tiga Ratus Lima Puluh Sembilan</v>
          </cell>
        </row>
        <row r="363">
          <cell r="BC363">
            <v>360</v>
          </cell>
          <cell r="BD363" t="str">
            <v>Tiga Ratus Enam Puluh</v>
          </cell>
        </row>
        <row r="364">
          <cell r="BC364">
            <v>361</v>
          </cell>
          <cell r="BD364" t="str">
            <v>Tiga Ratus Enam Puluh Satu</v>
          </cell>
        </row>
        <row r="365">
          <cell r="BC365">
            <v>362</v>
          </cell>
          <cell r="BD365" t="str">
            <v>Tiga Ratus Enam Puluh Dua</v>
          </cell>
        </row>
        <row r="366">
          <cell r="BC366">
            <v>363</v>
          </cell>
          <cell r="BD366" t="str">
            <v>Tiga Ratus Enam Puluh Tiga</v>
          </cell>
        </row>
        <row r="367">
          <cell r="BC367">
            <v>364</v>
          </cell>
          <cell r="BD367" t="str">
            <v>Tiga Ratus Enam Puluh Empat</v>
          </cell>
        </row>
        <row r="368">
          <cell r="BC368">
            <v>365</v>
          </cell>
          <cell r="BD368" t="str">
            <v>Tiga Ratus Enam Puluh Lima</v>
          </cell>
        </row>
        <row r="369">
          <cell r="BC369">
            <v>366</v>
          </cell>
          <cell r="BD369" t="str">
            <v>Tiga Ratus Enam Puluh Enam</v>
          </cell>
        </row>
        <row r="370">
          <cell r="BC370">
            <v>367</v>
          </cell>
          <cell r="BD370" t="str">
            <v>Tiga Ratus Enam Puluh Tujuh</v>
          </cell>
        </row>
        <row r="371">
          <cell r="BC371">
            <v>368</v>
          </cell>
          <cell r="BD371" t="str">
            <v>Tiga Ratus Enam Puluh Delapan</v>
          </cell>
        </row>
        <row r="372">
          <cell r="BC372">
            <v>369</v>
          </cell>
          <cell r="BD372" t="str">
            <v>Tiga Ratus Enam Puluh Sembilan</v>
          </cell>
        </row>
        <row r="373">
          <cell r="BC373">
            <v>370</v>
          </cell>
          <cell r="BD373" t="str">
            <v>Tiga Ratus Tujuh Puluh</v>
          </cell>
        </row>
        <row r="374">
          <cell r="BC374">
            <v>371</v>
          </cell>
          <cell r="BD374" t="str">
            <v>Tiga Ratus Tujuh Puluh Satu</v>
          </cell>
        </row>
        <row r="375">
          <cell r="BC375">
            <v>372</v>
          </cell>
          <cell r="BD375" t="str">
            <v>Tiga Ratus Tujuh Puluh Dua</v>
          </cell>
        </row>
        <row r="376">
          <cell r="BC376">
            <v>373</v>
          </cell>
          <cell r="BD376" t="str">
            <v>Tiga Ratus Tujuh Puluh Tiga</v>
          </cell>
        </row>
        <row r="377">
          <cell r="BC377">
            <v>374</v>
          </cell>
          <cell r="BD377" t="str">
            <v>Tiga Ratus Tujuh Puluh Empat</v>
          </cell>
        </row>
        <row r="378">
          <cell r="BC378">
            <v>375</v>
          </cell>
          <cell r="BD378" t="str">
            <v>Tiga Ratus Tujuh Puluh Lima</v>
          </cell>
        </row>
        <row r="379">
          <cell r="BC379">
            <v>376</v>
          </cell>
          <cell r="BD379" t="str">
            <v>Tiga Ratus Tujuh Puluh Enam</v>
          </cell>
        </row>
        <row r="380">
          <cell r="BC380">
            <v>377</v>
          </cell>
          <cell r="BD380" t="str">
            <v>Tiga Ratus Tujuh Puluh Tujuh</v>
          </cell>
        </row>
        <row r="381">
          <cell r="BC381">
            <v>378</v>
          </cell>
          <cell r="BD381" t="str">
            <v>Tiga Ratus Tujuh Puluh Delapan</v>
          </cell>
        </row>
        <row r="382">
          <cell r="BC382">
            <v>379</v>
          </cell>
          <cell r="BD382" t="str">
            <v>Tiga Ratus Tujuh Puluh Sembilan</v>
          </cell>
        </row>
        <row r="383">
          <cell r="BC383">
            <v>380</v>
          </cell>
          <cell r="BD383" t="str">
            <v>Tiga Ratus Delapan Puluh</v>
          </cell>
        </row>
        <row r="384">
          <cell r="BC384">
            <v>381</v>
          </cell>
          <cell r="BD384" t="str">
            <v>Tiga Ratus Delapan Puluh Satu</v>
          </cell>
        </row>
        <row r="385">
          <cell r="BC385">
            <v>382</v>
          </cell>
          <cell r="BD385" t="str">
            <v>Tiga Ratus Delapan Puluh Dua</v>
          </cell>
        </row>
        <row r="386">
          <cell r="BC386">
            <v>383</v>
          </cell>
          <cell r="BD386" t="str">
            <v>Tiga Ratus Delapan Puluh Tiga</v>
          </cell>
        </row>
        <row r="387">
          <cell r="BC387">
            <v>384</v>
          </cell>
          <cell r="BD387" t="str">
            <v>Tiga Ratus Delapan Puluh Empat</v>
          </cell>
        </row>
        <row r="388">
          <cell r="BC388">
            <v>385</v>
          </cell>
          <cell r="BD388" t="str">
            <v>Tiga Ratus Delapan Puluh Lima</v>
          </cell>
        </row>
        <row r="389">
          <cell r="BC389">
            <v>386</v>
          </cell>
          <cell r="BD389" t="str">
            <v>Tiga Ratus Delapan Puluh Enam</v>
          </cell>
        </row>
        <row r="390">
          <cell r="BC390">
            <v>387</v>
          </cell>
          <cell r="BD390" t="str">
            <v>Tiga Ratus Delapan Puluh Tujuh</v>
          </cell>
        </row>
        <row r="391">
          <cell r="BC391">
            <v>388</v>
          </cell>
          <cell r="BD391" t="str">
            <v>Tiga Ratus Delapan Puluh Delapan</v>
          </cell>
        </row>
        <row r="392">
          <cell r="BC392">
            <v>389</v>
          </cell>
          <cell r="BD392" t="str">
            <v>Tiga Ratus Delapan Puluh Sembilan</v>
          </cell>
        </row>
        <row r="393">
          <cell r="BC393">
            <v>390</v>
          </cell>
          <cell r="BD393" t="str">
            <v>Tiga Ratus Sembilan Puluh</v>
          </cell>
        </row>
        <row r="394">
          <cell r="BC394">
            <v>391</v>
          </cell>
          <cell r="BD394" t="str">
            <v>Tiga Ratus Sembilan Puluh Satu</v>
          </cell>
        </row>
        <row r="395">
          <cell r="BC395">
            <v>392</v>
          </cell>
          <cell r="BD395" t="str">
            <v>Tiga Ratus Sembilan Puluh Dua</v>
          </cell>
        </row>
        <row r="396">
          <cell r="BC396">
            <v>393</v>
          </cell>
          <cell r="BD396" t="str">
            <v>Tiga Ratus Sembilan Puluh Tiga</v>
          </cell>
        </row>
        <row r="397">
          <cell r="BC397">
            <v>394</v>
          </cell>
          <cell r="BD397" t="str">
            <v>Tiga Ratus Sembilan Puluh Empat</v>
          </cell>
        </row>
        <row r="398">
          <cell r="BC398">
            <v>395</v>
          </cell>
          <cell r="BD398" t="str">
            <v>Tiga Ratus Sembilan Puluh Lima</v>
          </cell>
        </row>
        <row r="399">
          <cell r="BC399">
            <v>396</v>
          </cell>
          <cell r="BD399" t="str">
            <v>Tiga Ratus Sembilan Puluh Enam</v>
          </cell>
        </row>
        <row r="400">
          <cell r="BC400">
            <v>397</v>
          </cell>
          <cell r="BD400" t="str">
            <v>Tiga Ratus Sembilan Puluh Tujuh</v>
          </cell>
        </row>
        <row r="401">
          <cell r="BC401">
            <v>398</v>
          </cell>
          <cell r="BD401" t="str">
            <v>Tiga Ratus Sembilan Puluh Delapan</v>
          </cell>
        </row>
        <row r="402">
          <cell r="BC402">
            <v>399</v>
          </cell>
          <cell r="BD402" t="str">
            <v>Tiga Ratus Sembilan Puluh Sembilan</v>
          </cell>
        </row>
        <row r="403">
          <cell r="BC403">
            <v>400</v>
          </cell>
          <cell r="BD403" t="str">
            <v>Empat Ratus</v>
          </cell>
        </row>
        <row r="404">
          <cell r="BC404">
            <v>401</v>
          </cell>
          <cell r="BD404" t="str">
            <v>Empat Ratus Satu</v>
          </cell>
        </row>
        <row r="405">
          <cell r="BC405">
            <v>402</v>
          </cell>
          <cell r="BD405" t="str">
            <v>Empat Ratus Dua</v>
          </cell>
        </row>
        <row r="406">
          <cell r="BC406">
            <v>403</v>
          </cell>
          <cell r="BD406" t="str">
            <v>Empat Ratus Tiga</v>
          </cell>
        </row>
        <row r="407">
          <cell r="BC407">
            <v>404</v>
          </cell>
          <cell r="BD407" t="str">
            <v>Empat Ratus Empat</v>
          </cell>
        </row>
        <row r="408">
          <cell r="BC408">
            <v>405</v>
          </cell>
          <cell r="BD408" t="str">
            <v>Empat Ratus Lima</v>
          </cell>
        </row>
        <row r="409">
          <cell r="BC409">
            <v>406</v>
          </cell>
          <cell r="BD409" t="str">
            <v>Empat Ratus Enam</v>
          </cell>
        </row>
        <row r="410">
          <cell r="BC410">
            <v>407</v>
          </cell>
          <cell r="BD410" t="str">
            <v>Empat Ratus Tujuh</v>
          </cell>
        </row>
        <row r="411">
          <cell r="BC411">
            <v>408</v>
          </cell>
          <cell r="BD411" t="str">
            <v>Empat Ratus Delapan</v>
          </cell>
        </row>
        <row r="412">
          <cell r="BC412">
            <v>409</v>
          </cell>
          <cell r="BD412" t="str">
            <v>Empat Ratus Sembilan</v>
          </cell>
        </row>
        <row r="413">
          <cell r="BC413">
            <v>410</v>
          </cell>
          <cell r="BD413" t="str">
            <v>Empat Ratus Sepuluh</v>
          </cell>
        </row>
        <row r="414">
          <cell r="BC414">
            <v>411</v>
          </cell>
          <cell r="BD414" t="str">
            <v>Empat Ratus Sebelas</v>
          </cell>
        </row>
        <row r="415">
          <cell r="BC415">
            <v>412</v>
          </cell>
          <cell r="BD415" t="str">
            <v>Empat Ratus Dua Belas</v>
          </cell>
        </row>
        <row r="416">
          <cell r="BC416">
            <v>413</v>
          </cell>
          <cell r="BD416" t="str">
            <v>Empat Ratus Tiga Belas</v>
          </cell>
        </row>
        <row r="417">
          <cell r="BC417">
            <v>414</v>
          </cell>
          <cell r="BD417" t="str">
            <v>Empat Ratus Empat Belas</v>
          </cell>
        </row>
        <row r="418">
          <cell r="BC418">
            <v>415</v>
          </cell>
          <cell r="BD418" t="str">
            <v>Empat Ratus Lima Belas</v>
          </cell>
        </row>
        <row r="419">
          <cell r="BC419">
            <v>416</v>
          </cell>
          <cell r="BD419" t="str">
            <v>Empat Ratus Enam Belas</v>
          </cell>
        </row>
        <row r="420">
          <cell r="BC420">
            <v>417</v>
          </cell>
          <cell r="BD420" t="str">
            <v>Empat Ratus Tujuh Belas</v>
          </cell>
        </row>
        <row r="421">
          <cell r="BC421">
            <v>418</v>
          </cell>
          <cell r="BD421" t="str">
            <v>Empat Ratus Delapan Belas</v>
          </cell>
        </row>
        <row r="422">
          <cell r="BC422">
            <v>419</v>
          </cell>
          <cell r="BD422" t="str">
            <v>Empat Ratus Sembilan Belas</v>
          </cell>
        </row>
        <row r="423">
          <cell r="BC423">
            <v>420</v>
          </cell>
          <cell r="BD423" t="str">
            <v>Empat Ratus Dua Puluh</v>
          </cell>
        </row>
        <row r="424">
          <cell r="BC424">
            <v>421</v>
          </cell>
          <cell r="BD424" t="str">
            <v>Empat Ratus Dua Puluh Satu</v>
          </cell>
        </row>
        <row r="425">
          <cell r="BC425">
            <v>422</v>
          </cell>
          <cell r="BD425" t="str">
            <v>Empat Ratus Dua Puluh Dua</v>
          </cell>
        </row>
        <row r="426">
          <cell r="BC426">
            <v>423</v>
          </cell>
          <cell r="BD426" t="str">
            <v>Empat Ratus Dua Puluh Tiga</v>
          </cell>
        </row>
        <row r="427">
          <cell r="BC427">
            <v>424</v>
          </cell>
          <cell r="BD427" t="str">
            <v>Empat Ratus Dua Puluh Empat</v>
          </cell>
        </row>
        <row r="428">
          <cell r="BC428">
            <v>425</v>
          </cell>
          <cell r="BD428" t="str">
            <v>Empat Ratus Dua Puluh Lima</v>
          </cell>
        </row>
        <row r="429">
          <cell r="BC429">
            <v>426</v>
          </cell>
          <cell r="BD429" t="str">
            <v>Empat Ratus Dua Puluh Enam</v>
          </cell>
        </row>
        <row r="430">
          <cell r="BC430">
            <v>427</v>
          </cell>
          <cell r="BD430" t="str">
            <v>Empat Ratus Dua Puluh Tujuh</v>
          </cell>
        </row>
        <row r="431">
          <cell r="BC431">
            <v>428</v>
          </cell>
          <cell r="BD431" t="str">
            <v>Empat Ratus Dua Puluh Delapan</v>
          </cell>
        </row>
        <row r="432">
          <cell r="BC432">
            <v>429</v>
          </cell>
          <cell r="BD432" t="str">
            <v>Empat Ratus Dua Puluh Sembilan</v>
          </cell>
        </row>
        <row r="433">
          <cell r="BC433">
            <v>430</v>
          </cell>
          <cell r="BD433" t="str">
            <v>Empat Ratus Tiga Puluh</v>
          </cell>
        </row>
        <row r="434">
          <cell r="BC434">
            <v>431</v>
          </cell>
          <cell r="BD434" t="str">
            <v>Empat Ratus Tiga Puluh Satu</v>
          </cell>
        </row>
        <row r="435">
          <cell r="BC435">
            <v>432</v>
          </cell>
          <cell r="BD435" t="str">
            <v>Empat Ratus Tiga Puluh Dua</v>
          </cell>
        </row>
        <row r="436">
          <cell r="BC436">
            <v>433</v>
          </cell>
          <cell r="BD436" t="str">
            <v>Empat Ratus Tiga Puluh Tiga</v>
          </cell>
        </row>
        <row r="437">
          <cell r="BC437">
            <v>434</v>
          </cell>
          <cell r="BD437" t="str">
            <v>Empat Ratus Tiga Puluh Empat</v>
          </cell>
        </row>
        <row r="438">
          <cell r="BC438">
            <v>435</v>
          </cell>
          <cell r="BD438" t="str">
            <v>Empat Ratus Tiga Puluh Lima</v>
          </cell>
        </row>
        <row r="439">
          <cell r="BC439">
            <v>436</v>
          </cell>
          <cell r="BD439" t="str">
            <v>Empat Ratus Tiga Puluh Enam</v>
          </cell>
        </row>
        <row r="440">
          <cell r="BC440">
            <v>437</v>
          </cell>
          <cell r="BD440" t="str">
            <v>Empat Ratus Tiga Puluh Tujuh</v>
          </cell>
        </row>
        <row r="441">
          <cell r="BC441">
            <v>438</v>
          </cell>
          <cell r="BD441" t="str">
            <v>Empat Ratus Tiga Puluh Delapan</v>
          </cell>
        </row>
        <row r="442">
          <cell r="BC442">
            <v>439</v>
          </cell>
          <cell r="BD442" t="str">
            <v>Empat Ratus Tiga Puluh Sembilan</v>
          </cell>
        </row>
        <row r="443">
          <cell r="BC443">
            <v>440</v>
          </cell>
          <cell r="BD443" t="str">
            <v>Empat Ratus Empat Puluh</v>
          </cell>
        </row>
        <row r="444">
          <cell r="BC444">
            <v>441</v>
          </cell>
          <cell r="BD444" t="str">
            <v>Empat Ratus Empat Puluh Satu</v>
          </cell>
        </row>
        <row r="445">
          <cell r="BC445">
            <v>442</v>
          </cell>
          <cell r="BD445" t="str">
            <v>Empat Ratus Empat Puluh Dua</v>
          </cell>
        </row>
        <row r="446">
          <cell r="BC446">
            <v>443</v>
          </cell>
          <cell r="BD446" t="str">
            <v>Empat Ratus Empat Puluh Tiga</v>
          </cell>
        </row>
        <row r="447">
          <cell r="BC447">
            <v>444</v>
          </cell>
          <cell r="BD447" t="str">
            <v>Empat Ratus Empat Puluh Empat</v>
          </cell>
        </row>
        <row r="448">
          <cell r="BC448">
            <v>445</v>
          </cell>
          <cell r="BD448" t="str">
            <v>Empat Ratus Empat Puluh Lima</v>
          </cell>
        </row>
        <row r="449">
          <cell r="BC449">
            <v>446</v>
          </cell>
          <cell r="BD449" t="str">
            <v>Empat Ratus Empat Puluh Enam</v>
          </cell>
        </row>
        <row r="450">
          <cell r="BC450">
            <v>447</v>
          </cell>
          <cell r="BD450" t="str">
            <v>Empat Ratus Empat Puluh Tujuh</v>
          </cell>
        </row>
        <row r="451">
          <cell r="BC451">
            <v>448</v>
          </cell>
          <cell r="BD451" t="str">
            <v>Empat Ratus Empat Puluh Delapan</v>
          </cell>
        </row>
        <row r="452">
          <cell r="BC452">
            <v>449</v>
          </cell>
          <cell r="BD452" t="str">
            <v>Empat Ratus Empat Puluh Sembilan</v>
          </cell>
        </row>
        <row r="453">
          <cell r="BC453">
            <v>450</v>
          </cell>
          <cell r="BD453" t="str">
            <v>Empat Ratus Lima Puluh</v>
          </cell>
        </row>
        <row r="454">
          <cell r="BC454">
            <v>451</v>
          </cell>
          <cell r="BD454" t="str">
            <v>Empat Ratus Lima Puluh Satu</v>
          </cell>
        </row>
        <row r="455">
          <cell r="BC455">
            <v>452</v>
          </cell>
          <cell r="BD455" t="str">
            <v>Empat Ratus Lima Puluh Dua</v>
          </cell>
        </row>
        <row r="456">
          <cell r="BC456">
            <v>453</v>
          </cell>
          <cell r="BD456" t="str">
            <v>Empat Ratus Lima Puluh Tiga</v>
          </cell>
        </row>
        <row r="457">
          <cell r="BC457">
            <v>454</v>
          </cell>
          <cell r="BD457" t="str">
            <v>Empat Ratus Lima Puluh Empat</v>
          </cell>
        </row>
        <row r="458">
          <cell r="BC458">
            <v>455</v>
          </cell>
          <cell r="BD458" t="str">
            <v>Empat Ratus Lima Puluh Lima</v>
          </cell>
        </row>
        <row r="459">
          <cell r="BC459">
            <v>456</v>
          </cell>
          <cell r="BD459" t="str">
            <v>Empat Ratus Lima Puluh Enam</v>
          </cell>
        </row>
        <row r="460">
          <cell r="BC460">
            <v>457</v>
          </cell>
          <cell r="BD460" t="str">
            <v>Empat Ratus Lima Puluh Tujuh</v>
          </cell>
        </row>
        <row r="461">
          <cell r="BC461">
            <v>458</v>
          </cell>
          <cell r="BD461" t="str">
            <v>Empat Ratus Lima Puluh Delapan</v>
          </cell>
        </row>
        <row r="462">
          <cell r="BC462">
            <v>459</v>
          </cell>
          <cell r="BD462" t="str">
            <v>Empat Ratus Lima Puluh Sembilan</v>
          </cell>
        </row>
        <row r="463">
          <cell r="BC463">
            <v>460</v>
          </cell>
          <cell r="BD463" t="str">
            <v>Empat Ratus Enam Puluh</v>
          </cell>
        </row>
        <row r="464">
          <cell r="BC464">
            <v>461</v>
          </cell>
          <cell r="BD464" t="str">
            <v>Empat Ratus Enam Puluh Satu</v>
          </cell>
        </row>
        <row r="465">
          <cell r="BC465">
            <v>462</v>
          </cell>
          <cell r="BD465" t="str">
            <v>Empat Ratus Enam Puluh Dua</v>
          </cell>
        </row>
        <row r="466">
          <cell r="BC466">
            <v>463</v>
          </cell>
          <cell r="BD466" t="str">
            <v>Empat Ratus Enam Puluh Tiga</v>
          </cell>
        </row>
        <row r="467">
          <cell r="BC467">
            <v>464</v>
          </cell>
          <cell r="BD467" t="str">
            <v>Empat Ratus Enam Puluh Empat</v>
          </cell>
        </row>
        <row r="468">
          <cell r="BC468">
            <v>465</v>
          </cell>
          <cell r="BD468" t="str">
            <v>Empat Ratus Enam Puluh Lima</v>
          </cell>
        </row>
        <row r="469">
          <cell r="BC469">
            <v>466</v>
          </cell>
          <cell r="BD469" t="str">
            <v>Empat Ratus Enam Puluh Enam</v>
          </cell>
        </row>
        <row r="470">
          <cell r="BC470">
            <v>467</v>
          </cell>
          <cell r="BD470" t="str">
            <v>Empat Ratus Enam Puluh Tujuh</v>
          </cell>
        </row>
        <row r="471">
          <cell r="BC471">
            <v>468</v>
          </cell>
          <cell r="BD471" t="str">
            <v>Empat Ratus Enam Puluh Delapan</v>
          </cell>
        </row>
        <row r="472">
          <cell r="BC472">
            <v>469</v>
          </cell>
          <cell r="BD472" t="str">
            <v>Empat Ratus Enam Puluh Sembilan</v>
          </cell>
        </row>
        <row r="473">
          <cell r="BC473">
            <v>470</v>
          </cell>
          <cell r="BD473" t="str">
            <v>Empat Ratus Tujuh Puluh</v>
          </cell>
        </row>
        <row r="474">
          <cell r="BC474">
            <v>471</v>
          </cell>
          <cell r="BD474" t="str">
            <v>Empat Ratus Tujuh Puluh Satu</v>
          </cell>
        </row>
        <row r="475">
          <cell r="BC475">
            <v>472</v>
          </cell>
          <cell r="BD475" t="str">
            <v>Empat Ratus Tujuh Puluh Dua</v>
          </cell>
        </row>
        <row r="476">
          <cell r="BC476">
            <v>473</v>
          </cell>
          <cell r="BD476" t="str">
            <v>Empat Ratus Tujuh Puluh Tiga</v>
          </cell>
        </row>
        <row r="477">
          <cell r="BC477">
            <v>474</v>
          </cell>
          <cell r="BD477" t="str">
            <v>Empat Ratus Tujuh Puluh Empat</v>
          </cell>
        </row>
        <row r="478">
          <cell r="BC478">
            <v>475</v>
          </cell>
          <cell r="BD478" t="str">
            <v>Empat Ratus Tujuh Puluh Lima</v>
          </cell>
        </row>
        <row r="479">
          <cell r="BC479">
            <v>476</v>
          </cell>
          <cell r="BD479" t="str">
            <v>Empat Ratus Tujuh Puluh Enam</v>
          </cell>
        </row>
        <row r="480">
          <cell r="BC480">
            <v>477</v>
          </cell>
          <cell r="BD480" t="str">
            <v>Empat Ratus Tujuh Puluh Tujuh</v>
          </cell>
        </row>
        <row r="481">
          <cell r="BC481">
            <v>478</v>
          </cell>
          <cell r="BD481" t="str">
            <v>Empat Ratus Tujuh Puluh Delapan</v>
          </cell>
        </row>
        <row r="482">
          <cell r="BC482">
            <v>479</v>
          </cell>
          <cell r="BD482" t="str">
            <v>Empat Ratus Tujuh Puluh Sembilan</v>
          </cell>
        </row>
        <row r="483">
          <cell r="BC483">
            <v>480</v>
          </cell>
          <cell r="BD483" t="str">
            <v>Empat Ratus Delapan Puluh</v>
          </cell>
        </row>
        <row r="484">
          <cell r="BC484">
            <v>481</v>
          </cell>
          <cell r="BD484" t="str">
            <v>Empat Ratus Delapan Puluh Satu</v>
          </cell>
        </row>
        <row r="485">
          <cell r="BC485">
            <v>482</v>
          </cell>
          <cell r="BD485" t="str">
            <v>Empat Ratus Delapan Puluh Dua</v>
          </cell>
        </row>
        <row r="486">
          <cell r="BC486">
            <v>483</v>
          </cell>
          <cell r="BD486" t="str">
            <v>Empat Ratus Delapan Puluh Tiga</v>
          </cell>
        </row>
        <row r="487">
          <cell r="BC487">
            <v>484</v>
          </cell>
          <cell r="BD487" t="str">
            <v>Empat Ratus Delapan Puluh Empat</v>
          </cell>
        </row>
        <row r="488">
          <cell r="BC488">
            <v>485</v>
          </cell>
          <cell r="BD488" t="str">
            <v>Empat Ratus Delapan Puluh Lima</v>
          </cell>
        </row>
        <row r="489">
          <cell r="BC489">
            <v>486</v>
          </cell>
          <cell r="BD489" t="str">
            <v>Empat Ratus Delapan Puluh Enam</v>
          </cell>
        </row>
        <row r="490">
          <cell r="BC490">
            <v>487</v>
          </cell>
          <cell r="BD490" t="str">
            <v>Empat Ratus Delapan Puluh Tujuh</v>
          </cell>
        </row>
        <row r="491">
          <cell r="BC491">
            <v>488</v>
          </cell>
          <cell r="BD491" t="str">
            <v>Empat Ratus Delapan Puluh Delapan</v>
          </cell>
        </row>
        <row r="492">
          <cell r="BC492">
            <v>489</v>
          </cell>
          <cell r="BD492" t="str">
            <v>Empat Ratus Delapan Puluh Sembilan</v>
          </cell>
        </row>
        <row r="493">
          <cell r="BC493">
            <v>490</v>
          </cell>
          <cell r="BD493" t="str">
            <v>Empat Ratus Sembilan Puluh</v>
          </cell>
        </row>
        <row r="494">
          <cell r="BC494">
            <v>491</v>
          </cell>
          <cell r="BD494" t="str">
            <v>Empat Ratus Sembilan Puluh Satu</v>
          </cell>
        </row>
        <row r="495">
          <cell r="BC495">
            <v>492</v>
          </cell>
          <cell r="BD495" t="str">
            <v>Empat Ratus Sembilan Puluh Dua</v>
          </cell>
        </row>
        <row r="496">
          <cell r="BC496">
            <v>493</v>
          </cell>
          <cell r="BD496" t="str">
            <v>Empat Ratus Sembilan Puluh Tiga</v>
          </cell>
        </row>
        <row r="497">
          <cell r="BC497">
            <v>494</v>
          </cell>
          <cell r="BD497" t="str">
            <v>Empat Ratus Sembilan Puluh Empat</v>
          </cell>
        </row>
        <row r="498">
          <cell r="BC498">
            <v>495</v>
          </cell>
          <cell r="BD498" t="str">
            <v>Empat Ratus Sembilan Puluh Lima</v>
          </cell>
        </row>
        <row r="499">
          <cell r="BC499">
            <v>496</v>
          </cell>
          <cell r="BD499" t="str">
            <v>Empat Ratus Sembilan Puluh Enam</v>
          </cell>
        </row>
        <row r="500">
          <cell r="BC500">
            <v>497</v>
          </cell>
          <cell r="BD500" t="str">
            <v>Empat Ratus Sembilan Puluh Tujuh</v>
          </cell>
        </row>
        <row r="501">
          <cell r="BC501">
            <v>498</v>
          </cell>
          <cell r="BD501" t="str">
            <v>Empat Ratus Sembilan Puluh Delapan</v>
          </cell>
        </row>
        <row r="502">
          <cell r="BC502">
            <v>499</v>
          </cell>
          <cell r="BD502" t="str">
            <v>Empat Ratus Sembilan Puluh Sembilan</v>
          </cell>
        </row>
        <row r="503">
          <cell r="BC503">
            <v>500</v>
          </cell>
          <cell r="BD503" t="str">
            <v>Lima Ratus</v>
          </cell>
        </row>
        <row r="504">
          <cell r="BC504">
            <v>501</v>
          </cell>
          <cell r="BD504" t="str">
            <v>Lima Ratus Satu</v>
          </cell>
        </row>
        <row r="505">
          <cell r="BC505">
            <v>502</v>
          </cell>
          <cell r="BD505" t="str">
            <v>Lima Ratus Dua</v>
          </cell>
        </row>
        <row r="506">
          <cell r="BC506">
            <v>503</v>
          </cell>
          <cell r="BD506" t="str">
            <v>Lima Ratus Tiga</v>
          </cell>
        </row>
        <row r="507">
          <cell r="BC507">
            <v>504</v>
          </cell>
          <cell r="BD507" t="str">
            <v>Lima Ratus Empat</v>
          </cell>
        </row>
        <row r="508">
          <cell r="BC508">
            <v>505</v>
          </cell>
          <cell r="BD508" t="str">
            <v>Lima Ratus Lima</v>
          </cell>
        </row>
        <row r="509">
          <cell r="BC509">
            <v>506</v>
          </cell>
          <cell r="BD509" t="str">
            <v>Lima Ratus Enam</v>
          </cell>
        </row>
        <row r="510">
          <cell r="BC510">
            <v>507</v>
          </cell>
          <cell r="BD510" t="str">
            <v>Lima Ratus Tujuh</v>
          </cell>
        </row>
        <row r="511">
          <cell r="BC511">
            <v>508</v>
          </cell>
          <cell r="BD511" t="str">
            <v>Lima Ratus Delapan</v>
          </cell>
        </row>
        <row r="512">
          <cell r="BC512">
            <v>509</v>
          </cell>
          <cell r="BD512" t="str">
            <v>Lima Ratus Sembilan</v>
          </cell>
        </row>
        <row r="513">
          <cell r="BC513">
            <v>510</v>
          </cell>
          <cell r="BD513" t="str">
            <v>Lima Ratus Sepuluh</v>
          </cell>
        </row>
        <row r="514">
          <cell r="BC514">
            <v>511</v>
          </cell>
          <cell r="BD514" t="str">
            <v>Lima Ratus Sebelas</v>
          </cell>
        </row>
        <row r="515">
          <cell r="BC515">
            <v>512</v>
          </cell>
          <cell r="BD515" t="str">
            <v>Lima Ratus Dua Belas</v>
          </cell>
        </row>
        <row r="516">
          <cell r="BC516">
            <v>513</v>
          </cell>
          <cell r="BD516" t="str">
            <v>Lima Ratus Tiga Belas</v>
          </cell>
        </row>
        <row r="517">
          <cell r="BC517">
            <v>514</v>
          </cell>
          <cell r="BD517" t="str">
            <v>Lima Ratus Empat Belas</v>
          </cell>
        </row>
        <row r="518">
          <cell r="BC518">
            <v>515</v>
          </cell>
          <cell r="BD518" t="str">
            <v>Lima Ratus Lima Belas</v>
          </cell>
        </row>
        <row r="519">
          <cell r="BC519">
            <v>516</v>
          </cell>
          <cell r="BD519" t="str">
            <v>Lima Ratus Enam Belas</v>
          </cell>
        </row>
        <row r="520">
          <cell r="BC520">
            <v>517</v>
          </cell>
          <cell r="BD520" t="str">
            <v>Lima Ratus Tujuh Belas</v>
          </cell>
        </row>
        <row r="521">
          <cell r="BC521">
            <v>518</v>
          </cell>
          <cell r="BD521" t="str">
            <v>Lima Ratus Delapan Belas</v>
          </cell>
        </row>
        <row r="522">
          <cell r="BC522">
            <v>519</v>
          </cell>
          <cell r="BD522" t="str">
            <v>Lima Ratus Sembilan Belas</v>
          </cell>
        </row>
        <row r="523">
          <cell r="BC523">
            <v>520</v>
          </cell>
          <cell r="BD523" t="str">
            <v>Lima Ratus Dua Puluh</v>
          </cell>
        </row>
        <row r="524">
          <cell r="BC524">
            <v>521</v>
          </cell>
          <cell r="BD524" t="str">
            <v>Lima Ratus Dua Puluh Satu</v>
          </cell>
        </row>
        <row r="525">
          <cell r="BC525">
            <v>522</v>
          </cell>
          <cell r="BD525" t="str">
            <v>Lima Ratus Dua Puluh Dua</v>
          </cell>
        </row>
        <row r="526">
          <cell r="BC526">
            <v>523</v>
          </cell>
          <cell r="BD526" t="str">
            <v>Lima Ratus Dua Puluh Tiga</v>
          </cell>
        </row>
        <row r="527">
          <cell r="BC527">
            <v>524</v>
          </cell>
          <cell r="BD527" t="str">
            <v>Lima Ratus Dua Puluh Empat</v>
          </cell>
        </row>
        <row r="528">
          <cell r="BC528">
            <v>525</v>
          </cell>
          <cell r="BD528" t="str">
            <v>Lima Ratus Dua Puluh Lima</v>
          </cell>
        </row>
        <row r="529">
          <cell r="BC529">
            <v>526</v>
          </cell>
          <cell r="BD529" t="str">
            <v>Lima Ratus Dua Puluh Enam</v>
          </cell>
        </row>
        <row r="530">
          <cell r="BC530">
            <v>527</v>
          </cell>
          <cell r="BD530" t="str">
            <v>Lima Ratus Dua Puluh Tujuh</v>
          </cell>
        </row>
        <row r="531">
          <cell r="BC531">
            <v>528</v>
          </cell>
          <cell r="BD531" t="str">
            <v>Lima Ratus Dua Puluh Delapan</v>
          </cell>
        </row>
        <row r="532">
          <cell r="BC532">
            <v>529</v>
          </cell>
          <cell r="BD532" t="str">
            <v>Lima Ratus Dua Puluh Sembilan</v>
          </cell>
        </row>
        <row r="533">
          <cell r="BC533">
            <v>530</v>
          </cell>
          <cell r="BD533" t="str">
            <v>Lima Ratus Tiga Puluh</v>
          </cell>
        </row>
        <row r="534">
          <cell r="BC534">
            <v>531</v>
          </cell>
          <cell r="BD534" t="str">
            <v>Lima Ratus Tiga Puluh Satu</v>
          </cell>
        </row>
        <row r="535">
          <cell r="BC535">
            <v>532</v>
          </cell>
          <cell r="BD535" t="str">
            <v>Lima Ratus Tiga Puluh Dua</v>
          </cell>
        </row>
        <row r="536">
          <cell r="BC536">
            <v>533</v>
          </cell>
          <cell r="BD536" t="str">
            <v>Lima Ratus Tiga Puluh Tiga</v>
          </cell>
        </row>
        <row r="537">
          <cell r="BC537">
            <v>534</v>
          </cell>
          <cell r="BD537" t="str">
            <v>Lima Ratus Tiga Puluh Empat</v>
          </cell>
        </row>
        <row r="538">
          <cell r="BC538">
            <v>535</v>
          </cell>
          <cell r="BD538" t="str">
            <v>Lima Ratus Tiga Puluh Lima</v>
          </cell>
        </row>
        <row r="539">
          <cell r="BC539">
            <v>536</v>
          </cell>
          <cell r="BD539" t="str">
            <v>Lima Ratus Tiga Puluh Enam</v>
          </cell>
        </row>
        <row r="540">
          <cell r="BC540">
            <v>537</v>
          </cell>
          <cell r="BD540" t="str">
            <v>Lima Ratus Tiga Puluh Tujuh</v>
          </cell>
        </row>
        <row r="541">
          <cell r="BC541">
            <v>538</v>
          </cell>
          <cell r="BD541" t="str">
            <v>Lima Ratus Tiga Puluh Delapan</v>
          </cell>
        </row>
        <row r="542">
          <cell r="BC542">
            <v>539</v>
          </cell>
          <cell r="BD542" t="str">
            <v>Lima Ratus Tiga Puluh Sembilan</v>
          </cell>
        </row>
        <row r="543">
          <cell r="BC543">
            <v>540</v>
          </cell>
          <cell r="BD543" t="str">
            <v>Lima Ratus Empat Puluh</v>
          </cell>
        </row>
        <row r="544">
          <cell r="BC544">
            <v>541</v>
          </cell>
          <cell r="BD544" t="str">
            <v>Lima Ratus Empat Puluh Satu</v>
          </cell>
        </row>
        <row r="545">
          <cell r="BC545">
            <v>542</v>
          </cell>
          <cell r="BD545" t="str">
            <v>Lima Ratus Empat Puluh Dua</v>
          </cell>
        </row>
        <row r="546">
          <cell r="BC546">
            <v>543</v>
          </cell>
          <cell r="BD546" t="str">
            <v>Lima Ratus Empat Puluh Tiga</v>
          </cell>
        </row>
        <row r="547">
          <cell r="BC547">
            <v>544</v>
          </cell>
          <cell r="BD547" t="str">
            <v>Lima Ratus Empat Puluh Empat</v>
          </cell>
        </row>
        <row r="548">
          <cell r="BC548">
            <v>545</v>
          </cell>
          <cell r="BD548" t="str">
            <v>Lima Ratus Empat Puluh Lima</v>
          </cell>
        </row>
        <row r="549">
          <cell r="BC549">
            <v>546</v>
          </cell>
          <cell r="BD549" t="str">
            <v>Lima Ratus Empat Puluh Enam</v>
          </cell>
        </row>
        <row r="550">
          <cell r="BC550">
            <v>547</v>
          </cell>
          <cell r="BD550" t="str">
            <v>Lima Ratus Empat Puluh Tujuh</v>
          </cell>
        </row>
        <row r="551">
          <cell r="BC551">
            <v>548</v>
          </cell>
          <cell r="BD551" t="str">
            <v>Lima Ratus Empat Puluh Delapan</v>
          </cell>
        </row>
        <row r="552">
          <cell r="BC552">
            <v>549</v>
          </cell>
          <cell r="BD552" t="str">
            <v>Lima Ratus Empat Puluh Sembilan</v>
          </cell>
        </row>
        <row r="553">
          <cell r="BC553">
            <v>550</v>
          </cell>
          <cell r="BD553" t="str">
            <v>Lima Ratus Lima Puluh</v>
          </cell>
        </row>
        <row r="554">
          <cell r="BC554">
            <v>551</v>
          </cell>
          <cell r="BD554" t="str">
            <v>Lima Ratus Lima Puluh Satu</v>
          </cell>
        </row>
        <row r="555">
          <cell r="BC555">
            <v>552</v>
          </cell>
          <cell r="BD555" t="str">
            <v>Lima Ratus Lima Puluh Dua</v>
          </cell>
        </row>
        <row r="556">
          <cell r="BC556">
            <v>553</v>
          </cell>
          <cell r="BD556" t="str">
            <v>Lima Ratus Lima Puluh Tiga</v>
          </cell>
        </row>
        <row r="557">
          <cell r="BC557">
            <v>554</v>
          </cell>
          <cell r="BD557" t="str">
            <v>Lima Ratus Lima Puluh Empat</v>
          </cell>
        </row>
        <row r="558">
          <cell r="BC558">
            <v>555</v>
          </cell>
          <cell r="BD558" t="str">
            <v>Lima Ratus Lima Puluh Lima</v>
          </cell>
        </row>
        <row r="559">
          <cell r="BC559">
            <v>556</v>
          </cell>
          <cell r="BD559" t="str">
            <v>Lima Ratus Lima Puluh Enam</v>
          </cell>
        </row>
        <row r="560">
          <cell r="BC560">
            <v>557</v>
          </cell>
          <cell r="BD560" t="str">
            <v>Lima Ratus Lima Puluh Tujuh</v>
          </cell>
        </row>
        <row r="561">
          <cell r="BC561">
            <v>558</v>
          </cell>
          <cell r="BD561" t="str">
            <v>Lima Ratus Lima Puluh Delapan</v>
          </cell>
        </row>
        <row r="562">
          <cell r="BC562">
            <v>559</v>
          </cell>
          <cell r="BD562" t="str">
            <v>Lima Ratus Lima Puluh Sembilan</v>
          </cell>
        </row>
        <row r="563">
          <cell r="BC563">
            <v>560</v>
          </cell>
          <cell r="BD563" t="str">
            <v>Lima Ratus Enam Puluh</v>
          </cell>
        </row>
        <row r="564">
          <cell r="BC564">
            <v>561</v>
          </cell>
          <cell r="BD564" t="str">
            <v>Lima Ratus Enam Puluh Satu</v>
          </cell>
        </row>
        <row r="565">
          <cell r="BC565">
            <v>562</v>
          </cell>
          <cell r="BD565" t="str">
            <v>Lima Ratus Enam Puluh Dua</v>
          </cell>
        </row>
        <row r="566">
          <cell r="BC566">
            <v>563</v>
          </cell>
          <cell r="BD566" t="str">
            <v>Lima Ratus Enam Puluh Tiga</v>
          </cell>
        </row>
        <row r="567">
          <cell r="BC567">
            <v>564</v>
          </cell>
          <cell r="BD567" t="str">
            <v>Lima Ratus Enam Puluh Empat</v>
          </cell>
        </row>
        <row r="568">
          <cell r="BC568">
            <v>565</v>
          </cell>
          <cell r="BD568" t="str">
            <v>Lima Ratus Enam Puluh Lima</v>
          </cell>
        </row>
        <row r="569">
          <cell r="BC569">
            <v>566</v>
          </cell>
          <cell r="BD569" t="str">
            <v>Lima Ratus Enam Puluh Enam</v>
          </cell>
        </row>
        <row r="570">
          <cell r="BC570">
            <v>567</v>
          </cell>
          <cell r="BD570" t="str">
            <v>Lima Ratus Enam Puluh Tujuh</v>
          </cell>
        </row>
        <row r="571">
          <cell r="BC571">
            <v>568</v>
          </cell>
          <cell r="BD571" t="str">
            <v>Lima Ratus Enam Puluh Delapan</v>
          </cell>
        </row>
        <row r="572">
          <cell r="BC572">
            <v>569</v>
          </cell>
          <cell r="BD572" t="str">
            <v>Lima Ratus Enam Puluh Sembilan</v>
          </cell>
        </row>
        <row r="573">
          <cell r="BC573">
            <v>570</v>
          </cell>
          <cell r="BD573" t="str">
            <v>Lima Ratus Tujuh Puluh</v>
          </cell>
        </row>
        <row r="574">
          <cell r="BC574">
            <v>571</v>
          </cell>
          <cell r="BD574" t="str">
            <v>Lima Ratus Tujuh Puluh Satu</v>
          </cell>
        </row>
        <row r="575">
          <cell r="BC575">
            <v>572</v>
          </cell>
          <cell r="BD575" t="str">
            <v>Lima Ratus Tujuh Puluh Dua</v>
          </cell>
        </row>
        <row r="576">
          <cell r="BC576">
            <v>573</v>
          </cell>
          <cell r="BD576" t="str">
            <v>Lima Ratus Tujuh Puluh Tiga</v>
          </cell>
        </row>
        <row r="577">
          <cell r="BC577">
            <v>574</v>
          </cell>
          <cell r="BD577" t="str">
            <v>Lima Ratus Tujuh Puluh Empat</v>
          </cell>
        </row>
        <row r="578">
          <cell r="BC578">
            <v>575</v>
          </cell>
          <cell r="BD578" t="str">
            <v>Lima Ratus Tujuh Puluh Lima</v>
          </cell>
        </row>
        <row r="579">
          <cell r="BC579">
            <v>576</v>
          </cell>
          <cell r="BD579" t="str">
            <v>Lima Ratus Tujuh Puluh Enam</v>
          </cell>
        </row>
        <row r="580">
          <cell r="BC580">
            <v>577</v>
          </cell>
          <cell r="BD580" t="str">
            <v>Lima Ratus Tujuh Puluh Tujuh</v>
          </cell>
        </row>
        <row r="581">
          <cell r="BC581">
            <v>578</v>
          </cell>
          <cell r="BD581" t="str">
            <v>Lima Ratus Tujuh Puluh Delapan</v>
          </cell>
        </row>
        <row r="582">
          <cell r="BC582">
            <v>579</v>
          </cell>
          <cell r="BD582" t="str">
            <v>Lima Ratus Tujuh Puluh Sembilan</v>
          </cell>
        </row>
        <row r="583">
          <cell r="BC583">
            <v>580</v>
          </cell>
          <cell r="BD583" t="str">
            <v>Lima Ratus Delapan Puluh</v>
          </cell>
        </row>
        <row r="584">
          <cell r="BC584">
            <v>581</v>
          </cell>
          <cell r="BD584" t="str">
            <v>Lima Ratus Delapan Puluh Satu</v>
          </cell>
        </row>
        <row r="585">
          <cell r="BC585">
            <v>582</v>
          </cell>
          <cell r="BD585" t="str">
            <v>Lima Ratus Delapan Puluh Dua</v>
          </cell>
        </row>
        <row r="586">
          <cell r="BC586">
            <v>583</v>
          </cell>
          <cell r="BD586" t="str">
            <v>Lima Ratus Delapan Puluh Tiga</v>
          </cell>
        </row>
        <row r="587">
          <cell r="BC587">
            <v>584</v>
          </cell>
          <cell r="BD587" t="str">
            <v>Lima Ratus Delapan Puluh Empat</v>
          </cell>
        </row>
        <row r="588">
          <cell r="BC588">
            <v>585</v>
          </cell>
          <cell r="BD588" t="str">
            <v>Lima Ratus Delapan Puluh Lima</v>
          </cell>
        </row>
        <row r="589">
          <cell r="BC589">
            <v>586</v>
          </cell>
          <cell r="BD589" t="str">
            <v>Lima Ratus Delapan Puluh Enam</v>
          </cell>
        </row>
        <row r="590">
          <cell r="BC590">
            <v>587</v>
          </cell>
          <cell r="BD590" t="str">
            <v>Lima Ratus Delapan Puluh Tujuh</v>
          </cell>
        </row>
        <row r="591">
          <cell r="BC591">
            <v>588</v>
          </cell>
          <cell r="BD591" t="str">
            <v>Lima Ratus Delapan Puluh Delapan</v>
          </cell>
        </row>
        <row r="592">
          <cell r="BC592">
            <v>589</v>
          </cell>
          <cell r="BD592" t="str">
            <v>Lima Ratus Delapan Puluh Sembilan</v>
          </cell>
        </row>
        <row r="593">
          <cell r="BC593">
            <v>590</v>
          </cell>
          <cell r="BD593" t="str">
            <v>Lima Ratus Sembilan Puluh</v>
          </cell>
        </row>
        <row r="594">
          <cell r="BC594">
            <v>591</v>
          </cell>
          <cell r="BD594" t="str">
            <v>Lima Ratus Sembilan Puluh Satu</v>
          </cell>
        </row>
        <row r="595">
          <cell r="BC595">
            <v>592</v>
          </cell>
          <cell r="BD595" t="str">
            <v>Lima Ratus Sembilan Puluh Dua</v>
          </cell>
        </row>
        <row r="596">
          <cell r="BC596">
            <v>593</v>
          </cell>
          <cell r="BD596" t="str">
            <v>Lima Ratus Sembilan Puluh Tiga</v>
          </cell>
        </row>
        <row r="597">
          <cell r="BC597">
            <v>594</v>
          </cell>
          <cell r="BD597" t="str">
            <v>Lima Ratus Sembilan Puluh Empat</v>
          </cell>
        </row>
        <row r="598">
          <cell r="BC598">
            <v>595</v>
          </cell>
          <cell r="BD598" t="str">
            <v>Lima Ratus Sembilan Puluh Lima</v>
          </cell>
        </row>
        <row r="599">
          <cell r="BC599">
            <v>596</v>
          </cell>
          <cell r="BD599" t="str">
            <v>Lima Ratus Sembilan Puluh Enam</v>
          </cell>
        </row>
        <row r="600">
          <cell r="BC600">
            <v>597</v>
          </cell>
          <cell r="BD600" t="str">
            <v>Lima Ratus Sembilan Puluh Tujuh</v>
          </cell>
        </row>
        <row r="601">
          <cell r="BC601">
            <v>598</v>
          </cell>
          <cell r="BD601" t="str">
            <v>Lima Ratus Sembilan Puluh Delapan</v>
          </cell>
        </row>
        <row r="602">
          <cell r="BC602">
            <v>599</v>
          </cell>
          <cell r="BD602" t="str">
            <v>Lima Ratus Sembilan Puluh Sembilan</v>
          </cell>
        </row>
        <row r="603">
          <cell r="BC603">
            <v>600</v>
          </cell>
          <cell r="BD603" t="str">
            <v>Enam Ratus</v>
          </cell>
        </row>
        <row r="604">
          <cell r="BC604">
            <v>601</v>
          </cell>
          <cell r="BD604" t="str">
            <v>Enam Ratus Satu</v>
          </cell>
        </row>
        <row r="605">
          <cell r="BC605">
            <v>602</v>
          </cell>
          <cell r="BD605" t="str">
            <v>Enam Ratus Dua</v>
          </cell>
        </row>
        <row r="606">
          <cell r="BC606">
            <v>603</v>
          </cell>
          <cell r="BD606" t="str">
            <v>Enam Ratus Tiga</v>
          </cell>
        </row>
        <row r="607">
          <cell r="BC607">
            <v>604</v>
          </cell>
          <cell r="BD607" t="str">
            <v>Enam Ratus Empat</v>
          </cell>
        </row>
        <row r="608">
          <cell r="BC608">
            <v>605</v>
          </cell>
          <cell r="BD608" t="str">
            <v>Enam Ratus Lima</v>
          </cell>
        </row>
        <row r="609">
          <cell r="BC609">
            <v>606</v>
          </cell>
          <cell r="BD609" t="str">
            <v>Enam Ratus Enam</v>
          </cell>
        </row>
        <row r="610">
          <cell r="BC610">
            <v>607</v>
          </cell>
          <cell r="BD610" t="str">
            <v>Enam Ratus Tujuh</v>
          </cell>
        </row>
        <row r="611">
          <cell r="BC611">
            <v>608</v>
          </cell>
          <cell r="BD611" t="str">
            <v>Enam Ratus Delapan</v>
          </cell>
        </row>
        <row r="612">
          <cell r="BC612">
            <v>609</v>
          </cell>
          <cell r="BD612" t="str">
            <v>Enam Ratus Sembilan</v>
          </cell>
        </row>
        <row r="613">
          <cell r="BC613">
            <v>610</v>
          </cell>
          <cell r="BD613" t="str">
            <v>Enam Ratus Sepuluh</v>
          </cell>
        </row>
        <row r="614">
          <cell r="BC614">
            <v>611</v>
          </cell>
          <cell r="BD614" t="str">
            <v>Enam Ratus Sebelas</v>
          </cell>
        </row>
        <row r="615">
          <cell r="BC615">
            <v>612</v>
          </cell>
          <cell r="BD615" t="str">
            <v>Enam Ratus Dua Belas</v>
          </cell>
        </row>
        <row r="616">
          <cell r="BC616">
            <v>613</v>
          </cell>
          <cell r="BD616" t="str">
            <v>Enam Ratus Tiga Belas</v>
          </cell>
        </row>
        <row r="617">
          <cell r="BC617">
            <v>614</v>
          </cell>
          <cell r="BD617" t="str">
            <v>Enam Ratus Empat Belas</v>
          </cell>
        </row>
        <row r="618">
          <cell r="BC618">
            <v>615</v>
          </cell>
          <cell r="BD618" t="str">
            <v>Enam Ratus Lima Belas</v>
          </cell>
        </row>
        <row r="619">
          <cell r="BC619">
            <v>616</v>
          </cell>
          <cell r="BD619" t="str">
            <v>Enam Ratus Enam Belas</v>
          </cell>
        </row>
        <row r="620">
          <cell r="BC620">
            <v>617</v>
          </cell>
          <cell r="BD620" t="str">
            <v>Enam Ratus Tujuh Belas</v>
          </cell>
        </row>
        <row r="621">
          <cell r="BC621">
            <v>618</v>
          </cell>
          <cell r="BD621" t="str">
            <v>Enam Ratus Delapan Belas</v>
          </cell>
        </row>
        <row r="622">
          <cell r="BC622">
            <v>619</v>
          </cell>
          <cell r="BD622" t="str">
            <v>Enam Ratus Sembilan Belas</v>
          </cell>
        </row>
        <row r="623">
          <cell r="BC623">
            <v>620</v>
          </cell>
          <cell r="BD623" t="str">
            <v>Enam Ratus Dua Puluh</v>
          </cell>
        </row>
        <row r="624">
          <cell r="BC624">
            <v>621</v>
          </cell>
          <cell r="BD624" t="str">
            <v>Enam Ratus Dua Puluh Satu</v>
          </cell>
        </row>
        <row r="625">
          <cell r="BC625">
            <v>622</v>
          </cell>
          <cell r="BD625" t="str">
            <v>Enam Ratus Dua Puluh Dua</v>
          </cell>
        </row>
        <row r="626">
          <cell r="BC626">
            <v>623</v>
          </cell>
          <cell r="BD626" t="str">
            <v>Enam Ratus Dua Puluh Tiga</v>
          </cell>
        </row>
        <row r="627">
          <cell r="BC627">
            <v>624</v>
          </cell>
          <cell r="BD627" t="str">
            <v>Enam Ratus Dua Puluh Empat</v>
          </cell>
        </row>
        <row r="628">
          <cell r="BC628">
            <v>625</v>
          </cell>
          <cell r="BD628" t="str">
            <v>Enam Ratus Dua Puluh Lima</v>
          </cell>
        </row>
        <row r="629">
          <cell r="BC629">
            <v>626</v>
          </cell>
          <cell r="BD629" t="str">
            <v>Enam Ratus Dua Puluh Enam</v>
          </cell>
        </row>
        <row r="630">
          <cell r="BC630">
            <v>627</v>
          </cell>
          <cell r="BD630" t="str">
            <v>Enam Ratus Dua Puluh Tujuh</v>
          </cell>
        </row>
        <row r="631">
          <cell r="BC631">
            <v>628</v>
          </cell>
          <cell r="BD631" t="str">
            <v>Enam Ratus Dua Puluh Delapan</v>
          </cell>
        </row>
        <row r="632">
          <cell r="BC632">
            <v>629</v>
          </cell>
          <cell r="BD632" t="str">
            <v>Enam Ratus Dua Puluh Sembilan</v>
          </cell>
        </row>
        <row r="633">
          <cell r="BC633">
            <v>630</v>
          </cell>
          <cell r="BD633" t="str">
            <v>Enam Ratus Tiga Puluh</v>
          </cell>
        </row>
        <row r="634">
          <cell r="BC634">
            <v>631</v>
          </cell>
          <cell r="BD634" t="str">
            <v>Enam Ratus Tiga Puluh Satu</v>
          </cell>
        </row>
        <row r="635">
          <cell r="BC635">
            <v>632</v>
          </cell>
          <cell r="BD635" t="str">
            <v>Enam Ratus Tiga Puluh Dua</v>
          </cell>
        </row>
        <row r="636">
          <cell r="BC636">
            <v>633</v>
          </cell>
          <cell r="BD636" t="str">
            <v>Enam Ratus Tiga Puluh Tiga</v>
          </cell>
        </row>
        <row r="637">
          <cell r="BC637">
            <v>634</v>
          </cell>
          <cell r="BD637" t="str">
            <v>Enam Ratus Tiga Puluh Empat</v>
          </cell>
        </row>
        <row r="638">
          <cell r="BC638">
            <v>635</v>
          </cell>
          <cell r="BD638" t="str">
            <v>Enam Ratus Tiga Puluh Lima</v>
          </cell>
        </row>
        <row r="639">
          <cell r="BC639">
            <v>636</v>
          </cell>
          <cell r="BD639" t="str">
            <v>Enam Ratus Tiga Puluh Enam</v>
          </cell>
        </row>
        <row r="640">
          <cell r="BC640">
            <v>637</v>
          </cell>
          <cell r="BD640" t="str">
            <v>Enam Ratus Tiga Puluh Tujuh</v>
          </cell>
        </row>
        <row r="641">
          <cell r="BC641">
            <v>638</v>
          </cell>
          <cell r="BD641" t="str">
            <v>Enam Ratus Tiga Puluh Delapan</v>
          </cell>
        </row>
        <row r="642">
          <cell r="BC642">
            <v>639</v>
          </cell>
          <cell r="BD642" t="str">
            <v>Enam Ratus Tiga Puluh Sembilan</v>
          </cell>
        </row>
        <row r="643">
          <cell r="BC643">
            <v>640</v>
          </cell>
          <cell r="BD643" t="str">
            <v>Enam Ratus Empat Puluh</v>
          </cell>
        </row>
        <row r="644">
          <cell r="BC644">
            <v>641</v>
          </cell>
          <cell r="BD644" t="str">
            <v>Enam Ratus Empat Puluh Satu</v>
          </cell>
        </row>
        <row r="645">
          <cell r="BC645">
            <v>642</v>
          </cell>
          <cell r="BD645" t="str">
            <v>Enam Ratus Empat Puluh Dua</v>
          </cell>
        </row>
        <row r="646">
          <cell r="BC646">
            <v>643</v>
          </cell>
          <cell r="BD646" t="str">
            <v>Enam Ratus Empat Puluh Tiga</v>
          </cell>
        </row>
        <row r="647">
          <cell r="BC647">
            <v>644</v>
          </cell>
          <cell r="BD647" t="str">
            <v>Enam Ratus Empat Puluh Empat</v>
          </cell>
        </row>
        <row r="648">
          <cell r="BC648">
            <v>645</v>
          </cell>
          <cell r="BD648" t="str">
            <v>Enam Ratus Empat Puluh Lima</v>
          </cell>
        </row>
        <row r="649">
          <cell r="BC649">
            <v>646</v>
          </cell>
          <cell r="BD649" t="str">
            <v>Enam Ratus Empat Puluh Enam</v>
          </cell>
        </row>
        <row r="650">
          <cell r="BC650">
            <v>647</v>
          </cell>
          <cell r="BD650" t="str">
            <v>Enam Ratus Empat Puluh Tujuh</v>
          </cell>
        </row>
        <row r="651">
          <cell r="BC651">
            <v>648</v>
          </cell>
          <cell r="BD651" t="str">
            <v>Enam Ratus Empat Puluh Delapan</v>
          </cell>
        </row>
        <row r="652">
          <cell r="BC652">
            <v>649</v>
          </cell>
          <cell r="BD652" t="str">
            <v>Enam Ratus Empat Puluh Sembilan</v>
          </cell>
        </row>
        <row r="653">
          <cell r="BC653">
            <v>650</v>
          </cell>
          <cell r="BD653" t="str">
            <v>Enam Ratus Lima Puluh</v>
          </cell>
        </row>
        <row r="654">
          <cell r="BC654">
            <v>651</v>
          </cell>
          <cell r="BD654" t="str">
            <v>Enam Ratus Lima Puluh Satu</v>
          </cell>
        </row>
        <row r="655">
          <cell r="BC655">
            <v>652</v>
          </cell>
          <cell r="BD655" t="str">
            <v>Enam Ratus Lima Puluh Dua</v>
          </cell>
        </row>
        <row r="656">
          <cell r="BC656">
            <v>653</v>
          </cell>
          <cell r="BD656" t="str">
            <v>Enam Ratus Lima Puluh Tiga</v>
          </cell>
        </row>
        <row r="657">
          <cell r="BC657">
            <v>654</v>
          </cell>
          <cell r="BD657" t="str">
            <v>Enam Ratus Lima Puluh Empat</v>
          </cell>
        </row>
        <row r="658">
          <cell r="BC658">
            <v>655</v>
          </cell>
          <cell r="BD658" t="str">
            <v>Enam Ratus Lima Puluh Lima</v>
          </cell>
        </row>
        <row r="659">
          <cell r="BC659">
            <v>656</v>
          </cell>
          <cell r="BD659" t="str">
            <v>Enam Ratus Lima Puluh Enam</v>
          </cell>
        </row>
        <row r="660">
          <cell r="BC660">
            <v>657</v>
          </cell>
          <cell r="BD660" t="str">
            <v>Enam Ratus Lima Puluh Tujuh</v>
          </cell>
        </row>
        <row r="661">
          <cell r="BC661">
            <v>658</v>
          </cell>
          <cell r="BD661" t="str">
            <v>Enam Ratus Lima Puluh Delapan</v>
          </cell>
        </row>
        <row r="662">
          <cell r="BC662">
            <v>659</v>
          </cell>
          <cell r="BD662" t="str">
            <v>Enam Ratus Lima Puluh Sembilan</v>
          </cell>
        </row>
        <row r="663">
          <cell r="BC663">
            <v>660</v>
          </cell>
          <cell r="BD663" t="str">
            <v>Enam Ratus Enam Puluh</v>
          </cell>
        </row>
        <row r="664">
          <cell r="BC664">
            <v>661</v>
          </cell>
          <cell r="BD664" t="str">
            <v>Enam Ratus Enam Puluh Satu</v>
          </cell>
        </row>
        <row r="665">
          <cell r="BC665">
            <v>662</v>
          </cell>
          <cell r="BD665" t="str">
            <v>Enam Ratus Enam Puluh Dua</v>
          </cell>
        </row>
        <row r="666">
          <cell r="BC666">
            <v>663</v>
          </cell>
          <cell r="BD666" t="str">
            <v>Enam Ratus Enam Puluh Tiga</v>
          </cell>
        </row>
        <row r="667">
          <cell r="BC667">
            <v>664</v>
          </cell>
          <cell r="BD667" t="str">
            <v>Enam Ratus Enam Puluh Empat</v>
          </cell>
        </row>
        <row r="668">
          <cell r="BC668">
            <v>665</v>
          </cell>
          <cell r="BD668" t="str">
            <v>Enam Ratus Enam Puluh Lima</v>
          </cell>
        </row>
        <row r="669">
          <cell r="BC669">
            <v>666</v>
          </cell>
          <cell r="BD669" t="str">
            <v>Enam Ratus Enam Puluh Enam</v>
          </cell>
        </row>
        <row r="670">
          <cell r="BC670">
            <v>667</v>
          </cell>
          <cell r="BD670" t="str">
            <v>Enam Ratus Enam Puluh Tujuh</v>
          </cell>
        </row>
        <row r="671">
          <cell r="BC671">
            <v>668</v>
          </cell>
          <cell r="BD671" t="str">
            <v>Enam Ratus Enam Puluh Delapan</v>
          </cell>
        </row>
        <row r="672">
          <cell r="BC672">
            <v>669</v>
          </cell>
          <cell r="BD672" t="str">
            <v>Enam Ratus Enam Puluh Sembilan</v>
          </cell>
        </row>
        <row r="673">
          <cell r="BC673">
            <v>670</v>
          </cell>
          <cell r="BD673" t="str">
            <v>Enam Ratus Tujuh Puluh</v>
          </cell>
        </row>
        <row r="674">
          <cell r="BC674">
            <v>671</v>
          </cell>
          <cell r="BD674" t="str">
            <v>Enam Ratus Tujuh Puluh Satu</v>
          </cell>
        </row>
        <row r="675">
          <cell r="BC675">
            <v>672</v>
          </cell>
          <cell r="BD675" t="str">
            <v>Enam Ratus Tujuh Puluh Dua</v>
          </cell>
        </row>
        <row r="676">
          <cell r="BC676">
            <v>673</v>
          </cell>
          <cell r="BD676" t="str">
            <v>Enam Ratus Tujuh Puluh Tiga</v>
          </cell>
        </row>
        <row r="677">
          <cell r="BC677">
            <v>674</v>
          </cell>
          <cell r="BD677" t="str">
            <v>Enam Ratus Tujuh Puluh Empat</v>
          </cell>
        </row>
        <row r="678">
          <cell r="BC678">
            <v>675</v>
          </cell>
          <cell r="BD678" t="str">
            <v>Enam Ratus Tujuh Puluh Lima</v>
          </cell>
        </row>
        <row r="679">
          <cell r="BC679">
            <v>676</v>
          </cell>
          <cell r="BD679" t="str">
            <v>Enam Ratus Tujuh Puluh Enam</v>
          </cell>
        </row>
        <row r="680">
          <cell r="BC680">
            <v>677</v>
          </cell>
          <cell r="BD680" t="str">
            <v>Enam Ratus Tujuh Puluh Tujuh</v>
          </cell>
        </row>
        <row r="681">
          <cell r="BC681">
            <v>678</v>
          </cell>
          <cell r="BD681" t="str">
            <v>Enam Ratus Tujuh Puluh Delapan</v>
          </cell>
        </row>
        <row r="682">
          <cell r="BC682">
            <v>679</v>
          </cell>
          <cell r="BD682" t="str">
            <v>Enam Ratus Tujuh Puluh Sembilan</v>
          </cell>
        </row>
        <row r="683">
          <cell r="BC683">
            <v>680</v>
          </cell>
          <cell r="BD683" t="str">
            <v>Enam Ratus Delapan Puluh</v>
          </cell>
        </row>
        <row r="684">
          <cell r="BC684">
            <v>681</v>
          </cell>
          <cell r="BD684" t="str">
            <v>Enam Ratus Delapan Puluh Satu</v>
          </cell>
        </row>
        <row r="685">
          <cell r="BC685">
            <v>682</v>
          </cell>
          <cell r="BD685" t="str">
            <v>Enam Ratus Delapan Puluh Dua</v>
          </cell>
        </row>
        <row r="686">
          <cell r="BC686">
            <v>683</v>
          </cell>
          <cell r="BD686" t="str">
            <v>Enam Ratus Delapan Puluh Tiga</v>
          </cell>
        </row>
        <row r="687">
          <cell r="BC687">
            <v>684</v>
          </cell>
          <cell r="BD687" t="str">
            <v>Enam Ratus Delapan Puluh Empat</v>
          </cell>
        </row>
        <row r="688">
          <cell r="BC688">
            <v>685</v>
          </cell>
          <cell r="BD688" t="str">
            <v>Enam Ratus Delapan Puluh Lima</v>
          </cell>
        </row>
        <row r="689">
          <cell r="BC689">
            <v>686</v>
          </cell>
          <cell r="BD689" t="str">
            <v>Enam Ratus Delapan Puluh Enam</v>
          </cell>
        </row>
        <row r="690">
          <cell r="BC690">
            <v>687</v>
          </cell>
          <cell r="BD690" t="str">
            <v>Enam Ratus Delapan Puluh Tujuh</v>
          </cell>
        </row>
        <row r="691">
          <cell r="BC691">
            <v>688</v>
          </cell>
          <cell r="BD691" t="str">
            <v>Enam Ratus Delapan Puluh Delapan</v>
          </cell>
        </row>
        <row r="692">
          <cell r="BC692">
            <v>689</v>
          </cell>
          <cell r="BD692" t="str">
            <v>Enam Ratus Delapan Puluh Sembilan</v>
          </cell>
        </row>
        <row r="693">
          <cell r="BC693">
            <v>690</v>
          </cell>
          <cell r="BD693" t="str">
            <v>Enam Ratus Sembilan Puluh</v>
          </cell>
        </row>
        <row r="694">
          <cell r="BC694">
            <v>691</v>
          </cell>
          <cell r="BD694" t="str">
            <v>Enam Ratus Sembilan Puluh Satu</v>
          </cell>
        </row>
        <row r="695">
          <cell r="BC695">
            <v>692</v>
          </cell>
          <cell r="BD695" t="str">
            <v>Enam Ratus Sembilan Puluh Dua</v>
          </cell>
        </row>
        <row r="696">
          <cell r="BC696">
            <v>693</v>
          </cell>
          <cell r="BD696" t="str">
            <v>Enam Ratus Sembilan Puluh Tiga</v>
          </cell>
        </row>
        <row r="697">
          <cell r="BC697">
            <v>694</v>
          </cell>
          <cell r="BD697" t="str">
            <v>Enam Ratus Sembilan Puluh Empat</v>
          </cell>
        </row>
        <row r="698">
          <cell r="BC698">
            <v>695</v>
          </cell>
          <cell r="BD698" t="str">
            <v>Enam Ratus Sembilan Puluh Lima</v>
          </cell>
        </row>
        <row r="699">
          <cell r="BC699">
            <v>696</v>
          </cell>
          <cell r="BD699" t="str">
            <v>Enam Ratus Sembilan Puluh Enam</v>
          </cell>
        </row>
        <row r="700">
          <cell r="BC700">
            <v>697</v>
          </cell>
          <cell r="BD700" t="str">
            <v>Enam Ratus Sembilan Puluh Tujuh</v>
          </cell>
        </row>
        <row r="701">
          <cell r="BC701">
            <v>698</v>
          </cell>
          <cell r="BD701" t="str">
            <v>Enam Ratus Sembilan Puluh Delapan</v>
          </cell>
        </row>
        <row r="702">
          <cell r="BC702">
            <v>699</v>
          </cell>
          <cell r="BD702" t="str">
            <v>Enam Ratus Sembilan Puluh Sembilan</v>
          </cell>
        </row>
        <row r="703">
          <cell r="BC703">
            <v>700</v>
          </cell>
          <cell r="BD703" t="str">
            <v>Tujuh Ratus</v>
          </cell>
        </row>
        <row r="704">
          <cell r="BC704">
            <v>701</v>
          </cell>
          <cell r="BD704" t="str">
            <v>Tujuh Ratus Satu</v>
          </cell>
        </row>
        <row r="705">
          <cell r="BC705">
            <v>702</v>
          </cell>
          <cell r="BD705" t="str">
            <v>Tujuh Ratus Dua</v>
          </cell>
        </row>
        <row r="706">
          <cell r="BC706">
            <v>703</v>
          </cell>
          <cell r="BD706" t="str">
            <v>Tujuh Ratus Tiga</v>
          </cell>
        </row>
        <row r="707">
          <cell r="BC707">
            <v>704</v>
          </cell>
          <cell r="BD707" t="str">
            <v>Tujuh Ratus Empat</v>
          </cell>
        </row>
        <row r="708">
          <cell r="BC708">
            <v>705</v>
          </cell>
          <cell r="BD708" t="str">
            <v>Tujuh Ratus Lima</v>
          </cell>
        </row>
        <row r="709">
          <cell r="BC709">
            <v>706</v>
          </cell>
          <cell r="BD709" t="str">
            <v>Tujuh Ratus Enam</v>
          </cell>
        </row>
        <row r="710">
          <cell r="BC710">
            <v>707</v>
          </cell>
          <cell r="BD710" t="str">
            <v>Tujuh Ratus Tujuh</v>
          </cell>
        </row>
        <row r="711">
          <cell r="BC711">
            <v>708</v>
          </cell>
          <cell r="BD711" t="str">
            <v>Tujuh Ratus Delapan</v>
          </cell>
        </row>
        <row r="712">
          <cell r="BC712">
            <v>709</v>
          </cell>
          <cell r="BD712" t="str">
            <v>Tujuh Ratus Sembilan</v>
          </cell>
        </row>
        <row r="713">
          <cell r="BC713">
            <v>710</v>
          </cell>
          <cell r="BD713" t="str">
            <v>Tujuh Ratus Sepuluh</v>
          </cell>
        </row>
        <row r="714">
          <cell r="BC714">
            <v>711</v>
          </cell>
          <cell r="BD714" t="str">
            <v>Tujuh Ratus Sebelas</v>
          </cell>
        </row>
        <row r="715">
          <cell r="BC715">
            <v>712</v>
          </cell>
          <cell r="BD715" t="str">
            <v>Tujuh Ratus Dua Belas</v>
          </cell>
        </row>
        <row r="716">
          <cell r="BC716">
            <v>713</v>
          </cell>
          <cell r="BD716" t="str">
            <v>Tujuh Ratus Tiga Belas</v>
          </cell>
        </row>
        <row r="717">
          <cell r="BC717">
            <v>714</v>
          </cell>
          <cell r="BD717" t="str">
            <v>Tujuh Ratus Empat Belas</v>
          </cell>
        </row>
        <row r="718">
          <cell r="BC718">
            <v>715</v>
          </cell>
          <cell r="BD718" t="str">
            <v>Tujuh Ratus Lima Belas</v>
          </cell>
        </row>
        <row r="719">
          <cell r="BC719">
            <v>716</v>
          </cell>
          <cell r="BD719" t="str">
            <v>Tujuh Ratus Enam Belas</v>
          </cell>
        </row>
        <row r="720">
          <cell r="BC720">
            <v>717</v>
          </cell>
          <cell r="BD720" t="str">
            <v>Tujuh Ratus Tujuh Belas</v>
          </cell>
        </row>
        <row r="721">
          <cell r="BC721">
            <v>718</v>
          </cell>
          <cell r="BD721" t="str">
            <v>Tujuh Ratus Delapan Belas</v>
          </cell>
        </row>
        <row r="722">
          <cell r="BC722">
            <v>719</v>
          </cell>
          <cell r="BD722" t="str">
            <v>Tujuh Ratus Sembilan Belas</v>
          </cell>
        </row>
        <row r="723">
          <cell r="BC723">
            <v>720</v>
          </cell>
          <cell r="BD723" t="str">
            <v>Tujuh Ratus Dua Puluh</v>
          </cell>
        </row>
        <row r="724">
          <cell r="BC724">
            <v>721</v>
          </cell>
          <cell r="BD724" t="str">
            <v>Tujuh Ratus Dua Puluh Satu</v>
          </cell>
        </row>
        <row r="725">
          <cell r="BC725">
            <v>722</v>
          </cell>
          <cell r="BD725" t="str">
            <v>Tujuh Ratus Dua Puluh Dua</v>
          </cell>
        </row>
        <row r="726">
          <cell r="BC726">
            <v>723</v>
          </cell>
          <cell r="BD726" t="str">
            <v>Tujuh Ratus Dua Puluh Tiga</v>
          </cell>
        </row>
        <row r="727">
          <cell r="BC727">
            <v>724</v>
          </cell>
          <cell r="BD727" t="str">
            <v>Tujuh Ratus Dua Puluh Empat</v>
          </cell>
        </row>
        <row r="728">
          <cell r="BC728">
            <v>725</v>
          </cell>
          <cell r="BD728" t="str">
            <v>Tujuh Ratus Dua Puluh Lima</v>
          </cell>
        </row>
        <row r="729">
          <cell r="BC729">
            <v>726</v>
          </cell>
          <cell r="BD729" t="str">
            <v>Tujuh Ratus Dua Puluh Enam</v>
          </cell>
        </row>
        <row r="730">
          <cell r="BC730">
            <v>727</v>
          </cell>
          <cell r="BD730" t="str">
            <v>Tujuh Ratus Dua Puluh Tujuh</v>
          </cell>
        </row>
        <row r="731">
          <cell r="BC731">
            <v>728</v>
          </cell>
          <cell r="BD731" t="str">
            <v>Tujuh Ratus Dua Puluh Delapan</v>
          </cell>
        </row>
        <row r="732">
          <cell r="BC732">
            <v>729</v>
          </cell>
          <cell r="BD732" t="str">
            <v>Tujuh Ratus Dua Puluh Sembilan</v>
          </cell>
        </row>
        <row r="733">
          <cell r="BC733">
            <v>730</v>
          </cell>
          <cell r="BD733" t="str">
            <v>Tujuh Ratus Tiga Puluh</v>
          </cell>
        </row>
        <row r="734">
          <cell r="BC734">
            <v>731</v>
          </cell>
          <cell r="BD734" t="str">
            <v>Tujuh Ratus Tiga Puluh Satu</v>
          </cell>
        </row>
        <row r="735">
          <cell r="BC735">
            <v>732</v>
          </cell>
          <cell r="BD735" t="str">
            <v>Tujuh Ratus Tiga Puluh Dua</v>
          </cell>
        </row>
        <row r="736">
          <cell r="BC736">
            <v>733</v>
          </cell>
          <cell r="BD736" t="str">
            <v>Tujuh Ratus Tiga Puluh Tiga</v>
          </cell>
        </row>
        <row r="737">
          <cell r="BC737">
            <v>734</v>
          </cell>
          <cell r="BD737" t="str">
            <v>Tujuh Ratus Tiga Puluh Empat</v>
          </cell>
        </row>
        <row r="738">
          <cell r="BC738">
            <v>735</v>
          </cell>
          <cell r="BD738" t="str">
            <v>Tujuh Ratus Tiga Puluh Lima</v>
          </cell>
        </row>
        <row r="739">
          <cell r="BC739">
            <v>736</v>
          </cell>
          <cell r="BD739" t="str">
            <v>Tujuh Ratus Tiga Puluh Enam</v>
          </cell>
        </row>
        <row r="740">
          <cell r="BC740">
            <v>737</v>
          </cell>
          <cell r="BD740" t="str">
            <v>Tujuh Ratus Tiga Puluh Tujuh</v>
          </cell>
        </row>
        <row r="741">
          <cell r="BC741">
            <v>738</v>
          </cell>
          <cell r="BD741" t="str">
            <v>Tujuh Ratus Tiga Puluh Delapan</v>
          </cell>
        </row>
        <row r="742">
          <cell r="BC742">
            <v>739</v>
          </cell>
          <cell r="BD742" t="str">
            <v>Tujuh Ratus Tiga Puluh Sembilan</v>
          </cell>
        </row>
        <row r="743">
          <cell r="BC743">
            <v>740</v>
          </cell>
          <cell r="BD743" t="str">
            <v>Tujuh Ratus Empat Puluh</v>
          </cell>
        </row>
        <row r="744">
          <cell r="BC744">
            <v>741</v>
          </cell>
          <cell r="BD744" t="str">
            <v>Tujuh Ratus Empat Puluh Satu</v>
          </cell>
        </row>
        <row r="745">
          <cell r="BC745">
            <v>742</v>
          </cell>
          <cell r="BD745" t="str">
            <v>Tujuh Ratus Empat Puluh Dua</v>
          </cell>
        </row>
        <row r="746">
          <cell r="BC746">
            <v>743</v>
          </cell>
          <cell r="BD746" t="str">
            <v>Tujuh Ratus Empat Puluh Tiga</v>
          </cell>
        </row>
        <row r="747">
          <cell r="BC747">
            <v>744</v>
          </cell>
          <cell r="BD747" t="str">
            <v>Tujuh Ratus Empat Puluh Empat</v>
          </cell>
        </row>
        <row r="748">
          <cell r="BC748">
            <v>745</v>
          </cell>
          <cell r="BD748" t="str">
            <v>Tujuh Ratus Empat Puluh Lima</v>
          </cell>
        </row>
        <row r="749">
          <cell r="BC749">
            <v>746</v>
          </cell>
          <cell r="BD749" t="str">
            <v>Tujuh Ratus Empat Puluh Enam</v>
          </cell>
        </row>
        <row r="750">
          <cell r="BC750">
            <v>747</v>
          </cell>
          <cell r="BD750" t="str">
            <v>Tujuh Ratus Empat Puluh Tujuh</v>
          </cell>
        </row>
        <row r="751">
          <cell r="BC751">
            <v>748</v>
          </cell>
          <cell r="BD751" t="str">
            <v>Tujuh Ratus Empat Puluh Delapan</v>
          </cell>
        </row>
        <row r="752">
          <cell r="BC752">
            <v>749</v>
          </cell>
          <cell r="BD752" t="str">
            <v>Tujuh Ratus Empat Puluh Sembilan</v>
          </cell>
        </row>
        <row r="753">
          <cell r="BC753">
            <v>750</v>
          </cell>
          <cell r="BD753" t="str">
            <v>Tujuh Ratus Lima Puluh</v>
          </cell>
        </row>
        <row r="754">
          <cell r="BC754">
            <v>751</v>
          </cell>
          <cell r="BD754" t="str">
            <v>Tujuh Ratus Lima Puluh Satu</v>
          </cell>
        </row>
        <row r="755">
          <cell r="BC755">
            <v>752</v>
          </cell>
          <cell r="BD755" t="str">
            <v>Tujuh Ratus Lima Puluh Dua</v>
          </cell>
        </row>
        <row r="756">
          <cell r="BC756">
            <v>753</v>
          </cell>
          <cell r="BD756" t="str">
            <v>Tujuh Ratus Lima Puluh Tiga</v>
          </cell>
        </row>
        <row r="757">
          <cell r="BC757">
            <v>754</v>
          </cell>
          <cell r="BD757" t="str">
            <v>Tujuh Ratus Lima Puluh Empat</v>
          </cell>
        </row>
        <row r="758">
          <cell r="BC758">
            <v>755</v>
          </cell>
          <cell r="BD758" t="str">
            <v>Tujuh Ratus Lima Puluh Lima</v>
          </cell>
        </row>
        <row r="759">
          <cell r="BC759">
            <v>756</v>
          </cell>
          <cell r="BD759" t="str">
            <v>Tujuh Ratus Lima Puluh Enam</v>
          </cell>
        </row>
        <row r="760">
          <cell r="BC760">
            <v>757</v>
          </cell>
          <cell r="BD760" t="str">
            <v>Tujuh Ratus Lima Puluh Tujuh</v>
          </cell>
        </row>
        <row r="761">
          <cell r="BC761">
            <v>758</v>
          </cell>
          <cell r="BD761" t="str">
            <v>Tujuh Ratus Lima Puluh Delapan</v>
          </cell>
        </row>
        <row r="762">
          <cell r="BC762">
            <v>759</v>
          </cell>
          <cell r="BD762" t="str">
            <v>Tujuh Ratus Lima Puluh Sembilan</v>
          </cell>
        </row>
        <row r="763">
          <cell r="BC763">
            <v>760</v>
          </cell>
          <cell r="BD763" t="str">
            <v>Tujuh Ratus Enam Puluh</v>
          </cell>
        </row>
        <row r="764">
          <cell r="BC764">
            <v>761</v>
          </cell>
          <cell r="BD764" t="str">
            <v>Tujuh Ratus Enam Puluh Satu</v>
          </cell>
        </row>
        <row r="765">
          <cell r="BC765">
            <v>762</v>
          </cell>
          <cell r="BD765" t="str">
            <v>Tujuh Ratus Enam Puluh Dua</v>
          </cell>
        </row>
        <row r="766">
          <cell r="BC766">
            <v>763</v>
          </cell>
          <cell r="BD766" t="str">
            <v>Tujuh Ratus Enam Puluh Tiga</v>
          </cell>
        </row>
        <row r="767">
          <cell r="BC767">
            <v>764</v>
          </cell>
          <cell r="BD767" t="str">
            <v>Tujuh Ratus Enam Puluh Empat</v>
          </cell>
        </row>
        <row r="768">
          <cell r="BC768">
            <v>765</v>
          </cell>
          <cell r="BD768" t="str">
            <v>Tujuh Ratus Enam Puluh Lima</v>
          </cell>
        </row>
        <row r="769">
          <cell r="BC769">
            <v>766</v>
          </cell>
          <cell r="BD769" t="str">
            <v>Tujuh Ratus Enam Puluh Enam</v>
          </cell>
        </row>
        <row r="770">
          <cell r="BC770">
            <v>767</v>
          </cell>
          <cell r="BD770" t="str">
            <v>Tujuh Ratus Enam Puluh Tujuh</v>
          </cell>
        </row>
        <row r="771">
          <cell r="BC771">
            <v>768</v>
          </cell>
          <cell r="BD771" t="str">
            <v>Tujuh Ratus Enam Puluh Delapan</v>
          </cell>
        </row>
        <row r="772">
          <cell r="BC772">
            <v>769</v>
          </cell>
          <cell r="BD772" t="str">
            <v>Tujuh Ratus Enam Puluh Sembilan</v>
          </cell>
        </row>
        <row r="773">
          <cell r="BC773">
            <v>770</v>
          </cell>
          <cell r="BD773" t="str">
            <v>Tujuh Ratus Tujuh Puluh</v>
          </cell>
        </row>
        <row r="774">
          <cell r="BC774">
            <v>771</v>
          </cell>
          <cell r="BD774" t="str">
            <v>Tujuh Ratus Tujuh Puluh Satu</v>
          </cell>
        </row>
        <row r="775">
          <cell r="BC775">
            <v>772</v>
          </cell>
          <cell r="BD775" t="str">
            <v>Tujuh Ratus Tujuh Puluh Dua</v>
          </cell>
        </row>
        <row r="776">
          <cell r="BC776">
            <v>773</v>
          </cell>
          <cell r="BD776" t="str">
            <v>Tujuh Ratus Tujuh Puluh Tiga</v>
          </cell>
        </row>
        <row r="777">
          <cell r="BC777">
            <v>774</v>
          </cell>
          <cell r="BD777" t="str">
            <v>Tujuh Ratus Tujuh Puluh Empat</v>
          </cell>
        </row>
        <row r="778">
          <cell r="BC778">
            <v>775</v>
          </cell>
          <cell r="BD778" t="str">
            <v>Tujuh Ratus Tujuh Puluh Lima</v>
          </cell>
        </row>
        <row r="779">
          <cell r="BC779">
            <v>776</v>
          </cell>
          <cell r="BD779" t="str">
            <v>Tujuh Ratus Tujuh Puluh Enam</v>
          </cell>
        </row>
        <row r="780">
          <cell r="BC780">
            <v>777</v>
          </cell>
          <cell r="BD780" t="str">
            <v>Tujuh Ratus Tujuh Puluh Tujuh</v>
          </cell>
        </row>
        <row r="781">
          <cell r="BC781">
            <v>778</v>
          </cell>
          <cell r="BD781" t="str">
            <v>Tujuh Ratus Tujuh Puluh Delapan</v>
          </cell>
        </row>
        <row r="782">
          <cell r="BC782">
            <v>779</v>
          </cell>
          <cell r="BD782" t="str">
            <v>Tujuh Ratus Tujuh Puluh Sembilan</v>
          </cell>
        </row>
        <row r="783">
          <cell r="BC783">
            <v>780</v>
          </cell>
          <cell r="BD783" t="str">
            <v>Tujuh Ratus Delapan Puluh</v>
          </cell>
        </row>
        <row r="784">
          <cell r="BC784">
            <v>781</v>
          </cell>
          <cell r="BD784" t="str">
            <v>Tujuh Ratus Delapan Puluh Satu</v>
          </cell>
        </row>
        <row r="785">
          <cell r="BC785">
            <v>782</v>
          </cell>
          <cell r="BD785" t="str">
            <v>Tujuh Ratus Delapan Puluh Dua</v>
          </cell>
        </row>
        <row r="786">
          <cell r="BC786">
            <v>783</v>
          </cell>
          <cell r="BD786" t="str">
            <v>Tujuh Ratus Delapan Puluh Tiga</v>
          </cell>
        </row>
        <row r="787">
          <cell r="BC787">
            <v>784</v>
          </cell>
          <cell r="BD787" t="str">
            <v>Tujuh Ratus Delapan Puluh Empat</v>
          </cell>
        </row>
        <row r="788">
          <cell r="BC788">
            <v>785</v>
          </cell>
          <cell r="BD788" t="str">
            <v>Tujuh Ratus Delapan Puluh Lima</v>
          </cell>
        </row>
        <row r="789">
          <cell r="BC789">
            <v>786</v>
          </cell>
          <cell r="BD789" t="str">
            <v>Tujuh Ratus Delapan Puluh Enam</v>
          </cell>
        </row>
        <row r="790">
          <cell r="BC790">
            <v>787</v>
          </cell>
          <cell r="BD790" t="str">
            <v>Tujuh Ratus Delapan Puluh Tujuh</v>
          </cell>
        </row>
        <row r="791">
          <cell r="BC791">
            <v>788</v>
          </cell>
          <cell r="BD791" t="str">
            <v>Tujuh Ratus Delapan Puluh Delapan</v>
          </cell>
        </row>
        <row r="792">
          <cell r="BC792">
            <v>789</v>
          </cell>
          <cell r="BD792" t="str">
            <v>Tujuh Ratus Delapan Puluh Sembilan</v>
          </cell>
        </row>
        <row r="793">
          <cell r="BC793">
            <v>790</v>
          </cell>
          <cell r="BD793" t="str">
            <v>Tujuh Ratus Sembilan Puluh</v>
          </cell>
        </row>
        <row r="794">
          <cell r="BC794">
            <v>791</v>
          </cell>
          <cell r="BD794" t="str">
            <v>Tujuh Ratus Sembilan Puluh Satu</v>
          </cell>
        </row>
        <row r="795">
          <cell r="BC795">
            <v>792</v>
          </cell>
          <cell r="BD795" t="str">
            <v>Tujuh Ratus Sembilan Puluh Dua</v>
          </cell>
        </row>
        <row r="796">
          <cell r="BC796">
            <v>793</v>
          </cell>
          <cell r="BD796" t="str">
            <v>Tujuh Ratus Sembilan Puluh Tiga</v>
          </cell>
        </row>
        <row r="797">
          <cell r="BC797">
            <v>794</v>
          </cell>
          <cell r="BD797" t="str">
            <v>Tujuh Ratus Sembilan Puluh Empat</v>
          </cell>
        </row>
        <row r="798">
          <cell r="BC798">
            <v>795</v>
          </cell>
          <cell r="BD798" t="str">
            <v>Tujuh Ratus Sembilan Puluh Lima</v>
          </cell>
        </row>
        <row r="799">
          <cell r="BC799">
            <v>796</v>
          </cell>
          <cell r="BD799" t="str">
            <v>Tujuh Ratus Sembilan Puluh Enam</v>
          </cell>
        </row>
        <row r="800">
          <cell r="BC800">
            <v>797</v>
          </cell>
          <cell r="BD800" t="str">
            <v>Tujuh Ratus Sembilan Puluh Tujuh</v>
          </cell>
        </row>
        <row r="801">
          <cell r="BC801">
            <v>798</v>
          </cell>
          <cell r="BD801" t="str">
            <v>Tujuh Ratus Sembilan Puluh Delapan</v>
          </cell>
        </row>
        <row r="802">
          <cell r="BC802">
            <v>799</v>
          </cell>
          <cell r="BD802" t="str">
            <v>Tujuh Ratus Sembilan Puluh Sembilan</v>
          </cell>
        </row>
        <row r="803">
          <cell r="BC803">
            <v>800</v>
          </cell>
          <cell r="BD803" t="str">
            <v>Delapan Ratus</v>
          </cell>
        </row>
        <row r="804">
          <cell r="BC804">
            <v>801</v>
          </cell>
          <cell r="BD804" t="str">
            <v>Delapan Ratus Satu</v>
          </cell>
        </row>
        <row r="805">
          <cell r="BC805">
            <v>802</v>
          </cell>
          <cell r="BD805" t="str">
            <v>Delapan Ratus Dua</v>
          </cell>
        </row>
        <row r="806">
          <cell r="BC806">
            <v>803</v>
          </cell>
          <cell r="BD806" t="str">
            <v>Delapan Ratus Tiga</v>
          </cell>
        </row>
        <row r="807">
          <cell r="BC807">
            <v>804</v>
          </cell>
          <cell r="BD807" t="str">
            <v>Delapan Ratus Empat</v>
          </cell>
        </row>
        <row r="808">
          <cell r="BC808">
            <v>805</v>
          </cell>
          <cell r="BD808" t="str">
            <v>Delapan Ratus Lima</v>
          </cell>
        </row>
        <row r="809">
          <cell r="BC809">
            <v>806</v>
          </cell>
          <cell r="BD809" t="str">
            <v>Delapan Ratus Enam</v>
          </cell>
        </row>
        <row r="810">
          <cell r="BC810">
            <v>807</v>
          </cell>
          <cell r="BD810" t="str">
            <v>Delapan Ratus Tujuh</v>
          </cell>
        </row>
        <row r="811">
          <cell r="BC811">
            <v>808</v>
          </cell>
          <cell r="BD811" t="str">
            <v>Delapan Ratus Delapan</v>
          </cell>
        </row>
        <row r="812">
          <cell r="BC812">
            <v>809</v>
          </cell>
          <cell r="BD812" t="str">
            <v>Delapan Ratus Sembilan</v>
          </cell>
        </row>
        <row r="813">
          <cell r="BC813">
            <v>810</v>
          </cell>
          <cell r="BD813" t="str">
            <v>Delapan Ratus Sepuluh</v>
          </cell>
        </row>
        <row r="814">
          <cell r="BC814">
            <v>811</v>
          </cell>
          <cell r="BD814" t="str">
            <v>Delapan Ratus Sebelas</v>
          </cell>
        </row>
        <row r="815">
          <cell r="BC815">
            <v>812</v>
          </cell>
          <cell r="BD815" t="str">
            <v>Delapan Ratus Dua Belas</v>
          </cell>
        </row>
        <row r="816">
          <cell r="BC816">
            <v>813</v>
          </cell>
          <cell r="BD816" t="str">
            <v>Delapan Ratus Tiga Belas</v>
          </cell>
        </row>
        <row r="817">
          <cell r="BC817">
            <v>814</v>
          </cell>
          <cell r="BD817" t="str">
            <v>Delapan Ratus Empat Belas</v>
          </cell>
        </row>
        <row r="818">
          <cell r="BC818">
            <v>815</v>
          </cell>
          <cell r="BD818" t="str">
            <v>Delapan Ratus Lima Belas</v>
          </cell>
        </row>
        <row r="819">
          <cell r="BC819">
            <v>816</v>
          </cell>
          <cell r="BD819" t="str">
            <v>Delapan Ratus Enam Belas</v>
          </cell>
        </row>
        <row r="820">
          <cell r="BC820">
            <v>817</v>
          </cell>
          <cell r="BD820" t="str">
            <v>Delapan Ratus Tujuh Belas</v>
          </cell>
        </row>
        <row r="821">
          <cell r="BC821">
            <v>818</v>
          </cell>
          <cell r="BD821" t="str">
            <v>Delapan Ratus Delapan Belas</v>
          </cell>
        </row>
        <row r="822">
          <cell r="BC822">
            <v>819</v>
          </cell>
          <cell r="BD822" t="str">
            <v>Delapan Ratus Sembilan Belas</v>
          </cell>
        </row>
        <row r="823">
          <cell r="BC823">
            <v>820</v>
          </cell>
          <cell r="BD823" t="str">
            <v>Delapan Ratus Dua Puluh</v>
          </cell>
        </row>
        <row r="824">
          <cell r="BC824">
            <v>821</v>
          </cell>
          <cell r="BD824" t="str">
            <v>Delapan Ratus Dua Puluh Satu</v>
          </cell>
        </row>
        <row r="825">
          <cell r="BC825">
            <v>822</v>
          </cell>
          <cell r="BD825" t="str">
            <v>Delapan Ratus Dua Puluh Dua</v>
          </cell>
        </row>
        <row r="826">
          <cell r="BC826">
            <v>823</v>
          </cell>
          <cell r="BD826" t="str">
            <v>Delapan Ratus Dua Puluh Tiga</v>
          </cell>
        </row>
        <row r="827">
          <cell r="BC827">
            <v>824</v>
          </cell>
          <cell r="BD827" t="str">
            <v>Delapan Ratus Dua Puluh Empat</v>
          </cell>
        </row>
        <row r="828">
          <cell r="BC828">
            <v>825</v>
          </cell>
          <cell r="BD828" t="str">
            <v>Delapan Ratus Dua Puluh Lima</v>
          </cell>
        </row>
        <row r="829">
          <cell r="BC829">
            <v>826</v>
          </cell>
          <cell r="BD829" t="str">
            <v>Delapan Ratus Dua Puluh Enam</v>
          </cell>
        </row>
        <row r="830">
          <cell r="BC830">
            <v>827</v>
          </cell>
          <cell r="BD830" t="str">
            <v>Delapan Ratus Dua Puluh Tujuh</v>
          </cell>
        </row>
        <row r="831">
          <cell r="BC831">
            <v>828</v>
          </cell>
          <cell r="BD831" t="str">
            <v>Delapan Ratus Dua Puluh Delapan</v>
          </cell>
        </row>
        <row r="832">
          <cell r="BC832">
            <v>829</v>
          </cell>
          <cell r="BD832" t="str">
            <v>Delapan Ratus Dua Puluh Sembilan</v>
          </cell>
        </row>
        <row r="833">
          <cell r="BC833">
            <v>830</v>
          </cell>
          <cell r="BD833" t="str">
            <v>Delapan Ratus Tiga Puluh</v>
          </cell>
        </row>
        <row r="834">
          <cell r="BC834">
            <v>831</v>
          </cell>
          <cell r="BD834" t="str">
            <v>Delapan Ratus Tiga Puluh Satu</v>
          </cell>
        </row>
        <row r="835">
          <cell r="BC835">
            <v>832</v>
          </cell>
          <cell r="BD835" t="str">
            <v>Delapan Ratus Tiga Puluh Dua</v>
          </cell>
        </row>
        <row r="836">
          <cell r="BC836">
            <v>833</v>
          </cell>
          <cell r="BD836" t="str">
            <v>Delapan Ratus Tiga Puluh Tiga</v>
          </cell>
        </row>
        <row r="837">
          <cell r="BC837">
            <v>834</v>
          </cell>
          <cell r="BD837" t="str">
            <v>Delapan Ratus Tiga Puluh Empat</v>
          </cell>
        </row>
        <row r="838">
          <cell r="BC838">
            <v>835</v>
          </cell>
          <cell r="BD838" t="str">
            <v>Delapan Ratus Tiga Puluh Lima</v>
          </cell>
        </row>
        <row r="839">
          <cell r="BC839">
            <v>836</v>
          </cell>
          <cell r="BD839" t="str">
            <v>Delapan Ratus Tiga Puluh Enam</v>
          </cell>
        </row>
        <row r="840">
          <cell r="BC840">
            <v>837</v>
          </cell>
          <cell r="BD840" t="str">
            <v>Delapan Ratus Tiga Puluh Tujuh</v>
          </cell>
        </row>
        <row r="841">
          <cell r="BC841">
            <v>838</v>
          </cell>
          <cell r="BD841" t="str">
            <v>Delapan Ratus Tiga Puluh Delapan</v>
          </cell>
        </row>
        <row r="842">
          <cell r="BC842">
            <v>839</v>
          </cell>
          <cell r="BD842" t="str">
            <v>Delapan Ratus Tiga Puluh Sembilan</v>
          </cell>
        </row>
        <row r="843">
          <cell r="BC843">
            <v>840</v>
          </cell>
          <cell r="BD843" t="str">
            <v>Delapan Ratus Empat Puluh</v>
          </cell>
        </row>
        <row r="844">
          <cell r="BC844">
            <v>841</v>
          </cell>
          <cell r="BD844" t="str">
            <v>Delapan Ratus Empat Puluh Satu</v>
          </cell>
        </row>
        <row r="845">
          <cell r="BC845">
            <v>842</v>
          </cell>
          <cell r="BD845" t="str">
            <v>Delapan Ratus Empat Puluh Dua</v>
          </cell>
        </row>
        <row r="846">
          <cell r="BC846">
            <v>843</v>
          </cell>
          <cell r="BD846" t="str">
            <v>Delapan Ratus Empat Puluh Tiga</v>
          </cell>
        </row>
        <row r="847">
          <cell r="BC847">
            <v>844</v>
          </cell>
          <cell r="BD847" t="str">
            <v>Delapan Ratus Empat Puluh Empat</v>
          </cell>
        </row>
        <row r="848">
          <cell r="BC848">
            <v>845</v>
          </cell>
          <cell r="BD848" t="str">
            <v>Delapan Ratus Empat Puluh Lima</v>
          </cell>
        </row>
        <row r="849">
          <cell r="BC849">
            <v>846</v>
          </cell>
          <cell r="BD849" t="str">
            <v>Delapan Ratus Empat Puluh Enam</v>
          </cell>
        </row>
        <row r="850">
          <cell r="BC850">
            <v>847</v>
          </cell>
          <cell r="BD850" t="str">
            <v>Delapan Ratus Empat Puluh Tujuh</v>
          </cell>
        </row>
        <row r="851">
          <cell r="BC851">
            <v>848</v>
          </cell>
          <cell r="BD851" t="str">
            <v>Delapan Ratus Empat Puluh Delapan</v>
          </cell>
        </row>
        <row r="852">
          <cell r="BC852">
            <v>849</v>
          </cell>
          <cell r="BD852" t="str">
            <v>Delapan Ratus Empat Puluh Sembilan</v>
          </cell>
        </row>
        <row r="853">
          <cell r="BC853">
            <v>850</v>
          </cell>
          <cell r="BD853" t="str">
            <v>Delapan Ratus Lima Puluh</v>
          </cell>
        </row>
        <row r="854">
          <cell r="BC854">
            <v>851</v>
          </cell>
          <cell r="BD854" t="str">
            <v>Delapan Ratus Lima Puluh Satu</v>
          </cell>
        </row>
        <row r="855">
          <cell r="BC855">
            <v>852</v>
          </cell>
          <cell r="BD855" t="str">
            <v>Delapan Ratus Lima Puluh Dua</v>
          </cell>
        </row>
        <row r="856">
          <cell r="BC856">
            <v>853</v>
          </cell>
          <cell r="BD856" t="str">
            <v>Delapan Ratus Lima Puluh Tiga</v>
          </cell>
        </row>
        <row r="857">
          <cell r="BC857">
            <v>854</v>
          </cell>
          <cell r="BD857" t="str">
            <v>Delapan Ratus Lima Puluh Empat</v>
          </cell>
        </row>
        <row r="858">
          <cell r="BC858">
            <v>855</v>
          </cell>
          <cell r="BD858" t="str">
            <v>Delapan Ratus Lima Puluh Lima</v>
          </cell>
        </row>
        <row r="859">
          <cell r="BC859">
            <v>856</v>
          </cell>
          <cell r="BD859" t="str">
            <v>Delapan Ratus Lima Puluh Enam</v>
          </cell>
        </row>
        <row r="860">
          <cell r="BC860">
            <v>857</v>
          </cell>
          <cell r="BD860" t="str">
            <v>Delapan Ratus Lima Puluh Tujuh</v>
          </cell>
        </row>
        <row r="861">
          <cell r="BC861">
            <v>858</v>
          </cell>
          <cell r="BD861" t="str">
            <v>Delapan Ratus Lima Puluh Delapan</v>
          </cell>
        </row>
        <row r="862">
          <cell r="BC862">
            <v>859</v>
          </cell>
          <cell r="BD862" t="str">
            <v>Delapan Ratus Lima Puluh Sembilan</v>
          </cell>
        </row>
        <row r="863">
          <cell r="BC863">
            <v>860</v>
          </cell>
          <cell r="BD863" t="str">
            <v>Delapan Ratus Enam Puluh</v>
          </cell>
        </row>
        <row r="864">
          <cell r="BC864">
            <v>861</v>
          </cell>
          <cell r="BD864" t="str">
            <v>Delapan Ratus Enam Puluh Satu</v>
          </cell>
        </row>
        <row r="865">
          <cell r="BC865">
            <v>862</v>
          </cell>
          <cell r="BD865" t="str">
            <v>Delapan Ratus Enam Puluh Dua</v>
          </cell>
        </row>
        <row r="866">
          <cell r="BC866">
            <v>863</v>
          </cell>
          <cell r="BD866" t="str">
            <v>Delapan Ratus Enam Puluh Tiga</v>
          </cell>
        </row>
        <row r="867">
          <cell r="BC867">
            <v>864</v>
          </cell>
          <cell r="BD867" t="str">
            <v>Delapan Ratus Enam Puluh Empat</v>
          </cell>
        </row>
        <row r="868">
          <cell r="BC868">
            <v>865</v>
          </cell>
          <cell r="BD868" t="str">
            <v>Delapan Ratus Enam Puluh Lima</v>
          </cell>
        </row>
        <row r="869">
          <cell r="BC869">
            <v>866</v>
          </cell>
          <cell r="BD869" t="str">
            <v>Delapan Ratus Enam Puluh Enam</v>
          </cell>
        </row>
        <row r="870">
          <cell r="BC870">
            <v>867</v>
          </cell>
          <cell r="BD870" t="str">
            <v>Delapan Ratus Enam Puluh Tujuh</v>
          </cell>
        </row>
        <row r="871">
          <cell r="BC871">
            <v>868</v>
          </cell>
          <cell r="BD871" t="str">
            <v>Delapan Ratus Enam Puluh Delapan</v>
          </cell>
        </row>
        <row r="872">
          <cell r="BC872">
            <v>869</v>
          </cell>
          <cell r="BD872" t="str">
            <v>Delapan Ratus Enam Puluh Sembilan</v>
          </cell>
        </row>
        <row r="873">
          <cell r="BC873">
            <v>870</v>
          </cell>
          <cell r="BD873" t="str">
            <v>Delapan Ratus Tujuh Puluh</v>
          </cell>
        </row>
        <row r="874">
          <cell r="BC874">
            <v>871</v>
          </cell>
          <cell r="BD874" t="str">
            <v>Delapan Ratus Tujuh Puluh Satu</v>
          </cell>
        </row>
        <row r="875">
          <cell r="BC875">
            <v>872</v>
          </cell>
          <cell r="BD875" t="str">
            <v>Delapan Ratus Tujuh Puluh Dua</v>
          </cell>
        </row>
        <row r="876">
          <cell r="BC876">
            <v>873</v>
          </cell>
          <cell r="BD876" t="str">
            <v>Delapan Ratus Tujuh Puluh Tiga</v>
          </cell>
        </row>
        <row r="877">
          <cell r="BC877">
            <v>874</v>
          </cell>
          <cell r="BD877" t="str">
            <v>Delapan Ratus Tujuh Puluh Empat</v>
          </cell>
        </row>
        <row r="878">
          <cell r="BC878">
            <v>875</v>
          </cell>
          <cell r="BD878" t="str">
            <v>Delapan Ratus Tujuh Puluh Lima</v>
          </cell>
        </row>
        <row r="879">
          <cell r="BC879">
            <v>876</v>
          </cell>
          <cell r="BD879" t="str">
            <v>Delapan Ratus Tujuh Puluh Enam</v>
          </cell>
        </row>
        <row r="880">
          <cell r="BC880">
            <v>877</v>
          </cell>
          <cell r="BD880" t="str">
            <v>Delapan Ratus Tujuh Puluh Tujuh</v>
          </cell>
        </row>
        <row r="881">
          <cell r="BC881">
            <v>878</v>
          </cell>
          <cell r="BD881" t="str">
            <v>Delapan Ratus Tujuh Puluh Delapan</v>
          </cell>
        </row>
        <row r="882">
          <cell r="BC882">
            <v>879</v>
          </cell>
          <cell r="BD882" t="str">
            <v>Delapan Ratus Tujuh Puluh Sembilan</v>
          </cell>
        </row>
        <row r="883">
          <cell r="BC883">
            <v>880</v>
          </cell>
          <cell r="BD883" t="str">
            <v>Delapan Ratus Delapan Puluh</v>
          </cell>
        </row>
        <row r="884">
          <cell r="BC884">
            <v>881</v>
          </cell>
          <cell r="BD884" t="str">
            <v>Delapan Ratus Delapan Puluh Satu</v>
          </cell>
        </row>
        <row r="885">
          <cell r="BC885">
            <v>882</v>
          </cell>
          <cell r="BD885" t="str">
            <v>Delapan Ratus Delapan Puluh Dua</v>
          </cell>
        </row>
        <row r="886">
          <cell r="BC886">
            <v>883</v>
          </cell>
          <cell r="BD886" t="str">
            <v>Delapan Ratus Delapan Puluh Tiga</v>
          </cell>
        </row>
        <row r="887">
          <cell r="BC887">
            <v>884</v>
          </cell>
          <cell r="BD887" t="str">
            <v>Delapan Ratus Delapan Puluh Empat</v>
          </cell>
        </row>
        <row r="888">
          <cell r="BC888">
            <v>885</v>
          </cell>
          <cell r="BD888" t="str">
            <v>Delapan Ratus Delapan Puluh Lima</v>
          </cell>
        </row>
        <row r="889">
          <cell r="BC889">
            <v>886</v>
          </cell>
          <cell r="BD889" t="str">
            <v>Delapan Ratus Delapan Puluh Enam</v>
          </cell>
        </row>
        <row r="890">
          <cell r="BC890">
            <v>887</v>
          </cell>
          <cell r="BD890" t="str">
            <v>Delapan Ratus Delapan Puluh Tujuh</v>
          </cell>
        </row>
        <row r="891">
          <cell r="BC891">
            <v>888</v>
          </cell>
          <cell r="BD891" t="str">
            <v>Delapan Ratus Delapan Puluh Delapan</v>
          </cell>
        </row>
        <row r="892">
          <cell r="BC892">
            <v>889</v>
          </cell>
          <cell r="BD892" t="str">
            <v>Delapan Ratus Delapan Puluh Sembilan</v>
          </cell>
        </row>
        <row r="893">
          <cell r="BC893">
            <v>890</v>
          </cell>
          <cell r="BD893" t="str">
            <v>Delapan Ratus Sembilan Puluh</v>
          </cell>
        </row>
        <row r="894">
          <cell r="BC894">
            <v>891</v>
          </cell>
          <cell r="BD894" t="str">
            <v>Delapan Ratus Sembilan Puluh Satu</v>
          </cell>
        </row>
        <row r="895">
          <cell r="BC895">
            <v>892</v>
          </cell>
          <cell r="BD895" t="str">
            <v>Delapan Ratus Sembilan Puluh Dua</v>
          </cell>
        </row>
        <row r="896">
          <cell r="BC896">
            <v>893</v>
          </cell>
          <cell r="BD896" t="str">
            <v>Delapan Ratus Sembilan Puluh Tiga</v>
          </cell>
        </row>
        <row r="897">
          <cell r="BC897">
            <v>894</v>
          </cell>
          <cell r="BD897" t="str">
            <v>Delapan Ratus Sembilan Puluh Empat</v>
          </cell>
        </row>
        <row r="898">
          <cell r="BC898">
            <v>895</v>
          </cell>
          <cell r="BD898" t="str">
            <v>Delapan Ratus Sembilan Puluh Lima</v>
          </cell>
        </row>
        <row r="899">
          <cell r="BC899">
            <v>896</v>
          </cell>
          <cell r="BD899" t="str">
            <v>Delapan Ratus Sembilan Puluh Enam</v>
          </cell>
        </row>
        <row r="900">
          <cell r="BC900">
            <v>897</v>
          </cell>
          <cell r="BD900" t="str">
            <v>Delapan Ratus Sembilan Puluh Tujuh</v>
          </cell>
        </row>
        <row r="901">
          <cell r="BC901">
            <v>898</v>
          </cell>
          <cell r="BD901" t="str">
            <v>Delapan Ratus Sembilan Puluh Delapan</v>
          </cell>
        </row>
        <row r="902">
          <cell r="BC902">
            <v>899</v>
          </cell>
          <cell r="BD902" t="str">
            <v>Delapan Ratus Sembilan Puluh Sembilan</v>
          </cell>
        </row>
        <row r="903">
          <cell r="BC903">
            <v>900</v>
          </cell>
          <cell r="BD903" t="str">
            <v>Sembilan Ratus</v>
          </cell>
        </row>
        <row r="904">
          <cell r="BC904">
            <v>901</v>
          </cell>
          <cell r="BD904" t="str">
            <v>Sembilan Ratus Satu</v>
          </cell>
        </row>
        <row r="905">
          <cell r="BC905">
            <v>902</v>
          </cell>
          <cell r="BD905" t="str">
            <v>Sembilan Ratus Dua</v>
          </cell>
        </row>
        <row r="906">
          <cell r="BC906">
            <v>903</v>
          </cell>
          <cell r="BD906" t="str">
            <v>Sembilan Ratus Tiga</v>
          </cell>
        </row>
        <row r="907">
          <cell r="BC907">
            <v>904</v>
          </cell>
          <cell r="BD907" t="str">
            <v>Sembilan Ratus Empat</v>
          </cell>
        </row>
        <row r="908">
          <cell r="BC908">
            <v>905</v>
          </cell>
          <cell r="BD908" t="str">
            <v>Sembilan Ratus Lima</v>
          </cell>
        </row>
        <row r="909">
          <cell r="BC909">
            <v>906</v>
          </cell>
          <cell r="BD909" t="str">
            <v>Sembilan Ratus Enam</v>
          </cell>
        </row>
        <row r="910">
          <cell r="BC910">
            <v>907</v>
          </cell>
          <cell r="BD910" t="str">
            <v>Sembilan Ratus Tujuh</v>
          </cell>
        </row>
        <row r="911">
          <cell r="BC911">
            <v>908</v>
          </cell>
          <cell r="BD911" t="str">
            <v>Sembilan Ratus Delapan</v>
          </cell>
        </row>
        <row r="912">
          <cell r="BC912">
            <v>909</v>
          </cell>
          <cell r="BD912" t="str">
            <v>Sembilan Ratus Sembilan</v>
          </cell>
        </row>
        <row r="913">
          <cell r="BC913">
            <v>910</v>
          </cell>
          <cell r="BD913" t="str">
            <v>Sembilan Ratus Sepuluh</v>
          </cell>
        </row>
        <row r="914">
          <cell r="BC914">
            <v>911</v>
          </cell>
          <cell r="BD914" t="str">
            <v>Sembilan Ratus Sebelas</v>
          </cell>
        </row>
        <row r="915">
          <cell r="BC915">
            <v>912</v>
          </cell>
          <cell r="BD915" t="str">
            <v>Sembilan Ratus Dua Belas</v>
          </cell>
        </row>
        <row r="916">
          <cell r="BC916">
            <v>913</v>
          </cell>
          <cell r="BD916" t="str">
            <v>Sembilan Ratus Tiga Belas</v>
          </cell>
        </row>
        <row r="917">
          <cell r="BC917">
            <v>914</v>
          </cell>
          <cell r="BD917" t="str">
            <v>Sembilan Ratus Empat Belas</v>
          </cell>
        </row>
        <row r="918">
          <cell r="BC918">
            <v>915</v>
          </cell>
          <cell r="BD918" t="str">
            <v>Sembilan Ratus Lima Belas</v>
          </cell>
        </row>
        <row r="919">
          <cell r="BC919">
            <v>916</v>
          </cell>
          <cell r="BD919" t="str">
            <v>Sembilan Ratus Enam Belas</v>
          </cell>
        </row>
        <row r="920">
          <cell r="BC920">
            <v>917</v>
          </cell>
          <cell r="BD920" t="str">
            <v>Sembilan Ratus Tujuh Belas</v>
          </cell>
        </row>
        <row r="921">
          <cell r="BC921">
            <v>918</v>
          </cell>
          <cell r="BD921" t="str">
            <v>Sembilan Ratus Delapan Belas</v>
          </cell>
        </row>
        <row r="922">
          <cell r="BC922">
            <v>919</v>
          </cell>
          <cell r="BD922" t="str">
            <v>Sembilan Ratus Sembilan Belas</v>
          </cell>
        </row>
        <row r="923">
          <cell r="BC923">
            <v>920</v>
          </cell>
          <cell r="BD923" t="str">
            <v>Sembilan Ratus Dua Puluh</v>
          </cell>
        </row>
        <row r="924">
          <cell r="BC924">
            <v>921</v>
          </cell>
          <cell r="BD924" t="str">
            <v>Sembilan Ratus Dua Puluh Satu</v>
          </cell>
        </row>
        <row r="925">
          <cell r="BC925">
            <v>922</v>
          </cell>
          <cell r="BD925" t="str">
            <v>Sembilan Ratus Dua Puluh Dua</v>
          </cell>
        </row>
        <row r="926">
          <cell r="BC926">
            <v>923</v>
          </cell>
          <cell r="BD926" t="str">
            <v>Sembilan Ratus Dua Puluh Tiga</v>
          </cell>
        </row>
        <row r="927">
          <cell r="BC927">
            <v>924</v>
          </cell>
          <cell r="BD927" t="str">
            <v>Sembilan Ratus Dua Puluh Empat</v>
          </cell>
        </row>
        <row r="928">
          <cell r="BC928">
            <v>925</v>
          </cell>
          <cell r="BD928" t="str">
            <v>Sembilan Ratus Dua Puluh Lima</v>
          </cell>
        </row>
        <row r="929">
          <cell r="BC929">
            <v>926</v>
          </cell>
          <cell r="BD929" t="str">
            <v>Sembilan Ratus Dua Puluh Enam</v>
          </cell>
        </row>
        <row r="930">
          <cell r="BC930">
            <v>927</v>
          </cell>
          <cell r="BD930" t="str">
            <v>Sembilan Ratus Dua Puluh Tujuh</v>
          </cell>
        </row>
        <row r="931">
          <cell r="BC931">
            <v>928</v>
          </cell>
          <cell r="BD931" t="str">
            <v>Sembilan Ratus Dua Puluh Delapan</v>
          </cell>
        </row>
        <row r="932">
          <cell r="BC932">
            <v>929</v>
          </cell>
          <cell r="BD932" t="str">
            <v>Sembilan Ratus Dua Puluh Sembilan</v>
          </cell>
        </row>
        <row r="933">
          <cell r="BC933">
            <v>930</v>
          </cell>
          <cell r="BD933" t="str">
            <v>Sembilan Ratus Tiga Puluh</v>
          </cell>
        </row>
        <row r="934">
          <cell r="BC934">
            <v>931</v>
          </cell>
          <cell r="BD934" t="str">
            <v>Sembilan Ratus Tiga Puluh Satu</v>
          </cell>
        </row>
        <row r="935">
          <cell r="BC935">
            <v>932</v>
          </cell>
          <cell r="BD935" t="str">
            <v>Sembilan Ratus Tiga Puluh Dua</v>
          </cell>
        </row>
        <row r="936">
          <cell r="BC936">
            <v>933</v>
          </cell>
          <cell r="BD936" t="str">
            <v>Sembilan Ratus Tiga Puluh Tiga</v>
          </cell>
        </row>
        <row r="937">
          <cell r="BC937">
            <v>934</v>
          </cell>
          <cell r="BD937" t="str">
            <v>Sembilan Ratus Tiga Puluh Empat</v>
          </cell>
        </row>
        <row r="938">
          <cell r="BC938">
            <v>935</v>
          </cell>
          <cell r="BD938" t="str">
            <v>Sembilan Ratus Tiga Puluh Lima</v>
          </cell>
        </row>
        <row r="939">
          <cell r="BC939">
            <v>936</v>
          </cell>
          <cell r="BD939" t="str">
            <v>Sembilan Ratus Tiga Puluh Enam</v>
          </cell>
        </row>
        <row r="940">
          <cell r="BC940">
            <v>937</v>
          </cell>
          <cell r="BD940" t="str">
            <v>Sembilan Ratus Tiga Puluh Tujuh</v>
          </cell>
        </row>
        <row r="941">
          <cell r="BC941">
            <v>938</v>
          </cell>
          <cell r="BD941" t="str">
            <v>Sembilan Ratus Tiga Puluh Delapan</v>
          </cell>
        </row>
        <row r="942">
          <cell r="BC942">
            <v>939</v>
          </cell>
          <cell r="BD942" t="str">
            <v>Sembilan Ratus Tiga Puluh Sembilan</v>
          </cell>
        </row>
        <row r="943">
          <cell r="BC943">
            <v>940</v>
          </cell>
          <cell r="BD943" t="str">
            <v>Sembilan Ratus Empat Puluh</v>
          </cell>
        </row>
        <row r="944">
          <cell r="BC944">
            <v>941</v>
          </cell>
          <cell r="BD944" t="str">
            <v>Sembilan Ratus Empat Puluh Satu</v>
          </cell>
        </row>
        <row r="945">
          <cell r="BC945">
            <v>942</v>
          </cell>
          <cell r="BD945" t="str">
            <v>Sembilan Ratus Empat Puluh Dua</v>
          </cell>
        </row>
        <row r="946">
          <cell r="BC946">
            <v>943</v>
          </cell>
          <cell r="BD946" t="str">
            <v>Sembilan Ratus Empat Puluh Tiga</v>
          </cell>
        </row>
        <row r="947">
          <cell r="BC947">
            <v>944</v>
          </cell>
          <cell r="BD947" t="str">
            <v>Sembilan Ratus Empat Puluh Empat</v>
          </cell>
        </row>
        <row r="948">
          <cell r="BC948">
            <v>945</v>
          </cell>
          <cell r="BD948" t="str">
            <v>Sembilan Ratus Empat Puluh Lima</v>
          </cell>
        </row>
        <row r="949">
          <cell r="BC949">
            <v>946</v>
          </cell>
          <cell r="BD949" t="str">
            <v>Sembilan Ratus Empat Puluh Enam</v>
          </cell>
        </row>
        <row r="950">
          <cell r="BC950">
            <v>947</v>
          </cell>
          <cell r="BD950" t="str">
            <v>Sembilan Ratus Empat Puluh Tujuh</v>
          </cell>
        </row>
        <row r="951">
          <cell r="BC951">
            <v>948</v>
          </cell>
          <cell r="BD951" t="str">
            <v>Sembilan Ratus Empat Puluh Delapan</v>
          </cell>
        </row>
        <row r="952">
          <cell r="BC952">
            <v>949</v>
          </cell>
          <cell r="BD952" t="str">
            <v>Sembilan Ratus Empat Puluh Sembilan</v>
          </cell>
        </row>
        <row r="953">
          <cell r="BC953">
            <v>950</v>
          </cell>
          <cell r="BD953" t="str">
            <v>Sembilan Ratus Lima Puluh</v>
          </cell>
        </row>
        <row r="954">
          <cell r="BC954">
            <v>951</v>
          </cell>
          <cell r="BD954" t="str">
            <v>Sembilan Ratus Lima Puluh Satu</v>
          </cell>
        </row>
        <row r="955">
          <cell r="BC955">
            <v>952</v>
          </cell>
          <cell r="BD955" t="str">
            <v>Sembilan Ratus Lima Puluh Dua</v>
          </cell>
        </row>
        <row r="956">
          <cell r="BC956">
            <v>953</v>
          </cell>
          <cell r="BD956" t="str">
            <v>Sembilan Ratus Lima Puluh Tiga</v>
          </cell>
        </row>
        <row r="957">
          <cell r="BC957">
            <v>954</v>
          </cell>
          <cell r="BD957" t="str">
            <v>Sembilan Ratus Lima Puluh Empat</v>
          </cell>
        </row>
        <row r="958">
          <cell r="BC958">
            <v>955</v>
          </cell>
          <cell r="BD958" t="str">
            <v>Sembilan Ratus Lima Puluh Lima</v>
          </cell>
        </row>
        <row r="959">
          <cell r="BC959">
            <v>956</v>
          </cell>
          <cell r="BD959" t="str">
            <v>Sembilan Ratus Lima Puluh Enam</v>
          </cell>
        </row>
        <row r="960">
          <cell r="BC960">
            <v>957</v>
          </cell>
          <cell r="BD960" t="str">
            <v>Sembilan Ratus Lima Puluh Tujuh</v>
          </cell>
        </row>
        <row r="961">
          <cell r="BC961">
            <v>958</v>
          </cell>
          <cell r="BD961" t="str">
            <v>Sembilan Ratus Lima Puluh Delapan</v>
          </cell>
        </row>
        <row r="962">
          <cell r="BC962">
            <v>959</v>
          </cell>
          <cell r="BD962" t="str">
            <v>Sembilan Ratus Lima Puluh Sembilan</v>
          </cell>
        </row>
        <row r="963">
          <cell r="BC963">
            <v>960</v>
          </cell>
          <cell r="BD963" t="str">
            <v>Sembilan Ratus Enam Puluh</v>
          </cell>
        </row>
        <row r="964">
          <cell r="BC964">
            <v>961</v>
          </cell>
          <cell r="BD964" t="str">
            <v>Sembilan Ratus Enam Puluh Satu</v>
          </cell>
        </row>
        <row r="965">
          <cell r="BC965">
            <v>962</v>
          </cell>
          <cell r="BD965" t="str">
            <v>Sembilan Ratus Enam Puluh Dua</v>
          </cell>
        </row>
        <row r="966">
          <cell r="BC966">
            <v>963</v>
          </cell>
          <cell r="BD966" t="str">
            <v>Sembilan Ratus Enam Puluh Tiga</v>
          </cell>
        </row>
        <row r="967">
          <cell r="BC967">
            <v>964</v>
          </cell>
          <cell r="BD967" t="str">
            <v>Sembilan Ratus Enam Puluh Empat</v>
          </cell>
        </row>
        <row r="968">
          <cell r="BC968">
            <v>965</v>
          </cell>
          <cell r="BD968" t="str">
            <v>Sembilan Ratus Enam Puluh Lima</v>
          </cell>
        </row>
        <row r="969">
          <cell r="BC969">
            <v>966</v>
          </cell>
          <cell r="BD969" t="str">
            <v>Sembilan Ratus Enam Puluh Enam</v>
          </cell>
        </row>
        <row r="970">
          <cell r="BC970">
            <v>967</v>
          </cell>
          <cell r="BD970" t="str">
            <v>Sembilan Ratus Enam Puluh Tujuh</v>
          </cell>
        </row>
        <row r="971">
          <cell r="BC971">
            <v>968</v>
          </cell>
          <cell r="BD971" t="str">
            <v>Sembilan Ratus Enam Puluh Delapan</v>
          </cell>
        </row>
        <row r="972">
          <cell r="BC972">
            <v>969</v>
          </cell>
          <cell r="BD972" t="str">
            <v>Sembilan Ratus Enam Puluh Sembilan</v>
          </cell>
        </row>
        <row r="973">
          <cell r="BC973">
            <v>970</v>
          </cell>
          <cell r="BD973" t="str">
            <v>Sembilan Ratus Tujuh Puluh</v>
          </cell>
        </row>
        <row r="974">
          <cell r="BC974">
            <v>971</v>
          </cell>
          <cell r="BD974" t="str">
            <v>Sembilan Ratus Tujuh Puluh Satu</v>
          </cell>
        </row>
        <row r="975">
          <cell r="BC975">
            <v>972</v>
          </cell>
          <cell r="BD975" t="str">
            <v>Sembilan Ratus Tujuh Puluh Dua</v>
          </cell>
        </row>
        <row r="976">
          <cell r="BC976">
            <v>973</v>
          </cell>
          <cell r="BD976" t="str">
            <v>Sembilan Ratus Tujuh Puluh Tiga</v>
          </cell>
        </row>
        <row r="977">
          <cell r="BC977">
            <v>974</v>
          </cell>
          <cell r="BD977" t="str">
            <v>Sembilan Ratus Tujuh Puluh Empat</v>
          </cell>
        </row>
        <row r="978">
          <cell r="BC978">
            <v>975</v>
          </cell>
          <cell r="BD978" t="str">
            <v>Sembilan Ratus Tujuh Puluh Lima</v>
          </cell>
        </row>
        <row r="979">
          <cell r="BC979">
            <v>976</v>
          </cell>
          <cell r="BD979" t="str">
            <v>Sembilan Ratus Tujuh Puluh Enam</v>
          </cell>
        </row>
        <row r="980">
          <cell r="BC980">
            <v>977</v>
          </cell>
          <cell r="BD980" t="str">
            <v>Sembilan Ratus Tujuh Puluh Tujuh</v>
          </cell>
        </row>
        <row r="981">
          <cell r="BC981">
            <v>978</v>
          </cell>
          <cell r="BD981" t="str">
            <v>Sembilan Ratus Tujuh Puluh Delapan</v>
          </cell>
        </row>
        <row r="982">
          <cell r="BC982">
            <v>979</v>
          </cell>
          <cell r="BD982" t="str">
            <v>Sembilan Ratus Tujuh Puluh Sembilan</v>
          </cell>
        </row>
        <row r="983">
          <cell r="BC983">
            <v>980</v>
          </cell>
          <cell r="BD983" t="str">
            <v>Sembilan Ratus Delapan Puluh</v>
          </cell>
        </row>
        <row r="984">
          <cell r="BC984">
            <v>981</v>
          </cell>
          <cell r="BD984" t="str">
            <v>Sembilan Ratus Delapan Puluh Satu</v>
          </cell>
        </row>
        <row r="985">
          <cell r="BC985">
            <v>982</v>
          </cell>
          <cell r="BD985" t="str">
            <v>Sembilan Ratus Delapan Puluh Dua</v>
          </cell>
        </row>
        <row r="986">
          <cell r="BC986">
            <v>983</v>
          </cell>
          <cell r="BD986" t="str">
            <v>Sembilan Ratus Delapan Puluh Tiga</v>
          </cell>
        </row>
        <row r="987">
          <cell r="BC987">
            <v>984</v>
          </cell>
          <cell r="BD987" t="str">
            <v>Sembilan Ratus Delapan Puluh Empat</v>
          </cell>
        </row>
        <row r="988">
          <cell r="BC988">
            <v>985</v>
          </cell>
          <cell r="BD988" t="str">
            <v>Sembilan Ratus Delapan Puluh Lima</v>
          </cell>
        </row>
        <row r="989">
          <cell r="BC989">
            <v>986</v>
          </cell>
          <cell r="BD989" t="str">
            <v>Sembilan Ratus Delapan Puluh Enam</v>
          </cell>
        </row>
        <row r="990">
          <cell r="BC990">
            <v>987</v>
          </cell>
          <cell r="BD990" t="str">
            <v>Sembilan Ratus Delapan Puluh Tujuh</v>
          </cell>
        </row>
        <row r="991">
          <cell r="BC991">
            <v>988</v>
          </cell>
          <cell r="BD991" t="str">
            <v>Sembilan Ratus Delapan Puluh Delapan</v>
          </cell>
        </row>
        <row r="992">
          <cell r="BC992">
            <v>989</v>
          </cell>
          <cell r="BD992" t="str">
            <v>Sembilan Ratus Delapan Puluh Sembilan</v>
          </cell>
        </row>
        <row r="993">
          <cell r="BC993">
            <v>990</v>
          </cell>
          <cell r="BD993" t="str">
            <v>Sembilan Ratus Sembilan Puluh</v>
          </cell>
        </row>
        <row r="994">
          <cell r="BC994">
            <v>991</v>
          </cell>
          <cell r="BD994" t="str">
            <v>Sembilan Ratus Sembilan Puluh Satu</v>
          </cell>
        </row>
        <row r="995">
          <cell r="BC995">
            <v>992</v>
          </cell>
          <cell r="BD995" t="str">
            <v>Sembilan Ratus Sembilan Puluh Dua</v>
          </cell>
        </row>
        <row r="996">
          <cell r="BC996">
            <v>993</v>
          </cell>
          <cell r="BD996" t="str">
            <v>Sembilan Ratus Sembilan Puluh Tiga</v>
          </cell>
        </row>
        <row r="997">
          <cell r="BC997">
            <v>994</v>
          </cell>
          <cell r="BD997" t="str">
            <v>Sembilan Ratus Sembilan Puluh Empat</v>
          </cell>
        </row>
        <row r="998">
          <cell r="BC998">
            <v>995</v>
          </cell>
          <cell r="BD998" t="str">
            <v>Sembilan Ratus Sembilan Puluh Lima</v>
          </cell>
        </row>
        <row r="999">
          <cell r="BC999">
            <v>996</v>
          </cell>
          <cell r="BD999" t="str">
            <v>Sembilan Ratus Sembilan Puluh Enam</v>
          </cell>
        </row>
        <row r="1000">
          <cell r="BC1000">
            <v>997</v>
          </cell>
          <cell r="BD1000" t="str">
            <v>Sembilan Ratus Sembilan Puluh Tujuh</v>
          </cell>
        </row>
        <row r="1001">
          <cell r="BC1001">
            <v>998</v>
          </cell>
          <cell r="BD1001" t="str">
            <v>Sembilan Ratus Sembilan Puluh Delapan</v>
          </cell>
        </row>
        <row r="1002">
          <cell r="BC1002">
            <v>999</v>
          </cell>
          <cell r="BD1002" t="str">
            <v>Sembilan Ratus Sembilan Puluh Sembilan</v>
          </cell>
        </row>
        <row r="1003">
          <cell r="BC1003">
            <v>1000</v>
          </cell>
          <cell r="BD1003" t="str">
            <v>Seribu</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bah"/>
      <sheetName val="SCHEDULLE"/>
      <sheetName val="REKAP"/>
      <sheetName val="Estimate"/>
      <sheetName val="MOB"/>
      <sheetName val="GALIAN STD"/>
      <sheetName val="ANAL ALAT"/>
      <sheetName val="ANALISA KERJA"/>
      <sheetName val="ALTBRT"/>
      <sheetName val="D HARGA BAHAN"/>
      <sheetName val="Har.Alt"/>
    </sheetNames>
    <sheetDataSet>
      <sheetData sheetId="0">
        <row r="3">
          <cell r="AT3">
            <v>1</v>
          </cell>
          <cell r="AU3" t="str">
            <v>Minggu</v>
          </cell>
          <cell r="AV3">
            <v>1</v>
          </cell>
          <cell r="AW3" t="str">
            <v>Januari</v>
          </cell>
          <cell r="AX3">
            <v>1</v>
          </cell>
          <cell r="AY3" t="str">
            <v>Satu</v>
          </cell>
        </row>
        <row r="4">
          <cell r="AT4">
            <v>2</v>
          </cell>
          <cell r="AU4" t="str">
            <v>Senin</v>
          </cell>
          <cell r="AV4">
            <v>2</v>
          </cell>
          <cell r="AW4" t="str">
            <v>Februari</v>
          </cell>
          <cell r="AX4">
            <v>2</v>
          </cell>
          <cell r="AY4" t="str">
            <v>Dua</v>
          </cell>
          <cell r="BC4">
            <v>1</v>
          </cell>
          <cell r="BD4" t="str">
            <v>Satu</v>
          </cell>
        </row>
        <row r="5">
          <cell r="AT5">
            <v>3</v>
          </cell>
          <cell r="AU5" t="str">
            <v>Selasa</v>
          </cell>
          <cell r="AV5">
            <v>3</v>
          </cell>
          <cell r="AW5" t="str">
            <v>Maret</v>
          </cell>
          <cell r="AX5">
            <v>3</v>
          </cell>
          <cell r="AY5" t="str">
            <v>Tiga</v>
          </cell>
          <cell r="BC5">
            <v>2</v>
          </cell>
          <cell r="BD5" t="str">
            <v>Dua</v>
          </cell>
        </row>
        <row r="6">
          <cell r="AT6">
            <v>4</v>
          </cell>
          <cell r="AU6" t="str">
            <v>Rabu</v>
          </cell>
          <cell r="AV6">
            <v>4</v>
          </cell>
          <cell r="AW6" t="str">
            <v>April</v>
          </cell>
          <cell r="AX6">
            <v>4</v>
          </cell>
          <cell r="AY6" t="str">
            <v>Empat</v>
          </cell>
          <cell r="BC6">
            <v>3</v>
          </cell>
          <cell r="BD6" t="str">
            <v>Tiga</v>
          </cell>
        </row>
        <row r="7">
          <cell r="AT7">
            <v>5</v>
          </cell>
          <cell r="AU7" t="str">
            <v>Kamis</v>
          </cell>
          <cell r="AV7">
            <v>5</v>
          </cell>
          <cell r="AW7" t="str">
            <v>Mei</v>
          </cell>
          <cell r="AX7">
            <v>5</v>
          </cell>
          <cell r="AY7" t="str">
            <v>Lima</v>
          </cell>
          <cell r="BC7">
            <v>4</v>
          </cell>
          <cell r="BD7" t="str">
            <v>Empat</v>
          </cell>
        </row>
        <row r="8">
          <cell r="AT8">
            <v>6</v>
          </cell>
          <cell r="AU8" t="str">
            <v>Jumat</v>
          </cell>
          <cell r="AV8">
            <v>6</v>
          </cell>
          <cell r="AW8" t="str">
            <v>Juni</v>
          </cell>
          <cell r="AX8">
            <v>6</v>
          </cell>
          <cell r="AY8" t="str">
            <v>Enam</v>
          </cell>
          <cell r="BC8">
            <v>5</v>
          </cell>
          <cell r="BD8" t="str">
            <v>Lima</v>
          </cell>
        </row>
        <row r="9">
          <cell r="AT9">
            <v>7</v>
          </cell>
          <cell r="AU9" t="str">
            <v>Sabtu</v>
          </cell>
          <cell r="AV9">
            <v>7</v>
          </cell>
          <cell r="AW9" t="str">
            <v>Juli</v>
          </cell>
          <cell r="AX9">
            <v>7</v>
          </cell>
          <cell r="AY9" t="str">
            <v>Tujuh</v>
          </cell>
          <cell r="BC9">
            <v>6</v>
          </cell>
          <cell r="BD9" t="str">
            <v>Enam</v>
          </cell>
        </row>
        <row r="10">
          <cell r="AV10">
            <v>8</v>
          </cell>
          <cell r="AW10" t="str">
            <v>Agustus</v>
          </cell>
          <cell r="AX10">
            <v>8</v>
          </cell>
          <cell r="AY10" t="str">
            <v>Delapan</v>
          </cell>
          <cell r="BC10">
            <v>7</v>
          </cell>
          <cell r="BD10" t="str">
            <v>Tujuh</v>
          </cell>
        </row>
        <row r="11">
          <cell r="AV11">
            <v>9</v>
          </cell>
          <cell r="AW11" t="str">
            <v>September</v>
          </cell>
          <cell r="AX11">
            <v>9</v>
          </cell>
          <cell r="AY11" t="str">
            <v>Sembilan</v>
          </cell>
          <cell r="BC11">
            <v>8</v>
          </cell>
          <cell r="BD11" t="str">
            <v>Delapan</v>
          </cell>
        </row>
        <row r="12">
          <cell r="AV12">
            <v>10</v>
          </cell>
          <cell r="AW12" t="str">
            <v>Oktober</v>
          </cell>
          <cell r="AX12">
            <v>10</v>
          </cell>
          <cell r="AY12" t="str">
            <v>Sepuluh</v>
          </cell>
          <cell r="BC12">
            <v>9</v>
          </cell>
          <cell r="BD12" t="str">
            <v>Sembilan</v>
          </cell>
        </row>
        <row r="13">
          <cell r="AV13">
            <v>11</v>
          </cell>
          <cell r="AW13" t="str">
            <v>Nopember</v>
          </cell>
          <cell r="AX13">
            <v>11</v>
          </cell>
          <cell r="AY13" t="str">
            <v>Sebelas</v>
          </cell>
          <cell r="BC13">
            <v>10</v>
          </cell>
          <cell r="BD13" t="str">
            <v>Sepuluh</v>
          </cell>
        </row>
        <row r="14">
          <cell r="AV14">
            <v>12</v>
          </cell>
          <cell r="AW14" t="str">
            <v>Desember</v>
          </cell>
          <cell r="AX14">
            <v>12</v>
          </cell>
          <cell r="AY14" t="str">
            <v>Dua Belas</v>
          </cell>
          <cell r="BC14">
            <v>11</v>
          </cell>
          <cell r="BD14" t="str">
            <v>Sebelas</v>
          </cell>
        </row>
        <row r="15">
          <cell r="AX15">
            <v>13</v>
          </cell>
          <cell r="AY15" t="str">
            <v>Tiga Belas</v>
          </cell>
          <cell r="BC15">
            <v>12</v>
          </cell>
          <cell r="BD15" t="str">
            <v>Dua Belas</v>
          </cell>
        </row>
        <row r="16">
          <cell r="AX16">
            <v>14</v>
          </cell>
          <cell r="AY16" t="str">
            <v>Empat Belas</v>
          </cell>
          <cell r="BC16">
            <v>13</v>
          </cell>
          <cell r="BD16" t="str">
            <v>Tiga Belas</v>
          </cell>
        </row>
        <row r="17">
          <cell r="AX17">
            <v>15</v>
          </cell>
          <cell r="AY17" t="str">
            <v>Lima Belas</v>
          </cell>
          <cell r="BC17">
            <v>14</v>
          </cell>
          <cell r="BD17" t="str">
            <v>Empat Belas</v>
          </cell>
        </row>
        <row r="18">
          <cell r="AX18">
            <v>16</v>
          </cell>
          <cell r="AY18" t="str">
            <v>Enam Belas</v>
          </cell>
          <cell r="BC18">
            <v>15</v>
          </cell>
          <cell r="BD18" t="str">
            <v>Lima Belas</v>
          </cell>
        </row>
        <row r="19">
          <cell r="AX19">
            <v>17</v>
          </cell>
          <cell r="AY19" t="str">
            <v>Tujuh Belas</v>
          </cell>
          <cell r="BC19">
            <v>16</v>
          </cell>
          <cell r="BD19" t="str">
            <v>Enam Belas</v>
          </cell>
        </row>
        <row r="20">
          <cell r="AX20">
            <v>18</v>
          </cell>
          <cell r="AY20" t="str">
            <v>Delapan Belas</v>
          </cell>
          <cell r="BC20">
            <v>17</v>
          </cell>
          <cell r="BD20" t="str">
            <v>Tujuh Belas</v>
          </cell>
        </row>
        <row r="21">
          <cell r="AX21">
            <v>19</v>
          </cell>
          <cell r="AY21" t="str">
            <v>Sembilan Belas</v>
          </cell>
          <cell r="BC21">
            <v>18</v>
          </cell>
          <cell r="BD21" t="str">
            <v>Delapan Belas</v>
          </cell>
        </row>
        <row r="22">
          <cell r="AX22">
            <v>20</v>
          </cell>
          <cell r="AY22" t="str">
            <v>Dua Puluh</v>
          </cell>
          <cell r="BC22">
            <v>19</v>
          </cell>
          <cell r="BD22" t="str">
            <v>Sembilan Belas</v>
          </cell>
        </row>
        <row r="23">
          <cell r="AX23">
            <v>21</v>
          </cell>
          <cell r="AY23" t="str">
            <v>Dua Puluh Satu</v>
          </cell>
          <cell r="BC23">
            <v>20</v>
          </cell>
          <cell r="BD23" t="str">
            <v>Dua Puluh</v>
          </cell>
        </row>
        <row r="24">
          <cell r="AX24">
            <v>22</v>
          </cell>
          <cell r="AY24" t="str">
            <v>Dua Puluh Dua</v>
          </cell>
          <cell r="BC24">
            <v>21</v>
          </cell>
          <cell r="BD24" t="str">
            <v>Dua Puluh Satu</v>
          </cell>
        </row>
        <row r="25">
          <cell r="AX25">
            <v>23</v>
          </cell>
          <cell r="AY25" t="str">
            <v>Dua Puluh Tiga</v>
          </cell>
          <cell r="BC25">
            <v>22</v>
          </cell>
          <cell r="BD25" t="str">
            <v>Dua Puluh Dua</v>
          </cell>
        </row>
        <row r="26">
          <cell r="AX26">
            <v>24</v>
          </cell>
          <cell r="AY26" t="str">
            <v>Dua Puluh Empat</v>
          </cell>
          <cell r="BC26">
            <v>23</v>
          </cell>
          <cell r="BD26" t="str">
            <v>Dua Puluh Tiga</v>
          </cell>
        </row>
        <row r="27">
          <cell r="AX27">
            <v>25</v>
          </cell>
          <cell r="AY27" t="str">
            <v>Dua Puluh Lima</v>
          </cell>
          <cell r="BC27">
            <v>24</v>
          </cell>
          <cell r="BD27" t="str">
            <v>Dua Puluh Empat</v>
          </cell>
        </row>
        <row r="28">
          <cell r="AX28">
            <v>26</v>
          </cell>
          <cell r="AY28" t="str">
            <v>Dua Puluh Enam</v>
          </cell>
          <cell r="BC28">
            <v>25</v>
          </cell>
          <cell r="BD28" t="str">
            <v>Dua Puluh Lima</v>
          </cell>
        </row>
        <row r="29">
          <cell r="AX29">
            <v>27</v>
          </cell>
          <cell r="AY29" t="str">
            <v>Dua Puluh Tujuh</v>
          </cell>
          <cell r="BC29">
            <v>26</v>
          </cell>
          <cell r="BD29" t="str">
            <v>Dua Puluh Enam</v>
          </cell>
        </row>
        <row r="30">
          <cell r="AX30">
            <v>28</v>
          </cell>
          <cell r="AY30" t="str">
            <v>Dua Puluh Delapan</v>
          </cell>
          <cell r="BC30">
            <v>27</v>
          </cell>
          <cell r="BD30" t="str">
            <v>Dua Puluh Tujuh</v>
          </cell>
        </row>
        <row r="31">
          <cell r="AX31">
            <v>29</v>
          </cell>
          <cell r="AY31" t="str">
            <v>Dua Puluh Sembilan</v>
          </cell>
          <cell r="BC31">
            <v>28</v>
          </cell>
          <cell r="BD31" t="str">
            <v>Dua Puluh Delapan</v>
          </cell>
        </row>
        <row r="32">
          <cell r="AX32">
            <v>30</v>
          </cell>
          <cell r="AY32" t="str">
            <v>Tiga Puluh</v>
          </cell>
          <cell r="BC32">
            <v>29</v>
          </cell>
          <cell r="BD32" t="str">
            <v>Dua Puluh Sembilan</v>
          </cell>
        </row>
        <row r="33">
          <cell r="AX33">
            <v>31</v>
          </cell>
          <cell r="AY33" t="str">
            <v>Tiga Puluh Satu</v>
          </cell>
          <cell r="BC33">
            <v>30</v>
          </cell>
          <cell r="BD33" t="str">
            <v>Tiga Puluh</v>
          </cell>
        </row>
        <row r="34">
          <cell r="BC34">
            <v>31</v>
          </cell>
          <cell r="BD34" t="str">
            <v>Tiga Puluh Satu</v>
          </cell>
        </row>
        <row r="35">
          <cell r="BC35">
            <v>32</v>
          </cell>
          <cell r="BD35" t="str">
            <v>Tiga Puluh Dua</v>
          </cell>
        </row>
        <row r="36">
          <cell r="BC36">
            <v>33</v>
          </cell>
          <cell r="BD36" t="str">
            <v>Tiga Puluh Tiga</v>
          </cell>
        </row>
        <row r="37">
          <cell r="BC37">
            <v>34</v>
          </cell>
          <cell r="BD37" t="str">
            <v>Tiga Puluh Empat</v>
          </cell>
        </row>
        <row r="38">
          <cell r="BC38">
            <v>35</v>
          </cell>
          <cell r="BD38" t="str">
            <v>Tiga Puluh Lima</v>
          </cell>
        </row>
        <row r="39">
          <cell r="BC39">
            <v>36</v>
          </cell>
          <cell r="BD39" t="str">
            <v>Tiga Puluh Enam</v>
          </cell>
        </row>
        <row r="40">
          <cell r="BC40">
            <v>37</v>
          </cell>
          <cell r="BD40" t="str">
            <v>Tiga Puluh Tujuh</v>
          </cell>
        </row>
        <row r="41">
          <cell r="BC41">
            <v>38</v>
          </cell>
          <cell r="BD41" t="str">
            <v>Tiga Puluh Delapan</v>
          </cell>
        </row>
        <row r="42">
          <cell r="BC42">
            <v>39</v>
          </cell>
          <cell r="BD42" t="str">
            <v>Tiga Puluh Sembilan</v>
          </cell>
        </row>
        <row r="43">
          <cell r="BC43">
            <v>40</v>
          </cell>
          <cell r="BD43" t="str">
            <v>Empat Puluh</v>
          </cell>
        </row>
        <row r="44">
          <cell r="BC44">
            <v>41</v>
          </cell>
          <cell r="BD44" t="str">
            <v>Empat Puluh Satu</v>
          </cell>
        </row>
        <row r="45">
          <cell r="BC45">
            <v>42</v>
          </cell>
          <cell r="BD45" t="str">
            <v>Empat Puluh Dua</v>
          </cell>
        </row>
        <row r="46">
          <cell r="BC46">
            <v>43</v>
          </cell>
          <cell r="BD46" t="str">
            <v>Empat Puluh Tiga</v>
          </cell>
        </row>
        <row r="47">
          <cell r="BC47">
            <v>44</v>
          </cell>
          <cell r="BD47" t="str">
            <v>Empat Puluh Empat</v>
          </cell>
        </row>
        <row r="48">
          <cell r="BC48">
            <v>45</v>
          </cell>
          <cell r="BD48" t="str">
            <v>Empat Puluh Lima</v>
          </cell>
        </row>
        <row r="49">
          <cell r="BC49">
            <v>46</v>
          </cell>
          <cell r="BD49" t="str">
            <v>Empat Puluh Enam</v>
          </cell>
        </row>
        <row r="50">
          <cell r="BC50">
            <v>47</v>
          </cell>
          <cell r="BD50" t="str">
            <v>Empat Puluh Tujuh</v>
          </cell>
        </row>
        <row r="51">
          <cell r="BC51">
            <v>48</v>
          </cell>
          <cell r="BD51" t="str">
            <v>Empat Puluh Delapan</v>
          </cell>
        </row>
        <row r="52">
          <cell r="BC52">
            <v>49</v>
          </cell>
          <cell r="BD52" t="str">
            <v>Empat Puluh Sembilan</v>
          </cell>
        </row>
        <row r="53">
          <cell r="BC53">
            <v>50</v>
          </cell>
          <cell r="BD53" t="str">
            <v>Lima Puluh</v>
          </cell>
        </row>
        <row r="54">
          <cell r="BC54">
            <v>51</v>
          </cell>
          <cell r="BD54" t="str">
            <v>Lima Puluh Satu</v>
          </cell>
        </row>
        <row r="55">
          <cell r="BC55">
            <v>52</v>
          </cell>
          <cell r="BD55" t="str">
            <v>Lima Puluh Dua</v>
          </cell>
        </row>
        <row r="56">
          <cell r="BC56">
            <v>53</v>
          </cell>
          <cell r="BD56" t="str">
            <v>Lima Puluh Tiga</v>
          </cell>
        </row>
        <row r="57">
          <cell r="BC57">
            <v>54</v>
          </cell>
          <cell r="BD57" t="str">
            <v>Lima Puluh Empat</v>
          </cell>
        </row>
        <row r="58">
          <cell r="BC58">
            <v>55</v>
          </cell>
          <cell r="BD58" t="str">
            <v>Lima Puluh Lima</v>
          </cell>
        </row>
        <row r="59">
          <cell r="BC59">
            <v>56</v>
          </cell>
          <cell r="BD59" t="str">
            <v>Lima Puluh Enam</v>
          </cell>
        </row>
        <row r="60">
          <cell r="BC60">
            <v>57</v>
          </cell>
          <cell r="BD60" t="str">
            <v>Lima Puluh Tujuh</v>
          </cell>
        </row>
        <row r="61">
          <cell r="BC61">
            <v>58</v>
          </cell>
          <cell r="BD61" t="str">
            <v>Lima Puluh Delapan</v>
          </cell>
        </row>
        <row r="62">
          <cell r="BC62">
            <v>59</v>
          </cell>
          <cell r="BD62" t="str">
            <v>Lima Puluh Sembilan</v>
          </cell>
        </row>
        <row r="63">
          <cell r="BC63">
            <v>60</v>
          </cell>
          <cell r="BD63" t="str">
            <v>Enam Puluh</v>
          </cell>
        </row>
        <row r="64">
          <cell r="BC64">
            <v>61</v>
          </cell>
          <cell r="BD64" t="str">
            <v>Enam Puluh Satu</v>
          </cell>
        </row>
        <row r="65">
          <cell r="BC65">
            <v>62</v>
          </cell>
          <cell r="BD65" t="str">
            <v>Enam Puluh Dua</v>
          </cell>
        </row>
        <row r="66">
          <cell r="BC66">
            <v>63</v>
          </cell>
          <cell r="BD66" t="str">
            <v>Enam Puluh Tiga</v>
          </cell>
        </row>
        <row r="67">
          <cell r="BC67">
            <v>64</v>
          </cell>
          <cell r="BD67" t="str">
            <v>Enam Puluh Empat</v>
          </cell>
        </row>
        <row r="68">
          <cell r="BC68">
            <v>65</v>
          </cell>
          <cell r="BD68" t="str">
            <v>Enam Puluh Lima</v>
          </cell>
        </row>
        <row r="69">
          <cell r="BC69">
            <v>66</v>
          </cell>
          <cell r="BD69" t="str">
            <v>Enam Puluh Enam</v>
          </cell>
        </row>
        <row r="70">
          <cell r="BC70">
            <v>67</v>
          </cell>
          <cell r="BD70" t="str">
            <v>Enam Puluh Tujuh</v>
          </cell>
        </row>
        <row r="71">
          <cell r="BC71">
            <v>68</v>
          </cell>
          <cell r="BD71" t="str">
            <v>Enam Puluh Delapan</v>
          </cell>
        </row>
        <row r="72">
          <cell r="BC72">
            <v>69</v>
          </cell>
          <cell r="BD72" t="str">
            <v>Enam Puluh Sembilan</v>
          </cell>
        </row>
        <row r="73">
          <cell r="BC73">
            <v>70</v>
          </cell>
          <cell r="BD73" t="str">
            <v>Tujuh Puluh</v>
          </cell>
        </row>
        <row r="74">
          <cell r="BC74">
            <v>71</v>
          </cell>
          <cell r="BD74" t="str">
            <v>Tujuh Puluh Satu</v>
          </cell>
        </row>
        <row r="75">
          <cell r="BC75">
            <v>72</v>
          </cell>
          <cell r="BD75" t="str">
            <v>Tujuh Puluh Dua</v>
          </cell>
        </row>
        <row r="76">
          <cell r="BC76">
            <v>73</v>
          </cell>
          <cell r="BD76" t="str">
            <v>Tujuh Puluh Tiga</v>
          </cell>
        </row>
        <row r="77">
          <cell r="BC77">
            <v>74</v>
          </cell>
          <cell r="BD77" t="str">
            <v>Tujuh Puluh Empat</v>
          </cell>
        </row>
        <row r="78">
          <cell r="BC78">
            <v>75</v>
          </cell>
          <cell r="BD78" t="str">
            <v>Tujuh Puluh Lima</v>
          </cell>
        </row>
        <row r="79">
          <cell r="BC79">
            <v>76</v>
          </cell>
          <cell r="BD79" t="str">
            <v>Tujuh Puluh Enam</v>
          </cell>
        </row>
        <row r="80">
          <cell r="BC80">
            <v>77</v>
          </cell>
          <cell r="BD80" t="str">
            <v>Tujuh Puluh Tujuh</v>
          </cell>
        </row>
        <row r="81">
          <cell r="BC81">
            <v>78</v>
          </cell>
          <cell r="BD81" t="str">
            <v>Tujuh Puluh Delapan</v>
          </cell>
        </row>
        <row r="82">
          <cell r="BC82">
            <v>79</v>
          </cell>
          <cell r="BD82" t="str">
            <v>Tujuh Puluh Sembilan</v>
          </cell>
        </row>
        <row r="83">
          <cell r="BC83">
            <v>80</v>
          </cell>
          <cell r="BD83" t="str">
            <v>Delapan Puluh</v>
          </cell>
        </row>
        <row r="84">
          <cell r="BC84">
            <v>81</v>
          </cell>
          <cell r="BD84" t="str">
            <v>Delapan Puluh Satu</v>
          </cell>
        </row>
        <row r="85">
          <cell r="BC85">
            <v>82</v>
          </cell>
          <cell r="BD85" t="str">
            <v>Delapan Puluh Dua</v>
          </cell>
        </row>
        <row r="86">
          <cell r="BC86">
            <v>83</v>
          </cell>
          <cell r="BD86" t="str">
            <v>Delapan Puluh Tiga</v>
          </cell>
        </row>
        <row r="87">
          <cell r="BC87">
            <v>84</v>
          </cell>
          <cell r="BD87" t="str">
            <v>Delapan Puluh Empat</v>
          </cell>
        </row>
        <row r="88">
          <cell r="BC88">
            <v>85</v>
          </cell>
          <cell r="BD88" t="str">
            <v>Delapan Puluh Lima</v>
          </cell>
        </row>
        <row r="89">
          <cell r="BC89">
            <v>86</v>
          </cell>
          <cell r="BD89" t="str">
            <v>Delapan Puluh Enam</v>
          </cell>
        </row>
        <row r="90">
          <cell r="BC90">
            <v>87</v>
          </cell>
          <cell r="BD90" t="str">
            <v>Delapan Puluh Tujuh</v>
          </cell>
        </row>
        <row r="91">
          <cell r="BC91">
            <v>88</v>
          </cell>
          <cell r="BD91" t="str">
            <v>Delapan Puluh Delapan</v>
          </cell>
        </row>
        <row r="92">
          <cell r="BC92">
            <v>89</v>
          </cell>
          <cell r="BD92" t="str">
            <v>Delapan Puluh Sembilan</v>
          </cell>
        </row>
        <row r="93">
          <cell r="BC93">
            <v>90</v>
          </cell>
          <cell r="BD93" t="str">
            <v>Sembilan Puluh</v>
          </cell>
        </row>
        <row r="94">
          <cell r="BC94">
            <v>91</v>
          </cell>
          <cell r="BD94" t="str">
            <v>Sembilan Puluh Satu</v>
          </cell>
        </row>
        <row r="95">
          <cell r="BC95">
            <v>92</v>
          </cell>
          <cell r="BD95" t="str">
            <v>Sembilan Puluh Dua</v>
          </cell>
        </row>
        <row r="96">
          <cell r="BC96">
            <v>93</v>
          </cell>
          <cell r="BD96" t="str">
            <v>Sembilan Puluh Tiga</v>
          </cell>
        </row>
        <row r="97">
          <cell r="BC97">
            <v>94</v>
          </cell>
          <cell r="BD97" t="str">
            <v>Sembilan Puluh Empat</v>
          </cell>
        </row>
        <row r="98">
          <cell r="BC98">
            <v>95</v>
          </cell>
          <cell r="BD98" t="str">
            <v>Sembilan Puluh Lima</v>
          </cell>
        </row>
        <row r="99">
          <cell r="BC99">
            <v>96</v>
          </cell>
          <cell r="BD99" t="str">
            <v>Sembilan Puluh Enam</v>
          </cell>
        </row>
        <row r="100">
          <cell r="BC100">
            <v>97</v>
          </cell>
          <cell r="BD100" t="str">
            <v>Sembilan Puluh Tujuh</v>
          </cell>
        </row>
        <row r="101">
          <cell r="BC101">
            <v>98</v>
          </cell>
          <cell r="BD101" t="str">
            <v>Sembilan Puluh Delapan</v>
          </cell>
        </row>
        <row r="102">
          <cell r="BC102">
            <v>99</v>
          </cell>
          <cell r="BD102" t="str">
            <v>Sembilan Puluh Sembilan</v>
          </cell>
        </row>
        <row r="103">
          <cell r="BC103">
            <v>100</v>
          </cell>
          <cell r="BD103" t="str">
            <v>Seratus</v>
          </cell>
        </row>
        <row r="104">
          <cell r="BC104">
            <v>101</v>
          </cell>
          <cell r="BD104" t="str">
            <v>Seratus Satu</v>
          </cell>
        </row>
        <row r="105">
          <cell r="BC105">
            <v>102</v>
          </cell>
          <cell r="BD105" t="str">
            <v>Seratus Dua</v>
          </cell>
        </row>
        <row r="106">
          <cell r="BC106">
            <v>103</v>
          </cell>
          <cell r="BD106" t="str">
            <v>Seratus Tiga</v>
          </cell>
        </row>
        <row r="107">
          <cell r="BC107">
            <v>104</v>
          </cell>
          <cell r="BD107" t="str">
            <v>Seratus Empat</v>
          </cell>
        </row>
        <row r="108">
          <cell r="BC108">
            <v>105</v>
          </cell>
          <cell r="BD108" t="str">
            <v>Seratus Lima</v>
          </cell>
        </row>
        <row r="109">
          <cell r="BC109">
            <v>106</v>
          </cell>
          <cell r="BD109" t="str">
            <v>Seratus Enam</v>
          </cell>
        </row>
        <row r="110">
          <cell r="BC110">
            <v>107</v>
          </cell>
          <cell r="BD110" t="str">
            <v>Seratus Tujuh</v>
          </cell>
        </row>
        <row r="111">
          <cell r="BC111">
            <v>108</v>
          </cell>
          <cell r="BD111" t="str">
            <v>Seratus Delapan</v>
          </cell>
        </row>
        <row r="112">
          <cell r="BC112">
            <v>109</v>
          </cell>
          <cell r="BD112" t="str">
            <v>Seratus Sembilan</v>
          </cell>
        </row>
        <row r="113">
          <cell r="BC113">
            <v>110</v>
          </cell>
          <cell r="BD113" t="str">
            <v>Seratus Sepuluh</v>
          </cell>
        </row>
        <row r="114">
          <cell r="BC114">
            <v>111</v>
          </cell>
          <cell r="BD114" t="str">
            <v>Seratus Sebelas</v>
          </cell>
        </row>
        <row r="115">
          <cell r="BC115">
            <v>112</v>
          </cell>
          <cell r="BD115" t="str">
            <v>Seratus Dua Belas</v>
          </cell>
        </row>
        <row r="116">
          <cell r="BC116">
            <v>113</v>
          </cell>
          <cell r="BD116" t="str">
            <v>Seratus Tiga Belas</v>
          </cell>
        </row>
        <row r="117">
          <cell r="BC117">
            <v>114</v>
          </cell>
          <cell r="BD117" t="str">
            <v>Seratus Empat Belas</v>
          </cell>
        </row>
        <row r="118">
          <cell r="BC118">
            <v>115</v>
          </cell>
          <cell r="BD118" t="str">
            <v>Seratus Lima Belas</v>
          </cell>
        </row>
        <row r="119">
          <cell r="BC119">
            <v>116</v>
          </cell>
          <cell r="BD119" t="str">
            <v>Seratus Enam Belas</v>
          </cell>
        </row>
        <row r="120">
          <cell r="BC120">
            <v>117</v>
          </cell>
          <cell r="BD120" t="str">
            <v>Seratus Tujuh Belas</v>
          </cell>
        </row>
        <row r="121">
          <cell r="BC121">
            <v>118</v>
          </cell>
          <cell r="BD121" t="str">
            <v>Seratus Delapan Belas</v>
          </cell>
        </row>
        <row r="122">
          <cell r="BC122">
            <v>119</v>
          </cell>
          <cell r="BD122" t="str">
            <v>Seratus Sembilan Belas</v>
          </cell>
        </row>
        <row r="123">
          <cell r="BC123">
            <v>120</v>
          </cell>
          <cell r="BD123" t="str">
            <v>Seratus Dua Puluh</v>
          </cell>
        </row>
        <row r="124">
          <cell r="BC124">
            <v>121</v>
          </cell>
          <cell r="BD124" t="str">
            <v>Seratus Dua Puluh Satu</v>
          </cell>
        </row>
        <row r="125">
          <cell r="BC125">
            <v>122</v>
          </cell>
          <cell r="BD125" t="str">
            <v>Seratus Dua Puluh Dua</v>
          </cell>
        </row>
        <row r="126">
          <cell r="BC126">
            <v>123</v>
          </cell>
          <cell r="BD126" t="str">
            <v>Seratus Dua Puluh Tiga</v>
          </cell>
        </row>
        <row r="127">
          <cell r="BC127">
            <v>124</v>
          </cell>
          <cell r="BD127" t="str">
            <v>Seratus Dua Puluh Empat</v>
          </cell>
        </row>
        <row r="128">
          <cell r="BC128">
            <v>125</v>
          </cell>
          <cell r="BD128" t="str">
            <v>Seratus Dua Puluh Lima</v>
          </cell>
        </row>
        <row r="129">
          <cell r="BC129">
            <v>126</v>
          </cell>
          <cell r="BD129" t="str">
            <v>Seratus Dua Puluh Enam</v>
          </cell>
        </row>
        <row r="130">
          <cell r="BC130">
            <v>127</v>
          </cell>
          <cell r="BD130" t="str">
            <v>Seratus Dua Puluh Tujuh</v>
          </cell>
        </row>
        <row r="131">
          <cell r="BC131">
            <v>128</v>
          </cell>
          <cell r="BD131" t="str">
            <v>Seratus Dua Puluh Delapan</v>
          </cell>
        </row>
        <row r="132">
          <cell r="BC132">
            <v>129</v>
          </cell>
          <cell r="BD132" t="str">
            <v>Seratus Dua Puluh Sembilan</v>
          </cell>
        </row>
        <row r="133">
          <cell r="BC133">
            <v>130</v>
          </cell>
          <cell r="BD133" t="str">
            <v>Seratus Tiga Puluh</v>
          </cell>
        </row>
        <row r="134">
          <cell r="BC134">
            <v>131</v>
          </cell>
          <cell r="BD134" t="str">
            <v>Seratus Tiga Puluh Satu</v>
          </cell>
        </row>
        <row r="135">
          <cell r="BC135">
            <v>132</v>
          </cell>
          <cell r="BD135" t="str">
            <v>Seratus Tiga Puluh Dua</v>
          </cell>
        </row>
        <row r="136">
          <cell r="BC136">
            <v>133</v>
          </cell>
          <cell r="BD136" t="str">
            <v>Seratus Tiga Puluh Tiga</v>
          </cell>
        </row>
        <row r="137">
          <cell r="BC137">
            <v>134</v>
          </cell>
          <cell r="BD137" t="str">
            <v>Seratus Tiga Puluh Empat</v>
          </cell>
        </row>
        <row r="138">
          <cell r="BC138">
            <v>135</v>
          </cell>
          <cell r="BD138" t="str">
            <v>Seratus Tiga Puluh Lima</v>
          </cell>
        </row>
        <row r="139">
          <cell r="BC139">
            <v>136</v>
          </cell>
          <cell r="BD139" t="str">
            <v>Seratus Tiga Puluh Enam</v>
          </cell>
        </row>
        <row r="140">
          <cell r="BC140">
            <v>137</v>
          </cell>
          <cell r="BD140" t="str">
            <v>Seratus Tiga Puluh Tujuh</v>
          </cell>
        </row>
        <row r="141">
          <cell r="BC141">
            <v>138</v>
          </cell>
          <cell r="BD141" t="str">
            <v>Seratus Tiga Puluh Delapan</v>
          </cell>
        </row>
        <row r="142">
          <cell r="BC142">
            <v>139</v>
          </cell>
          <cell r="BD142" t="str">
            <v>Seratus Tiga Puluh Sembilan</v>
          </cell>
        </row>
        <row r="143">
          <cell r="BC143">
            <v>140</v>
          </cell>
          <cell r="BD143" t="str">
            <v>Seratus Empat Puluh</v>
          </cell>
        </row>
        <row r="144">
          <cell r="BC144">
            <v>141</v>
          </cell>
          <cell r="BD144" t="str">
            <v>Seratus Empat Puluh Satu</v>
          </cell>
        </row>
        <row r="145">
          <cell r="BC145">
            <v>142</v>
          </cell>
          <cell r="BD145" t="str">
            <v>Seratus Empat Puluh Dua</v>
          </cell>
        </row>
        <row r="146">
          <cell r="BC146">
            <v>143</v>
          </cell>
          <cell r="BD146" t="str">
            <v>Seratus Empat Puluh Tiga</v>
          </cell>
        </row>
        <row r="147">
          <cell r="BC147">
            <v>144</v>
          </cell>
          <cell r="BD147" t="str">
            <v>Seratus Empat Puluh Empat</v>
          </cell>
        </row>
        <row r="148">
          <cell r="BC148">
            <v>145</v>
          </cell>
          <cell r="BD148" t="str">
            <v>Seratus Empat Puluh Lima</v>
          </cell>
        </row>
        <row r="149">
          <cell r="BC149">
            <v>146</v>
          </cell>
          <cell r="BD149" t="str">
            <v>Seratus Empat Puluh Enam</v>
          </cell>
        </row>
        <row r="150">
          <cell r="BC150">
            <v>147</v>
          </cell>
          <cell r="BD150" t="str">
            <v>Seratus Empat Puluh Tujuh</v>
          </cell>
        </row>
        <row r="151">
          <cell r="BC151">
            <v>148</v>
          </cell>
          <cell r="BD151" t="str">
            <v>Seratus Empat Puluh Delapan</v>
          </cell>
        </row>
        <row r="152">
          <cell r="BC152">
            <v>149</v>
          </cell>
          <cell r="BD152" t="str">
            <v>Seratus Empat Puluh Sembilan</v>
          </cell>
        </row>
        <row r="153">
          <cell r="BC153">
            <v>150</v>
          </cell>
          <cell r="BD153" t="str">
            <v>Seratus Lima Puluh</v>
          </cell>
        </row>
        <row r="154">
          <cell r="BC154">
            <v>151</v>
          </cell>
          <cell r="BD154" t="str">
            <v>Seratus Lima Puluh Satu</v>
          </cell>
        </row>
        <row r="155">
          <cell r="BC155">
            <v>152</v>
          </cell>
          <cell r="BD155" t="str">
            <v>Seratus Lima Puluh Dua</v>
          </cell>
        </row>
        <row r="156">
          <cell r="BC156">
            <v>153</v>
          </cell>
          <cell r="BD156" t="str">
            <v>Seratus Lima Puluh Tiga</v>
          </cell>
        </row>
        <row r="157">
          <cell r="BC157">
            <v>154</v>
          </cell>
          <cell r="BD157" t="str">
            <v>Seratus Lima Puluh Empat</v>
          </cell>
        </row>
        <row r="158">
          <cell r="BC158">
            <v>155</v>
          </cell>
          <cell r="BD158" t="str">
            <v>Seratus Lima Puluh Lima</v>
          </cell>
        </row>
        <row r="159">
          <cell r="BC159">
            <v>156</v>
          </cell>
          <cell r="BD159" t="str">
            <v>Seratus Lima Puluh Enam</v>
          </cell>
        </row>
        <row r="160">
          <cell r="BC160">
            <v>157</v>
          </cell>
          <cell r="BD160" t="str">
            <v>Seratus Lima Puluh Tujuh</v>
          </cell>
        </row>
        <row r="161">
          <cell r="BC161">
            <v>158</v>
          </cell>
          <cell r="BD161" t="str">
            <v>Seratus Lima Puluh Delapan</v>
          </cell>
        </row>
        <row r="162">
          <cell r="BC162">
            <v>159</v>
          </cell>
          <cell r="BD162" t="str">
            <v>Seratus Lima Puluh Sembilan</v>
          </cell>
        </row>
        <row r="163">
          <cell r="BC163">
            <v>160</v>
          </cell>
          <cell r="BD163" t="str">
            <v>Seratus Enam Puluh</v>
          </cell>
        </row>
        <row r="164">
          <cell r="BC164">
            <v>161</v>
          </cell>
          <cell r="BD164" t="str">
            <v>Seratus Enam Puluh Satu</v>
          </cell>
        </row>
        <row r="165">
          <cell r="BC165">
            <v>162</v>
          </cell>
          <cell r="BD165" t="str">
            <v>Seratus Enam Puluh Dua</v>
          </cell>
        </row>
        <row r="166">
          <cell r="BC166">
            <v>163</v>
          </cell>
          <cell r="BD166" t="str">
            <v>Seratus Enam Puluh Tiga</v>
          </cell>
        </row>
        <row r="167">
          <cell r="BC167">
            <v>164</v>
          </cell>
          <cell r="BD167" t="str">
            <v>Seratus Enam Puluh Empat</v>
          </cell>
        </row>
        <row r="168">
          <cell r="BC168">
            <v>165</v>
          </cell>
          <cell r="BD168" t="str">
            <v>Seratus Enam Puluh Lima</v>
          </cell>
        </row>
        <row r="169">
          <cell r="BC169">
            <v>166</v>
          </cell>
          <cell r="BD169" t="str">
            <v>Seratus Enam Puluh Enam</v>
          </cell>
        </row>
        <row r="170">
          <cell r="BC170">
            <v>167</v>
          </cell>
          <cell r="BD170" t="str">
            <v>Seratus Enam Puluh Tujuh</v>
          </cell>
        </row>
        <row r="171">
          <cell r="BC171">
            <v>168</v>
          </cell>
          <cell r="BD171" t="str">
            <v>Seratus Enam Puluh Delapan</v>
          </cell>
        </row>
        <row r="172">
          <cell r="BC172">
            <v>169</v>
          </cell>
          <cell r="BD172" t="str">
            <v>Seratus Enam Puluh Sembilan</v>
          </cell>
        </row>
        <row r="173">
          <cell r="BC173">
            <v>170</v>
          </cell>
          <cell r="BD173" t="str">
            <v>Seratus Tujuh Puluh</v>
          </cell>
        </row>
        <row r="174">
          <cell r="BC174">
            <v>171</v>
          </cell>
          <cell r="BD174" t="str">
            <v>Seratus Tujuh Puluh Satu</v>
          </cell>
        </row>
        <row r="175">
          <cell r="BC175">
            <v>172</v>
          </cell>
          <cell r="BD175" t="str">
            <v>Seratus Tujuh Puluh Dua</v>
          </cell>
        </row>
        <row r="176">
          <cell r="BC176">
            <v>173</v>
          </cell>
          <cell r="BD176" t="str">
            <v>Seratus Tujuh Puluh Tiga</v>
          </cell>
        </row>
        <row r="177">
          <cell r="BC177">
            <v>174</v>
          </cell>
          <cell r="BD177" t="str">
            <v>Seratus Tujuh Puluh Empat</v>
          </cell>
        </row>
        <row r="178">
          <cell r="BC178">
            <v>175</v>
          </cell>
          <cell r="BD178" t="str">
            <v>Seratus Tujuh Puluh Lima</v>
          </cell>
        </row>
        <row r="179">
          <cell r="BC179">
            <v>176</v>
          </cell>
          <cell r="BD179" t="str">
            <v>Seratus Tujuh Puluh Enam</v>
          </cell>
        </row>
        <row r="180">
          <cell r="BC180">
            <v>177</v>
          </cell>
          <cell r="BD180" t="str">
            <v>Seratus Tujuh Puluh Tujuh</v>
          </cell>
        </row>
        <row r="181">
          <cell r="BC181">
            <v>178</v>
          </cell>
          <cell r="BD181" t="str">
            <v>Seratus Tujuh Puluh Delapan</v>
          </cell>
        </row>
        <row r="182">
          <cell r="BC182">
            <v>179</v>
          </cell>
          <cell r="BD182" t="str">
            <v>Seratus Tujuh Puluh Sembilan</v>
          </cell>
        </row>
        <row r="183">
          <cell r="BC183">
            <v>180</v>
          </cell>
          <cell r="BD183" t="str">
            <v>Seratus Delapan Puluh</v>
          </cell>
        </row>
        <row r="184">
          <cell r="BC184">
            <v>181</v>
          </cell>
          <cell r="BD184" t="str">
            <v>Seratus Delapan Puluh Satu</v>
          </cell>
        </row>
        <row r="185">
          <cell r="BC185">
            <v>182</v>
          </cell>
          <cell r="BD185" t="str">
            <v>Seratus Delapan Puluh Dua</v>
          </cell>
        </row>
        <row r="186">
          <cell r="BC186">
            <v>183</v>
          </cell>
          <cell r="BD186" t="str">
            <v>Seratus Delapan Puluh Tiga</v>
          </cell>
        </row>
        <row r="187">
          <cell r="BC187">
            <v>184</v>
          </cell>
          <cell r="BD187" t="str">
            <v>Seratus Delapan Puluh Empat</v>
          </cell>
        </row>
        <row r="188">
          <cell r="BC188">
            <v>185</v>
          </cell>
          <cell r="BD188" t="str">
            <v>Seratus Delapan Puluh Lima</v>
          </cell>
        </row>
        <row r="189">
          <cell r="BC189">
            <v>186</v>
          </cell>
          <cell r="BD189" t="str">
            <v>Seratus Delapan Puluh Enam</v>
          </cell>
        </row>
        <row r="190">
          <cell r="BC190">
            <v>187</v>
          </cell>
          <cell r="BD190" t="str">
            <v>Seratus Delapan Puluh Tujuh</v>
          </cell>
        </row>
        <row r="191">
          <cell r="BC191">
            <v>188</v>
          </cell>
          <cell r="BD191" t="str">
            <v>Seratus Delapan Puluh Delapan</v>
          </cell>
        </row>
        <row r="192">
          <cell r="BC192">
            <v>189</v>
          </cell>
          <cell r="BD192" t="str">
            <v>Seratus Delapan Puluh Sembilan</v>
          </cell>
        </row>
        <row r="193">
          <cell r="BC193">
            <v>190</v>
          </cell>
          <cell r="BD193" t="str">
            <v>Seratus Sembilan Puluh</v>
          </cell>
        </row>
        <row r="194">
          <cell r="BC194">
            <v>191</v>
          </cell>
          <cell r="BD194" t="str">
            <v>Seratus Sembilan Puluh Satu</v>
          </cell>
        </row>
        <row r="195">
          <cell r="BC195">
            <v>192</v>
          </cell>
          <cell r="BD195" t="str">
            <v>Seratus Sembilan Puluh Dua</v>
          </cell>
        </row>
        <row r="196">
          <cell r="BC196">
            <v>193</v>
          </cell>
          <cell r="BD196" t="str">
            <v>Seratus Sembilan Puluh Tiga</v>
          </cell>
        </row>
        <row r="197">
          <cell r="BC197">
            <v>194</v>
          </cell>
          <cell r="BD197" t="str">
            <v>Seratus Sembilan Puluh Empat</v>
          </cell>
        </row>
        <row r="198">
          <cell r="BC198">
            <v>195</v>
          </cell>
          <cell r="BD198" t="str">
            <v>Seratus Sembilan Puluh Lima</v>
          </cell>
        </row>
        <row r="199">
          <cell r="BC199">
            <v>196</v>
          </cell>
          <cell r="BD199" t="str">
            <v>Seratus Sembilan Puluh Enam</v>
          </cell>
        </row>
        <row r="200">
          <cell r="BC200">
            <v>197</v>
          </cell>
          <cell r="BD200" t="str">
            <v>Seratus Sembilan Puluh Tujuh</v>
          </cell>
        </row>
        <row r="201">
          <cell r="BC201">
            <v>198</v>
          </cell>
          <cell r="BD201" t="str">
            <v>Seratus Sembilan Puluh Delapan</v>
          </cell>
        </row>
        <row r="202">
          <cell r="BC202">
            <v>199</v>
          </cell>
          <cell r="BD202" t="str">
            <v>Seratus Sembilan Puluh Sembilan</v>
          </cell>
        </row>
        <row r="203">
          <cell r="BC203">
            <v>200</v>
          </cell>
          <cell r="BD203" t="str">
            <v>Dua Ratus</v>
          </cell>
        </row>
        <row r="204">
          <cell r="BC204">
            <v>201</v>
          </cell>
          <cell r="BD204" t="str">
            <v>Dua Ratus Satu</v>
          </cell>
        </row>
        <row r="205">
          <cell r="BC205">
            <v>202</v>
          </cell>
          <cell r="BD205" t="str">
            <v>Dua Ratus Dua</v>
          </cell>
        </row>
        <row r="206">
          <cell r="BC206">
            <v>203</v>
          </cell>
          <cell r="BD206" t="str">
            <v>Dua Ratus Tiga</v>
          </cell>
        </row>
        <row r="207">
          <cell r="BC207">
            <v>204</v>
          </cell>
          <cell r="BD207" t="str">
            <v>Dua Ratus Empat</v>
          </cell>
        </row>
        <row r="208">
          <cell r="BC208">
            <v>205</v>
          </cell>
          <cell r="BD208" t="str">
            <v>Dua Ratus Lima</v>
          </cell>
        </row>
        <row r="209">
          <cell r="BC209">
            <v>206</v>
          </cell>
          <cell r="BD209" t="str">
            <v>Dua Ratus Enam</v>
          </cell>
        </row>
        <row r="210">
          <cell r="BC210">
            <v>207</v>
          </cell>
          <cell r="BD210" t="str">
            <v>Dua Ratus Tujuh</v>
          </cell>
        </row>
        <row r="211">
          <cell r="BC211">
            <v>208</v>
          </cell>
          <cell r="BD211" t="str">
            <v>Dua Ratus Delapan</v>
          </cell>
        </row>
        <row r="212">
          <cell r="BC212">
            <v>209</v>
          </cell>
          <cell r="BD212" t="str">
            <v>Dua Ratus sembilan</v>
          </cell>
        </row>
        <row r="213">
          <cell r="BC213">
            <v>210</v>
          </cell>
          <cell r="BD213" t="str">
            <v>Dua Ratus Sepuluh</v>
          </cell>
        </row>
        <row r="214">
          <cell r="BC214">
            <v>211</v>
          </cell>
          <cell r="BD214" t="str">
            <v>Dua Ratus Sebelas</v>
          </cell>
        </row>
        <row r="215">
          <cell r="BC215">
            <v>212</v>
          </cell>
          <cell r="BD215" t="str">
            <v>Dua Ratus Dua Belas</v>
          </cell>
        </row>
        <row r="216">
          <cell r="BC216">
            <v>213</v>
          </cell>
          <cell r="BD216" t="str">
            <v>Dua Ratus Tiga Belas</v>
          </cell>
        </row>
        <row r="217">
          <cell r="BC217">
            <v>214</v>
          </cell>
          <cell r="BD217" t="str">
            <v>Dua Ratus Empat Belas</v>
          </cell>
        </row>
        <row r="218">
          <cell r="BC218">
            <v>215</v>
          </cell>
          <cell r="BD218" t="str">
            <v>Dua Ratus Lima Belas</v>
          </cell>
        </row>
        <row r="219">
          <cell r="BC219">
            <v>216</v>
          </cell>
          <cell r="BD219" t="str">
            <v>Dua Ratus Enam Belas</v>
          </cell>
        </row>
        <row r="220">
          <cell r="BC220">
            <v>217</v>
          </cell>
          <cell r="BD220" t="str">
            <v>Dua Ratus Tujuh Belas</v>
          </cell>
        </row>
        <row r="221">
          <cell r="BC221">
            <v>218</v>
          </cell>
          <cell r="BD221" t="str">
            <v>Dua Ratus Delapan Belas</v>
          </cell>
        </row>
        <row r="222">
          <cell r="BC222">
            <v>219</v>
          </cell>
          <cell r="BD222" t="str">
            <v>Dua Ratus Sembilan Belas</v>
          </cell>
        </row>
        <row r="223">
          <cell r="BC223">
            <v>220</v>
          </cell>
          <cell r="BD223" t="str">
            <v>Dua Ratus Dua Puluh</v>
          </cell>
        </row>
        <row r="224">
          <cell r="BC224">
            <v>221</v>
          </cell>
          <cell r="BD224" t="str">
            <v>Dua Ratus Dua Puluh Satu</v>
          </cell>
        </row>
        <row r="225">
          <cell r="BC225">
            <v>222</v>
          </cell>
          <cell r="BD225" t="str">
            <v>Dua Ratus Dua Puluh Dua</v>
          </cell>
        </row>
        <row r="226">
          <cell r="BC226">
            <v>223</v>
          </cell>
          <cell r="BD226" t="str">
            <v>Dua Ratus Dua Puluh Tiga</v>
          </cell>
        </row>
        <row r="227">
          <cell r="BC227">
            <v>224</v>
          </cell>
          <cell r="BD227" t="str">
            <v>Dua Ratus Dua Puluh Empat</v>
          </cell>
        </row>
        <row r="228">
          <cell r="BC228">
            <v>225</v>
          </cell>
          <cell r="BD228" t="str">
            <v>Dua Ratus Dua Puluh Lima</v>
          </cell>
        </row>
        <row r="229">
          <cell r="BC229">
            <v>226</v>
          </cell>
          <cell r="BD229" t="str">
            <v>Dua Ratus Dua Puluh Enam</v>
          </cell>
        </row>
        <row r="230">
          <cell r="BC230">
            <v>227</v>
          </cell>
          <cell r="BD230" t="str">
            <v>Dua Ratus Dua Puluh Tujuh</v>
          </cell>
        </row>
        <row r="231">
          <cell r="BC231">
            <v>228</v>
          </cell>
          <cell r="BD231" t="str">
            <v>Dua Ratus Dua Puluh Delapan</v>
          </cell>
        </row>
        <row r="232">
          <cell r="BC232">
            <v>229</v>
          </cell>
          <cell r="BD232" t="str">
            <v>Dua Ratus Dua Puluh Sembilan</v>
          </cell>
        </row>
        <row r="233">
          <cell r="BC233">
            <v>230</v>
          </cell>
          <cell r="BD233" t="str">
            <v>Dua Ratus Tiga Puluh</v>
          </cell>
        </row>
        <row r="234">
          <cell r="BC234">
            <v>231</v>
          </cell>
          <cell r="BD234" t="str">
            <v>Dua Ratus Tiga Puluh Satu</v>
          </cell>
        </row>
        <row r="235">
          <cell r="BC235">
            <v>232</v>
          </cell>
          <cell r="BD235" t="str">
            <v>Dua Ratus Tiga Puluh Dua</v>
          </cell>
        </row>
        <row r="236">
          <cell r="BC236">
            <v>233</v>
          </cell>
          <cell r="BD236" t="str">
            <v>Dua Ratus Tiga Puluh Tiga</v>
          </cell>
        </row>
        <row r="237">
          <cell r="BC237">
            <v>234</v>
          </cell>
          <cell r="BD237" t="str">
            <v>Dua Ratus Tiga Puluh Empat</v>
          </cell>
        </row>
        <row r="238">
          <cell r="BC238">
            <v>235</v>
          </cell>
          <cell r="BD238" t="str">
            <v>Dua Ratus Tiga Puluh Lima</v>
          </cell>
        </row>
        <row r="239">
          <cell r="BC239">
            <v>236</v>
          </cell>
          <cell r="BD239" t="str">
            <v>Dua Ratus Tiga Puluh Enam</v>
          </cell>
        </row>
        <row r="240">
          <cell r="BC240">
            <v>237</v>
          </cell>
          <cell r="BD240" t="str">
            <v>Dua Ratus Tiga Puluh Tujuh</v>
          </cell>
        </row>
        <row r="241">
          <cell r="BC241">
            <v>238</v>
          </cell>
          <cell r="BD241" t="str">
            <v>Dua Ratus Tiga Puluh Delapan</v>
          </cell>
        </row>
        <row r="242">
          <cell r="BC242">
            <v>239</v>
          </cell>
          <cell r="BD242" t="str">
            <v>Dua Ratus Tiga Puluh Sembilan</v>
          </cell>
        </row>
        <row r="243">
          <cell r="BC243">
            <v>240</v>
          </cell>
          <cell r="BD243" t="str">
            <v>Dua Ratus Empat Puluh</v>
          </cell>
        </row>
        <row r="244">
          <cell r="BC244">
            <v>241</v>
          </cell>
          <cell r="BD244" t="str">
            <v>Dua Ratus Empat Puluh Satu</v>
          </cell>
        </row>
        <row r="245">
          <cell r="BC245">
            <v>242</v>
          </cell>
          <cell r="BD245" t="str">
            <v>Dua Ratus Empat Puluh Dua</v>
          </cell>
        </row>
        <row r="246">
          <cell r="BC246">
            <v>243</v>
          </cell>
          <cell r="BD246" t="str">
            <v>Dua Ratus Empat Puluh Tiga</v>
          </cell>
        </row>
        <row r="247">
          <cell r="BC247">
            <v>244</v>
          </cell>
          <cell r="BD247" t="str">
            <v>Dua Ratus Empat Puluh Empat</v>
          </cell>
        </row>
        <row r="248">
          <cell r="BC248">
            <v>245</v>
          </cell>
          <cell r="BD248" t="str">
            <v>Dua Ratus Empat Puluh Lima</v>
          </cell>
        </row>
        <row r="249">
          <cell r="BC249">
            <v>246</v>
          </cell>
          <cell r="BD249" t="str">
            <v>Dua Ratus Empat Puluh Enam</v>
          </cell>
        </row>
        <row r="250">
          <cell r="BC250">
            <v>247</v>
          </cell>
          <cell r="BD250" t="str">
            <v>Dua Ratus Empat Puluh Tujuh</v>
          </cell>
        </row>
        <row r="251">
          <cell r="BC251">
            <v>248</v>
          </cell>
          <cell r="BD251" t="str">
            <v>Dua Ratus Empat Puluh Delapan</v>
          </cell>
        </row>
        <row r="252">
          <cell r="BC252">
            <v>249</v>
          </cell>
          <cell r="BD252" t="str">
            <v>Dua Ratus Empat Puluh Sembilan</v>
          </cell>
        </row>
        <row r="253">
          <cell r="BC253">
            <v>250</v>
          </cell>
          <cell r="BD253" t="str">
            <v>Dua Ratus Lima Puluh</v>
          </cell>
        </row>
        <row r="254">
          <cell r="BC254">
            <v>251</v>
          </cell>
          <cell r="BD254" t="str">
            <v>Dua Ratus Lima Puluh Satu</v>
          </cell>
        </row>
        <row r="255">
          <cell r="BC255">
            <v>252</v>
          </cell>
          <cell r="BD255" t="str">
            <v>Dua Ratus Lima Puluh Dua</v>
          </cell>
        </row>
        <row r="256">
          <cell r="BC256">
            <v>253</v>
          </cell>
          <cell r="BD256" t="str">
            <v>Dua Ratus Lima Puluh Tiga</v>
          </cell>
        </row>
        <row r="257">
          <cell r="BC257">
            <v>254</v>
          </cell>
          <cell r="BD257" t="str">
            <v>Dua Ratus Lima Puluh Empat</v>
          </cell>
        </row>
        <row r="258">
          <cell r="BC258">
            <v>255</v>
          </cell>
          <cell r="BD258" t="str">
            <v>Dua Ratus Lima Puluh Lima</v>
          </cell>
        </row>
        <row r="259">
          <cell r="BC259">
            <v>256</v>
          </cell>
          <cell r="BD259" t="str">
            <v>Dua Ratus Lima Puluh Enam</v>
          </cell>
        </row>
        <row r="260">
          <cell r="BC260">
            <v>257</v>
          </cell>
          <cell r="BD260" t="str">
            <v>Dua Ratus Lima Puluh Tujuh</v>
          </cell>
        </row>
        <row r="261">
          <cell r="BC261">
            <v>258</v>
          </cell>
          <cell r="BD261" t="str">
            <v>Dua Ratus Lima Puluh Delapan</v>
          </cell>
        </row>
        <row r="262">
          <cell r="BC262">
            <v>259</v>
          </cell>
          <cell r="BD262" t="str">
            <v>Dua Ratus Lima Puluh Sembilan</v>
          </cell>
        </row>
        <row r="263">
          <cell r="BC263">
            <v>260</v>
          </cell>
          <cell r="BD263" t="str">
            <v>Dua Ratus Enam Puluh</v>
          </cell>
        </row>
        <row r="264">
          <cell r="BC264">
            <v>261</v>
          </cell>
          <cell r="BD264" t="str">
            <v>Dua Ratus Enam Puluh Satu</v>
          </cell>
        </row>
        <row r="265">
          <cell r="BC265">
            <v>262</v>
          </cell>
          <cell r="BD265" t="str">
            <v>Dua Ratus Enam Puluh Dua</v>
          </cell>
        </row>
        <row r="266">
          <cell r="BC266">
            <v>263</v>
          </cell>
          <cell r="BD266" t="str">
            <v>Dua Ratus Enam Puluh Tiga</v>
          </cell>
        </row>
        <row r="267">
          <cell r="BC267">
            <v>264</v>
          </cell>
          <cell r="BD267" t="str">
            <v>Dua Ratus Enam Puluh Empat</v>
          </cell>
        </row>
        <row r="268">
          <cell r="BC268">
            <v>265</v>
          </cell>
          <cell r="BD268" t="str">
            <v>Dua Ratus Enam Puluh Lima</v>
          </cell>
        </row>
        <row r="269">
          <cell r="BC269">
            <v>266</v>
          </cell>
          <cell r="BD269" t="str">
            <v>Dua Ratus Enam Puluh Enam</v>
          </cell>
        </row>
        <row r="270">
          <cell r="BC270">
            <v>267</v>
          </cell>
          <cell r="BD270" t="str">
            <v>Dua Ratus Enam Puluh Tujuh</v>
          </cell>
        </row>
        <row r="271">
          <cell r="BC271">
            <v>268</v>
          </cell>
          <cell r="BD271" t="str">
            <v>Dua Ratus Enam Puluh Delapan</v>
          </cell>
        </row>
        <row r="272">
          <cell r="BC272">
            <v>269</v>
          </cell>
          <cell r="BD272" t="str">
            <v>Dua Ratus Enam Puluh Sembilan</v>
          </cell>
        </row>
        <row r="273">
          <cell r="BC273">
            <v>270</v>
          </cell>
          <cell r="BD273" t="str">
            <v>Dua Ratus Tujuh Puluh</v>
          </cell>
        </row>
        <row r="274">
          <cell r="BC274">
            <v>271</v>
          </cell>
          <cell r="BD274" t="str">
            <v>Dua Ratus Tujuh Puluh Satu</v>
          </cell>
        </row>
        <row r="275">
          <cell r="BC275">
            <v>272</v>
          </cell>
          <cell r="BD275" t="str">
            <v>Dua Ratus Tujuh Puluh Dua</v>
          </cell>
        </row>
        <row r="276">
          <cell r="BC276">
            <v>273</v>
          </cell>
          <cell r="BD276" t="str">
            <v>Dua Ratus Tujuh Puluh Tiga</v>
          </cell>
        </row>
        <row r="277">
          <cell r="BC277">
            <v>274</v>
          </cell>
          <cell r="BD277" t="str">
            <v>Dua Ratus Tujuh Puluh Empat</v>
          </cell>
        </row>
        <row r="278">
          <cell r="BC278">
            <v>275</v>
          </cell>
          <cell r="BD278" t="str">
            <v>Dua Ratus Tujuh Puluh Lima</v>
          </cell>
        </row>
        <row r="279">
          <cell r="BC279">
            <v>276</v>
          </cell>
          <cell r="BD279" t="str">
            <v>Dua Ratus Tujuh Puluh Enam</v>
          </cell>
        </row>
        <row r="280">
          <cell r="BC280">
            <v>277</v>
          </cell>
          <cell r="BD280" t="str">
            <v>Dua Ratus Tujuh Puluh Tujuh</v>
          </cell>
        </row>
        <row r="281">
          <cell r="BC281">
            <v>278</v>
          </cell>
          <cell r="BD281" t="str">
            <v>Dua Ratus Tujuh Puluh Delapan</v>
          </cell>
        </row>
        <row r="282">
          <cell r="BC282">
            <v>279</v>
          </cell>
          <cell r="BD282" t="str">
            <v>Dua Ratus Tujuh Puluh Sembilan</v>
          </cell>
        </row>
        <row r="283">
          <cell r="BC283">
            <v>280</v>
          </cell>
          <cell r="BD283" t="str">
            <v>Dua Ratus Delapan Puluh</v>
          </cell>
        </row>
        <row r="284">
          <cell r="BC284">
            <v>281</v>
          </cell>
          <cell r="BD284" t="str">
            <v>Dua Ratus Delapan Puluh Satu</v>
          </cell>
        </row>
        <row r="285">
          <cell r="BC285">
            <v>282</v>
          </cell>
          <cell r="BD285" t="str">
            <v>Dua Ratus Delapan Puluh Dua</v>
          </cell>
        </row>
        <row r="286">
          <cell r="BC286">
            <v>283</v>
          </cell>
          <cell r="BD286" t="str">
            <v>Dua Ratus Delapan Puluh Tiga</v>
          </cell>
        </row>
        <row r="287">
          <cell r="BC287">
            <v>284</v>
          </cell>
          <cell r="BD287" t="str">
            <v>Dua Ratus Delapan Puluh Empat</v>
          </cell>
        </row>
        <row r="288">
          <cell r="BC288">
            <v>285</v>
          </cell>
          <cell r="BD288" t="str">
            <v>Dua Ratus Delapan Puluh Lima</v>
          </cell>
        </row>
        <row r="289">
          <cell r="BC289">
            <v>286</v>
          </cell>
          <cell r="BD289" t="str">
            <v>Dua Ratus Delapan Puluh Enam</v>
          </cell>
        </row>
        <row r="290">
          <cell r="BC290">
            <v>287</v>
          </cell>
          <cell r="BD290" t="str">
            <v>Dua Ratus Delapan Puluh Tujuh</v>
          </cell>
        </row>
        <row r="291">
          <cell r="BC291">
            <v>288</v>
          </cell>
          <cell r="BD291" t="str">
            <v>Dua Ratus Delapan Puluh Delapan</v>
          </cell>
        </row>
        <row r="292">
          <cell r="BC292">
            <v>289</v>
          </cell>
          <cell r="BD292" t="str">
            <v>Dua Ratus Delapan Puluh Sembilan</v>
          </cell>
        </row>
        <row r="293">
          <cell r="BC293">
            <v>290</v>
          </cell>
          <cell r="BD293" t="str">
            <v>Dua Ratus Sembilan Puluh</v>
          </cell>
        </row>
        <row r="294">
          <cell r="BC294">
            <v>291</v>
          </cell>
          <cell r="BD294" t="str">
            <v>Dua Ratus Sembilan Puluh Satu</v>
          </cell>
        </row>
        <row r="295">
          <cell r="BC295">
            <v>292</v>
          </cell>
          <cell r="BD295" t="str">
            <v>Dua Ratus Sembilan Puluh Dua</v>
          </cell>
        </row>
        <row r="296">
          <cell r="BC296">
            <v>293</v>
          </cell>
          <cell r="BD296" t="str">
            <v>Dua Ratus Sembilan Puluh Tiga</v>
          </cell>
        </row>
        <row r="297">
          <cell r="BC297">
            <v>294</v>
          </cell>
          <cell r="BD297" t="str">
            <v>Dua Ratus Sembilan Puluh Empat</v>
          </cell>
        </row>
        <row r="298">
          <cell r="BC298">
            <v>295</v>
          </cell>
          <cell r="BD298" t="str">
            <v>Dua Ratus Sembilan Puluh Lima</v>
          </cell>
        </row>
        <row r="299">
          <cell r="BC299">
            <v>296</v>
          </cell>
          <cell r="BD299" t="str">
            <v>Dua Ratus Sembilan Puluh Enam</v>
          </cell>
        </row>
        <row r="300">
          <cell r="BC300">
            <v>297</v>
          </cell>
          <cell r="BD300" t="str">
            <v>Dua Ratus Sembilan Puluh Tujuh</v>
          </cell>
        </row>
        <row r="301">
          <cell r="BC301">
            <v>298</v>
          </cell>
          <cell r="BD301" t="str">
            <v>Dua Ratus Sembilan Puluh Delapan</v>
          </cell>
        </row>
        <row r="302">
          <cell r="BC302">
            <v>299</v>
          </cell>
          <cell r="BD302" t="str">
            <v>Dua Ratus Sembilan Puluh Sembilan</v>
          </cell>
        </row>
        <row r="303">
          <cell r="BC303">
            <v>300</v>
          </cell>
          <cell r="BD303" t="str">
            <v>Tiga Ratus</v>
          </cell>
        </row>
        <row r="304">
          <cell r="BC304">
            <v>301</v>
          </cell>
          <cell r="BD304" t="str">
            <v>Tiga Ratus Satu</v>
          </cell>
        </row>
        <row r="305">
          <cell r="BC305">
            <v>302</v>
          </cell>
          <cell r="BD305" t="str">
            <v>Tiga Ratus Dua</v>
          </cell>
        </row>
        <row r="306">
          <cell r="BC306">
            <v>303</v>
          </cell>
          <cell r="BD306" t="str">
            <v>Tiga Ratus Tiga</v>
          </cell>
        </row>
        <row r="307">
          <cell r="BC307">
            <v>304</v>
          </cell>
          <cell r="BD307" t="str">
            <v>Tiga Ratus Empat</v>
          </cell>
        </row>
        <row r="308">
          <cell r="BC308">
            <v>305</v>
          </cell>
          <cell r="BD308" t="str">
            <v>Tiga Ratus Lima</v>
          </cell>
        </row>
        <row r="309">
          <cell r="BC309">
            <v>306</v>
          </cell>
          <cell r="BD309" t="str">
            <v>Tiga Ratus Enam</v>
          </cell>
        </row>
        <row r="310">
          <cell r="BC310">
            <v>307</v>
          </cell>
          <cell r="BD310" t="str">
            <v>Tiga Ratus Tujuh</v>
          </cell>
        </row>
        <row r="311">
          <cell r="BC311">
            <v>308</v>
          </cell>
          <cell r="BD311" t="str">
            <v>Tiga Ratus Delapan</v>
          </cell>
        </row>
        <row r="312">
          <cell r="BC312">
            <v>309</v>
          </cell>
          <cell r="BD312" t="str">
            <v>Tiga Ratus Sembilan</v>
          </cell>
        </row>
        <row r="313">
          <cell r="BC313">
            <v>310</v>
          </cell>
          <cell r="BD313" t="str">
            <v>Tiga Ratus Sepuluh</v>
          </cell>
        </row>
        <row r="314">
          <cell r="BC314">
            <v>311</v>
          </cell>
          <cell r="BD314" t="str">
            <v>Tiga Ratus Sebelas</v>
          </cell>
        </row>
        <row r="315">
          <cell r="BC315">
            <v>312</v>
          </cell>
          <cell r="BD315" t="str">
            <v>Tiga Ratus Dua Belas</v>
          </cell>
        </row>
        <row r="316">
          <cell r="BC316">
            <v>313</v>
          </cell>
          <cell r="BD316" t="str">
            <v>Tiga Ratus Tiga Belas</v>
          </cell>
        </row>
        <row r="317">
          <cell r="BC317">
            <v>314</v>
          </cell>
          <cell r="BD317" t="str">
            <v>Tiga Ratus Empat Belas</v>
          </cell>
        </row>
        <row r="318">
          <cell r="BC318">
            <v>315</v>
          </cell>
          <cell r="BD318" t="str">
            <v>Tiga Ratus Lima Belas</v>
          </cell>
        </row>
        <row r="319">
          <cell r="BC319">
            <v>316</v>
          </cell>
          <cell r="BD319" t="str">
            <v>Tiga Ratus Enam Belas</v>
          </cell>
        </row>
        <row r="320">
          <cell r="BC320">
            <v>317</v>
          </cell>
          <cell r="BD320" t="str">
            <v>Tiga Ratus Tujuh Belas</v>
          </cell>
        </row>
        <row r="321">
          <cell r="BC321">
            <v>318</v>
          </cell>
          <cell r="BD321" t="str">
            <v>Tiga Ratus Delapan Belas</v>
          </cell>
        </row>
        <row r="322">
          <cell r="BC322">
            <v>319</v>
          </cell>
          <cell r="BD322" t="str">
            <v>Tiga Ratus Sembilan Belas</v>
          </cell>
        </row>
        <row r="323">
          <cell r="BC323">
            <v>320</v>
          </cell>
          <cell r="BD323" t="str">
            <v>Tiga Ratus Dua Puluh</v>
          </cell>
        </row>
        <row r="324">
          <cell r="BC324">
            <v>321</v>
          </cell>
          <cell r="BD324" t="str">
            <v>Tiga Ratus Dua Puluh Satu</v>
          </cell>
        </row>
        <row r="325">
          <cell r="BC325">
            <v>322</v>
          </cell>
          <cell r="BD325" t="str">
            <v>Tiga Ratus Dua Puluh Dua</v>
          </cell>
        </row>
        <row r="326">
          <cell r="BC326">
            <v>323</v>
          </cell>
          <cell r="BD326" t="str">
            <v>Tiga Ratus Dua Puluh Tiga</v>
          </cell>
        </row>
        <row r="327">
          <cell r="BC327">
            <v>324</v>
          </cell>
          <cell r="BD327" t="str">
            <v>Tiga Ratus Dua Puluh Empat</v>
          </cell>
        </row>
        <row r="328">
          <cell r="BC328">
            <v>325</v>
          </cell>
          <cell r="BD328" t="str">
            <v>Tiga Ratus Dua Puluh Lima</v>
          </cell>
        </row>
        <row r="329">
          <cell r="BC329">
            <v>326</v>
          </cell>
          <cell r="BD329" t="str">
            <v>Tiga Ratus Dua Puluh Enam</v>
          </cell>
        </row>
        <row r="330">
          <cell r="BC330">
            <v>327</v>
          </cell>
          <cell r="BD330" t="str">
            <v>Tiga Ratus Dua Puluh Tujuh</v>
          </cell>
        </row>
        <row r="331">
          <cell r="BC331">
            <v>328</v>
          </cell>
          <cell r="BD331" t="str">
            <v>Tiga Ratus Dua Puluh Delapan</v>
          </cell>
        </row>
        <row r="332">
          <cell r="BC332">
            <v>329</v>
          </cell>
          <cell r="BD332" t="str">
            <v>Tiga Ratus Dua Puluh Sembilan</v>
          </cell>
        </row>
        <row r="333">
          <cell r="BC333">
            <v>330</v>
          </cell>
          <cell r="BD333" t="str">
            <v>Tiga Ratus Tiga Puluh</v>
          </cell>
        </row>
        <row r="334">
          <cell r="BC334">
            <v>331</v>
          </cell>
          <cell r="BD334" t="str">
            <v>Tiga Ratus Tiga Puluh Satu</v>
          </cell>
        </row>
        <row r="335">
          <cell r="BC335">
            <v>332</v>
          </cell>
          <cell r="BD335" t="str">
            <v>Tiga Ratus Tiga Puluh Dua</v>
          </cell>
        </row>
        <row r="336">
          <cell r="BC336">
            <v>333</v>
          </cell>
          <cell r="BD336" t="str">
            <v>Tiga Ratus Tiga Puluh Tiga</v>
          </cell>
        </row>
        <row r="337">
          <cell r="BC337">
            <v>334</v>
          </cell>
          <cell r="BD337" t="str">
            <v>Tiga Ratus Tiga Puluh Empat</v>
          </cell>
        </row>
        <row r="338">
          <cell r="BC338">
            <v>335</v>
          </cell>
          <cell r="BD338" t="str">
            <v>Tiga Ratus Tiga Puluh Lima</v>
          </cell>
        </row>
        <row r="339">
          <cell r="BC339">
            <v>336</v>
          </cell>
          <cell r="BD339" t="str">
            <v>Tiga Ratus Tiga Puluh Enam</v>
          </cell>
        </row>
        <row r="340">
          <cell r="BC340">
            <v>337</v>
          </cell>
          <cell r="BD340" t="str">
            <v>Tiga Ratus Tiga Puluh Tujuh</v>
          </cell>
        </row>
        <row r="341">
          <cell r="BC341">
            <v>338</v>
          </cell>
          <cell r="BD341" t="str">
            <v>Tiga Ratus Tiga Puluh Delapan</v>
          </cell>
        </row>
        <row r="342">
          <cell r="BC342">
            <v>339</v>
          </cell>
          <cell r="BD342" t="str">
            <v>Tiga Ratus Tiga Puluh Sembilan</v>
          </cell>
        </row>
        <row r="343">
          <cell r="BC343">
            <v>340</v>
          </cell>
          <cell r="BD343" t="str">
            <v>Tiga Ratus Empat Puluh</v>
          </cell>
        </row>
        <row r="344">
          <cell r="BC344">
            <v>341</v>
          </cell>
          <cell r="BD344" t="str">
            <v>Tiga Ratus Empat Puluh Satu</v>
          </cell>
        </row>
        <row r="345">
          <cell r="BC345">
            <v>342</v>
          </cell>
          <cell r="BD345" t="str">
            <v>Tiga Ratus Empat Puluh Dua</v>
          </cell>
        </row>
        <row r="346">
          <cell r="BC346">
            <v>343</v>
          </cell>
          <cell r="BD346" t="str">
            <v>Tiga Ratus Empat Puluh Tiga</v>
          </cell>
        </row>
        <row r="347">
          <cell r="BC347">
            <v>344</v>
          </cell>
          <cell r="BD347" t="str">
            <v>Tiga Ratus Empat Puluh Empat</v>
          </cell>
        </row>
        <row r="348">
          <cell r="BC348">
            <v>345</v>
          </cell>
          <cell r="BD348" t="str">
            <v>Tiga Ratus Empat Puluh Lima</v>
          </cell>
        </row>
        <row r="349">
          <cell r="BC349">
            <v>346</v>
          </cell>
          <cell r="BD349" t="str">
            <v>Tiga Ratus Empat Puluh Enam</v>
          </cell>
        </row>
        <row r="350">
          <cell r="BC350">
            <v>347</v>
          </cell>
          <cell r="BD350" t="str">
            <v>Tiga Ratus Empat Puluh Tujuh</v>
          </cell>
        </row>
        <row r="351">
          <cell r="BC351">
            <v>348</v>
          </cell>
          <cell r="BD351" t="str">
            <v>Tiga Ratus Empat Puluh Delapan</v>
          </cell>
        </row>
        <row r="352">
          <cell r="BC352">
            <v>349</v>
          </cell>
          <cell r="BD352" t="str">
            <v>Tiga Ratus Empat Puluh Sembilan</v>
          </cell>
        </row>
        <row r="353">
          <cell r="BC353">
            <v>350</v>
          </cell>
          <cell r="BD353" t="str">
            <v>Tiga Ratus Lima Puluh</v>
          </cell>
        </row>
        <row r="354">
          <cell r="BC354">
            <v>351</v>
          </cell>
          <cell r="BD354" t="str">
            <v>Tiga Ratus Lima Puluh Satu</v>
          </cell>
        </row>
        <row r="355">
          <cell r="BC355">
            <v>352</v>
          </cell>
          <cell r="BD355" t="str">
            <v>Tiga Ratus Lima Puluh Dua</v>
          </cell>
        </row>
        <row r="356">
          <cell r="BC356">
            <v>353</v>
          </cell>
          <cell r="BD356" t="str">
            <v>Tiga Ratus Lima Puluh Tiga</v>
          </cell>
        </row>
        <row r="357">
          <cell r="BC357">
            <v>354</v>
          </cell>
          <cell r="BD357" t="str">
            <v>Tiga Ratus Lima Puluh Empat</v>
          </cell>
        </row>
        <row r="358">
          <cell r="BC358">
            <v>355</v>
          </cell>
          <cell r="BD358" t="str">
            <v>Tiga Ratus Lima Puluh Lima</v>
          </cell>
        </row>
        <row r="359">
          <cell r="BC359">
            <v>356</v>
          </cell>
          <cell r="BD359" t="str">
            <v>Tiga Ratus Lima Puluh Enam</v>
          </cell>
        </row>
        <row r="360">
          <cell r="BC360">
            <v>357</v>
          </cell>
          <cell r="BD360" t="str">
            <v>Tiga Ratus Lima Puluh Tujuh</v>
          </cell>
        </row>
        <row r="361">
          <cell r="BC361">
            <v>358</v>
          </cell>
          <cell r="BD361" t="str">
            <v>Tiga Ratus Lima Puluh Delapan</v>
          </cell>
        </row>
        <row r="362">
          <cell r="BC362">
            <v>359</v>
          </cell>
          <cell r="BD362" t="str">
            <v>Tiga Ratus Lima Puluh Sembilan</v>
          </cell>
        </row>
        <row r="363">
          <cell r="BC363">
            <v>360</v>
          </cell>
          <cell r="BD363" t="str">
            <v>Tiga Ratus Enam Puluh</v>
          </cell>
        </row>
        <row r="364">
          <cell r="BC364">
            <v>361</v>
          </cell>
          <cell r="BD364" t="str">
            <v>Tiga Ratus Enam Puluh Satu</v>
          </cell>
        </row>
        <row r="365">
          <cell r="BC365">
            <v>362</v>
          </cell>
          <cell r="BD365" t="str">
            <v>Tiga Ratus Enam Puluh Dua</v>
          </cell>
        </row>
        <row r="366">
          <cell r="BC366">
            <v>363</v>
          </cell>
          <cell r="BD366" t="str">
            <v>Tiga Ratus Enam Puluh Tiga</v>
          </cell>
        </row>
        <row r="367">
          <cell r="BC367">
            <v>364</v>
          </cell>
          <cell r="BD367" t="str">
            <v>Tiga Ratus Enam Puluh Empat</v>
          </cell>
        </row>
        <row r="368">
          <cell r="BC368">
            <v>365</v>
          </cell>
          <cell r="BD368" t="str">
            <v>Tiga Ratus Enam Puluh Lima</v>
          </cell>
        </row>
        <row r="369">
          <cell r="BC369">
            <v>366</v>
          </cell>
          <cell r="BD369" t="str">
            <v>Tiga Ratus Enam Puluh Enam</v>
          </cell>
        </row>
        <row r="370">
          <cell r="BC370">
            <v>367</v>
          </cell>
          <cell r="BD370" t="str">
            <v>Tiga Ratus Enam Puluh Tujuh</v>
          </cell>
        </row>
        <row r="371">
          <cell r="BC371">
            <v>368</v>
          </cell>
          <cell r="BD371" t="str">
            <v>Tiga Ratus Enam Puluh Delapan</v>
          </cell>
        </row>
        <row r="372">
          <cell r="BC372">
            <v>369</v>
          </cell>
          <cell r="BD372" t="str">
            <v>Tiga Ratus Enam Puluh Sembilan</v>
          </cell>
        </row>
        <row r="373">
          <cell r="BC373">
            <v>370</v>
          </cell>
          <cell r="BD373" t="str">
            <v>Tiga Ratus Tujuh Puluh</v>
          </cell>
        </row>
        <row r="374">
          <cell r="BC374">
            <v>371</v>
          </cell>
          <cell r="BD374" t="str">
            <v>Tiga Ratus Tujuh Puluh Satu</v>
          </cell>
        </row>
        <row r="375">
          <cell r="BC375">
            <v>372</v>
          </cell>
          <cell r="BD375" t="str">
            <v>Tiga Ratus Tujuh Puluh Dua</v>
          </cell>
        </row>
        <row r="376">
          <cell r="BC376">
            <v>373</v>
          </cell>
          <cell r="BD376" t="str">
            <v>Tiga Ratus Tujuh Puluh Tiga</v>
          </cell>
        </row>
        <row r="377">
          <cell r="BC377">
            <v>374</v>
          </cell>
          <cell r="BD377" t="str">
            <v>Tiga Ratus Tujuh Puluh Empat</v>
          </cell>
        </row>
        <row r="378">
          <cell r="BC378">
            <v>375</v>
          </cell>
          <cell r="BD378" t="str">
            <v>Tiga Ratus Tujuh Puluh Lima</v>
          </cell>
        </row>
        <row r="379">
          <cell r="BC379">
            <v>376</v>
          </cell>
          <cell r="BD379" t="str">
            <v>Tiga Ratus Tujuh Puluh Enam</v>
          </cell>
        </row>
        <row r="380">
          <cell r="BC380">
            <v>377</v>
          </cell>
          <cell r="BD380" t="str">
            <v>Tiga Ratus Tujuh Puluh Tujuh</v>
          </cell>
        </row>
        <row r="381">
          <cell r="BC381">
            <v>378</v>
          </cell>
          <cell r="BD381" t="str">
            <v>Tiga Ratus Tujuh Puluh Delapan</v>
          </cell>
        </row>
        <row r="382">
          <cell r="BC382">
            <v>379</v>
          </cell>
          <cell r="BD382" t="str">
            <v>Tiga Ratus Tujuh Puluh Sembilan</v>
          </cell>
        </row>
        <row r="383">
          <cell r="BC383">
            <v>380</v>
          </cell>
          <cell r="BD383" t="str">
            <v>Tiga Ratus Delapan Puluh</v>
          </cell>
        </row>
        <row r="384">
          <cell r="BC384">
            <v>381</v>
          </cell>
          <cell r="BD384" t="str">
            <v>Tiga Ratus Delapan Puluh Satu</v>
          </cell>
        </row>
        <row r="385">
          <cell r="BC385">
            <v>382</v>
          </cell>
          <cell r="BD385" t="str">
            <v>Tiga Ratus Delapan Puluh Dua</v>
          </cell>
        </row>
        <row r="386">
          <cell r="BC386">
            <v>383</v>
          </cell>
          <cell r="BD386" t="str">
            <v>Tiga Ratus Delapan Puluh Tiga</v>
          </cell>
        </row>
        <row r="387">
          <cell r="BC387">
            <v>384</v>
          </cell>
          <cell r="BD387" t="str">
            <v>Tiga Ratus Delapan Puluh Empat</v>
          </cell>
        </row>
        <row r="388">
          <cell r="BC388">
            <v>385</v>
          </cell>
          <cell r="BD388" t="str">
            <v>Tiga Ratus Delapan Puluh Lima</v>
          </cell>
        </row>
        <row r="389">
          <cell r="BC389">
            <v>386</v>
          </cell>
          <cell r="BD389" t="str">
            <v>Tiga Ratus Delapan Puluh Enam</v>
          </cell>
        </row>
        <row r="390">
          <cell r="BC390">
            <v>387</v>
          </cell>
          <cell r="BD390" t="str">
            <v>Tiga Ratus Delapan Puluh Tujuh</v>
          </cell>
        </row>
        <row r="391">
          <cell r="BC391">
            <v>388</v>
          </cell>
          <cell r="BD391" t="str">
            <v>Tiga Ratus Delapan Puluh Delapan</v>
          </cell>
        </row>
        <row r="392">
          <cell r="BC392">
            <v>389</v>
          </cell>
          <cell r="BD392" t="str">
            <v>Tiga Ratus Delapan Puluh Sembilan</v>
          </cell>
        </row>
        <row r="393">
          <cell r="BC393">
            <v>390</v>
          </cell>
          <cell r="BD393" t="str">
            <v>Tiga Ratus Sembilan Puluh</v>
          </cell>
        </row>
        <row r="394">
          <cell r="BC394">
            <v>391</v>
          </cell>
          <cell r="BD394" t="str">
            <v>Tiga Ratus Sembilan Puluh Satu</v>
          </cell>
        </row>
        <row r="395">
          <cell r="BC395">
            <v>392</v>
          </cell>
          <cell r="BD395" t="str">
            <v>Tiga Ratus Sembilan Puluh Dua</v>
          </cell>
        </row>
        <row r="396">
          <cell r="BC396">
            <v>393</v>
          </cell>
          <cell r="BD396" t="str">
            <v>Tiga Ratus Sembilan Puluh Tiga</v>
          </cell>
        </row>
        <row r="397">
          <cell r="BC397">
            <v>394</v>
          </cell>
          <cell r="BD397" t="str">
            <v>Tiga Ratus Sembilan Puluh Empat</v>
          </cell>
        </row>
        <row r="398">
          <cell r="BC398">
            <v>395</v>
          </cell>
          <cell r="BD398" t="str">
            <v>Tiga Ratus Sembilan Puluh Lima</v>
          </cell>
        </row>
        <row r="399">
          <cell r="BC399">
            <v>396</v>
          </cell>
          <cell r="BD399" t="str">
            <v>Tiga Ratus Sembilan Puluh Enam</v>
          </cell>
        </row>
        <row r="400">
          <cell r="BC400">
            <v>397</v>
          </cell>
          <cell r="BD400" t="str">
            <v>Tiga Ratus Sembilan Puluh Tujuh</v>
          </cell>
        </row>
        <row r="401">
          <cell r="BC401">
            <v>398</v>
          </cell>
          <cell r="BD401" t="str">
            <v>Tiga Ratus Sembilan Puluh Delapan</v>
          </cell>
        </row>
        <row r="402">
          <cell r="BC402">
            <v>399</v>
          </cell>
          <cell r="BD402" t="str">
            <v>Tiga Ratus Sembilan Puluh Sembilan</v>
          </cell>
        </row>
        <row r="403">
          <cell r="BC403">
            <v>400</v>
          </cell>
          <cell r="BD403" t="str">
            <v>Empat Ratus</v>
          </cell>
        </row>
        <row r="404">
          <cell r="BC404">
            <v>401</v>
          </cell>
          <cell r="BD404" t="str">
            <v>Empat Ratus Satu</v>
          </cell>
        </row>
        <row r="405">
          <cell r="BC405">
            <v>402</v>
          </cell>
          <cell r="BD405" t="str">
            <v>Empat Ratus Dua</v>
          </cell>
        </row>
        <row r="406">
          <cell r="BC406">
            <v>403</v>
          </cell>
          <cell r="BD406" t="str">
            <v>Empat Ratus Tiga</v>
          </cell>
        </row>
        <row r="407">
          <cell r="BC407">
            <v>404</v>
          </cell>
          <cell r="BD407" t="str">
            <v>Empat Ratus Empat</v>
          </cell>
        </row>
        <row r="408">
          <cell r="BC408">
            <v>405</v>
          </cell>
          <cell r="BD408" t="str">
            <v>Empat Ratus Lima</v>
          </cell>
        </row>
        <row r="409">
          <cell r="BC409">
            <v>406</v>
          </cell>
          <cell r="BD409" t="str">
            <v>Empat Ratus Enam</v>
          </cell>
        </row>
        <row r="410">
          <cell r="BC410">
            <v>407</v>
          </cell>
          <cell r="BD410" t="str">
            <v>Empat Ratus Tujuh</v>
          </cell>
        </row>
        <row r="411">
          <cell r="BC411">
            <v>408</v>
          </cell>
          <cell r="BD411" t="str">
            <v>Empat Ratus Delapan</v>
          </cell>
        </row>
        <row r="412">
          <cell r="BC412">
            <v>409</v>
          </cell>
          <cell r="BD412" t="str">
            <v>Empat Ratus Sembilan</v>
          </cell>
        </row>
        <row r="413">
          <cell r="BC413">
            <v>410</v>
          </cell>
          <cell r="BD413" t="str">
            <v>Empat Ratus Sepuluh</v>
          </cell>
        </row>
        <row r="414">
          <cell r="BC414">
            <v>411</v>
          </cell>
          <cell r="BD414" t="str">
            <v>Empat Ratus Sebelas</v>
          </cell>
        </row>
        <row r="415">
          <cell r="BC415">
            <v>412</v>
          </cell>
          <cell r="BD415" t="str">
            <v>Empat Ratus Dua Belas</v>
          </cell>
        </row>
        <row r="416">
          <cell r="BC416">
            <v>413</v>
          </cell>
          <cell r="BD416" t="str">
            <v>Empat Ratus Tiga Belas</v>
          </cell>
        </row>
        <row r="417">
          <cell r="BC417">
            <v>414</v>
          </cell>
          <cell r="BD417" t="str">
            <v>Empat Ratus Empat Belas</v>
          </cell>
        </row>
        <row r="418">
          <cell r="BC418">
            <v>415</v>
          </cell>
          <cell r="BD418" t="str">
            <v>Empat Ratus Lima Belas</v>
          </cell>
        </row>
        <row r="419">
          <cell r="BC419">
            <v>416</v>
          </cell>
          <cell r="BD419" t="str">
            <v>Empat Ratus Enam Belas</v>
          </cell>
        </row>
        <row r="420">
          <cell r="BC420">
            <v>417</v>
          </cell>
          <cell r="BD420" t="str">
            <v>Empat Ratus Tujuh Belas</v>
          </cell>
        </row>
        <row r="421">
          <cell r="BC421">
            <v>418</v>
          </cell>
          <cell r="BD421" t="str">
            <v>Empat Ratus Delapan Belas</v>
          </cell>
        </row>
        <row r="422">
          <cell r="BC422">
            <v>419</v>
          </cell>
          <cell r="BD422" t="str">
            <v>Empat Ratus Sembilan Belas</v>
          </cell>
        </row>
        <row r="423">
          <cell r="BC423">
            <v>420</v>
          </cell>
          <cell r="BD423" t="str">
            <v>Empat Ratus Dua Puluh</v>
          </cell>
        </row>
        <row r="424">
          <cell r="BC424">
            <v>421</v>
          </cell>
          <cell r="BD424" t="str">
            <v>Empat Ratus Dua Puluh Satu</v>
          </cell>
        </row>
        <row r="425">
          <cell r="BC425">
            <v>422</v>
          </cell>
          <cell r="BD425" t="str">
            <v>Empat Ratus Dua Puluh Dua</v>
          </cell>
        </row>
        <row r="426">
          <cell r="BC426">
            <v>423</v>
          </cell>
          <cell r="BD426" t="str">
            <v>Empat Ratus Dua Puluh Tiga</v>
          </cell>
        </row>
        <row r="427">
          <cell r="BC427">
            <v>424</v>
          </cell>
          <cell r="BD427" t="str">
            <v>Empat Ratus Dua Puluh Empat</v>
          </cell>
        </row>
        <row r="428">
          <cell r="BC428">
            <v>425</v>
          </cell>
          <cell r="BD428" t="str">
            <v>Empat Ratus Dua Puluh Lima</v>
          </cell>
        </row>
        <row r="429">
          <cell r="BC429">
            <v>426</v>
          </cell>
          <cell r="BD429" t="str">
            <v>Empat Ratus Dua Puluh Enam</v>
          </cell>
        </row>
        <row r="430">
          <cell r="BC430">
            <v>427</v>
          </cell>
          <cell r="BD430" t="str">
            <v>Empat Ratus Dua Puluh Tujuh</v>
          </cell>
        </row>
        <row r="431">
          <cell r="BC431">
            <v>428</v>
          </cell>
          <cell r="BD431" t="str">
            <v>Empat Ratus Dua Puluh Delapan</v>
          </cell>
        </row>
        <row r="432">
          <cell r="BC432">
            <v>429</v>
          </cell>
          <cell r="BD432" t="str">
            <v>Empat Ratus Dua Puluh Sembilan</v>
          </cell>
        </row>
        <row r="433">
          <cell r="BC433">
            <v>430</v>
          </cell>
          <cell r="BD433" t="str">
            <v>Empat Ratus Tiga Puluh</v>
          </cell>
        </row>
        <row r="434">
          <cell r="BC434">
            <v>431</v>
          </cell>
          <cell r="BD434" t="str">
            <v>Empat Ratus Tiga Puluh Satu</v>
          </cell>
        </row>
        <row r="435">
          <cell r="BC435">
            <v>432</v>
          </cell>
          <cell r="BD435" t="str">
            <v>Empat Ratus Tiga Puluh Dua</v>
          </cell>
        </row>
        <row r="436">
          <cell r="BC436">
            <v>433</v>
          </cell>
          <cell r="BD436" t="str">
            <v>Empat Ratus Tiga Puluh Tiga</v>
          </cell>
        </row>
        <row r="437">
          <cell r="BC437">
            <v>434</v>
          </cell>
          <cell r="BD437" t="str">
            <v>Empat Ratus Tiga Puluh Empat</v>
          </cell>
        </row>
        <row r="438">
          <cell r="BC438">
            <v>435</v>
          </cell>
          <cell r="BD438" t="str">
            <v>Empat Ratus Tiga Puluh Lima</v>
          </cell>
        </row>
        <row r="439">
          <cell r="BC439">
            <v>436</v>
          </cell>
          <cell r="BD439" t="str">
            <v>Empat Ratus Tiga Puluh Enam</v>
          </cell>
        </row>
        <row r="440">
          <cell r="BC440">
            <v>437</v>
          </cell>
          <cell r="BD440" t="str">
            <v>Empat Ratus Tiga Puluh Tujuh</v>
          </cell>
        </row>
        <row r="441">
          <cell r="BC441">
            <v>438</v>
          </cell>
          <cell r="BD441" t="str">
            <v>Empat Ratus Tiga Puluh Delapan</v>
          </cell>
        </row>
        <row r="442">
          <cell r="BC442">
            <v>439</v>
          </cell>
          <cell r="BD442" t="str">
            <v>Empat Ratus Tiga Puluh Sembilan</v>
          </cell>
        </row>
        <row r="443">
          <cell r="BC443">
            <v>440</v>
          </cell>
          <cell r="BD443" t="str">
            <v>Empat Ratus Empat Puluh</v>
          </cell>
        </row>
        <row r="444">
          <cell r="BC444">
            <v>441</v>
          </cell>
          <cell r="BD444" t="str">
            <v>Empat Ratus Empat Puluh Satu</v>
          </cell>
        </row>
        <row r="445">
          <cell r="BC445">
            <v>442</v>
          </cell>
          <cell r="BD445" t="str">
            <v>Empat Ratus Empat Puluh Dua</v>
          </cell>
        </row>
        <row r="446">
          <cell r="BC446">
            <v>443</v>
          </cell>
          <cell r="BD446" t="str">
            <v>Empat Ratus Empat Puluh Tiga</v>
          </cell>
        </row>
        <row r="447">
          <cell r="BC447">
            <v>444</v>
          </cell>
          <cell r="BD447" t="str">
            <v>Empat Ratus Empat Puluh Empat</v>
          </cell>
        </row>
        <row r="448">
          <cell r="BC448">
            <v>445</v>
          </cell>
          <cell r="BD448" t="str">
            <v>Empat Ratus Empat Puluh Lima</v>
          </cell>
        </row>
        <row r="449">
          <cell r="BC449">
            <v>446</v>
          </cell>
          <cell r="BD449" t="str">
            <v>Empat Ratus Empat Puluh Enam</v>
          </cell>
        </row>
        <row r="450">
          <cell r="BC450">
            <v>447</v>
          </cell>
          <cell r="BD450" t="str">
            <v>Empat Ratus Empat Puluh Tujuh</v>
          </cell>
        </row>
        <row r="451">
          <cell r="BC451">
            <v>448</v>
          </cell>
          <cell r="BD451" t="str">
            <v>Empat Ratus Empat Puluh Delapan</v>
          </cell>
        </row>
        <row r="452">
          <cell r="BC452">
            <v>449</v>
          </cell>
          <cell r="BD452" t="str">
            <v>Empat Ratus Empat Puluh Sembilan</v>
          </cell>
        </row>
        <row r="453">
          <cell r="BC453">
            <v>450</v>
          </cell>
          <cell r="BD453" t="str">
            <v>Empat Ratus Lima Puluh</v>
          </cell>
        </row>
        <row r="454">
          <cell r="BC454">
            <v>451</v>
          </cell>
          <cell r="BD454" t="str">
            <v>Empat Ratus Lima Puluh Satu</v>
          </cell>
        </row>
        <row r="455">
          <cell r="BC455">
            <v>452</v>
          </cell>
          <cell r="BD455" t="str">
            <v>Empat Ratus Lima Puluh Dua</v>
          </cell>
        </row>
        <row r="456">
          <cell r="BC456">
            <v>453</v>
          </cell>
          <cell r="BD456" t="str">
            <v>Empat Ratus Lima Puluh Tiga</v>
          </cell>
        </row>
        <row r="457">
          <cell r="BC457">
            <v>454</v>
          </cell>
          <cell r="BD457" t="str">
            <v>Empat Ratus Lima Puluh Empat</v>
          </cell>
        </row>
        <row r="458">
          <cell r="BC458">
            <v>455</v>
          </cell>
          <cell r="BD458" t="str">
            <v>Empat Ratus Lima Puluh Lima</v>
          </cell>
        </row>
        <row r="459">
          <cell r="BC459">
            <v>456</v>
          </cell>
          <cell r="BD459" t="str">
            <v>Empat Ratus Lima Puluh Enam</v>
          </cell>
        </row>
        <row r="460">
          <cell r="BC460">
            <v>457</v>
          </cell>
          <cell r="BD460" t="str">
            <v>Empat Ratus Lima Puluh Tujuh</v>
          </cell>
        </row>
        <row r="461">
          <cell r="BC461">
            <v>458</v>
          </cell>
          <cell r="BD461" t="str">
            <v>Empat Ratus Lima Puluh Delapan</v>
          </cell>
        </row>
        <row r="462">
          <cell r="BC462">
            <v>459</v>
          </cell>
          <cell r="BD462" t="str">
            <v>Empat Ratus Lima Puluh Sembilan</v>
          </cell>
        </row>
        <row r="463">
          <cell r="BC463">
            <v>460</v>
          </cell>
          <cell r="BD463" t="str">
            <v>Empat Ratus Enam Puluh</v>
          </cell>
        </row>
        <row r="464">
          <cell r="BC464">
            <v>461</v>
          </cell>
          <cell r="BD464" t="str">
            <v>Empat Ratus Enam Puluh Satu</v>
          </cell>
        </row>
        <row r="465">
          <cell r="BC465">
            <v>462</v>
          </cell>
          <cell r="BD465" t="str">
            <v>Empat Ratus Enam Puluh Dua</v>
          </cell>
        </row>
        <row r="466">
          <cell r="BC466">
            <v>463</v>
          </cell>
          <cell r="BD466" t="str">
            <v>Empat Ratus Enam Puluh Tiga</v>
          </cell>
        </row>
        <row r="467">
          <cell r="BC467">
            <v>464</v>
          </cell>
          <cell r="BD467" t="str">
            <v>Empat Ratus Enam Puluh Empat</v>
          </cell>
        </row>
        <row r="468">
          <cell r="BC468">
            <v>465</v>
          </cell>
          <cell r="BD468" t="str">
            <v>Empat Ratus Enam Puluh Lima</v>
          </cell>
        </row>
        <row r="469">
          <cell r="BC469">
            <v>466</v>
          </cell>
          <cell r="BD469" t="str">
            <v>Empat Ratus Enam Puluh Enam</v>
          </cell>
        </row>
        <row r="470">
          <cell r="BC470">
            <v>467</v>
          </cell>
          <cell r="BD470" t="str">
            <v>Empat Ratus Enam Puluh Tujuh</v>
          </cell>
        </row>
        <row r="471">
          <cell r="BC471">
            <v>468</v>
          </cell>
          <cell r="BD471" t="str">
            <v>Empat Ratus Enam Puluh Delapan</v>
          </cell>
        </row>
        <row r="472">
          <cell r="BC472">
            <v>469</v>
          </cell>
          <cell r="BD472" t="str">
            <v>Empat Ratus Enam Puluh Sembilan</v>
          </cell>
        </row>
        <row r="473">
          <cell r="BC473">
            <v>470</v>
          </cell>
          <cell r="BD473" t="str">
            <v>Empat Ratus Tujuh Puluh</v>
          </cell>
        </row>
        <row r="474">
          <cell r="BC474">
            <v>471</v>
          </cell>
          <cell r="BD474" t="str">
            <v>Empat Ratus Tujuh Puluh Satu</v>
          </cell>
        </row>
        <row r="475">
          <cell r="BC475">
            <v>472</v>
          </cell>
          <cell r="BD475" t="str">
            <v>Empat Ratus Tujuh Puluh Dua</v>
          </cell>
        </row>
        <row r="476">
          <cell r="BC476">
            <v>473</v>
          </cell>
          <cell r="BD476" t="str">
            <v>Empat Ratus Tujuh Puluh Tiga</v>
          </cell>
        </row>
        <row r="477">
          <cell r="BC477">
            <v>474</v>
          </cell>
          <cell r="BD477" t="str">
            <v>Empat Ratus Tujuh Puluh Empat</v>
          </cell>
        </row>
        <row r="478">
          <cell r="BC478">
            <v>475</v>
          </cell>
          <cell r="BD478" t="str">
            <v>Empat Ratus Tujuh Puluh Lima</v>
          </cell>
        </row>
        <row r="479">
          <cell r="BC479">
            <v>476</v>
          </cell>
          <cell r="BD479" t="str">
            <v>Empat Ratus Tujuh Puluh Enam</v>
          </cell>
        </row>
        <row r="480">
          <cell r="BC480">
            <v>477</v>
          </cell>
          <cell r="BD480" t="str">
            <v>Empat Ratus Tujuh Puluh Tujuh</v>
          </cell>
        </row>
        <row r="481">
          <cell r="BC481">
            <v>478</v>
          </cell>
          <cell r="BD481" t="str">
            <v>Empat Ratus Tujuh Puluh Delapan</v>
          </cell>
        </row>
        <row r="482">
          <cell r="BC482">
            <v>479</v>
          </cell>
          <cell r="BD482" t="str">
            <v>Empat Ratus Tujuh Puluh Sembilan</v>
          </cell>
        </row>
        <row r="483">
          <cell r="BC483">
            <v>480</v>
          </cell>
          <cell r="BD483" t="str">
            <v>Empat Ratus Delapan Puluh</v>
          </cell>
        </row>
        <row r="484">
          <cell r="BC484">
            <v>481</v>
          </cell>
          <cell r="BD484" t="str">
            <v>Empat Ratus Delapan Puluh Satu</v>
          </cell>
        </row>
        <row r="485">
          <cell r="BC485">
            <v>482</v>
          </cell>
          <cell r="BD485" t="str">
            <v>Empat Ratus Delapan Puluh Dua</v>
          </cell>
        </row>
        <row r="486">
          <cell r="BC486">
            <v>483</v>
          </cell>
          <cell r="BD486" t="str">
            <v>Empat Ratus Delapan Puluh Tiga</v>
          </cell>
        </row>
        <row r="487">
          <cell r="BC487">
            <v>484</v>
          </cell>
          <cell r="BD487" t="str">
            <v>Empat Ratus Delapan Puluh Empat</v>
          </cell>
        </row>
        <row r="488">
          <cell r="BC488">
            <v>485</v>
          </cell>
          <cell r="BD488" t="str">
            <v>Empat Ratus Delapan Puluh Lima</v>
          </cell>
        </row>
        <row r="489">
          <cell r="BC489">
            <v>486</v>
          </cell>
          <cell r="BD489" t="str">
            <v>Empat Ratus Delapan Puluh Enam</v>
          </cell>
        </row>
        <row r="490">
          <cell r="BC490">
            <v>487</v>
          </cell>
          <cell r="BD490" t="str">
            <v>Empat Ratus Delapan Puluh Tujuh</v>
          </cell>
        </row>
        <row r="491">
          <cell r="BC491">
            <v>488</v>
          </cell>
          <cell r="BD491" t="str">
            <v>Empat Ratus Delapan Puluh Delapan</v>
          </cell>
        </row>
        <row r="492">
          <cell r="BC492">
            <v>489</v>
          </cell>
          <cell r="BD492" t="str">
            <v>Empat Ratus Delapan Puluh Sembilan</v>
          </cell>
        </row>
        <row r="493">
          <cell r="BC493">
            <v>490</v>
          </cell>
          <cell r="BD493" t="str">
            <v>Empat Ratus Sembilan Puluh</v>
          </cell>
        </row>
        <row r="494">
          <cell r="BC494">
            <v>491</v>
          </cell>
          <cell r="BD494" t="str">
            <v>Empat Ratus Sembilan Puluh Satu</v>
          </cell>
        </row>
        <row r="495">
          <cell r="BC495">
            <v>492</v>
          </cell>
          <cell r="BD495" t="str">
            <v>Empat Ratus Sembilan Puluh Dua</v>
          </cell>
        </row>
        <row r="496">
          <cell r="BC496">
            <v>493</v>
          </cell>
          <cell r="BD496" t="str">
            <v>Empat Ratus Sembilan Puluh Tiga</v>
          </cell>
        </row>
        <row r="497">
          <cell r="BC497">
            <v>494</v>
          </cell>
          <cell r="BD497" t="str">
            <v>Empat Ratus Sembilan Puluh Empat</v>
          </cell>
        </row>
        <row r="498">
          <cell r="BC498">
            <v>495</v>
          </cell>
          <cell r="BD498" t="str">
            <v>Empat Ratus Sembilan Puluh Lima</v>
          </cell>
        </row>
        <row r="499">
          <cell r="BC499">
            <v>496</v>
          </cell>
          <cell r="BD499" t="str">
            <v>Empat Ratus Sembilan Puluh Enam</v>
          </cell>
        </row>
        <row r="500">
          <cell r="BC500">
            <v>497</v>
          </cell>
          <cell r="BD500" t="str">
            <v>Empat Ratus Sembilan Puluh Tujuh</v>
          </cell>
        </row>
        <row r="501">
          <cell r="BC501">
            <v>498</v>
          </cell>
          <cell r="BD501" t="str">
            <v>Empat Ratus Sembilan Puluh Delapan</v>
          </cell>
        </row>
        <row r="502">
          <cell r="BC502">
            <v>499</v>
          </cell>
          <cell r="BD502" t="str">
            <v>Empat Ratus Sembilan Puluh Sembilan</v>
          </cell>
        </row>
        <row r="503">
          <cell r="BC503">
            <v>500</v>
          </cell>
          <cell r="BD503" t="str">
            <v>Lima Ratus</v>
          </cell>
        </row>
        <row r="504">
          <cell r="BC504">
            <v>501</v>
          </cell>
          <cell r="BD504" t="str">
            <v>Lima Ratus Satu</v>
          </cell>
        </row>
        <row r="505">
          <cell r="BC505">
            <v>502</v>
          </cell>
          <cell r="BD505" t="str">
            <v>Lima Ratus Dua</v>
          </cell>
        </row>
        <row r="506">
          <cell r="BC506">
            <v>503</v>
          </cell>
          <cell r="BD506" t="str">
            <v>Lima Ratus Tiga</v>
          </cell>
        </row>
        <row r="507">
          <cell r="BC507">
            <v>504</v>
          </cell>
          <cell r="BD507" t="str">
            <v>Lima Ratus Empat</v>
          </cell>
        </row>
        <row r="508">
          <cell r="BC508">
            <v>505</v>
          </cell>
          <cell r="BD508" t="str">
            <v>Lima Ratus Lima</v>
          </cell>
        </row>
        <row r="509">
          <cell r="BC509">
            <v>506</v>
          </cell>
          <cell r="BD509" t="str">
            <v>Lima Ratus Enam</v>
          </cell>
        </row>
        <row r="510">
          <cell r="BC510">
            <v>507</v>
          </cell>
          <cell r="BD510" t="str">
            <v>Lima Ratus Tujuh</v>
          </cell>
        </row>
        <row r="511">
          <cell r="BC511">
            <v>508</v>
          </cell>
          <cell r="BD511" t="str">
            <v>Lima Ratus Delapan</v>
          </cell>
        </row>
        <row r="512">
          <cell r="BC512">
            <v>509</v>
          </cell>
          <cell r="BD512" t="str">
            <v>Lima Ratus Sembilan</v>
          </cell>
        </row>
        <row r="513">
          <cell r="BC513">
            <v>510</v>
          </cell>
          <cell r="BD513" t="str">
            <v>Lima Ratus Sepuluh</v>
          </cell>
        </row>
        <row r="514">
          <cell r="BC514">
            <v>511</v>
          </cell>
          <cell r="BD514" t="str">
            <v>Lima Ratus Sebelas</v>
          </cell>
        </row>
        <row r="515">
          <cell r="BC515">
            <v>512</v>
          </cell>
          <cell r="BD515" t="str">
            <v>Lima Ratus Dua Belas</v>
          </cell>
        </row>
        <row r="516">
          <cell r="BC516">
            <v>513</v>
          </cell>
          <cell r="BD516" t="str">
            <v>Lima Ratus Tiga Belas</v>
          </cell>
        </row>
        <row r="517">
          <cell r="BC517">
            <v>514</v>
          </cell>
          <cell r="BD517" t="str">
            <v>Lima Ratus Empat Belas</v>
          </cell>
        </row>
        <row r="518">
          <cell r="BC518">
            <v>515</v>
          </cell>
          <cell r="BD518" t="str">
            <v>Lima Ratus Lima Belas</v>
          </cell>
        </row>
        <row r="519">
          <cell r="BC519">
            <v>516</v>
          </cell>
          <cell r="BD519" t="str">
            <v>Lima Ratus Enam Belas</v>
          </cell>
        </row>
        <row r="520">
          <cell r="BC520">
            <v>517</v>
          </cell>
          <cell r="BD520" t="str">
            <v>Lima Ratus Tujuh Belas</v>
          </cell>
        </row>
        <row r="521">
          <cell r="BC521">
            <v>518</v>
          </cell>
          <cell r="BD521" t="str">
            <v>Lima Ratus Delapan Belas</v>
          </cell>
        </row>
        <row r="522">
          <cell r="BC522">
            <v>519</v>
          </cell>
          <cell r="BD522" t="str">
            <v>Lima Ratus Sembilan Belas</v>
          </cell>
        </row>
        <row r="523">
          <cell r="BC523">
            <v>520</v>
          </cell>
          <cell r="BD523" t="str">
            <v>Lima Ratus Dua Puluh</v>
          </cell>
        </row>
        <row r="524">
          <cell r="BC524">
            <v>521</v>
          </cell>
          <cell r="BD524" t="str">
            <v>Lima Ratus Dua Puluh Satu</v>
          </cell>
        </row>
        <row r="525">
          <cell r="BC525">
            <v>522</v>
          </cell>
          <cell r="BD525" t="str">
            <v>Lima Ratus Dua Puluh Dua</v>
          </cell>
        </row>
        <row r="526">
          <cell r="BC526">
            <v>523</v>
          </cell>
          <cell r="BD526" t="str">
            <v>Lima Ratus Dua Puluh Tiga</v>
          </cell>
        </row>
        <row r="527">
          <cell r="BC527">
            <v>524</v>
          </cell>
          <cell r="BD527" t="str">
            <v>Lima Ratus Dua Puluh Empat</v>
          </cell>
        </row>
        <row r="528">
          <cell r="BC528">
            <v>525</v>
          </cell>
          <cell r="BD528" t="str">
            <v>Lima Ratus Dua Puluh Lima</v>
          </cell>
        </row>
        <row r="529">
          <cell r="BC529">
            <v>526</v>
          </cell>
          <cell r="BD529" t="str">
            <v>Lima Ratus Dua Puluh Enam</v>
          </cell>
        </row>
        <row r="530">
          <cell r="BC530">
            <v>527</v>
          </cell>
          <cell r="BD530" t="str">
            <v>Lima Ratus Dua Puluh Tujuh</v>
          </cell>
        </row>
        <row r="531">
          <cell r="BC531">
            <v>528</v>
          </cell>
          <cell r="BD531" t="str">
            <v>Lima Ratus Dua Puluh Delapan</v>
          </cell>
        </row>
        <row r="532">
          <cell r="BC532">
            <v>529</v>
          </cell>
          <cell r="BD532" t="str">
            <v>Lima Ratus Dua Puluh Sembilan</v>
          </cell>
        </row>
        <row r="533">
          <cell r="BC533">
            <v>530</v>
          </cell>
          <cell r="BD533" t="str">
            <v>Lima Ratus Tiga Puluh</v>
          </cell>
        </row>
        <row r="534">
          <cell r="BC534">
            <v>531</v>
          </cell>
          <cell r="BD534" t="str">
            <v>Lima Ratus Tiga Puluh Satu</v>
          </cell>
        </row>
        <row r="535">
          <cell r="BC535">
            <v>532</v>
          </cell>
          <cell r="BD535" t="str">
            <v>Lima Ratus Tiga Puluh Dua</v>
          </cell>
        </row>
        <row r="536">
          <cell r="BC536">
            <v>533</v>
          </cell>
          <cell r="BD536" t="str">
            <v>Lima Ratus Tiga Puluh Tiga</v>
          </cell>
        </row>
        <row r="537">
          <cell r="BC537">
            <v>534</v>
          </cell>
          <cell r="BD537" t="str">
            <v>Lima Ratus Tiga Puluh Empat</v>
          </cell>
        </row>
        <row r="538">
          <cell r="BC538">
            <v>535</v>
          </cell>
          <cell r="BD538" t="str">
            <v>Lima Ratus Tiga Puluh Lima</v>
          </cell>
        </row>
        <row r="539">
          <cell r="BC539">
            <v>536</v>
          </cell>
          <cell r="BD539" t="str">
            <v>Lima Ratus Tiga Puluh Enam</v>
          </cell>
        </row>
        <row r="540">
          <cell r="BC540">
            <v>537</v>
          </cell>
          <cell r="BD540" t="str">
            <v>Lima Ratus Tiga Puluh Tujuh</v>
          </cell>
        </row>
        <row r="541">
          <cell r="BC541">
            <v>538</v>
          </cell>
          <cell r="BD541" t="str">
            <v>Lima Ratus Tiga Puluh Delapan</v>
          </cell>
        </row>
        <row r="542">
          <cell r="BC542">
            <v>539</v>
          </cell>
          <cell r="BD542" t="str">
            <v>Lima Ratus Tiga Puluh Sembilan</v>
          </cell>
        </row>
        <row r="543">
          <cell r="BC543">
            <v>540</v>
          </cell>
          <cell r="BD543" t="str">
            <v>Lima Ratus Empat Puluh</v>
          </cell>
        </row>
        <row r="544">
          <cell r="BC544">
            <v>541</v>
          </cell>
          <cell r="BD544" t="str">
            <v>Lima Ratus Empat Puluh Satu</v>
          </cell>
        </row>
        <row r="545">
          <cell r="BC545">
            <v>542</v>
          </cell>
          <cell r="BD545" t="str">
            <v>Lima Ratus Empat Puluh Dua</v>
          </cell>
        </row>
        <row r="546">
          <cell r="BC546">
            <v>543</v>
          </cell>
          <cell r="BD546" t="str">
            <v>Lima Ratus Empat Puluh Tiga</v>
          </cell>
        </row>
        <row r="547">
          <cell r="BC547">
            <v>544</v>
          </cell>
          <cell r="BD547" t="str">
            <v>Lima Ratus Empat Puluh Empat</v>
          </cell>
        </row>
        <row r="548">
          <cell r="BC548">
            <v>545</v>
          </cell>
          <cell r="BD548" t="str">
            <v>Lima Ratus Empat Puluh Lima</v>
          </cell>
        </row>
        <row r="549">
          <cell r="BC549">
            <v>546</v>
          </cell>
          <cell r="BD549" t="str">
            <v>Lima Ratus Empat Puluh Enam</v>
          </cell>
        </row>
        <row r="550">
          <cell r="BC550">
            <v>547</v>
          </cell>
          <cell r="BD550" t="str">
            <v>Lima Ratus Empat Puluh Tujuh</v>
          </cell>
        </row>
        <row r="551">
          <cell r="BC551">
            <v>548</v>
          </cell>
          <cell r="BD551" t="str">
            <v>Lima Ratus Empat Puluh Delapan</v>
          </cell>
        </row>
        <row r="552">
          <cell r="BC552">
            <v>549</v>
          </cell>
          <cell r="BD552" t="str">
            <v>Lima Ratus Empat Puluh Sembilan</v>
          </cell>
        </row>
        <row r="553">
          <cell r="BC553">
            <v>550</v>
          </cell>
          <cell r="BD553" t="str">
            <v>Lima Ratus Lima Puluh</v>
          </cell>
        </row>
        <row r="554">
          <cell r="BC554">
            <v>551</v>
          </cell>
          <cell r="BD554" t="str">
            <v>Lima Ratus Lima Puluh Satu</v>
          </cell>
        </row>
        <row r="555">
          <cell r="BC555">
            <v>552</v>
          </cell>
          <cell r="BD555" t="str">
            <v>Lima Ratus Lima Puluh Dua</v>
          </cell>
        </row>
        <row r="556">
          <cell r="BC556">
            <v>553</v>
          </cell>
          <cell r="BD556" t="str">
            <v>Lima Ratus Lima Puluh Tiga</v>
          </cell>
        </row>
        <row r="557">
          <cell r="BC557">
            <v>554</v>
          </cell>
          <cell r="BD557" t="str">
            <v>Lima Ratus Lima Puluh Empat</v>
          </cell>
        </row>
        <row r="558">
          <cell r="BC558">
            <v>555</v>
          </cell>
          <cell r="BD558" t="str">
            <v>Lima Ratus Lima Puluh Lima</v>
          </cell>
        </row>
        <row r="559">
          <cell r="BC559">
            <v>556</v>
          </cell>
          <cell r="BD559" t="str">
            <v>Lima Ratus Lima Puluh Enam</v>
          </cell>
        </row>
        <row r="560">
          <cell r="BC560">
            <v>557</v>
          </cell>
          <cell r="BD560" t="str">
            <v>Lima Ratus Lima Puluh Tujuh</v>
          </cell>
        </row>
        <row r="561">
          <cell r="BC561">
            <v>558</v>
          </cell>
          <cell r="BD561" t="str">
            <v>Lima Ratus Lima Puluh Delapan</v>
          </cell>
        </row>
        <row r="562">
          <cell r="BC562">
            <v>559</v>
          </cell>
          <cell r="BD562" t="str">
            <v>Lima Ratus Lima Puluh Sembilan</v>
          </cell>
        </row>
        <row r="563">
          <cell r="BC563">
            <v>560</v>
          </cell>
          <cell r="BD563" t="str">
            <v>Lima Ratus Enam Puluh</v>
          </cell>
        </row>
        <row r="564">
          <cell r="BC564">
            <v>561</v>
          </cell>
          <cell r="BD564" t="str">
            <v>Lima Ratus Enam Puluh Satu</v>
          </cell>
        </row>
        <row r="565">
          <cell r="BC565">
            <v>562</v>
          </cell>
          <cell r="BD565" t="str">
            <v>Lima Ratus Enam Puluh Dua</v>
          </cell>
        </row>
        <row r="566">
          <cell r="BC566">
            <v>563</v>
          </cell>
          <cell r="BD566" t="str">
            <v>Lima Ratus Enam Puluh Tiga</v>
          </cell>
        </row>
        <row r="567">
          <cell r="BC567">
            <v>564</v>
          </cell>
          <cell r="BD567" t="str">
            <v>Lima Ratus Enam Puluh Empat</v>
          </cell>
        </row>
        <row r="568">
          <cell r="BC568">
            <v>565</v>
          </cell>
          <cell r="BD568" t="str">
            <v>Lima Ratus Enam Puluh Lima</v>
          </cell>
        </row>
        <row r="569">
          <cell r="BC569">
            <v>566</v>
          </cell>
          <cell r="BD569" t="str">
            <v>Lima Ratus Enam Puluh Enam</v>
          </cell>
        </row>
        <row r="570">
          <cell r="BC570">
            <v>567</v>
          </cell>
          <cell r="BD570" t="str">
            <v>Lima Ratus Enam Puluh Tujuh</v>
          </cell>
        </row>
        <row r="571">
          <cell r="BC571">
            <v>568</v>
          </cell>
          <cell r="BD571" t="str">
            <v>Lima Ratus Enam Puluh Delapan</v>
          </cell>
        </row>
        <row r="572">
          <cell r="BC572">
            <v>569</v>
          </cell>
          <cell r="BD572" t="str">
            <v>Lima Ratus Enam Puluh Sembilan</v>
          </cell>
        </row>
        <row r="573">
          <cell r="BC573">
            <v>570</v>
          </cell>
          <cell r="BD573" t="str">
            <v>Lima Ratus Tujuh Puluh</v>
          </cell>
        </row>
        <row r="574">
          <cell r="BC574">
            <v>571</v>
          </cell>
          <cell r="BD574" t="str">
            <v>Lima Ratus Tujuh Puluh Satu</v>
          </cell>
        </row>
        <row r="575">
          <cell r="BC575">
            <v>572</v>
          </cell>
          <cell r="BD575" t="str">
            <v>Lima Ratus Tujuh Puluh Dua</v>
          </cell>
        </row>
        <row r="576">
          <cell r="BC576">
            <v>573</v>
          </cell>
          <cell r="BD576" t="str">
            <v>Lima Ratus Tujuh Puluh Tiga</v>
          </cell>
        </row>
        <row r="577">
          <cell r="BC577">
            <v>574</v>
          </cell>
          <cell r="BD577" t="str">
            <v>Lima Ratus Tujuh Puluh Empat</v>
          </cell>
        </row>
        <row r="578">
          <cell r="BC578">
            <v>575</v>
          </cell>
          <cell r="BD578" t="str">
            <v>Lima Ratus Tujuh Puluh Lima</v>
          </cell>
        </row>
        <row r="579">
          <cell r="BC579">
            <v>576</v>
          </cell>
          <cell r="BD579" t="str">
            <v>Lima Ratus Tujuh Puluh Enam</v>
          </cell>
        </row>
        <row r="580">
          <cell r="BC580">
            <v>577</v>
          </cell>
          <cell r="BD580" t="str">
            <v>Lima Ratus Tujuh Puluh Tujuh</v>
          </cell>
        </row>
        <row r="581">
          <cell r="BC581">
            <v>578</v>
          </cell>
          <cell r="BD581" t="str">
            <v>Lima Ratus Tujuh Puluh Delapan</v>
          </cell>
        </row>
        <row r="582">
          <cell r="BC582">
            <v>579</v>
          </cell>
          <cell r="BD582" t="str">
            <v>Lima Ratus Tujuh Puluh Sembilan</v>
          </cell>
        </row>
        <row r="583">
          <cell r="BC583">
            <v>580</v>
          </cell>
          <cell r="BD583" t="str">
            <v>Lima Ratus Delapan Puluh</v>
          </cell>
        </row>
        <row r="584">
          <cell r="BC584">
            <v>581</v>
          </cell>
          <cell r="BD584" t="str">
            <v>Lima Ratus Delapan Puluh Satu</v>
          </cell>
        </row>
        <row r="585">
          <cell r="BC585">
            <v>582</v>
          </cell>
          <cell r="BD585" t="str">
            <v>Lima Ratus Delapan Puluh Dua</v>
          </cell>
        </row>
        <row r="586">
          <cell r="BC586">
            <v>583</v>
          </cell>
          <cell r="BD586" t="str">
            <v>Lima Ratus Delapan Puluh Tiga</v>
          </cell>
        </row>
        <row r="587">
          <cell r="BC587">
            <v>584</v>
          </cell>
          <cell r="BD587" t="str">
            <v>Lima Ratus Delapan Puluh Empat</v>
          </cell>
        </row>
        <row r="588">
          <cell r="BC588">
            <v>585</v>
          </cell>
          <cell r="BD588" t="str">
            <v>Lima Ratus Delapan Puluh Lima</v>
          </cell>
        </row>
        <row r="589">
          <cell r="BC589">
            <v>586</v>
          </cell>
          <cell r="BD589" t="str">
            <v>Lima Ratus Delapan Puluh Enam</v>
          </cell>
        </row>
        <row r="590">
          <cell r="BC590">
            <v>587</v>
          </cell>
          <cell r="BD590" t="str">
            <v>Lima Ratus Delapan Puluh Tujuh</v>
          </cell>
        </row>
        <row r="591">
          <cell r="BC591">
            <v>588</v>
          </cell>
          <cell r="BD591" t="str">
            <v>Lima Ratus Delapan Puluh Delapan</v>
          </cell>
        </row>
        <row r="592">
          <cell r="BC592">
            <v>589</v>
          </cell>
          <cell r="BD592" t="str">
            <v>Lima Ratus Delapan Puluh Sembilan</v>
          </cell>
        </row>
        <row r="593">
          <cell r="BC593">
            <v>590</v>
          </cell>
          <cell r="BD593" t="str">
            <v>Lima Ratus Sembilan Puluh</v>
          </cell>
        </row>
        <row r="594">
          <cell r="BC594">
            <v>591</v>
          </cell>
          <cell r="BD594" t="str">
            <v>Lima Ratus Sembilan Puluh Satu</v>
          </cell>
        </row>
        <row r="595">
          <cell r="BC595">
            <v>592</v>
          </cell>
          <cell r="BD595" t="str">
            <v>Lima Ratus Sembilan Puluh Dua</v>
          </cell>
        </row>
        <row r="596">
          <cell r="BC596">
            <v>593</v>
          </cell>
          <cell r="BD596" t="str">
            <v>Lima Ratus Sembilan Puluh Tiga</v>
          </cell>
        </row>
        <row r="597">
          <cell r="BC597">
            <v>594</v>
          </cell>
          <cell r="BD597" t="str">
            <v>Lima Ratus Sembilan Puluh Empat</v>
          </cell>
        </row>
        <row r="598">
          <cell r="BC598">
            <v>595</v>
          </cell>
          <cell r="BD598" t="str">
            <v>Lima Ratus Sembilan Puluh Lima</v>
          </cell>
        </row>
        <row r="599">
          <cell r="BC599">
            <v>596</v>
          </cell>
          <cell r="BD599" t="str">
            <v>Lima Ratus Sembilan Puluh Enam</v>
          </cell>
        </row>
        <row r="600">
          <cell r="BC600">
            <v>597</v>
          </cell>
          <cell r="BD600" t="str">
            <v>Lima Ratus Sembilan Puluh Tujuh</v>
          </cell>
        </row>
        <row r="601">
          <cell r="BC601">
            <v>598</v>
          </cell>
          <cell r="BD601" t="str">
            <v>Lima Ratus Sembilan Puluh Delapan</v>
          </cell>
        </row>
        <row r="602">
          <cell r="BC602">
            <v>599</v>
          </cell>
          <cell r="BD602" t="str">
            <v>Lima Ratus Sembilan Puluh Sembilan</v>
          </cell>
        </row>
        <row r="603">
          <cell r="BC603">
            <v>600</v>
          </cell>
          <cell r="BD603" t="str">
            <v>Enam Ratus</v>
          </cell>
        </row>
        <row r="604">
          <cell r="BC604">
            <v>601</v>
          </cell>
          <cell r="BD604" t="str">
            <v>Enam Ratus Satu</v>
          </cell>
        </row>
        <row r="605">
          <cell r="BC605">
            <v>602</v>
          </cell>
          <cell r="BD605" t="str">
            <v>Enam Ratus Dua</v>
          </cell>
        </row>
        <row r="606">
          <cell r="BC606">
            <v>603</v>
          </cell>
          <cell r="BD606" t="str">
            <v>Enam Ratus Tiga</v>
          </cell>
        </row>
        <row r="607">
          <cell r="BC607">
            <v>604</v>
          </cell>
          <cell r="BD607" t="str">
            <v>Enam Ratus Empat</v>
          </cell>
        </row>
        <row r="608">
          <cell r="BC608">
            <v>605</v>
          </cell>
          <cell r="BD608" t="str">
            <v>Enam Ratus Lima</v>
          </cell>
        </row>
        <row r="609">
          <cell r="BC609">
            <v>606</v>
          </cell>
          <cell r="BD609" t="str">
            <v>Enam Ratus Enam</v>
          </cell>
        </row>
        <row r="610">
          <cell r="BC610">
            <v>607</v>
          </cell>
          <cell r="BD610" t="str">
            <v>Enam Ratus Tujuh</v>
          </cell>
        </row>
        <row r="611">
          <cell r="BC611">
            <v>608</v>
          </cell>
          <cell r="BD611" t="str">
            <v>Enam Ratus Delapan</v>
          </cell>
        </row>
        <row r="612">
          <cell r="BC612">
            <v>609</v>
          </cell>
          <cell r="BD612" t="str">
            <v>Enam Ratus Sembilan</v>
          </cell>
        </row>
        <row r="613">
          <cell r="BC613">
            <v>610</v>
          </cell>
          <cell r="BD613" t="str">
            <v>Enam Ratus Sepuluh</v>
          </cell>
        </row>
        <row r="614">
          <cell r="BC614">
            <v>611</v>
          </cell>
          <cell r="BD614" t="str">
            <v>Enam Ratus Sebelas</v>
          </cell>
        </row>
        <row r="615">
          <cell r="BC615">
            <v>612</v>
          </cell>
          <cell r="BD615" t="str">
            <v>Enam Ratus Dua Belas</v>
          </cell>
        </row>
        <row r="616">
          <cell r="BC616">
            <v>613</v>
          </cell>
          <cell r="BD616" t="str">
            <v>Enam Ratus Tiga Belas</v>
          </cell>
        </row>
        <row r="617">
          <cell r="BC617">
            <v>614</v>
          </cell>
          <cell r="BD617" t="str">
            <v>Enam Ratus Empat Belas</v>
          </cell>
        </row>
        <row r="618">
          <cell r="BC618">
            <v>615</v>
          </cell>
          <cell r="BD618" t="str">
            <v>Enam Ratus Lima Belas</v>
          </cell>
        </row>
        <row r="619">
          <cell r="BC619">
            <v>616</v>
          </cell>
          <cell r="BD619" t="str">
            <v>Enam Ratus Enam Belas</v>
          </cell>
        </row>
        <row r="620">
          <cell r="BC620">
            <v>617</v>
          </cell>
          <cell r="BD620" t="str">
            <v>Enam Ratus Tujuh Belas</v>
          </cell>
        </row>
        <row r="621">
          <cell r="BC621">
            <v>618</v>
          </cell>
          <cell r="BD621" t="str">
            <v>Enam Ratus Delapan Belas</v>
          </cell>
        </row>
        <row r="622">
          <cell r="BC622">
            <v>619</v>
          </cell>
          <cell r="BD622" t="str">
            <v>Enam Ratus Sembilan Belas</v>
          </cell>
        </row>
        <row r="623">
          <cell r="BC623">
            <v>620</v>
          </cell>
          <cell r="BD623" t="str">
            <v>Enam Ratus Dua Puluh</v>
          </cell>
        </row>
        <row r="624">
          <cell r="BC624">
            <v>621</v>
          </cell>
          <cell r="BD624" t="str">
            <v>Enam Ratus Dua Puluh Satu</v>
          </cell>
        </row>
        <row r="625">
          <cell r="BC625">
            <v>622</v>
          </cell>
          <cell r="BD625" t="str">
            <v>Enam Ratus Dua Puluh Dua</v>
          </cell>
        </row>
        <row r="626">
          <cell r="BC626">
            <v>623</v>
          </cell>
          <cell r="BD626" t="str">
            <v>Enam Ratus Dua Puluh Tiga</v>
          </cell>
        </row>
        <row r="627">
          <cell r="BC627">
            <v>624</v>
          </cell>
          <cell r="BD627" t="str">
            <v>Enam Ratus Dua Puluh Empat</v>
          </cell>
        </row>
        <row r="628">
          <cell r="BC628">
            <v>625</v>
          </cell>
          <cell r="BD628" t="str">
            <v>Enam Ratus Dua Puluh Lima</v>
          </cell>
        </row>
        <row r="629">
          <cell r="BC629">
            <v>626</v>
          </cell>
          <cell r="BD629" t="str">
            <v>Enam Ratus Dua Puluh Enam</v>
          </cell>
        </row>
        <row r="630">
          <cell r="BC630">
            <v>627</v>
          </cell>
          <cell r="BD630" t="str">
            <v>Enam Ratus Dua Puluh Tujuh</v>
          </cell>
        </row>
        <row r="631">
          <cell r="BC631">
            <v>628</v>
          </cell>
          <cell r="BD631" t="str">
            <v>Enam Ratus Dua Puluh Delapan</v>
          </cell>
        </row>
        <row r="632">
          <cell r="BC632">
            <v>629</v>
          </cell>
          <cell r="BD632" t="str">
            <v>Enam Ratus Dua Puluh Sembilan</v>
          </cell>
        </row>
        <row r="633">
          <cell r="BC633">
            <v>630</v>
          </cell>
          <cell r="BD633" t="str">
            <v>Enam Ratus Tiga Puluh</v>
          </cell>
        </row>
        <row r="634">
          <cell r="BC634">
            <v>631</v>
          </cell>
          <cell r="BD634" t="str">
            <v>Enam Ratus Tiga Puluh Satu</v>
          </cell>
        </row>
        <row r="635">
          <cell r="BC635">
            <v>632</v>
          </cell>
          <cell r="BD635" t="str">
            <v>Enam Ratus Tiga Puluh Dua</v>
          </cell>
        </row>
        <row r="636">
          <cell r="BC636">
            <v>633</v>
          </cell>
          <cell r="BD636" t="str">
            <v>Enam Ratus Tiga Puluh Tiga</v>
          </cell>
        </row>
        <row r="637">
          <cell r="BC637">
            <v>634</v>
          </cell>
          <cell r="BD637" t="str">
            <v>Enam Ratus Tiga Puluh Empat</v>
          </cell>
        </row>
        <row r="638">
          <cell r="BC638">
            <v>635</v>
          </cell>
          <cell r="BD638" t="str">
            <v>Enam Ratus Tiga Puluh Lima</v>
          </cell>
        </row>
        <row r="639">
          <cell r="BC639">
            <v>636</v>
          </cell>
          <cell r="BD639" t="str">
            <v>Enam Ratus Tiga Puluh Enam</v>
          </cell>
        </row>
        <row r="640">
          <cell r="BC640">
            <v>637</v>
          </cell>
          <cell r="BD640" t="str">
            <v>Enam Ratus Tiga Puluh Tujuh</v>
          </cell>
        </row>
        <row r="641">
          <cell r="BC641">
            <v>638</v>
          </cell>
          <cell r="BD641" t="str">
            <v>Enam Ratus Tiga Puluh Delapan</v>
          </cell>
        </row>
        <row r="642">
          <cell r="BC642">
            <v>639</v>
          </cell>
          <cell r="BD642" t="str">
            <v>Enam Ratus Tiga Puluh Sembilan</v>
          </cell>
        </row>
        <row r="643">
          <cell r="BC643">
            <v>640</v>
          </cell>
          <cell r="BD643" t="str">
            <v>Enam Ratus Empat Puluh</v>
          </cell>
        </row>
        <row r="644">
          <cell r="BC644">
            <v>641</v>
          </cell>
          <cell r="BD644" t="str">
            <v>Enam Ratus Empat Puluh Satu</v>
          </cell>
        </row>
        <row r="645">
          <cell r="BC645">
            <v>642</v>
          </cell>
          <cell r="BD645" t="str">
            <v>Enam Ratus Empat Puluh Dua</v>
          </cell>
        </row>
        <row r="646">
          <cell r="BC646">
            <v>643</v>
          </cell>
          <cell r="BD646" t="str">
            <v>Enam Ratus Empat Puluh Tiga</v>
          </cell>
        </row>
        <row r="647">
          <cell r="BC647">
            <v>644</v>
          </cell>
          <cell r="BD647" t="str">
            <v>Enam Ratus Empat Puluh Empat</v>
          </cell>
        </row>
        <row r="648">
          <cell r="BC648">
            <v>645</v>
          </cell>
          <cell r="BD648" t="str">
            <v>Enam Ratus Empat Puluh Lima</v>
          </cell>
        </row>
        <row r="649">
          <cell r="BC649">
            <v>646</v>
          </cell>
          <cell r="BD649" t="str">
            <v>Enam Ratus Empat Puluh Enam</v>
          </cell>
        </row>
        <row r="650">
          <cell r="BC650">
            <v>647</v>
          </cell>
          <cell r="BD650" t="str">
            <v>Enam Ratus Empat Puluh Tujuh</v>
          </cell>
        </row>
        <row r="651">
          <cell r="BC651">
            <v>648</v>
          </cell>
          <cell r="BD651" t="str">
            <v>Enam Ratus Empat Puluh Delapan</v>
          </cell>
        </row>
        <row r="652">
          <cell r="BC652">
            <v>649</v>
          </cell>
          <cell r="BD652" t="str">
            <v>Enam Ratus Empat Puluh Sembilan</v>
          </cell>
        </row>
        <row r="653">
          <cell r="BC653">
            <v>650</v>
          </cell>
          <cell r="BD653" t="str">
            <v>Enam Ratus Lima Puluh</v>
          </cell>
        </row>
        <row r="654">
          <cell r="BC654">
            <v>651</v>
          </cell>
          <cell r="BD654" t="str">
            <v>Enam Ratus Lima Puluh Satu</v>
          </cell>
        </row>
        <row r="655">
          <cell r="BC655">
            <v>652</v>
          </cell>
          <cell r="BD655" t="str">
            <v>Enam Ratus Lima Puluh Dua</v>
          </cell>
        </row>
        <row r="656">
          <cell r="BC656">
            <v>653</v>
          </cell>
          <cell r="BD656" t="str">
            <v>Enam Ratus Lima Puluh Tiga</v>
          </cell>
        </row>
        <row r="657">
          <cell r="BC657">
            <v>654</v>
          </cell>
          <cell r="BD657" t="str">
            <v>Enam Ratus Lima Puluh Empat</v>
          </cell>
        </row>
        <row r="658">
          <cell r="BC658">
            <v>655</v>
          </cell>
          <cell r="BD658" t="str">
            <v>Enam Ratus Lima Puluh Lima</v>
          </cell>
        </row>
        <row r="659">
          <cell r="BC659">
            <v>656</v>
          </cell>
          <cell r="BD659" t="str">
            <v>Enam Ratus Lima Puluh Enam</v>
          </cell>
        </row>
        <row r="660">
          <cell r="BC660">
            <v>657</v>
          </cell>
          <cell r="BD660" t="str">
            <v>Enam Ratus Lima Puluh Tujuh</v>
          </cell>
        </row>
        <row r="661">
          <cell r="BC661">
            <v>658</v>
          </cell>
          <cell r="BD661" t="str">
            <v>Enam Ratus Lima Puluh Delapan</v>
          </cell>
        </row>
        <row r="662">
          <cell r="BC662">
            <v>659</v>
          </cell>
          <cell r="BD662" t="str">
            <v>Enam Ratus Lima Puluh Sembilan</v>
          </cell>
        </row>
        <row r="663">
          <cell r="BC663">
            <v>660</v>
          </cell>
          <cell r="BD663" t="str">
            <v>Enam Ratus Enam Puluh</v>
          </cell>
        </row>
        <row r="664">
          <cell r="BC664">
            <v>661</v>
          </cell>
          <cell r="BD664" t="str">
            <v>Enam Ratus Enam Puluh Satu</v>
          </cell>
        </row>
        <row r="665">
          <cell r="BC665">
            <v>662</v>
          </cell>
          <cell r="BD665" t="str">
            <v>Enam Ratus Enam Puluh Dua</v>
          </cell>
        </row>
        <row r="666">
          <cell r="BC666">
            <v>663</v>
          </cell>
          <cell r="BD666" t="str">
            <v>Enam Ratus Enam Puluh Tiga</v>
          </cell>
        </row>
        <row r="667">
          <cell r="BC667">
            <v>664</v>
          </cell>
          <cell r="BD667" t="str">
            <v>Enam Ratus Enam Puluh Empat</v>
          </cell>
        </row>
        <row r="668">
          <cell r="BC668">
            <v>665</v>
          </cell>
          <cell r="BD668" t="str">
            <v>Enam Ratus Enam Puluh Lima</v>
          </cell>
        </row>
        <row r="669">
          <cell r="BC669">
            <v>666</v>
          </cell>
          <cell r="BD669" t="str">
            <v>Enam Ratus Enam Puluh Enam</v>
          </cell>
        </row>
        <row r="670">
          <cell r="BC670">
            <v>667</v>
          </cell>
          <cell r="BD670" t="str">
            <v>Enam Ratus Enam Puluh Tujuh</v>
          </cell>
        </row>
        <row r="671">
          <cell r="BC671">
            <v>668</v>
          </cell>
          <cell r="BD671" t="str">
            <v>Enam Ratus Enam Puluh Delapan</v>
          </cell>
        </row>
        <row r="672">
          <cell r="BC672">
            <v>669</v>
          </cell>
          <cell r="BD672" t="str">
            <v>Enam Ratus Enam Puluh Sembilan</v>
          </cell>
        </row>
        <row r="673">
          <cell r="BC673">
            <v>670</v>
          </cell>
          <cell r="BD673" t="str">
            <v>Enam Ratus Tujuh Puluh</v>
          </cell>
        </row>
        <row r="674">
          <cell r="BC674">
            <v>671</v>
          </cell>
          <cell r="BD674" t="str">
            <v>Enam Ratus Tujuh Puluh Satu</v>
          </cell>
        </row>
        <row r="675">
          <cell r="BC675">
            <v>672</v>
          </cell>
          <cell r="BD675" t="str">
            <v>Enam Ratus Tujuh Puluh Dua</v>
          </cell>
        </row>
        <row r="676">
          <cell r="BC676">
            <v>673</v>
          </cell>
          <cell r="BD676" t="str">
            <v>Enam Ratus Tujuh Puluh Tiga</v>
          </cell>
        </row>
        <row r="677">
          <cell r="BC677">
            <v>674</v>
          </cell>
          <cell r="BD677" t="str">
            <v>Enam Ratus Tujuh Puluh Empat</v>
          </cell>
        </row>
        <row r="678">
          <cell r="BC678">
            <v>675</v>
          </cell>
          <cell r="BD678" t="str">
            <v>Enam Ratus Tujuh Puluh Lima</v>
          </cell>
        </row>
        <row r="679">
          <cell r="BC679">
            <v>676</v>
          </cell>
          <cell r="BD679" t="str">
            <v>Enam Ratus Tujuh Puluh Enam</v>
          </cell>
        </row>
        <row r="680">
          <cell r="BC680">
            <v>677</v>
          </cell>
          <cell r="BD680" t="str">
            <v>Enam Ratus Tujuh Puluh Tujuh</v>
          </cell>
        </row>
        <row r="681">
          <cell r="BC681">
            <v>678</v>
          </cell>
          <cell r="BD681" t="str">
            <v>Enam Ratus Tujuh Puluh Delapan</v>
          </cell>
        </row>
        <row r="682">
          <cell r="BC682">
            <v>679</v>
          </cell>
          <cell r="BD682" t="str">
            <v>Enam Ratus Tujuh Puluh Sembilan</v>
          </cell>
        </row>
        <row r="683">
          <cell r="BC683">
            <v>680</v>
          </cell>
          <cell r="BD683" t="str">
            <v>Enam Ratus Delapan Puluh</v>
          </cell>
        </row>
        <row r="684">
          <cell r="BC684">
            <v>681</v>
          </cell>
          <cell r="BD684" t="str">
            <v>Enam Ratus Delapan Puluh Satu</v>
          </cell>
        </row>
        <row r="685">
          <cell r="BC685">
            <v>682</v>
          </cell>
          <cell r="BD685" t="str">
            <v>Enam Ratus Delapan Puluh Dua</v>
          </cell>
        </row>
        <row r="686">
          <cell r="BC686">
            <v>683</v>
          </cell>
          <cell r="BD686" t="str">
            <v>Enam Ratus Delapan Puluh Tiga</v>
          </cell>
        </row>
        <row r="687">
          <cell r="BC687">
            <v>684</v>
          </cell>
          <cell r="BD687" t="str">
            <v>Enam Ratus Delapan Puluh Empat</v>
          </cell>
        </row>
        <row r="688">
          <cell r="BC688">
            <v>685</v>
          </cell>
          <cell r="BD688" t="str">
            <v>Enam Ratus Delapan Puluh Lima</v>
          </cell>
        </row>
        <row r="689">
          <cell r="BC689">
            <v>686</v>
          </cell>
          <cell r="BD689" t="str">
            <v>Enam Ratus Delapan Puluh Enam</v>
          </cell>
        </row>
        <row r="690">
          <cell r="BC690">
            <v>687</v>
          </cell>
          <cell r="BD690" t="str">
            <v>Enam Ratus Delapan Puluh Tujuh</v>
          </cell>
        </row>
        <row r="691">
          <cell r="BC691">
            <v>688</v>
          </cell>
          <cell r="BD691" t="str">
            <v>Enam Ratus Delapan Puluh Delapan</v>
          </cell>
        </row>
        <row r="692">
          <cell r="BC692">
            <v>689</v>
          </cell>
          <cell r="BD692" t="str">
            <v>Enam Ratus Delapan Puluh Sembilan</v>
          </cell>
        </row>
        <row r="693">
          <cell r="BC693">
            <v>690</v>
          </cell>
          <cell r="BD693" t="str">
            <v>Enam Ratus Sembilan Puluh</v>
          </cell>
        </row>
        <row r="694">
          <cell r="BC694">
            <v>691</v>
          </cell>
          <cell r="BD694" t="str">
            <v>Enam Ratus Sembilan Puluh Satu</v>
          </cell>
        </row>
        <row r="695">
          <cell r="BC695">
            <v>692</v>
          </cell>
          <cell r="BD695" t="str">
            <v>Enam Ratus Sembilan Puluh Dua</v>
          </cell>
        </row>
        <row r="696">
          <cell r="BC696">
            <v>693</v>
          </cell>
          <cell r="BD696" t="str">
            <v>Enam Ratus Sembilan Puluh Tiga</v>
          </cell>
        </row>
        <row r="697">
          <cell r="BC697">
            <v>694</v>
          </cell>
          <cell r="BD697" t="str">
            <v>Enam Ratus Sembilan Puluh Empat</v>
          </cell>
        </row>
        <row r="698">
          <cell r="BC698">
            <v>695</v>
          </cell>
          <cell r="BD698" t="str">
            <v>Enam Ratus Sembilan Puluh Lima</v>
          </cell>
        </row>
        <row r="699">
          <cell r="BC699">
            <v>696</v>
          </cell>
          <cell r="BD699" t="str">
            <v>Enam Ratus Sembilan Puluh Enam</v>
          </cell>
        </row>
        <row r="700">
          <cell r="BC700">
            <v>697</v>
          </cell>
          <cell r="BD700" t="str">
            <v>Enam Ratus Sembilan Puluh Tujuh</v>
          </cell>
        </row>
        <row r="701">
          <cell r="BC701">
            <v>698</v>
          </cell>
          <cell r="BD701" t="str">
            <v>Enam Ratus Sembilan Puluh Delapan</v>
          </cell>
        </row>
        <row r="702">
          <cell r="BC702">
            <v>699</v>
          </cell>
          <cell r="BD702" t="str">
            <v>Enam Ratus Sembilan Puluh Sembilan</v>
          </cell>
        </row>
        <row r="703">
          <cell r="BC703">
            <v>700</v>
          </cell>
          <cell r="BD703" t="str">
            <v>Tujuh Ratus</v>
          </cell>
        </row>
        <row r="704">
          <cell r="BC704">
            <v>701</v>
          </cell>
          <cell r="BD704" t="str">
            <v>Tujuh Ratus Satu</v>
          </cell>
        </row>
        <row r="705">
          <cell r="BC705">
            <v>702</v>
          </cell>
          <cell r="BD705" t="str">
            <v>Tujuh Ratus Dua</v>
          </cell>
        </row>
        <row r="706">
          <cell r="BC706">
            <v>703</v>
          </cell>
          <cell r="BD706" t="str">
            <v>Tujuh Ratus Tiga</v>
          </cell>
        </row>
        <row r="707">
          <cell r="BC707">
            <v>704</v>
          </cell>
          <cell r="BD707" t="str">
            <v>Tujuh Ratus Empat</v>
          </cell>
        </row>
        <row r="708">
          <cell r="BC708">
            <v>705</v>
          </cell>
          <cell r="BD708" t="str">
            <v>Tujuh Ratus Lima</v>
          </cell>
        </row>
        <row r="709">
          <cell r="BC709">
            <v>706</v>
          </cell>
          <cell r="BD709" t="str">
            <v>Tujuh Ratus Enam</v>
          </cell>
        </row>
        <row r="710">
          <cell r="BC710">
            <v>707</v>
          </cell>
          <cell r="BD710" t="str">
            <v>Tujuh Ratus Tujuh</v>
          </cell>
        </row>
        <row r="711">
          <cell r="BC711">
            <v>708</v>
          </cell>
          <cell r="BD711" t="str">
            <v>Tujuh Ratus Delapan</v>
          </cell>
        </row>
        <row r="712">
          <cell r="BC712">
            <v>709</v>
          </cell>
          <cell r="BD712" t="str">
            <v>Tujuh Ratus Sembilan</v>
          </cell>
        </row>
        <row r="713">
          <cell r="BC713">
            <v>710</v>
          </cell>
          <cell r="BD713" t="str">
            <v>Tujuh Ratus Sepuluh</v>
          </cell>
        </row>
        <row r="714">
          <cell r="BC714">
            <v>711</v>
          </cell>
          <cell r="BD714" t="str">
            <v>Tujuh Ratus Sebelas</v>
          </cell>
        </row>
        <row r="715">
          <cell r="BC715">
            <v>712</v>
          </cell>
          <cell r="BD715" t="str">
            <v>Tujuh Ratus Dua Belas</v>
          </cell>
        </row>
        <row r="716">
          <cell r="BC716">
            <v>713</v>
          </cell>
          <cell r="BD716" t="str">
            <v>Tujuh Ratus Tiga Belas</v>
          </cell>
        </row>
        <row r="717">
          <cell r="BC717">
            <v>714</v>
          </cell>
          <cell r="BD717" t="str">
            <v>Tujuh Ratus Empat Belas</v>
          </cell>
        </row>
        <row r="718">
          <cell r="BC718">
            <v>715</v>
          </cell>
          <cell r="BD718" t="str">
            <v>Tujuh Ratus Lima Belas</v>
          </cell>
        </row>
        <row r="719">
          <cell r="BC719">
            <v>716</v>
          </cell>
          <cell r="BD719" t="str">
            <v>Tujuh Ratus Enam Belas</v>
          </cell>
        </row>
        <row r="720">
          <cell r="BC720">
            <v>717</v>
          </cell>
          <cell r="BD720" t="str">
            <v>Tujuh Ratus Tujuh Belas</v>
          </cell>
        </row>
        <row r="721">
          <cell r="BC721">
            <v>718</v>
          </cell>
          <cell r="BD721" t="str">
            <v>Tujuh Ratus Delapan Belas</v>
          </cell>
        </row>
        <row r="722">
          <cell r="BC722">
            <v>719</v>
          </cell>
          <cell r="BD722" t="str">
            <v>Tujuh Ratus Sembilan Belas</v>
          </cell>
        </row>
        <row r="723">
          <cell r="BC723">
            <v>720</v>
          </cell>
          <cell r="BD723" t="str">
            <v>Tujuh Ratus Dua Puluh</v>
          </cell>
        </row>
        <row r="724">
          <cell r="BC724">
            <v>721</v>
          </cell>
          <cell r="BD724" t="str">
            <v>Tujuh Ratus Dua Puluh Satu</v>
          </cell>
        </row>
        <row r="725">
          <cell r="BC725">
            <v>722</v>
          </cell>
          <cell r="BD725" t="str">
            <v>Tujuh Ratus Dua Puluh Dua</v>
          </cell>
        </row>
        <row r="726">
          <cell r="BC726">
            <v>723</v>
          </cell>
          <cell r="BD726" t="str">
            <v>Tujuh Ratus Dua Puluh Tiga</v>
          </cell>
        </row>
        <row r="727">
          <cell r="BC727">
            <v>724</v>
          </cell>
          <cell r="BD727" t="str">
            <v>Tujuh Ratus Dua Puluh Empat</v>
          </cell>
        </row>
        <row r="728">
          <cell r="BC728">
            <v>725</v>
          </cell>
          <cell r="BD728" t="str">
            <v>Tujuh Ratus Dua Puluh Lima</v>
          </cell>
        </row>
        <row r="729">
          <cell r="BC729">
            <v>726</v>
          </cell>
          <cell r="BD729" t="str">
            <v>Tujuh Ratus Dua Puluh Enam</v>
          </cell>
        </row>
        <row r="730">
          <cell r="BC730">
            <v>727</v>
          </cell>
          <cell r="BD730" t="str">
            <v>Tujuh Ratus Dua Puluh Tujuh</v>
          </cell>
        </row>
        <row r="731">
          <cell r="BC731">
            <v>728</v>
          </cell>
          <cell r="BD731" t="str">
            <v>Tujuh Ratus Dua Puluh Delapan</v>
          </cell>
        </row>
        <row r="732">
          <cell r="BC732">
            <v>729</v>
          </cell>
          <cell r="BD732" t="str">
            <v>Tujuh Ratus Dua Puluh Sembilan</v>
          </cell>
        </row>
        <row r="733">
          <cell r="BC733">
            <v>730</v>
          </cell>
          <cell r="BD733" t="str">
            <v>Tujuh Ratus Tiga Puluh</v>
          </cell>
        </row>
        <row r="734">
          <cell r="BC734">
            <v>731</v>
          </cell>
          <cell r="BD734" t="str">
            <v>Tujuh Ratus Tiga Puluh Satu</v>
          </cell>
        </row>
        <row r="735">
          <cell r="BC735">
            <v>732</v>
          </cell>
          <cell r="BD735" t="str">
            <v>Tujuh Ratus Tiga Puluh Dua</v>
          </cell>
        </row>
        <row r="736">
          <cell r="BC736">
            <v>733</v>
          </cell>
          <cell r="BD736" t="str">
            <v>Tujuh Ratus Tiga Puluh Tiga</v>
          </cell>
        </row>
        <row r="737">
          <cell r="BC737">
            <v>734</v>
          </cell>
          <cell r="BD737" t="str">
            <v>Tujuh Ratus Tiga Puluh Empat</v>
          </cell>
        </row>
        <row r="738">
          <cell r="BC738">
            <v>735</v>
          </cell>
          <cell r="BD738" t="str">
            <v>Tujuh Ratus Tiga Puluh Lima</v>
          </cell>
        </row>
        <row r="739">
          <cell r="BC739">
            <v>736</v>
          </cell>
          <cell r="BD739" t="str">
            <v>Tujuh Ratus Tiga Puluh Enam</v>
          </cell>
        </row>
        <row r="740">
          <cell r="BC740">
            <v>737</v>
          </cell>
          <cell r="BD740" t="str">
            <v>Tujuh Ratus Tiga Puluh Tujuh</v>
          </cell>
        </row>
        <row r="741">
          <cell r="BC741">
            <v>738</v>
          </cell>
          <cell r="BD741" t="str">
            <v>Tujuh Ratus Tiga Puluh Delapan</v>
          </cell>
        </row>
        <row r="742">
          <cell r="BC742">
            <v>739</v>
          </cell>
          <cell r="BD742" t="str">
            <v>Tujuh Ratus Tiga Puluh Sembilan</v>
          </cell>
        </row>
        <row r="743">
          <cell r="BC743">
            <v>740</v>
          </cell>
          <cell r="BD743" t="str">
            <v>Tujuh Ratus Empat Puluh</v>
          </cell>
        </row>
        <row r="744">
          <cell r="BC744">
            <v>741</v>
          </cell>
          <cell r="BD744" t="str">
            <v>Tujuh Ratus Empat Puluh Satu</v>
          </cell>
        </row>
        <row r="745">
          <cell r="BC745">
            <v>742</v>
          </cell>
          <cell r="BD745" t="str">
            <v>Tujuh Ratus Empat Puluh Dua</v>
          </cell>
        </row>
        <row r="746">
          <cell r="BC746">
            <v>743</v>
          </cell>
          <cell r="BD746" t="str">
            <v>Tujuh Ratus Empat Puluh Tiga</v>
          </cell>
        </row>
        <row r="747">
          <cell r="BC747">
            <v>744</v>
          </cell>
          <cell r="BD747" t="str">
            <v>Tujuh Ratus Empat Puluh Empat</v>
          </cell>
        </row>
        <row r="748">
          <cell r="BC748">
            <v>745</v>
          </cell>
          <cell r="BD748" t="str">
            <v>Tujuh Ratus Empat Puluh Lima</v>
          </cell>
        </row>
        <row r="749">
          <cell r="BC749">
            <v>746</v>
          </cell>
          <cell r="BD749" t="str">
            <v>Tujuh Ratus Empat Puluh Enam</v>
          </cell>
        </row>
        <row r="750">
          <cell r="BC750">
            <v>747</v>
          </cell>
          <cell r="BD750" t="str">
            <v>Tujuh Ratus Empat Puluh Tujuh</v>
          </cell>
        </row>
        <row r="751">
          <cell r="BC751">
            <v>748</v>
          </cell>
          <cell r="BD751" t="str">
            <v>Tujuh Ratus Empat Puluh Delapan</v>
          </cell>
        </row>
        <row r="752">
          <cell r="BC752">
            <v>749</v>
          </cell>
          <cell r="BD752" t="str">
            <v>Tujuh Ratus Empat Puluh Sembilan</v>
          </cell>
        </row>
        <row r="753">
          <cell r="BC753">
            <v>750</v>
          </cell>
          <cell r="BD753" t="str">
            <v>Tujuh Ratus Lima Puluh</v>
          </cell>
        </row>
        <row r="754">
          <cell r="BC754">
            <v>751</v>
          </cell>
          <cell r="BD754" t="str">
            <v>Tujuh Ratus Lima Puluh Satu</v>
          </cell>
        </row>
        <row r="755">
          <cell r="BC755">
            <v>752</v>
          </cell>
          <cell r="BD755" t="str">
            <v>Tujuh Ratus Lima Puluh Dua</v>
          </cell>
        </row>
        <row r="756">
          <cell r="BC756">
            <v>753</v>
          </cell>
          <cell r="BD756" t="str">
            <v>Tujuh Ratus Lima Puluh Tiga</v>
          </cell>
        </row>
        <row r="757">
          <cell r="BC757">
            <v>754</v>
          </cell>
          <cell r="BD757" t="str">
            <v>Tujuh Ratus Lima Puluh Empat</v>
          </cell>
        </row>
        <row r="758">
          <cell r="BC758">
            <v>755</v>
          </cell>
          <cell r="BD758" t="str">
            <v>Tujuh Ratus Lima Puluh Lima</v>
          </cell>
        </row>
        <row r="759">
          <cell r="BC759">
            <v>756</v>
          </cell>
          <cell r="BD759" t="str">
            <v>Tujuh Ratus Lima Puluh Enam</v>
          </cell>
        </row>
        <row r="760">
          <cell r="BC760">
            <v>757</v>
          </cell>
          <cell r="BD760" t="str">
            <v>Tujuh Ratus Lima Puluh Tujuh</v>
          </cell>
        </row>
        <row r="761">
          <cell r="BC761">
            <v>758</v>
          </cell>
          <cell r="BD761" t="str">
            <v>Tujuh Ratus Lima Puluh Delapan</v>
          </cell>
        </row>
        <row r="762">
          <cell r="BC762">
            <v>759</v>
          </cell>
          <cell r="BD762" t="str">
            <v>Tujuh Ratus Lima Puluh Sembilan</v>
          </cell>
        </row>
        <row r="763">
          <cell r="BC763">
            <v>760</v>
          </cell>
          <cell r="BD763" t="str">
            <v>Tujuh Ratus Enam Puluh</v>
          </cell>
        </row>
        <row r="764">
          <cell r="BC764">
            <v>761</v>
          </cell>
          <cell r="BD764" t="str">
            <v>Tujuh Ratus Enam Puluh Satu</v>
          </cell>
        </row>
        <row r="765">
          <cell r="BC765">
            <v>762</v>
          </cell>
          <cell r="BD765" t="str">
            <v>Tujuh Ratus Enam Puluh Dua</v>
          </cell>
        </row>
        <row r="766">
          <cell r="BC766">
            <v>763</v>
          </cell>
          <cell r="BD766" t="str">
            <v>Tujuh Ratus Enam Puluh Tiga</v>
          </cell>
        </row>
        <row r="767">
          <cell r="BC767">
            <v>764</v>
          </cell>
          <cell r="BD767" t="str">
            <v>Tujuh Ratus Enam Puluh Empat</v>
          </cell>
        </row>
        <row r="768">
          <cell r="BC768">
            <v>765</v>
          </cell>
          <cell r="BD768" t="str">
            <v>Tujuh Ratus Enam Puluh Lima</v>
          </cell>
        </row>
        <row r="769">
          <cell r="BC769">
            <v>766</v>
          </cell>
          <cell r="BD769" t="str">
            <v>Tujuh Ratus Enam Puluh Enam</v>
          </cell>
        </row>
        <row r="770">
          <cell r="BC770">
            <v>767</v>
          </cell>
          <cell r="BD770" t="str">
            <v>Tujuh Ratus Enam Puluh Tujuh</v>
          </cell>
        </row>
        <row r="771">
          <cell r="BC771">
            <v>768</v>
          </cell>
          <cell r="BD771" t="str">
            <v>Tujuh Ratus Enam Puluh Delapan</v>
          </cell>
        </row>
        <row r="772">
          <cell r="BC772">
            <v>769</v>
          </cell>
          <cell r="BD772" t="str">
            <v>Tujuh Ratus Enam Puluh Sembilan</v>
          </cell>
        </row>
        <row r="773">
          <cell r="BC773">
            <v>770</v>
          </cell>
          <cell r="BD773" t="str">
            <v>Tujuh Ratus Tujuh Puluh</v>
          </cell>
        </row>
        <row r="774">
          <cell r="BC774">
            <v>771</v>
          </cell>
          <cell r="BD774" t="str">
            <v>Tujuh Ratus Tujuh Puluh Satu</v>
          </cell>
        </row>
        <row r="775">
          <cell r="BC775">
            <v>772</v>
          </cell>
          <cell r="BD775" t="str">
            <v>Tujuh Ratus Tujuh Puluh Dua</v>
          </cell>
        </row>
        <row r="776">
          <cell r="BC776">
            <v>773</v>
          </cell>
          <cell r="BD776" t="str">
            <v>Tujuh Ratus Tujuh Puluh Tiga</v>
          </cell>
        </row>
        <row r="777">
          <cell r="BC777">
            <v>774</v>
          </cell>
          <cell r="BD777" t="str">
            <v>Tujuh Ratus Tujuh Puluh Empat</v>
          </cell>
        </row>
        <row r="778">
          <cell r="BC778">
            <v>775</v>
          </cell>
          <cell r="BD778" t="str">
            <v>Tujuh Ratus Tujuh Puluh Lima</v>
          </cell>
        </row>
        <row r="779">
          <cell r="BC779">
            <v>776</v>
          </cell>
          <cell r="BD779" t="str">
            <v>Tujuh Ratus Tujuh Puluh Enam</v>
          </cell>
        </row>
        <row r="780">
          <cell r="BC780">
            <v>777</v>
          </cell>
          <cell r="BD780" t="str">
            <v>Tujuh Ratus Tujuh Puluh Tujuh</v>
          </cell>
        </row>
        <row r="781">
          <cell r="BC781">
            <v>778</v>
          </cell>
          <cell r="BD781" t="str">
            <v>Tujuh Ratus Tujuh Puluh Delapan</v>
          </cell>
        </row>
        <row r="782">
          <cell r="BC782">
            <v>779</v>
          </cell>
          <cell r="BD782" t="str">
            <v>Tujuh Ratus Tujuh Puluh Sembilan</v>
          </cell>
        </row>
        <row r="783">
          <cell r="BC783">
            <v>780</v>
          </cell>
          <cell r="BD783" t="str">
            <v>Tujuh Ratus Delapan Puluh</v>
          </cell>
        </row>
        <row r="784">
          <cell r="BC784">
            <v>781</v>
          </cell>
          <cell r="BD784" t="str">
            <v>Tujuh Ratus Delapan Puluh Satu</v>
          </cell>
        </row>
        <row r="785">
          <cell r="BC785">
            <v>782</v>
          </cell>
          <cell r="BD785" t="str">
            <v>Tujuh Ratus Delapan Puluh Dua</v>
          </cell>
        </row>
        <row r="786">
          <cell r="BC786">
            <v>783</v>
          </cell>
          <cell r="BD786" t="str">
            <v>Tujuh Ratus Delapan Puluh Tiga</v>
          </cell>
        </row>
        <row r="787">
          <cell r="BC787">
            <v>784</v>
          </cell>
          <cell r="BD787" t="str">
            <v>Tujuh Ratus Delapan Puluh Empat</v>
          </cell>
        </row>
        <row r="788">
          <cell r="BC788">
            <v>785</v>
          </cell>
          <cell r="BD788" t="str">
            <v>Tujuh Ratus Delapan Puluh Lima</v>
          </cell>
        </row>
        <row r="789">
          <cell r="BC789">
            <v>786</v>
          </cell>
          <cell r="BD789" t="str">
            <v>Tujuh Ratus Delapan Puluh Enam</v>
          </cell>
        </row>
        <row r="790">
          <cell r="BC790">
            <v>787</v>
          </cell>
          <cell r="BD790" t="str">
            <v>Tujuh Ratus Delapan Puluh Tujuh</v>
          </cell>
        </row>
        <row r="791">
          <cell r="BC791">
            <v>788</v>
          </cell>
          <cell r="BD791" t="str">
            <v>Tujuh Ratus Delapan Puluh Delapan</v>
          </cell>
        </row>
        <row r="792">
          <cell r="BC792">
            <v>789</v>
          </cell>
          <cell r="BD792" t="str">
            <v>Tujuh Ratus Delapan Puluh Sembilan</v>
          </cell>
        </row>
        <row r="793">
          <cell r="BC793">
            <v>790</v>
          </cell>
          <cell r="BD793" t="str">
            <v>Tujuh Ratus Sembilan Puluh</v>
          </cell>
        </row>
        <row r="794">
          <cell r="BC794">
            <v>791</v>
          </cell>
          <cell r="BD794" t="str">
            <v>Tujuh Ratus Sembilan Puluh Satu</v>
          </cell>
        </row>
        <row r="795">
          <cell r="BC795">
            <v>792</v>
          </cell>
          <cell r="BD795" t="str">
            <v>Tujuh Ratus Sembilan Puluh Dua</v>
          </cell>
        </row>
        <row r="796">
          <cell r="BC796">
            <v>793</v>
          </cell>
          <cell r="BD796" t="str">
            <v>Tujuh Ratus Sembilan Puluh Tiga</v>
          </cell>
        </row>
        <row r="797">
          <cell r="BC797">
            <v>794</v>
          </cell>
          <cell r="BD797" t="str">
            <v>Tujuh Ratus Sembilan Puluh Empat</v>
          </cell>
        </row>
        <row r="798">
          <cell r="BC798">
            <v>795</v>
          </cell>
          <cell r="BD798" t="str">
            <v>Tujuh Ratus Sembilan Puluh Lima</v>
          </cell>
        </row>
        <row r="799">
          <cell r="BC799">
            <v>796</v>
          </cell>
          <cell r="BD799" t="str">
            <v>Tujuh Ratus Sembilan Puluh Enam</v>
          </cell>
        </row>
        <row r="800">
          <cell r="BC800">
            <v>797</v>
          </cell>
          <cell r="BD800" t="str">
            <v>Tujuh Ratus Sembilan Puluh Tujuh</v>
          </cell>
        </row>
        <row r="801">
          <cell r="BC801">
            <v>798</v>
          </cell>
          <cell r="BD801" t="str">
            <v>Tujuh Ratus Sembilan Puluh Delapan</v>
          </cell>
        </row>
        <row r="802">
          <cell r="BC802">
            <v>799</v>
          </cell>
          <cell r="BD802" t="str">
            <v>Tujuh Ratus Sembilan Puluh Sembilan</v>
          </cell>
        </row>
        <row r="803">
          <cell r="BC803">
            <v>800</v>
          </cell>
          <cell r="BD803" t="str">
            <v>Delapan Ratus</v>
          </cell>
        </row>
        <row r="804">
          <cell r="BC804">
            <v>801</v>
          </cell>
          <cell r="BD804" t="str">
            <v>Delapan Ratus Satu</v>
          </cell>
        </row>
        <row r="805">
          <cell r="BC805">
            <v>802</v>
          </cell>
          <cell r="BD805" t="str">
            <v>Delapan Ratus Dua</v>
          </cell>
        </row>
        <row r="806">
          <cell r="BC806">
            <v>803</v>
          </cell>
          <cell r="BD806" t="str">
            <v>Delapan Ratus Tiga</v>
          </cell>
        </row>
        <row r="807">
          <cell r="BC807">
            <v>804</v>
          </cell>
          <cell r="BD807" t="str">
            <v>Delapan Ratus Empat</v>
          </cell>
        </row>
        <row r="808">
          <cell r="BC808">
            <v>805</v>
          </cell>
          <cell r="BD808" t="str">
            <v>Delapan Ratus Lima</v>
          </cell>
        </row>
        <row r="809">
          <cell r="BC809">
            <v>806</v>
          </cell>
          <cell r="BD809" t="str">
            <v>Delapan Ratus Enam</v>
          </cell>
        </row>
        <row r="810">
          <cell r="BC810">
            <v>807</v>
          </cell>
          <cell r="BD810" t="str">
            <v>Delapan Ratus Tujuh</v>
          </cell>
        </row>
        <row r="811">
          <cell r="BC811">
            <v>808</v>
          </cell>
          <cell r="BD811" t="str">
            <v>Delapan Ratus Delapan</v>
          </cell>
        </row>
        <row r="812">
          <cell r="BC812">
            <v>809</v>
          </cell>
          <cell r="BD812" t="str">
            <v>Delapan Ratus Sembilan</v>
          </cell>
        </row>
        <row r="813">
          <cell r="BC813">
            <v>810</v>
          </cell>
          <cell r="BD813" t="str">
            <v>Delapan Ratus Sepuluh</v>
          </cell>
        </row>
        <row r="814">
          <cell r="BC814">
            <v>811</v>
          </cell>
          <cell r="BD814" t="str">
            <v>Delapan Ratus Sebelas</v>
          </cell>
        </row>
        <row r="815">
          <cell r="BC815">
            <v>812</v>
          </cell>
          <cell r="BD815" t="str">
            <v>Delapan Ratus Dua Belas</v>
          </cell>
        </row>
        <row r="816">
          <cell r="BC816">
            <v>813</v>
          </cell>
          <cell r="BD816" t="str">
            <v>Delapan Ratus Tiga Belas</v>
          </cell>
        </row>
        <row r="817">
          <cell r="BC817">
            <v>814</v>
          </cell>
          <cell r="BD817" t="str">
            <v>Delapan Ratus Empat Belas</v>
          </cell>
        </row>
        <row r="818">
          <cell r="BC818">
            <v>815</v>
          </cell>
          <cell r="BD818" t="str">
            <v>Delapan Ratus Lima Belas</v>
          </cell>
        </row>
        <row r="819">
          <cell r="BC819">
            <v>816</v>
          </cell>
          <cell r="BD819" t="str">
            <v>Delapan Ratus Enam Belas</v>
          </cell>
        </row>
        <row r="820">
          <cell r="BC820">
            <v>817</v>
          </cell>
          <cell r="BD820" t="str">
            <v>Delapan Ratus Tujuh Belas</v>
          </cell>
        </row>
        <row r="821">
          <cell r="BC821">
            <v>818</v>
          </cell>
          <cell r="BD821" t="str">
            <v>Delapan Ratus Delapan Belas</v>
          </cell>
        </row>
        <row r="822">
          <cell r="BC822">
            <v>819</v>
          </cell>
          <cell r="BD822" t="str">
            <v>Delapan Ratus Sembilan Belas</v>
          </cell>
        </row>
        <row r="823">
          <cell r="BC823">
            <v>820</v>
          </cell>
          <cell r="BD823" t="str">
            <v>Delapan Ratus Dua Puluh</v>
          </cell>
        </row>
        <row r="824">
          <cell r="BC824">
            <v>821</v>
          </cell>
          <cell r="BD824" t="str">
            <v>Delapan Ratus Dua Puluh Satu</v>
          </cell>
        </row>
        <row r="825">
          <cell r="BC825">
            <v>822</v>
          </cell>
          <cell r="BD825" t="str">
            <v>Delapan Ratus Dua Puluh Dua</v>
          </cell>
        </row>
        <row r="826">
          <cell r="BC826">
            <v>823</v>
          </cell>
          <cell r="BD826" t="str">
            <v>Delapan Ratus Dua Puluh Tiga</v>
          </cell>
        </row>
        <row r="827">
          <cell r="BC827">
            <v>824</v>
          </cell>
          <cell r="BD827" t="str">
            <v>Delapan Ratus Dua Puluh Empat</v>
          </cell>
        </row>
        <row r="828">
          <cell r="BC828">
            <v>825</v>
          </cell>
          <cell r="BD828" t="str">
            <v>Delapan Ratus Dua Puluh Lima</v>
          </cell>
        </row>
        <row r="829">
          <cell r="BC829">
            <v>826</v>
          </cell>
          <cell r="BD829" t="str">
            <v>Delapan Ratus Dua Puluh Enam</v>
          </cell>
        </row>
        <row r="830">
          <cell r="BC830">
            <v>827</v>
          </cell>
          <cell r="BD830" t="str">
            <v>Delapan Ratus Dua Puluh Tujuh</v>
          </cell>
        </row>
        <row r="831">
          <cell r="BC831">
            <v>828</v>
          </cell>
          <cell r="BD831" t="str">
            <v>Delapan Ratus Dua Puluh Delapan</v>
          </cell>
        </row>
        <row r="832">
          <cell r="BC832">
            <v>829</v>
          </cell>
          <cell r="BD832" t="str">
            <v>Delapan Ratus Dua Puluh Sembilan</v>
          </cell>
        </row>
        <row r="833">
          <cell r="BC833">
            <v>830</v>
          </cell>
          <cell r="BD833" t="str">
            <v>Delapan Ratus Tiga Puluh</v>
          </cell>
        </row>
        <row r="834">
          <cell r="BC834">
            <v>831</v>
          </cell>
          <cell r="BD834" t="str">
            <v>Delapan Ratus Tiga Puluh Satu</v>
          </cell>
        </row>
        <row r="835">
          <cell r="BC835">
            <v>832</v>
          </cell>
          <cell r="BD835" t="str">
            <v>Delapan Ratus Tiga Puluh Dua</v>
          </cell>
        </row>
        <row r="836">
          <cell r="BC836">
            <v>833</v>
          </cell>
          <cell r="BD836" t="str">
            <v>Delapan Ratus Tiga Puluh Tiga</v>
          </cell>
        </row>
        <row r="837">
          <cell r="BC837">
            <v>834</v>
          </cell>
          <cell r="BD837" t="str">
            <v>Delapan Ratus Tiga Puluh Empat</v>
          </cell>
        </row>
        <row r="838">
          <cell r="BC838">
            <v>835</v>
          </cell>
          <cell r="BD838" t="str">
            <v>Delapan Ratus Tiga Puluh Lima</v>
          </cell>
        </row>
        <row r="839">
          <cell r="BC839">
            <v>836</v>
          </cell>
          <cell r="BD839" t="str">
            <v>Delapan Ratus Tiga Puluh Enam</v>
          </cell>
        </row>
        <row r="840">
          <cell r="BC840">
            <v>837</v>
          </cell>
          <cell r="BD840" t="str">
            <v>Delapan Ratus Tiga Puluh Tujuh</v>
          </cell>
        </row>
        <row r="841">
          <cell r="BC841">
            <v>838</v>
          </cell>
          <cell r="BD841" t="str">
            <v>Delapan Ratus Tiga Puluh Delapan</v>
          </cell>
        </row>
        <row r="842">
          <cell r="BC842">
            <v>839</v>
          </cell>
          <cell r="BD842" t="str">
            <v>Delapan Ratus Tiga Puluh Sembilan</v>
          </cell>
        </row>
        <row r="843">
          <cell r="BC843">
            <v>840</v>
          </cell>
          <cell r="BD843" t="str">
            <v>Delapan Ratus Empat Puluh</v>
          </cell>
        </row>
        <row r="844">
          <cell r="BC844">
            <v>841</v>
          </cell>
          <cell r="BD844" t="str">
            <v>Delapan Ratus Empat Puluh Satu</v>
          </cell>
        </row>
        <row r="845">
          <cell r="BC845">
            <v>842</v>
          </cell>
          <cell r="BD845" t="str">
            <v>Delapan Ratus Empat Puluh Dua</v>
          </cell>
        </row>
        <row r="846">
          <cell r="BC846">
            <v>843</v>
          </cell>
          <cell r="BD846" t="str">
            <v>Delapan Ratus Empat Puluh Tiga</v>
          </cell>
        </row>
        <row r="847">
          <cell r="BC847">
            <v>844</v>
          </cell>
          <cell r="BD847" t="str">
            <v>Delapan Ratus Empat Puluh Empat</v>
          </cell>
        </row>
        <row r="848">
          <cell r="BC848">
            <v>845</v>
          </cell>
          <cell r="BD848" t="str">
            <v>Delapan Ratus Empat Puluh Lima</v>
          </cell>
        </row>
        <row r="849">
          <cell r="BC849">
            <v>846</v>
          </cell>
          <cell r="BD849" t="str">
            <v>Delapan Ratus Empat Puluh Enam</v>
          </cell>
        </row>
        <row r="850">
          <cell r="BC850">
            <v>847</v>
          </cell>
          <cell r="BD850" t="str">
            <v>Delapan Ratus Empat Puluh Tujuh</v>
          </cell>
        </row>
        <row r="851">
          <cell r="BC851">
            <v>848</v>
          </cell>
          <cell r="BD851" t="str">
            <v>Delapan Ratus Empat Puluh Delapan</v>
          </cell>
        </row>
        <row r="852">
          <cell r="BC852">
            <v>849</v>
          </cell>
          <cell r="BD852" t="str">
            <v>Delapan Ratus Empat Puluh Sembilan</v>
          </cell>
        </row>
        <row r="853">
          <cell r="BC853">
            <v>850</v>
          </cell>
          <cell r="BD853" t="str">
            <v>Delapan Ratus Lima Puluh</v>
          </cell>
        </row>
        <row r="854">
          <cell r="BC854">
            <v>851</v>
          </cell>
          <cell r="BD854" t="str">
            <v>Delapan Ratus Lima Puluh Satu</v>
          </cell>
        </row>
        <row r="855">
          <cell r="BC855">
            <v>852</v>
          </cell>
          <cell r="BD855" t="str">
            <v>Delapan Ratus Lima Puluh Dua</v>
          </cell>
        </row>
        <row r="856">
          <cell r="BC856">
            <v>853</v>
          </cell>
          <cell r="BD856" t="str">
            <v>Delapan Ratus Lima Puluh Tiga</v>
          </cell>
        </row>
        <row r="857">
          <cell r="BC857">
            <v>854</v>
          </cell>
          <cell r="BD857" t="str">
            <v>Delapan Ratus Lima Puluh Empat</v>
          </cell>
        </row>
        <row r="858">
          <cell r="BC858">
            <v>855</v>
          </cell>
          <cell r="BD858" t="str">
            <v>Delapan Ratus Lima Puluh Lima</v>
          </cell>
        </row>
        <row r="859">
          <cell r="BC859">
            <v>856</v>
          </cell>
          <cell r="BD859" t="str">
            <v>Delapan Ratus Lima Puluh Enam</v>
          </cell>
        </row>
        <row r="860">
          <cell r="BC860">
            <v>857</v>
          </cell>
          <cell r="BD860" t="str">
            <v>Delapan Ratus Lima Puluh Tujuh</v>
          </cell>
        </row>
        <row r="861">
          <cell r="BC861">
            <v>858</v>
          </cell>
          <cell r="BD861" t="str">
            <v>Delapan Ratus Lima Puluh Delapan</v>
          </cell>
        </row>
        <row r="862">
          <cell r="BC862">
            <v>859</v>
          </cell>
          <cell r="BD862" t="str">
            <v>Delapan Ratus Lima Puluh Sembilan</v>
          </cell>
        </row>
        <row r="863">
          <cell r="BC863">
            <v>860</v>
          </cell>
          <cell r="BD863" t="str">
            <v>Delapan Ratus Enam Puluh</v>
          </cell>
        </row>
        <row r="864">
          <cell r="BC864">
            <v>861</v>
          </cell>
          <cell r="BD864" t="str">
            <v>Delapan Ratus Enam Puluh Satu</v>
          </cell>
        </row>
        <row r="865">
          <cell r="BC865">
            <v>862</v>
          </cell>
          <cell r="BD865" t="str">
            <v>Delapan Ratus Enam Puluh Dua</v>
          </cell>
        </row>
        <row r="866">
          <cell r="BC866">
            <v>863</v>
          </cell>
          <cell r="BD866" t="str">
            <v>Delapan Ratus Enam Puluh Tiga</v>
          </cell>
        </row>
        <row r="867">
          <cell r="BC867">
            <v>864</v>
          </cell>
          <cell r="BD867" t="str">
            <v>Delapan Ratus Enam Puluh Empat</v>
          </cell>
        </row>
        <row r="868">
          <cell r="BC868">
            <v>865</v>
          </cell>
          <cell r="BD868" t="str">
            <v>Delapan Ratus Enam Puluh Lima</v>
          </cell>
        </row>
        <row r="869">
          <cell r="BC869">
            <v>866</v>
          </cell>
          <cell r="BD869" t="str">
            <v>Delapan Ratus Enam Puluh Enam</v>
          </cell>
        </row>
        <row r="870">
          <cell r="BC870">
            <v>867</v>
          </cell>
          <cell r="BD870" t="str">
            <v>Delapan Ratus Enam Puluh Tujuh</v>
          </cell>
        </row>
        <row r="871">
          <cell r="BC871">
            <v>868</v>
          </cell>
          <cell r="BD871" t="str">
            <v>Delapan Ratus Enam Puluh Delapan</v>
          </cell>
        </row>
        <row r="872">
          <cell r="BC872">
            <v>869</v>
          </cell>
          <cell r="BD872" t="str">
            <v>Delapan Ratus Enam Puluh Sembilan</v>
          </cell>
        </row>
        <row r="873">
          <cell r="BC873">
            <v>870</v>
          </cell>
          <cell r="BD873" t="str">
            <v>Delapan Ratus Tujuh Puluh</v>
          </cell>
        </row>
        <row r="874">
          <cell r="BC874">
            <v>871</v>
          </cell>
          <cell r="BD874" t="str">
            <v>Delapan Ratus Tujuh Puluh Satu</v>
          </cell>
        </row>
        <row r="875">
          <cell r="BC875">
            <v>872</v>
          </cell>
          <cell r="BD875" t="str">
            <v>Delapan Ratus Tujuh Puluh Dua</v>
          </cell>
        </row>
        <row r="876">
          <cell r="BC876">
            <v>873</v>
          </cell>
          <cell r="BD876" t="str">
            <v>Delapan Ratus Tujuh Puluh Tiga</v>
          </cell>
        </row>
        <row r="877">
          <cell r="BC877">
            <v>874</v>
          </cell>
          <cell r="BD877" t="str">
            <v>Delapan Ratus Tujuh Puluh Empat</v>
          </cell>
        </row>
        <row r="878">
          <cell r="BC878">
            <v>875</v>
          </cell>
          <cell r="BD878" t="str">
            <v>Delapan Ratus Tujuh Puluh Lima</v>
          </cell>
        </row>
        <row r="879">
          <cell r="BC879">
            <v>876</v>
          </cell>
          <cell r="BD879" t="str">
            <v>Delapan Ratus Tujuh Puluh Enam</v>
          </cell>
        </row>
        <row r="880">
          <cell r="BC880">
            <v>877</v>
          </cell>
          <cell r="BD880" t="str">
            <v>Delapan Ratus Tujuh Puluh Tujuh</v>
          </cell>
        </row>
        <row r="881">
          <cell r="BC881">
            <v>878</v>
          </cell>
          <cell r="BD881" t="str">
            <v>Delapan Ratus Tujuh Puluh Delapan</v>
          </cell>
        </row>
        <row r="882">
          <cell r="BC882">
            <v>879</v>
          </cell>
          <cell r="BD882" t="str">
            <v>Delapan Ratus Tujuh Puluh Sembilan</v>
          </cell>
        </row>
        <row r="883">
          <cell r="BC883">
            <v>880</v>
          </cell>
          <cell r="BD883" t="str">
            <v>Delapan Ratus Delapan Puluh</v>
          </cell>
        </row>
        <row r="884">
          <cell r="BC884">
            <v>881</v>
          </cell>
          <cell r="BD884" t="str">
            <v>Delapan Ratus Delapan Puluh Satu</v>
          </cell>
        </row>
        <row r="885">
          <cell r="BC885">
            <v>882</v>
          </cell>
          <cell r="BD885" t="str">
            <v>Delapan Ratus Delapan Puluh Dua</v>
          </cell>
        </row>
        <row r="886">
          <cell r="BC886">
            <v>883</v>
          </cell>
          <cell r="BD886" t="str">
            <v>Delapan Ratus Delapan Puluh Tiga</v>
          </cell>
        </row>
        <row r="887">
          <cell r="BC887">
            <v>884</v>
          </cell>
          <cell r="BD887" t="str">
            <v>Delapan Ratus Delapan Puluh Empat</v>
          </cell>
        </row>
        <row r="888">
          <cell r="BC888">
            <v>885</v>
          </cell>
          <cell r="BD888" t="str">
            <v>Delapan Ratus Delapan Puluh Lima</v>
          </cell>
        </row>
        <row r="889">
          <cell r="BC889">
            <v>886</v>
          </cell>
          <cell r="BD889" t="str">
            <v>Delapan Ratus Delapan Puluh Enam</v>
          </cell>
        </row>
        <row r="890">
          <cell r="BC890">
            <v>887</v>
          </cell>
          <cell r="BD890" t="str">
            <v>Delapan Ratus Delapan Puluh Tujuh</v>
          </cell>
        </row>
        <row r="891">
          <cell r="BC891">
            <v>888</v>
          </cell>
          <cell r="BD891" t="str">
            <v>Delapan Ratus Delapan Puluh Delapan</v>
          </cell>
        </row>
        <row r="892">
          <cell r="BC892">
            <v>889</v>
          </cell>
          <cell r="BD892" t="str">
            <v>Delapan Ratus Delapan Puluh Sembilan</v>
          </cell>
        </row>
        <row r="893">
          <cell r="BC893">
            <v>890</v>
          </cell>
          <cell r="BD893" t="str">
            <v>Delapan Ratus Sembilan Puluh</v>
          </cell>
        </row>
        <row r="894">
          <cell r="BC894">
            <v>891</v>
          </cell>
          <cell r="BD894" t="str">
            <v>Delapan Ratus Sembilan Puluh Satu</v>
          </cell>
        </row>
        <row r="895">
          <cell r="BC895">
            <v>892</v>
          </cell>
          <cell r="BD895" t="str">
            <v>Delapan Ratus Sembilan Puluh Dua</v>
          </cell>
        </row>
        <row r="896">
          <cell r="BC896">
            <v>893</v>
          </cell>
          <cell r="BD896" t="str">
            <v>Delapan Ratus Sembilan Puluh Tiga</v>
          </cell>
        </row>
        <row r="897">
          <cell r="BC897">
            <v>894</v>
          </cell>
          <cell r="BD897" t="str">
            <v>Delapan Ratus Sembilan Puluh Empat</v>
          </cell>
        </row>
        <row r="898">
          <cell r="BC898">
            <v>895</v>
          </cell>
          <cell r="BD898" t="str">
            <v>Delapan Ratus Sembilan Puluh Lima</v>
          </cell>
        </row>
        <row r="899">
          <cell r="BC899">
            <v>896</v>
          </cell>
          <cell r="BD899" t="str">
            <v>Delapan Ratus Sembilan Puluh Enam</v>
          </cell>
        </row>
        <row r="900">
          <cell r="BC900">
            <v>897</v>
          </cell>
          <cell r="BD900" t="str">
            <v>Delapan Ratus Sembilan Puluh Tujuh</v>
          </cell>
        </row>
        <row r="901">
          <cell r="BC901">
            <v>898</v>
          </cell>
          <cell r="BD901" t="str">
            <v>Delapan Ratus Sembilan Puluh Delapan</v>
          </cell>
        </row>
        <row r="902">
          <cell r="BC902">
            <v>899</v>
          </cell>
          <cell r="BD902" t="str">
            <v>Delapan Ratus Sembilan Puluh Sembilan</v>
          </cell>
        </row>
        <row r="903">
          <cell r="BC903">
            <v>900</v>
          </cell>
          <cell r="BD903" t="str">
            <v>Sembilan Ratus</v>
          </cell>
        </row>
        <row r="904">
          <cell r="BC904">
            <v>901</v>
          </cell>
          <cell r="BD904" t="str">
            <v>Sembilan Ratus Satu</v>
          </cell>
        </row>
        <row r="905">
          <cell r="BC905">
            <v>902</v>
          </cell>
          <cell r="BD905" t="str">
            <v>Sembilan Ratus Dua</v>
          </cell>
        </row>
        <row r="906">
          <cell r="BC906">
            <v>903</v>
          </cell>
          <cell r="BD906" t="str">
            <v>Sembilan Ratus Tiga</v>
          </cell>
        </row>
        <row r="907">
          <cell r="BC907">
            <v>904</v>
          </cell>
          <cell r="BD907" t="str">
            <v>Sembilan Ratus Empat</v>
          </cell>
        </row>
        <row r="908">
          <cell r="BC908">
            <v>905</v>
          </cell>
          <cell r="BD908" t="str">
            <v>Sembilan Ratus Lima</v>
          </cell>
        </row>
        <row r="909">
          <cell r="BC909">
            <v>906</v>
          </cell>
          <cell r="BD909" t="str">
            <v>Sembilan Ratus Enam</v>
          </cell>
        </row>
        <row r="910">
          <cell r="BC910">
            <v>907</v>
          </cell>
          <cell r="BD910" t="str">
            <v>Sembilan Ratus Tujuh</v>
          </cell>
        </row>
        <row r="911">
          <cell r="BC911">
            <v>908</v>
          </cell>
          <cell r="BD911" t="str">
            <v>Sembilan Ratus Delapan</v>
          </cell>
        </row>
        <row r="912">
          <cell r="BC912">
            <v>909</v>
          </cell>
          <cell r="BD912" t="str">
            <v>Sembilan Ratus Sembilan</v>
          </cell>
        </row>
        <row r="913">
          <cell r="BC913">
            <v>910</v>
          </cell>
          <cell r="BD913" t="str">
            <v>Sembilan Ratus Sepuluh</v>
          </cell>
        </row>
        <row r="914">
          <cell r="BC914">
            <v>911</v>
          </cell>
          <cell r="BD914" t="str">
            <v>Sembilan Ratus Sebelas</v>
          </cell>
        </row>
        <row r="915">
          <cell r="BC915">
            <v>912</v>
          </cell>
          <cell r="BD915" t="str">
            <v>Sembilan Ratus Dua Belas</v>
          </cell>
        </row>
        <row r="916">
          <cell r="BC916">
            <v>913</v>
          </cell>
          <cell r="BD916" t="str">
            <v>Sembilan Ratus Tiga Belas</v>
          </cell>
        </row>
        <row r="917">
          <cell r="BC917">
            <v>914</v>
          </cell>
          <cell r="BD917" t="str">
            <v>Sembilan Ratus Empat Belas</v>
          </cell>
        </row>
        <row r="918">
          <cell r="BC918">
            <v>915</v>
          </cell>
          <cell r="BD918" t="str">
            <v>Sembilan Ratus Lima Belas</v>
          </cell>
        </row>
        <row r="919">
          <cell r="BC919">
            <v>916</v>
          </cell>
          <cell r="BD919" t="str">
            <v>Sembilan Ratus Enam Belas</v>
          </cell>
        </row>
        <row r="920">
          <cell r="BC920">
            <v>917</v>
          </cell>
          <cell r="BD920" t="str">
            <v>Sembilan Ratus Tujuh Belas</v>
          </cell>
        </row>
        <row r="921">
          <cell r="BC921">
            <v>918</v>
          </cell>
          <cell r="BD921" t="str">
            <v>Sembilan Ratus Delapan Belas</v>
          </cell>
        </row>
        <row r="922">
          <cell r="BC922">
            <v>919</v>
          </cell>
          <cell r="BD922" t="str">
            <v>Sembilan Ratus Sembilan Belas</v>
          </cell>
        </row>
        <row r="923">
          <cell r="BC923">
            <v>920</v>
          </cell>
          <cell r="BD923" t="str">
            <v>Sembilan Ratus Dua Puluh</v>
          </cell>
        </row>
        <row r="924">
          <cell r="BC924">
            <v>921</v>
          </cell>
          <cell r="BD924" t="str">
            <v>Sembilan Ratus Dua Puluh Satu</v>
          </cell>
        </row>
        <row r="925">
          <cell r="BC925">
            <v>922</v>
          </cell>
          <cell r="BD925" t="str">
            <v>Sembilan Ratus Dua Puluh Dua</v>
          </cell>
        </row>
        <row r="926">
          <cell r="BC926">
            <v>923</v>
          </cell>
          <cell r="BD926" t="str">
            <v>Sembilan Ratus Dua Puluh Tiga</v>
          </cell>
        </row>
        <row r="927">
          <cell r="BC927">
            <v>924</v>
          </cell>
          <cell r="BD927" t="str">
            <v>Sembilan Ratus Dua Puluh Empat</v>
          </cell>
        </row>
        <row r="928">
          <cell r="BC928">
            <v>925</v>
          </cell>
          <cell r="BD928" t="str">
            <v>Sembilan Ratus Dua Puluh Lima</v>
          </cell>
        </row>
        <row r="929">
          <cell r="BC929">
            <v>926</v>
          </cell>
          <cell r="BD929" t="str">
            <v>Sembilan Ratus Dua Puluh Enam</v>
          </cell>
        </row>
        <row r="930">
          <cell r="BC930">
            <v>927</v>
          </cell>
          <cell r="BD930" t="str">
            <v>Sembilan Ratus Dua Puluh Tujuh</v>
          </cell>
        </row>
        <row r="931">
          <cell r="BC931">
            <v>928</v>
          </cell>
          <cell r="BD931" t="str">
            <v>Sembilan Ratus Dua Puluh Delapan</v>
          </cell>
        </row>
        <row r="932">
          <cell r="BC932">
            <v>929</v>
          </cell>
          <cell r="BD932" t="str">
            <v>Sembilan Ratus Dua Puluh Sembilan</v>
          </cell>
        </row>
        <row r="933">
          <cell r="BC933">
            <v>930</v>
          </cell>
          <cell r="BD933" t="str">
            <v>Sembilan Ratus Tiga Puluh</v>
          </cell>
        </row>
        <row r="934">
          <cell r="BC934">
            <v>931</v>
          </cell>
          <cell r="BD934" t="str">
            <v>Sembilan Ratus Tiga Puluh Satu</v>
          </cell>
        </row>
        <row r="935">
          <cell r="BC935">
            <v>932</v>
          </cell>
          <cell r="BD935" t="str">
            <v>Sembilan Ratus Tiga Puluh Dua</v>
          </cell>
        </row>
        <row r="936">
          <cell r="BC936">
            <v>933</v>
          </cell>
          <cell r="BD936" t="str">
            <v>Sembilan Ratus Tiga Puluh Tiga</v>
          </cell>
        </row>
        <row r="937">
          <cell r="BC937">
            <v>934</v>
          </cell>
          <cell r="BD937" t="str">
            <v>Sembilan Ratus Tiga Puluh Empat</v>
          </cell>
        </row>
        <row r="938">
          <cell r="BC938">
            <v>935</v>
          </cell>
          <cell r="BD938" t="str">
            <v>Sembilan Ratus Tiga Puluh Lima</v>
          </cell>
        </row>
        <row r="939">
          <cell r="BC939">
            <v>936</v>
          </cell>
          <cell r="BD939" t="str">
            <v>Sembilan Ratus Tiga Puluh Enam</v>
          </cell>
        </row>
        <row r="940">
          <cell r="BC940">
            <v>937</v>
          </cell>
          <cell r="BD940" t="str">
            <v>Sembilan Ratus Tiga Puluh Tujuh</v>
          </cell>
        </row>
        <row r="941">
          <cell r="BC941">
            <v>938</v>
          </cell>
          <cell r="BD941" t="str">
            <v>Sembilan Ratus Tiga Puluh Delapan</v>
          </cell>
        </row>
        <row r="942">
          <cell r="BC942">
            <v>939</v>
          </cell>
          <cell r="BD942" t="str">
            <v>Sembilan Ratus Tiga Puluh Sembilan</v>
          </cell>
        </row>
        <row r="943">
          <cell r="BC943">
            <v>940</v>
          </cell>
          <cell r="BD943" t="str">
            <v>Sembilan Ratus Empat Puluh</v>
          </cell>
        </row>
        <row r="944">
          <cell r="BC944">
            <v>941</v>
          </cell>
          <cell r="BD944" t="str">
            <v>Sembilan Ratus Empat Puluh Satu</v>
          </cell>
        </row>
        <row r="945">
          <cell r="BC945">
            <v>942</v>
          </cell>
          <cell r="BD945" t="str">
            <v>Sembilan Ratus Empat Puluh Dua</v>
          </cell>
        </row>
        <row r="946">
          <cell r="BC946">
            <v>943</v>
          </cell>
          <cell r="BD946" t="str">
            <v>Sembilan Ratus Empat Puluh Tiga</v>
          </cell>
        </row>
        <row r="947">
          <cell r="BC947">
            <v>944</v>
          </cell>
          <cell r="BD947" t="str">
            <v>Sembilan Ratus Empat Puluh Empat</v>
          </cell>
        </row>
        <row r="948">
          <cell r="BC948">
            <v>945</v>
          </cell>
          <cell r="BD948" t="str">
            <v>Sembilan Ratus Empat Puluh Lima</v>
          </cell>
        </row>
        <row r="949">
          <cell r="BC949">
            <v>946</v>
          </cell>
          <cell r="BD949" t="str">
            <v>Sembilan Ratus Empat Puluh Enam</v>
          </cell>
        </row>
        <row r="950">
          <cell r="BC950">
            <v>947</v>
          </cell>
          <cell r="BD950" t="str">
            <v>Sembilan Ratus Empat Puluh Tujuh</v>
          </cell>
        </row>
        <row r="951">
          <cell r="BC951">
            <v>948</v>
          </cell>
          <cell r="BD951" t="str">
            <v>Sembilan Ratus Empat Puluh Delapan</v>
          </cell>
        </row>
        <row r="952">
          <cell r="BC952">
            <v>949</v>
          </cell>
          <cell r="BD952" t="str">
            <v>Sembilan Ratus Empat Puluh Sembilan</v>
          </cell>
        </row>
        <row r="953">
          <cell r="BC953">
            <v>950</v>
          </cell>
          <cell r="BD953" t="str">
            <v>Sembilan Ratus Lima Puluh</v>
          </cell>
        </row>
        <row r="954">
          <cell r="BC954">
            <v>951</v>
          </cell>
          <cell r="BD954" t="str">
            <v>Sembilan Ratus Lima Puluh Satu</v>
          </cell>
        </row>
        <row r="955">
          <cell r="BC955">
            <v>952</v>
          </cell>
          <cell r="BD955" t="str">
            <v>Sembilan Ratus Lima Puluh Dua</v>
          </cell>
        </row>
        <row r="956">
          <cell r="BC956">
            <v>953</v>
          </cell>
          <cell r="BD956" t="str">
            <v>Sembilan Ratus Lima Puluh Tiga</v>
          </cell>
        </row>
        <row r="957">
          <cell r="BC957">
            <v>954</v>
          </cell>
          <cell r="BD957" t="str">
            <v>Sembilan Ratus Lima Puluh Empat</v>
          </cell>
        </row>
        <row r="958">
          <cell r="BC958">
            <v>955</v>
          </cell>
          <cell r="BD958" t="str">
            <v>Sembilan Ratus Lima Puluh Lima</v>
          </cell>
        </row>
        <row r="959">
          <cell r="BC959">
            <v>956</v>
          </cell>
          <cell r="BD959" t="str">
            <v>Sembilan Ratus Lima Puluh Enam</v>
          </cell>
        </row>
        <row r="960">
          <cell r="BC960">
            <v>957</v>
          </cell>
          <cell r="BD960" t="str">
            <v>Sembilan Ratus Lima Puluh Tujuh</v>
          </cell>
        </row>
        <row r="961">
          <cell r="BC961">
            <v>958</v>
          </cell>
          <cell r="BD961" t="str">
            <v>Sembilan Ratus Lima Puluh Delapan</v>
          </cell>
        </row>
        <row r="962">
          <cell r="BC962">
            <v>959</v>
          </cell>
          <cell r="BD962" t="str">
            <v>Sembilan Ratus Lima Puluh Sembilan</v>
          </cell>
        </row>
        <row r="963">
          <cell r="BC963">
            <v>960</v>
          </cell>
          <cell r="BD963" t="str">
            <v>Sembilan Ratus Enam Puluh</v>
          </cell>
        </row>
        <row r="964">
          <cell r="BC964">
            <v>961</v>
          </cell>
          <cell r="BD964" t="str">
            <v>Sembilan Ratus Enam Puluh Satu</v>
          </cell>
        </row>
        <row r="965">
          <cell r="BC965">
            <v>962</v>
          </cell>
          <cell r="BD965" t="str">
            <v>Sembilan Ratus Enam Puluh Dua</v>
          </cell>
        </row>
        <row r="966">
          <cell r="BC966">
            <v>963</v>
          </cell>
          <cell r="BD966" t="str">
            <v>Sembilan Ratus Enam Puluh Tiga</v>
          </cell>
        </row>
        <row r="967">
          <cell r="BC967">
            <v>964</v>
          </cell>
          <cell r="BD967" t="str">
            <v>Sembilan Ratus Enam Puluh Empat</v>
          </cell>
        </row>
        <row r="968">
          <cell r="BC968">
            <v>965</v>
          </cell>
          <cell r="BD968" t="str">
            <v>Sembilan Ratus Enam Puluh Lima</v>
          </cell>
        </row>
        <row r="969">
          <cell r="BC969">
            <v>966</v>
          </cell>
          <cell r="BD969" t="str">
            <v>Sembilan Ratus Enam Puluh Enam</v>
          </cell>
        </row>
        <row r="970">
          <cell r="BC970">
            <v>967</v>
          </cell>
          <cell r="BD970" t="str">
            <v>Sembilan Ratus Enam Puluh Tujuh</v>
          </cell>
        </row>
        <row r="971">
          <cell r="BC971">
            <v>968</v>
          </cell>
          <cell r="BD971" t="str">
            <v>Sembilan Ratus Enam Puluh Delapan</v>
          </cell>
        </row>
        <row r="972">
          <cell r="BC972">
            <v>969</v>
          </cell>
          <cell r="BD972" t="str">
            <v>Sembilan Ratus Enam Puluh Sembilan</v>
          </cell>
        </row>
        <row r="973">
          <cell r="BC973">
            <v>970</v>
          </cell>
          <cell r="BD973" t="str">
            <v>Sembilan Ratus Tujuh Puluh</v>
          </cell>
        </row>
        <row r="974">
          <cell r="BC974">
            <v>971</v>
          </cell>
          <cell r="BD974" t="str">
            <v>Sembilan Ratus Tujuh Puluh Satu</v>
          </cell>
        </row>
        <row r="975">
          <cell r="BC975">
            <v>972</v>
          </cell>
          <cell r="BD975" t="str">
            <v>Sembilan Ratus Tujuh Puluh Dua</v>
          </cell>
        </row>
        <row r="976">
          <cell r="BC976">
            <v>973</v>
          </cell>
          <cell r="BD976" t="str">
            <v>Sembilan Ratus Tujuh Puluh Tiga</v>
          </cell>
        </row>
        <row r="977">
          <cell r="BC977">
            <v>974</v>
          </cell>
          <cell r="BD977" t="str">
            <v>Sembilan Ratus Tujuh Puluh Empat</v>
          </cell>
        </row>
        <row r="978">
          <cell r="BC978">
            <v>975</v>
          </cell>
          <cell r="BD978" t="str">
            <v>Sembilan Ratus Tujuh Puluh Lima</v>
          </cell>
        </row>
        <row r="979">
          <cell r="BC979">
            <v>976</v>
          </cell>
          <cell r="BD979" t="str">
            <v>Sembilan Ratus Tujuh Puluh Enam</v>
          </cell>
        </row>
        <row r="980">
          <cell r="BC980">
            <v>977</v>
          </cell>
          <cell r="BD980" t="str">
            <v>Sembilan Ratus Tujuh Puluh Tujuh</v>
          </cell>
        </row>
        <row r="981">
          <cell r="BC981">
            <v>978</v>
          </cell>
          <cell r="BD981" t="str">
            <v>Sembilan Ratus Tujuh Puluh Delapan</v>
          </cell>
        </row>
        <row r="982">
          <cell r="BC982">
            <v>979</v>
          </cell>
          <cell r="BD982" t="str">
            <v>Sembilan Ratus Tujuh Puluh Sembilan</v>
          </cell>
        </row>
        <row r="983">
          <cell r="BC983">
            <v>980</v>
          </cell>
          <cell r="BD983" t="str">
            <v>Sembilan Ratus Delapan Puluh</v>
          </cell>
        </row>
        <row r="984">
          <cell r="BC984">
            <v>981</v>
          </cell>
          <cell r="BD984" t="str">
            <v>Sembilan Ratus Delapan Puluh Satu</v>
          </cell>
        </row>
        <row r="985">
          <cell r="BC985">
            <v>982</v>
          </cell>
          <cell r="BD985" t="str">
            <v>Sembilan Ratus Delapan Puluh Dua</v>
          </cell>
        </row>
        <row r="986">
          <cell r="BC986">
            <v>983</v>
          </cell>
          <cell r="BD986" t="str">
            <v>Sembilan Ratus Delapan Puluh Tiga</v>
          </cell>
        </row>
        <row r="987">
          <cell r="BC987">
            <v>984</v>
          </cell>
          <cell r="BD987" t="str">
            <v>Sembilan Ratus Delapan Puluh Empat</v>
          </cell>
        </row>
        <row r="988">
          <cell r="BC988">
            <v>985</v>
          </cell>
          <cell r="BD988" t="str">
            <v>Sembilan Ratus Delapan Puluh Lima</v>
          </cell>
        </row>
        <row r="989">
          <cell r="BC989">
            <v>986</v>
          </cell>
          <cell r="BD989" t="str">
            <v>Sembilan Ratus Delapan Puluh Enam</v>
          </cell>
        </row>
        <row r="990">
          <cell r="BC990">
            <v>987</v>
          </cell>
          <cell r="BD990" t="str">
            <v>Sembilan Ratus Delapan Puluh Tujuh</v>
          </cell>
        </row>
        <row r="991">
          <cell r="BC991">
            <v>988</v>
          </cell>
          <cell r="BD991" t="str">
            <v>Sembilan Ratus Delapan Puluh Delapan</v>
          </cell>
        </row>
        <row r="992">
          <cell r="BC992">
            <v>989</v>
          </cell>
          <cell r="BD992" t="str">
            <v>Sembilan Ratus Delapan Puluh Sembilan</v>
          </cell>
        </row>
        <row r="993">
          <cell r="BC993">
            <v>990</v>
          </cell>
          <cell r="BD993" t="str">
            <v>Sembilan Ratus Sembilan Puluh</v>
          </cell>
        </row>
        <row r="994">
          <cell r="BC994">
            <v>991</v>
          </cell>
          <cell r="BD994" t="str">
            <v>Sembilan Ratus Sembilan Puluh Satu</v>
          </cell>
        </row>
        <row r="995">
          <cell r="BC995">
            <v>992</v>
          </cell>
          <cell r="BD995" t="str">
            <v>Sembilan Ratus Sembilan Puluh Dua</v>
          </cell>
        </row>
        <row r="996">
          <cell r="BC996">
            <v>993</v>
          </cell>
          <cell r="BD996" t="str">
            <v>Sembilan Ratus Sembilan Puluh Tiga</v>
          </cell>
        </row>
        <row r="997">
          <cell r="BC997">
            <v>994</v>
          </cell>
          <cell r="BD997" t="str">
            <v>Sembilan Ratus Sembilan Puluh Empat</v>
          </cell>
        </row>
        <row r="998">
          <cell r="BC998">
            <v>995</v>
          </cell>
          <cell r="BD998" t="str">
            <v>Sembilan Ratus Sembilan Puluh Lima</v>
          </cell>
        </row>
        <row r="999">
          <cell r="BC999">
            <v>996</v>
          </cell>
          <cell r="BD999" t="str">
            <v>Sembilan Ratus Sembilan Puluh Enam</v>
          </cell>
        </row>
        <row r="1000">
          <cell r="BC1000">
            <v>997</v>
          </cell>
          <cell r="BD1000" t="str">
            <v>Sembilan Ratus Sembilan Puluh Tujuh</v>
          </cell>
        </row>
        <row r="1001">
          <cell r="BC1001">
            <v>998</v>
          </cell>
          <cell r="BD1001" t="str">
            <v>Sembilan Ratus Sembilan Puluh Delapan</v>
          </cell>
        </row>
        <row r="1002">
          <cell r="BC1002">
            <v>999</v>
          </cell>
          <cell r="BD1002" t="str">
            <v>Sembilan Ratus Sembilan Puluh Sembilan</v>
          </cell>
        </row>
        <row r="1003">
          <cell r="BC1003">
            <v>1000</v>
          </cell>
          <cell r="BD1003" t="str">
            <v>Seribu</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board"/>
      <sheetName val="Total Rekapitulasi"/>
      <sheetName val="Pek. Persiapan"/>
      <sheetName val="Pek. Arsitektur"/>
      <sheetName val="Pek. Struktur"/>
      <sheetName val="Pek. ME"/>
      <sheetName val="Pek. Luar Bangunan"/>
      <sheetName val="Pek. Renovasi"/>
      <sheetName val="Pek. Relief"/>
      <sheetName val="Material"/>
      <sheetName val="ANALISA"/>
      <sheetName val="An.Ars"/>
      <sheetName val="Ana Sanitair"/>
      <sheetName val="Material List"/>
    </sheetNames>
    <sheetDataSet>
      <sheetData sheetId="0"/>
      <sheetData sheetId="1"/>
      <sheetData sheetId="2"/>
      <sheetData sheetId="3"/>
      <sheetData sheetId="4"/>
      <sheetData sheetId="5"/>
      <sheetData sheetId="6"/>
      <sheetData sheetId="7"/>
      <sheetData sheetId="8"/>
      <sheetData sheetId="9"/>
      <sheetData sheetId="10">
        <row r="105">
          <cell r="H105">
            <v>65840</v>
          </cell>
        </row>
      </sheetData>
      <sheetData sheetId="11"/>
      <sheetData sheetId="12"/>
      <sheetData sheetId="1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 input"/>
      <sheetName val="kwt satu"/>
      <sheetName val="rincian"/>
      <sheetName val="sppd"/>
      <sheetName val="spt"/>
      <sheetName val="Pengeluaran Riil"/>
      <sheetName val="petunjuk"/>
      <sheetName val="master"/>
      <sheetName val="duit"/>
      <sheetName val="lbr2"/>
    </sheetNames>
    <sheetDataSet>
      <sheetData sheetId="0">
        <row r="1">
          <cell r="G1">
            <v>437</v>
          </cell>
        </row>
        <row r="3">
          <cell r="AV3" t="str">
            <v>01.0030.0062.524119 ( A )</v>
          </cell>
          <cell r="AW3" t="str">
            <v>Penyelenggaraan Pameran dan Penyusunan Peta Tematik Bidang Cipta Karya</v>
          </cell>
          <cell r="AX3" t="str">
            <v>Ir. Dwityo A. Soeranto, MURP</v>
          </cell>
          <cell r="AY3" t="str">
            <v>DI</v>
          </cell>
          <cell r="AZ3" t="str">
            <v xml:space="preserve">Pembinaan dan Pengembangan Pemanfaatan Data dan Informasi </v>
          </cell>
          <cell r="BA3">
            <v>110040670</v>
          </cell>
        </row>
        <row r="4">
          <cell r="AV4" t="str">
            <v>01.0030.0062.524119 ( B )</v>
          </cell>
          <cell r="AW4" t="str">
            <v xml:space="preserve">Informasi dan Publikasi Pembangunan Ditjen. Cipta Karya </v>
          </cell>
          <cell r="AX4" t="str">
            <v>Ir. Dwityo A. Soeranto, MURP</v>
          </cell>
          <cell r="AY4" t="str">
            <v>DI</v>
          </cell>
          <cell r="AZ4" t="str">
            <v xml:space="preserve">Pembinaan dan Pengembangan Pemanfaatan Data dan Informasi </v>
          </cell>
          <cell r="BA4">
            <v>110040670</v>
          </cell>
        </row>
        <row r="5">
          <cell r="AV5" t="str">
            <v>01.0030.4544.524119</v>
          </cell>
          <cell r="AW5" t="str">
            <v xml:space="preserve">Pemantauan dan Pengendalian Pinjaman/Hibah Luar Negeri di lingkungan Direktorat Jenderal Cipta Karya </v>
          </cell>
          <cell r="AX5" t="str">
            <v>Ir. Dwityo A. Soeranto, MURP</v>
          </cell>
          <cell r="AY5" t="str">
            <v>DI</v>
          </cell>
          <cell r="AZ5" t="str">
            <v xml:space="preserve">Pembinaan dan Pengembangan Pemanfaatan Data dan Informasi </v>
          </cell>
          <cell r="BA5">
            <v>110040670</v>
          </cell>
        </row>
        <row r="6">
          <cell r="AV6" t="str">
            <v xml:space="preserve">01.0030.4544.524219 </v>
          </cell>
          <cell r="AW6" t="str">
            <v>Penyelenggaraan Pameran dan Penyusunan Peta Tematik Bidang Cipta Karya</v>
          </cell>
          <cell r="AX6" t="str">
            <v>Ir. Dwityo A. Soeranto, MURP</v>
          </cell>
          <cell r="AY6" t="str">
            <v>DI</v>
          </cell>
          <cell r="AZ6" t="str">
            <v xml:space="preserve">Pembinaan dan Pengembangan Pemanfaatan Data dan Informasi </v>
          </cell>
          <cell r="BA6">
            <v>110040670</v>
          </cell>
        </row>
        <row r="7">
          <cell r="AR7" t="str">
            <v xml:space="preserve"> Agustus </v>
          </cell>
        </row>
        <row r="8">
          <cell r="A8">
            <v>1</v>
          </cell>
          <cell r="B8">
            <v>110035238</v>
          </cell>
          <cell r="C8" t="str">
            <v>Riama Simbolon, BA</v>
          </cell>
          <cell r="D8" t="str">
            <v>III/C</v>
          </cell>
          <cell r="E8" t="str">
            <v xml:space="preserve">Penata </v>
          </cell>
          <cell r="F8" t="str">
            <v xml:space="preserve">Staf Subdit Data dan Informasi </v>
          </cell>
          <cell r="G8" t="str">
            <v xml:space="preserve">Palu </v>
          </cell>
          <cell r="H8">
            <v>3898000</v>
          </cell>
          <cell r="I8">
            <v>39491</v>
          </cell>
          <cell r="J8">
            <v>39493</v>
          </cell>
          <cell r="K8">
            <v>3</v>
          </cell>
          <cell r="L8" t="str">
            <v>hari</v>
          </cell>
          <cell r="M8">
            <v>300000</v>
          </cell>
          <cell r="N8">
            <v>330000</v>
          </cell>
          <cell r="O8" t="str">
            <v>Pesawat Terbang</v>
          </cell>
          <cell r="P8" t="str">
            <v>01.0030.0062.524119 ( B )</v>
          </cell>
          <cell r="Q8" t="str">
            <v xml:space="preserve">Informasi dan Publikasi Pembangunan Ditjen. Cipta Karya </v>
          </cell>
          <cell r="R8" t="str">
            <v>Ir. Dwityo A. Soeranto, MURP</v>
          </cell>
          <cell r="S8" t="str">
            <v xml:space="preserve">Pembinaan dan Pengembangan Pemanfaatan Data dan Informasi </v>
          </cell>
          <cell r="T8" t="str">
            <v>DI</v>
          </cell>
          <cell r="U8">
            <v>110040670</v>
          </cell>
          <cell r="V8" t="str">
            <v xml:space="preserve">Februari </v>
          </cell>
          <cell r="W8" t="str">
            <v>II</v>
          </cell>
          <cell r="X8">
            <v>12</v>
          </cell>
          <cell r="Y8">
            <v>9000</v>
          </cell>
          <cell r="Z8" t="str">
            <v>E</v>
          </cell>
          <cell r="AA8" t="str">
            <v>Parigi Moutong</v>
          </cell>
          <cell r="AR8" t="str">
            <v xml:space="preserve">April </v>
          </cell>
        </row>
        <row r="9">
          <cell r="A9">
            <v>2</v>
          </cell>
          <cell r="B9">
            <v>110037149</v>
          </cell>
          <cell r="C9" t="str">
            <v>Nurtini, S.Sos</v>
          </cell>
          <cell r="D9" t="str">
            <v>III/C</v>
          </cell>
          <cell r="E9" t="str">
            <v xml:space="preserve">Penata </v>
          </cell>
          <cell r="F9" t="str">
            <v xml:space="preserve">Staf Subdit Data dan Informasi </v>
          </cell>
          <cell r="G9" t="str">
            <v xml:space="preserve">Palu </v>
          </cell>
          <cell r="H9">
            <v>3898000</v>
          </cell>
          <cell r="I9">
            <v>39491</v>
          </cell>
          <cell r="J9">
            <v>39493</v>
          </cell>
          <cell r="K9">
            <v>3</v>
          </cell>
          <cell r="L9" t="str">
            <v>hari</v>
          </cell>
          <cell r="M9">
            <v>300000</v>
          </cell>
          <cell r="N9">
            <v>330000</v>
          </cell>
          <cell r="O9" t="str">
            <v>Pesawat Terbang</v>
          </cell>
          <cell r="P9" t="str">
            <v>01.0030.0062.524119 ( B )</v>
          </cell>
          <cell r="Q9" t="str">
            <v xml:space="preserve">Informasi dan Publikasi Pembangunan Ditjen. Cipta Karya </v>
          </cell>
          <cell r="R9" t="str">
            <v>Ir. Dwityo A. Soeranto, MURP</v>
          </cell>
          <cell r="S9" t="str">
            <v xml:space="preserve">Pembinaan dan Pengembangan Pemanfaatan Data dan Informasi </v>
          </cell>
          <cell r="T9" t="str">
            <v>DI</v>
          </cell>
          <cell r="U9">
            <v>110040670</v>
          </cell>
          <cell r="V9" t="str">
            <v xml:space="preserve">Februari </v>
          </cell>
          <cell r="X9">
            <v>12</v>
          </cell>
          <cell r="Y9">
            <v>9000</v>
          </cell>
          <cell r="Z9" t="str">
            <v>E</v>
          </cell>
          <cell r="AA9" t="str">
            <v>Parigi Moutong</v>
          </cell>
          <cell r="AR9" t="str">
            <v>Desember</v>
          </cell>
        </row>
        <row r="10">
          <cell r="A10">
            <v>3</v>
          </cell>
          <cell r="B10">
            <v>110055381</v>
          </cell>
          <cell r="C10" t="str">
            <v>Wayan Lindu Suwara, S.Kom</v>
          </cell>
          <cell r="D10" t="str">
            <v>III/B</v>
          </cell>
          <cell r="E10" t="str">
            <v xml:space="preserve">Penata Muda Tingkat I </v>
          </cell>
          <cell r="F10" t="str">
            <v xml:space="preserve">Staf Subdit Data dan Informasi </v>
          </cell>
          <cell r="G10" t="str">
            <v xml:space="preserve">Palu </v>
          </cell>
          <cell r="H10">
            <v>3898000</v>
          </cell>
          <cell r="I10">
            <v>39491</v>
          </cell>
          <cell r="J10">
            <v>39493</v>
          </cell>
          <cell r="K10">
            <v>3</v>
          </cell>
          <cell r="L10" t="str">
            <v>hari</v>
          </cell>
          <cell r="M10">
            <v>300000</v>
          </cell>
          <cell r="N10">
            <v>330000</v>
          </cell>
          <cell r="O10" t="str">
            <v>Pesawat Terbang</v>
          </cell>
          <cell r="P10" t="str">
            <v>01.0030.0062.524119 ( B )</v>
          </cell>
          <cell r="Q10" t="str">
            <v xml:space="preserve">Informasi dan Publikasi Pembangunan Ditjen. Cipta Karya </v>
          </cell>
          <cell r="R10" t="str">
            <v>Ir. Dwityo A. Soeranto, MURP</v>
          </cell>
          <cell r="S10" t="str">
            <v xml:space="preserve">Pembinaan dan Pengembangan Pemanfaatan Data dan Informasi </v>
          </cell>
          <cell r="T10" t="str">
            <v>DI</v>
          </cell>
          <cell r="U10">
            <v>110040670</v>
          </cell>
          <cell r="V10" t="str">
            <v xml:space="preserve">Februari </v>
          </cell>
          <cell r="X10">
            <v>12</v>
          </cell>
          <cell r="Y10">
            <v>9000</v>
          </cell>
          <cell r="Z10" t="str">
            <v>E</v>
          </cell>
          <cell r="AA10" t="str">
            <v>Parigi Moutong</v>
          </cell>
          <cell r="AR10" t="str">
            <v xml:space="preserve">Februari </v>
          </cell>
        </row>
        <row r="11">
          <cell r="A11">
            <v>4</v>
          </cell>
          <cell r="B11">
            <v>110038280</v>
          </cell>
          <cell r="C11" t="str">
            <v>Surianto Sastrosumitro, S.Sos</v>
          </cell>
          <cell r="D11" t="str">
            <v>III/B</v>
          </cell>
          <cell r="E11" t="str">
            <v xml:space="preserve">Penata Muda Tingkat I </v>
          </cell>
          <cell r="F11" t="str">
            <v xml:space="preserve">Staf Subdit Data dan Informasi </v>
          </cell>
          <cell r="G11" t="str">
            <v xml:space="preserve">Makasar </v>
          </cell>
          <cell r="H11">
            <v>3115000</v>
          </cell>
          <cell r="I11">
            <v>39491</v>
          </cell>
          <cell r="J11">
            <v>39493</v>
          </cell>
          <cell r="K11">
            <v>3</v>
          </cell>
          <cell r="L11" t="str">
            <v>hari</v>
          </cell>
          <cell r="M11">
            <v>350000</v>
          </cell>
          <cell r="N11">
            <v>385000</v>
          </cell>
          <cell r="O11" t="str">
            <v>Pesawat Terbang</v>
          </cell>
          <cell r="P11" t="str">
            <v>01.0030.0062.524119 ( B )</v>
          </cell>
          <cell r="Q11" t="str">
            <v xml:space="preserve">Informasi dan Publikasi Pembangunan Ditjen. Cipta Karya </v>
          </cell>
          <cell r="R11" t="str">
            <v>Ir. Dwityo A. Soeranto, MURP</v>
          </cell>
          <cell r="S11" t="str">
            <v xml:space="preserve">Pembinaan dan Pengembangan Pemanfaatan Data dan Informasi </v>
          </cell>
          <cell r="T11" t="str">
            <v>DI</v>
          </cell>
          <cell r="U11">
            <v>110040670</v>
          </cell>
          <cell r="V11" t="str">
            <v xml:space="preserve">Februari </v>
          </cell>
          <cell r="X11">
            <v>12</v>
          </cell>
          <cell r="Y11">
            <v>30000</v>
          </cell>
          <cell r="Z11" t="str">
            <v>E</v>
          </cell>
          <cell r="AA11" t="str">
            <v>Sidenreng Rappang</v>
          </cell>
          <cell r="AR11" t="str">
            <v>Januari</v>
          </cell>
        </row>
        <row r="12">
          <cell r="A12">
            <v>5</v>
          </cell>
          <cell r="B12">
            <v>110057951</v>
          </cell>
          <cell r="C12" t="str">
            <v>Bhima Dhananjaya, ST</v>
          </cell>
          <cell r="D12" t="str">
            <v>III/A</v>
          </cell>
          <cell r="E12" t="str">
            <v xml:space="preserve">Penata Muda </v>
          </cell>
          <cell r="F12" t="str">
            <v xml:space="preserve">Staf Subdit Data dan Informasi </v>
          </cell>
          <cell r="G12" t="str">
            <v xml:space="preserve">Makasar </v>
          </cell>
          <cell r="H12">
            <v>3115000</v>
          </cell>
          <cell r="I12">
            <v>39491</v>
          </cell>
          <cell r="J12">
            <v>39493</v>
          </cell>
          <cell r="K12">
            <v>3</v>
          </cell>
          <cell r="L12" t="str">
            <v>hari</v>
          </cell>
          <cell r="M12">
            <v>350000</v>
          </cell>
          <cell r="N12">
            <v>385000</v>
          </cell>
          <cell r="O12" t="str">
            <v>Pesawat Terbang</v>
          </cell>
          <cell r="P12" t="str">
            <v>01.0030.0062.524119 ( B )</v>
          </cell>
          <cell r="Q12" t="str">
            <v xml:space="preserve">Informasi dan Publikasi Pembangunan Ditjen. Cipta Karya </v>
          </cell>
          <cell r="R12" t="str">
            <v>Ir. Dwityo A. Soeranto, MURP</v>
          </cell>
          <cell r="S12" t="str">
            <v xml:space="preserve">Pembinaan dan Pengembangan Pemanfaatan Data dan Informasi </v>
          </cell>
          <cell r="T12" t="str">
            <v>DI</v>
          </cell>
          <cell r="U12">
            <v>110040670</v>
          </cell>
          <cell r="V12" t="str">
            <v xml:space="preserve">Februari </v>
          </cell>
          <cell r="X12">
            <v>12</v>
          </cell>
          <cell r="Y12">
            <v>30000</v>
          </cell>
          <cell r="Z12" t="str">
            <v>E</v>
          </cell>
          <cell r="AA12" t="str">
            <v>Sidenreng Rappang</v>
          </cell>
          <cell r="AB12">
            <v>0</v>
          </cell>
          <cell r="AR12" t="str">
            <v>Juli</v>
          </cell>
        </row>
        <row r="13">
          <cell r="A13">
            <v>6</v>
          </cell>
          <cell r="B13">
            <v>110053779</v>
          </cell>
          <cell r="C13" t="str">
            <v>Deden Setyawan, BE</v>
          </cell>
          <cell r="D13" t="str">
            <v>III/A</v>
          </cell>
          <cell r="E13" t="str">
            <v xml:space="preserve">Penata Muda </v>
          </cell>
          <cell r="F13" t="str">
            <v xml:space="preserve">Staf Subdit Data dan Informasi </v>
          </cell>
          <cell r="G13" t="str">
            <v xml:space="preserve">Makasar </v>
          </cell>
          <cell r="H13">
            <v>3115000</v>
          </cell>
          <cell r="I13">
            <v>39491</v>
          </cell>
          <cell r="J13">
            <v>39493</v>
          </cell>
          <cell r="K13">
            <v>3</v>
          </cell>
          <cell r="L13" t="str">
            <v>hari</v>
          </cell>
          <cell r="M13">
            <v>350000</v>
          </cell>
          <cell r="N13">
            <v>385000</v>
          </cell>
          <cell r="O13" t="str">
            <v>Pesawat Terbang</v>
          </cell>
          <cell r="P13" t="str">
            <v>01.0030.0062.524119 ( B )</v>
          </cell>
          <cell r="Q13" t="str">
            <v xml:space="preserve">Informasi dan Publikasi Pembangunan Ditjen. Cipta Karya </v>
          </cell>
          <cell r="R13" t="str">
            <v>Ir. Dwityo A. Soeranto, MURP</v>
          </cell>
          <cell r="S13" t="str">
            <v xml:space="preserve">Pembinaan dan Pengembangan Pemanfaatan Data dan Informasi </v>
          </cell>
          <cell r="T13" t="str">
            <v>DI</v>
          </cell>
          <cell r="U13">
            <v>110040670</v>
          </cell>
          <cell r="V13" t="str">
            <v xml:space="preserve">Februari </v>
          </cell>
          <cell r="X13">
            <v>12</v>
          </cell>
          <cell r="Y13">
            <v>30000</v>
          </cell>
          <cell r="Z13" t="str">
            <v>E</v>
          </cell>
          <cell r="AA13" t="str">
            <v>Sidenreng Rappang</v>
          </cell>
          <cell r="AR13" t="str">
            <v xml:space="preserve">Juni </v>
          </cell>
        </row>
        <row r="14">
          <cell r="A14">
            <v>7</v>
          </cell>
          <cell r="B14">
            <v>110035858</v>
          </cell>
          <cell r="C14" t="str">
            <v>Herni Widayanti, S.Sos</v>
          </cell>
          <cell r="D14" t="str">
            <v>III/B</v>
          </cell>
          <cell r="E14" t="str">
            <v xml:space="preserve">Penata Muda Tingkat I </v>
          </cell>
          <cell r="F14" t="str">
            <v xml:space="preserve">Staf Subdit Data dan Informasi </v>
          </cell>
          <cell r="G14" t="str">
            <v xml:space="preserve">Makasar </v>
          </cell>
          <cell r="H14">
            <v>3115000</v>
          </cell>
          <cell r="I14">
            <v>39497</v>
          </cell>
          <cell r="J14">
            <v>39499</v>
          </cell>
          <cell r="K14">
            <v>3</v>
          </cell>
          <cell r="L14" t="str">
            <v>hari</v>
          </cell>
          <cell r="M14">
            <v>350000</v>
          </cell>
          <cell r="N14">
            <v>385000</v>
          </cell>
          <cell r="O14" t="str">
            <v>Pesawat Terbang</v>
          </cell>
          <cell r="P14" t="str">
            <v>01.0030.0062.524119 ( B )</v>
          </cell>
          <cell r="Q14" t="str">
            <v xml:space="preserve">Informasi dan Publikasi Pembangunan Ditjen. Cipta Karya </v>
          </cell>
          <cell r="R14" t="str">
            <v>Ir. Dwityo A. Soeranto, MURP</v>
          </cell>
          <cell r="S14" t="str">
            <v xml:space="preserve">Pembinaan dan Pengembangan Pemanfaatan Data dan Informasi </v>
          </cell>
          <cell r="T14" t="str">
            <v>DI</v>
          </cell>
          <cell r="U14">
            <v>110040670</v>
          </cell>
          <cell r="V14" t="str">
            <v xml:space="preserve">Februari </v>
          </cell>
          <cell r="X14">
            <v>18</v>
          </cell>
          <cell r="Y14">
            <v>30000</v>
          </cell>
          <cell r="Z14" t="str">
            <v>E</v>
          </cell>
          <cell r="AA14" t="str">
            <v>Pare-Pare</v>
          </cell>
          <cell r="AR14" t="str">
            <v xml:space="preserve">Maret </v>
          </cell>
        </row>
        <row r="15">
          <cell r="A15">
            <v>8</v>
          </cell>
          <cell r="B15">
            <v>110047019</v>
          </cell>
          <cell r="C15" t="str">
            <v>Sri Purwati, S.Sos</v>
          </cell>
          <cell r="D15" t="str">
            <v>III/A</v>
          </cell>
          <cell r="E15" t="str">
            <v xml:space="preserve">Penata Muda </v>
          </cell>
          <cell r="F15" t="str">
            <v xml:space="preserve">Staf Subdit Data dan Informasi </v>
          </cell>
          <cell r="G15" t="str">
            <v xml:space="preserve">Makasar </v>
          </cell>
          <cell r="H15">
            <v>3115000</v>
          </cell>
          <cell r="I15">
            <v>39497</v>
          </cell>
          <cell r="J15">
            <v>39499</v>
          </cell>
          <cell r="K15">
            <v>3</v>
          </cell>
          <cell r="L15" t="str">
            <v>hari</v>
          </cell>
          <cell r="M15">
            <v>350000</v>
          </cell>
          <cell r="N15">
            <v>385000</v>
          </cell>
          <cell r="O15" t="str">
            <v>Pesawat Terbang</v>
          </cell>
          <cell r="P15" t="str">
            <v>01.0030.0062.524119 ( B )</v>
          </cell>
          <cell r="Q15" t="str">
            <v xml:space="preserve">Informasi dan Publikasi Pembangunan Ditjen. Cipta Karya </v>
          </cell>
          <cell r="R15" t="str">
            <v>Ir. Dwityo A. Soeranto, MURP</v>
          </cell>
          <cell r="S15" t="str">
            <v xml:space="preserve">Pembinaan dan Pengembangan Pemanfaatan Data dan Informasi </v>
          </cell>
          <cell r="T15" t="str">
            <v>DI</v>
          </cell>
          <cell r="U15">
            <v>110040670</v>
          </cell>
          <cell r="V15" t="str">
            <v xml:space="preserve">Februari </v>
          </cell>
          <cell r="X15">
            <v>18</v>
          </cell>
          <cell r="Y15">
            <v>30000</v>
          </cell>
          <cell r="Z15" t="str">
            <v>E</v>
          </cell>
          <cell r="AA15" t="str">
            <v>Pare-Pare</v>
          </cell>
          <cell r="AR15" t="str">
            <v xml:space="preserve">Mei </v>
          </cell>
        </row>
        <row r="16">
          <cell r="A16">
            <v>9</v>
          </cell>
          <cell r="B16">
            <v>110042327</v>
          </cell>
          <cell r="C16" t="str">
            <v>Luargo</v>
          </cell>
          <cell r="D16" t="str">
            <v>III/A</v>
          </cell>
          <cell r="E16" t="str">
            <v xml:space="preserve">Penata Muda </v>
          </cell>
          <cell r="F16" t="str">
            <v xml:space="preserve">Staf Subdit Data dan Informasi </v>
          </cell>
          <cell r="G16" t="str">
            <v xml:space="preserve">Makasar </v>
          </cell>
          <cell r="H16">
            <v>3115000</v>
          </cell>
          <cell r="I16">
            <v>39497</v>
          </cell>
          <cell r="J16">
            <v>39499</v>
          </cell>
          <cell r="K16">
            <v>3</v>
          </cell>
          <cell r="L16" t="str">
            <v>hari</v>
          </cell>
          <cell r="M16">
            <v>350000</v>
          </cell>
          <cell r="N16">
            <v>385000</v>
          </cell>
          <cell r="O16" t="str">
            <v>Pesawat Terbang</v>
          </cell>
          <cell r="P16" t="str">
            <v>01.0030.0062.524119 ( B )</v>
          </cell>
          <cell r="Q16" t="str">
            <v xml:space="preserve">Informasi dan Publikasi Pembangunan Ditjen. Cipta Karya </v>
          </cell>
          <cell r="R16" t="str">
            <v>Ir. Dwityo A. Soeranto, MURP</v>
          </cell>
          <cell r="S16" t="str">
            <v xml:space="preserve">Pembinaan dan Pengembangan Pemanfaatan Data dan Informasi </v>
          </cell>
          <cell r="T16" t="str">
            <v>DI</v>
          </cell>
          <cell r="U16">
            <v>110040670</v>
          </cell>
          <cell r="V16" t="str">
            <v xml:space="preserve">Februari </v>
          </cell>
          <cell r="X16">
            <v>18</v>
          </cell>
          <cell r="Y16">
            <v>30000</v>
          </cell>
          <cell r="Z16" t="str">
            <v>E</v>
          </cell>
          <cell r="AA16" t="str">
            <v>Pare-Pare</v>
          </cell>
          <cell r="AR16" t="str">
            <v>Nopember</v>
          </cell>
        </row>
        <row r="17">
          <cell r="A17">
            <v>10</v>
          </cell>
          <cell r="B17">
            <v>110058007</v>
          </cell>
          <cell r="C17" t="str">
            <v>W. Hardhikaputra, ST</v>
          </cell>
          <cell r="D17" t="str">
            <v>III/A</v>
          </cell>
          <cell r="E17" t="str">
            <v xml:space="preserve">Penata Muda </v>
          </cell>
          <cell r="F17" t="str">
            <v xml:space="preserve">Staf Subdit Data dan Informasi </v>
          </cell>
          <cell r="G17" t="str">
            <v xml:space="preserve">Sorong </v>
          </cell>
          <cell r="H17">
            <v>4482000</v>
          </cell>
          <cell r="I17">
            <v>39497</v>
          </cell>
          <cell r="J17">
            <v>39500</v>
          </cell>
          <cell r="K17">
            <v>4</v>
          </cell>
          <cell r="L17" t="str">
            <v>hari</v>
          </cell>
          <cell r="M17">
            <v>400000</v>
          </cell>
          <cell r="N17">
            <v>330000</v>
          </cell>
          <cell r="O17" t="str">
            <v>Pesawat Terbang</v>
          </cell>
          <cell r="P17" t="str">
            <v>01.0030.0062.524119 ( B )</v>
          </cell>
          <cell r="Q17" t="str">
            <v xml:space="preserve">Informasi dan Publikasi Pembangunan Ditjen. Cipta Karya </v>
          </cell>
          <cell r="R17" t="str">
            <v>Ir. Dwityo A. Soeranto, MURP</v>
          </cell>
          <cell r="S17" t="str">
            <v xml:space="preserve">Pembinaan dan Pengembangan Pemanfaatan Data dan Informasi </v>
          </cell>
          <cell r="T17" t="str">
            <v>DI</v>
          </cell>
          <cell r="U17">
            <v>110040670</v>
          </cell>
          <cell r="V17" t="str">
            <v xml:space="preserve">Februari </v>
          </cell>
          <cell r="X17">
            <v>18</v>
          </cell>
          <cell r="Y17">
            <v>6000</v>
          </cell>
          <cell r="Z17" t="str">
            <v>E</v>
          </cell>
          <cell r="AA17" t="str">
            <v>Sorong</v>
          </cell>
          <cell r="AR17" t="str">
            <v xml:space="preserve">Oktober </v>
          </cell>
        </row>
        <row r="18">
          <cell r="A18">
            <v>11</v>
          </cell>
          <cell r="B18">
            <v>110022507</v>
          </cell>
          <cell r="C18" t="str">
            <v>Fadjar Subchi</v>
          </cell>
          <cell r="D18" t="str">
            <v>II/C</v>
          </cell>
          <cell r="E18" t="str">
            <v xml:space="preserve">Pengatur </v>
          </cell>
          <cell r="F18" t="str">
            <v xml:space="preserve">Staf Subdit Data dan Informasi </v>
          </cell>
          <cell r="G18" t="str">
            <v xml:space="preserve">Sorong </v>
          </cell>
          <cell r="H18">
            <v>4482000</v>
          </cell>
          <cell r="I18">
            <v>39497</v>
          </cell>
          <cell r="J18">
            <v>39500</v>
          </cell>
          <cell r="K18">
            <v>4</v>
          </cell>
          <cell r="L18" t="str">
            <v>hari</v>
          </cell>
          <cell r="M18">
            <v>400000</v>
          </cell>
          <cell r="N18">
            <v>290000</v>
          </cell>
          <cell r="O18" t="str">
            <v>Pesawat Terbang</v>
          </cell>
          <cell r="P18" t="str">
            <v>01.0030.0062.524119 ( B )</v>
          </cell>
          <cell r="Q18" t="str">
            <v xml:space="preserve">Informasi dan Publikasi Pembangunan Ditjen. Cipta Karya </v>
          </cell>
          <cell r="R18" t="str">
            <v>Ir. Dwityo A. Soeranto, MURP</v>
          </cell>
          <cell r="S18" t="str">
            <v xml:space="preserve">Pembinaan dan Pengembangan Pemanfaatan Data dan Informasi </v>
          </cell>
          <cell r="T18" t="str">
            <v>DI</v>
          </cell>
          <cell r="U18">
            <v>110040670</v>
          </cell>
          <cell r="V18" t="str">
            <v xml:space="preserve">Februari </v>
          </cell>
          <cell r="X18">
            <v>18</v>
          </cell>
          <cell r="Y18">
            <v>6000</v>
          </cell>
          <cell r="Z18" t="str">
            <v>F</v>
          </cell>
          <cell r="AA18" t="str">
            <v>Sorong</v>
          </cell>
          <cell r="AR18" t="str">
            <v xml:space="preserve">September </v>
          </cell>
        </row>
        <row r="19">
          <cell r="A19">
            <v>12</v>
          </cell>
          <cell r="B19">
            <v>110057773</v>
          </cell>
          <cell r="C19" t="str">
            <v>Irvandi, S.Kom</v>
          </cell>
          <cell r="D19" t="str">
            <v>III/A</v>
          </cell>
          <cell r="E19" t="str">
            <v xml:space="preserve">Penata Muda </v>
          </cell>
          <cell r="F19" t="str">
            <v xml:space="preserve">Staf Subdit Data dan Informasi </v>
          </cell>
          <cell r="G19" t="str">
            <v xml:space="preserve">Sorong </v>
          </cell>
          <cell r="H19">
            <v>4482000</v>
          </cell>
          <cell r="I19">
            <v>39497</v>
          </cell>
          <cell r="J19">
            <v>39500</v>
          </cell>
          <cell r="K19">
            <v>4</v>
          </cell>
          <cell r="L19" t="str">
            <v>hari</v>
          </cell>
          <cell r="M19">
            <v>400000</v>
          </cell>
          <cell r="N19">
            <v>330000</v>
          </cell>
          <cell r="O19" t="str">
            <v>Pesawat Terbang</v>
          </cell>
          <cell r="P19" t="str">
            <v>01.0030.0062.524119 ( B )</v>
          </cell>
          <cell r="Q19" t="str">
            <v xml:space="preserve">Informasi dan Publikasi Pembangunan Ditjen. Cipta Karya </v>
          </cell>
          <cell r="R19" t="str">
            <v>Ir. Dwityo A. Soeranto, MURP</v>
          </cell>
          <cell r="S19" t="str">
            <v xml:space="preserve">Pembinaan dan Pengembangan Pemanfaatan Data dan Informasi </v>
          </cell>
          <cell r="T19" t="str">
            <v>DI</v>
          </cell>
          <cell r="U19">
            <v>110040670</v>
          </cell>
          <cell r="V19" t="str">
            <v xml:space="preserve">Februari </v>
          </cell>
          <cell r="X19">
            <v>18</v>
          </cell>
          <cell r="Y19">
            <v>6000</v>
          </cell>
          <cell r="Z19" t="str">
            <v>E</v>
          </cell>
          <cell r="AA19" t="str">
            <v>Sorong</v>
          </cell>
        </row>
        <row r="20">
          <cell r="A20">
            <v>13</v>
          </cell>
          <cell r="B20">
            <v>110027460</v>
          </cell>
          <cell r="C20" t="str">
            <v>M. Hasan, BE</v>
          </cell>
          <cell r="D20" t="str">
            <v>III/C</v>
          </cell>
          <cell r="E20" t="str">
            <v xml:space="preserve">Penata </v>
          </cell>
          <cell r="F20" t="str">
            <v xml:space="preserve">Staf Subdit Data dan Informasi </v>
          </cell>
          <cell r="G20" t="str">
            <v xml:space="preserve">Palangkaraya </v>
          </cell>
          <cell r="H20">
            <v>2270800</v>
          </cell>
          <cell r="I20">
            <v>39503</v>
          </cell>
          <cell r="J20">
            <v>39505</v>
          </cell>
          <cell r="K20">
            <v>3</v>
          </cell>
          <cell r="L20" t="str">
            <v>hari</v>
          </cell>
          <cell r="M20">
            <v>300000</v>
          </cell>
          <cell r="N20">
            <v>288000</v>
          </cell>
          <cell r="O20" t="str">
            <v>Pesawat Terbang</v>
          </cell>
          <cell r="P20" t="str">
            <v>01.0030.0062.524119 ( B )</v>
          </cell>
          <cell r="Q20" t="str">
            <v xml:space="preserve">Informasi dan Publikasi Pembangunan Ditjen. Cipta Karya </v>
          </cell>
          <cell r="R20" t="str">
            <v>Ir. Dwityo A. Soeranto, MURP</v>
          </cell>
          <cell r="S20" t="str">
            <v xml:space="preserve">Pembinaan dan Pengembangan Pemanfaatan Data dan Informasi </v>
          </cell>
          <cell r="T20" t="str">
            <v>DI</v>
          </cell>
          <cell r="U20">
            <v>110040670</v>
          </cell>
          <cell r="V20" t="str">
            <v xml:space="preserve">Februari </v>
          </cell>
          <cell r="X20">
            <v>22</v>
          </cell>
          <cell r="Y20">
            <v>8000</v>
          </cell>
          <cell r="Z20" t="str">
            <v>E</v>
          </cell>
          <cell r="AA20" t="str">
            <v xml:space="preserve">Palangkaraya </v>
          </cell>
        </row>
        <row r="21">
          <cell r="A21">
            <v>14</v>
          </cell>
          <cell r="B21" t="str">
            <v>--</v>
          </cell>
          <cell r="C21" t="str">
            <v>Djati Waluyo W, Amd</v>
          </cell>
          <cell r="D21" t="str">
            <v>II/B</v>
          </cell>
          <cell r="E21" t="str">
            <v>Pengatur Muda Tingkat I</v>
          </cell>
          <cell r="F21" t="str">
            <v xml:space="preserve">Staf Subdit Data dan Informasi </v>
          </cell>
          <cell r="G21" t="str">
            <v xml:space="preserve">Palangkaraya </v>
          </cell>
          <cell r="H21">
            <v>2270800</v>
          </cell>
          <cell r="I21">
            <v>39503</v>
          </cell>
          <cell r="J21">
            <v>39505</v>
          </cell>
          <cell r="K21">
            <v>3</v>
          </cell>
          <cell r="L21" t="str">
            <v>hari</v>
          </cell>
          <cell r="M21">
            <v>300000</v>
          </cell>
          <cell r="N21">
            <v>225000</v>
          </cell>
          <cell r="O21" t="str">
            <v>Pesawat Terbang</v>
          </cell>
          <cell r="P21" t="str">
            <v>01.0030.0062.524119 ( B )</v>
          </cell>
          <cell r="Q21" t="str">
            <v xml:space="preserve">Informasi dan Publikasi Pembangunan Ditjen. Cipta Karya </v>
          </cell>
          <cell r="R21" t="str">
            <v>Ir. Dwityo A. Soeranto, MURP</v>
          </cell>
          <cell r="S21" t="str">
            <v xml:space="preserve">Pembinaan dan Pengembangan Pemanfaatan Data dan Informasi </v>
          </cell>
          <cell r="T21" t="str">
            <v>DI</v>
          </cell>
          <cell r="U21">
            <v>110040670</v>
          </cell>
          <cell r="V21" t="str">
            <v xml:space="preserve">Februari </v>
          </cell>
          <cell r="X21">
            <v>22</v>
          </cell>
          <cell r="Y21">
            <v>8000</v>
          </cell>
          <cell r="Z21" t="str">
            <v>F</v>
          </cell>
          <cell r="AA21" t="str">
            <v xml:space="preserve">Palangkaraya </v>
          </cell>
        </row>
        <row r="22">
          <cell r="A22">
            <v>15</v>
          </cell>
          <cell r="B22">
            <v>110055394</v>
          </cell>
          <cell r="C22" t="str">
            <v>Dra. Wardhiana S.</v>
          </cell>
          <cell r="D22" t="str">
            <v>III/B</v>
          </cell>
          <cell r="E22" t="str">
            <v xml:space="preserve">Penata Muda Tingkat I </v>
          </cell>
          <cell r="F22" t="str">
            <v xml:space="preserve">Staf Subdit Data dan Informasi </v>
          </cell>
          <cell r="G22" t="str">
            <v xml:space="preserve">Palangkaraya </v>
          </cell>
          <cell r="H22">
            <v>2270800</v>
          </cell>
          <cell r="I22">
            <v>39503</v>
          </cell>
          <cell r="J22">
            <v>39505</v>
          </cell>
          <cell r="K22">
            <v>3</v>
          </cell>
          <cell r="L22" t="str">
            <v>hari</v>
          </cell>
          <cell r="M22">
            <v>300000</v>
          </cell>
          <cell r="N22">
            <v>288000</v>
          </cell>
          <cell r="O22" t="str">
            <v>Pesawat Terbang</v>
          </cell>
          <cell r="P22" t="str">
            <v>01.0030.0062.524119 ( B )</v>
          </cell>
          <cell r="Q22" t="str">
            <v xml:space="preserve">Informasi dan Publikasi Pembangunan Ditjen. Cipta Karya </v>
          </cell>
          <cell r="R22" t="str">
            <v>Ir. Dwityo A. Soeranto, MURP</v>
          </cell>
          <cell r="S22" t="str">
            <v xml:space="preserve">Pembinaan dan Pengembangan Pemanfaatan Data dan Informasi </v>
          </cell>
          <cell r="T22" t="str">
            <v>DI</v>
          </cell>
          <cell r="U22">
            <v>110040670</v>
          </cell>
          <cell r="V22" t="str">
            <v xml:space="preserve">Februari </v>
          </cell>
          <cell r="X22">
            <v>22</v>
          </cell>
          <cell r="Y22">
            <v>8000</v>
          </cell>
          <cell r="Z22" t="str">
            <v>E</v>
          </cell>
          <cell r="AA22" t="str">
            <v xml:space="preserve">Palangkaraya </v>
          </cell>
        </row>
        <row r="23">
          <cell r="A23">
            <v>16</v>
          </cell>
          <cell r="B23">
            <v>110053779</v>
          </cell>
          <cell r="C23" t="str">
            <v>Deden Setyawan, BE</v>
          </cell>
          <cell r="D23" t="str">
            <v>III/A</v>
          </cell>
          <cell r="E23" t="str">
            <v xml:space="preserve">Penata Muda </v>
          </cell>
          <cell r="F23" t="str">
            <v xml:space="preserve">Staf Subdit Data dan Informasi </v>
          </cell>
          <cell r="G23" t="str">
            <v xml:space="preserve">Palu </v>
          </cell>
          <cell r="H23">
            <v>3898000</v>
          </cell>
          <cell r="I23">
            <v>39503</v>
          </cell>
          <cell r="J23">
            <v>39505</v>
          </cell>
          <cell r="K23">
            <v>3</v>
          </cell>
          <cell r="L23" t="str">
            <v>hari</v>
          </cell>
          <cell r="M23">
            <v>300000</v>
          </cell>
          <cell r="N23">
            <v>330000</v>
          </cell>
          <cell r="O23" t="str">
            <v>Pesawat Terbang</v>
          </cell>
          <cell r="P23" t="str">
            <v>01.0030.0062.524119 ( B )</v>
          </cell>
          <cell r="Q23" t="str">
            <v xml:space="preserve">Informasi dan Publikasi Pembangunan Ditjen. Cipta Karya </v>
          </cell>
          <cell r="R23" t="str">
            <v>Ir. Dwityo A. Soeranto, MURP</v>
          </cell>
          <cell r="S23" t="str">
            <v xml:space="preserve">Pembinaan dan Pengembangan Pemanfaatan Data dan Informasi </v>
          </cell>
          <cell r="T23" t="str">
            <v>DI</v>
          </cell>
          <cell r="U23">
            <v>110040670</v>
          </cell>
          <cell r="V23" t="str">
            <v xml:space="preserve">Februari </v>
          </cell>
          <cell r="X23">
            <v>22</v>
          </cell>
          <cell r="Y23">
            <v>9000</v>
          </cell>
          <cell r="Z23" t="str">
            <v>E</v>
          </cell>
          <cell r="AA23" t="str">
            <v>Palopo</v>
          </cell>
        </row>
        <row r="24">
          <cell r="A24">
            <v>17</v>
          </cell>
          <cell r="B24">
            <v>110039315</v>
          </cell>
          <cell r="C24" t="str">
            <v>Indro Prasetyo, ST</v>
          </cell>
          <cell r="D24" t="str">
            <v>III/B</v>
          </cell>
          <cell r="E24" t="str">
            <v xml:space="preserve">Penata Muda Tingkat I </v>
          </cell>
          <cell r="F24" t="str">
            <v xml:space="preserve">Staf Subdit Data dan Informasi </v>
          </cell>
          <cell r="G24" t="str">
            <v xml:space="preserve">Palu </v>
          </cell>
          <cell r="H24">
            <v>3898000</v>
          </cell>
          <cell r="I24">
            <v>39503</v>
          </cell>
          <cell r="J24">
            <v>39505</v>
          </cell>
          <cell r="K24">
            <v>3</v>
          </cell>
          <cell r="L24" t="str">
            <v>hari</v>
          </cell>
          <cell r="M24">
            <v>300000</v>
          </cell>
          <cell r="N24">
            <v>330000</v>
          </cell>
          <cell r="O24" t="str">
            <v>Pesawat Terbang</v>
          </cell>
          <cell r="P24" t="str">
            <v>01.0030.0062.524119 ( B )</v>
          </cell>
          <cell r="Q24" t="str">
            <v xml:space="preserve">Informasi dan Publikasi Pembangunan Ditjen. Cipta Karya </v>
          </cell>
          <cell r="R24" t="str">
            <v>Ir. Dwityo A. Soeranto, MURP</v>
          </cell>
          <cell r="S24" t="str">
            <v xml:space="preserve">Pembinaan dan Pengembangan Pemanfaatan Data dan Informasi </v>
          </cell>
          <cell r="T24" t="str">
            <v>DI</v>
          </cell>
          <cell r="U24">
            <v>110040670</v>
          </cell>
          <cell r="V24" t="str">
            <v xml:space="preserve">Februari </v>
          </cell>
          <cell r="X24">
            <v>22</v>
          </cell>
          <cell r="Y24">
            <v>9000</v>
          </cell>
          <cell r="Z24" t="str">
            <v>E</v>
          </cell>
          <cell r="AA24" t="str">
            <v>Palopo</v>
          </cell>
        </row>
        <row r="25">
          <cell r="A25">
            <v>18</v>
          </cell>
          <cell r="B25">
            <v>110031791</v>
          </cell>
          <cell r="C25" t="str">
            <v>Ahmad Saal</v>
          </cell>
          <cell r="D25" t="str">
            <v>II/D</v>
          </cell>
          <cell r="E25" t="str">
            <v xml:space="preserve">Pengatur Tingkat I </v>
          </cell>
          <cell r="F25" t="str">
            <v xml:space="preserve">Staf Subdit Data dan Informasi </v>
          </cell>
          <cell r="G25" t="str">
            <v xml:space="preserve">Palu </v>
          </cell>
          <cell r="H25">
            <v>3898000</v>
          </cell>
          <cell r="I25">
            <v>39503</v>
          </cell>
          <cell r="J25">
            <v>39505</v>
          </cell>
          <cell r="K25">
            <v>3</v>
          </cell>
          <cell r="L25" t="str">
            <v>hari</v>
          </cell>
          <cell r="M25">
            <v>300000</v>
          </cell>
          <cell r="N25">
            <v>165000</v>
          </cell>
          <cell r="O25" t="str">
            <v>Pesawat Terbang</v>
          </cell>
          <cell r="P25" t="str">
            <v>01.0030.0062.524119 ( B )</v>
          </cell>
          <cell r="Q25" t="str">
            <v xml:space="preserve">Informasi dan Publikasi Pembangunan Ditjen. Cipta Karya </v>
          </cell>
          <cell r="R25" t="str">
            <v>Ir. Dwityo A. Soeranto, MURP</v>
          </cell>
          <cell r="S25" t="str">
            <v xml:space="preserve">Pembinaan dan Pengembangan Pemanfaatan Data dan Informasi </v>
          </cell>
          <cell r="T25" t="str">
            <v>DI</v>
          </cell>
          <cell r="U25">
            <v>110040670</v>
          </cell>
          <cell r="V25" t="str">
            <v xml:space="preserve">Februari </v>
          </cell>
          <cell r="X25">
            <v>22</v>
          </cell>
          <cell r="Y25">
            <v>9000</v>
          </cell>
          <cell r="Z25" t="str">
            <v>F</v>
          </cell>
          <cell r="AA25" t="str">
            <v>Palopo</v>
          </cell>
        </row>
        <row r="26">
          <cell r="A26">
            <v>19</v>
          </cell>
          <cell r="B26" t="str">
            <v>----</v>
          </cell>
          <cell r="C26" t="str">
            <v xml:space="preserve">Nawung Agora S.Sos </v>
          </cell>
          <cell r="D26" t="str">
            <v>III/A</v>
          </cell>
          <cell r="E26" t="str">
            <v xml:space="preserve">Penata Muda </v>
          </cell>
          <cell r="F26" t="str">
            <v xml:space="preserve">Staf Subdit Data dan Informasi </v>
          </cell>
          <cell r="G26" t="str">
            <v xml:space="preserve">Makasar </v>
          </cell>
          <cell r="H26">
            <v>3115000</v>
          </cell>
          <cell r="I26">
            <v>39503</v>
          </cell>
          <cell r="J26">
            <v>39505</v>
          </cell>
          <cell r="K26">
            <v>3</v>
          </cell>
          <cell r="L26" t="str">
            <v>hari</v>
          </cell>
          <cell r="M26">
            <v>350000</v>
          </cell>
          <cell r="N26">
            <v>385000</v>
          </cell>
          <cell r="O26" t="str">
            <v>Pesawat Terbang</v>
          </cell>
          <cell r="P26" t="str">
            <v>01.0030.0062.524119 ( B )</v>
          </cell>
          <cell r="Q26" t="str">
            <v xml:space="preserve">Informasi dan Publikasi Pembangunan Ditjen. Cipta Karya </v>
          </cell>
          <cell r="R26" t="str">
            <v>Ir. Dwityo A. Soeranto, MURP</v>
          </cell>
          <cell r="S26" t="str">
            <v xml:space="preserve">Pembinaan dan Pengembangan Pemanfaatan Data dan Informasi </v>
          </cell>
          <cell r="T26" t="str">
            <v>DI</v>
          </cell>
          <cell r="U26">
            <v>110040670</v>
          </cell>
          <cell r="V26" t="str">
            <v xml:space="preserve">Februari </v>
          </cell>
          <cell r="X26">
            <v>22</v>
          </cell>
          <cell r="Y26">
            <v>30000</v>
          </cell>
          <cell r="Z26" t="str">
            <v>E</v>
          </cell>
          <cell r="AA26" t="str">
            <v>Barru</v>
          </cell>
        </row>
        <row r="27">
          <cell r="A27">
            <v>20</v>
          </cell>
          <cell r="B27">
            <v>110045359</v>
          </cell>
          <cell r="C27" t="str">
            <v>Darlina</v>
          </cell>
          <cell r="D27" t="str">
            <v>III/A</v>
          </cell>
          <cell r="E27" t="str">
            <v xml:space="preserve">Penata Muda </v>
          </cell>
          <cell r="F27" t="str">
            <v xml:space="preserve">Staf Subdit Data dan Informasi </v>
          </cell>
          <cell r="G27" t="str">
            <v xml:space="preserve">Makasar </v>
          </cell>
          <cell r="H27">
            <v>3115000</v>
          </cell>
          <cell r="I27">
            <v>39503</v>
          </cell>
          <cell r="J27">
            <v>39505</v>
          </cell>
          <cell r="K27">
            <v>3</v>
          </cell>
          <cell r="L27" t="str">
            <v>hari</v>
          </cell>
          <cell r="M27">
            <v>350000</v>
          </cell>
          <cell r="N27">
            <v>385000</v>
          </cell>
          <cell r="O27" t="str">
            <v>Pesawat Terbang</v>
          </cell>
          <cell r="P27" t="str">
            <v>01.0030.0062.524119 ( B )</v>
          </cell>
          <cell r="Q27" t="str">
            <v xml:space="preserve">Informasi dan Publikasi Pembangunan Ditjen. Cipta Karya </v>
          </cell>
          <cell r="R27" t="str">
            <v>Ir. Dwityo A. Soeranto, MURP</v>
          </cell>
          <cell r="S27" t="str">
            <v xml:space="preserve">Pembinaan dan Pengembangan Pemanfaatan Data dan Informasi </v>
          </cell>
          <cell r="T27" t="str">
            <v>DI</v>
          </cell>
          <cell r="U27">
            <v>110040670</v>
          </cell>
          <cell r="V27" t="str">
            <v xml:space="preserve">Februari </v>
          </cell>
          <cell r="X27">
            <v>22</v>
          </cell>
          <cell r="Y27">
            <v>30000</v>
          </cell>
          <cell r="Z27" t="str">
            <v>E</v>
          </cell>
          <cell r="AA27" t="str">
            <v>Barru</v>
          </cell>
        </row>
        <row r="28">
          <cell r="A28">
            <v>21</v>
          </cell>
          <cell r="B28" t="str">
            <v>---</v>
          </cell>
          <cell r="C28" t="str">
            <v>Nur Eniwati, SE</v>
          </cell>
          <cell r="D28" t="str">
            <v>III/A</v>
          </cell>
          <cell r="E28" t="str">
            <v xml:space="preserve">Penata Muda </v>
          </cell>
          <cell r="F28" t="str">
            <v xml:space="preserve">Staf Subdit Data dan Informasi </v>
          </cell>
          <cell r="G28" t="str">
            <v xml:space="preserve">Makasar </v>
          </cell>
          <cell r="H28">
            <v>3115000</v>
          </cell>
          <cell r="I28">
            <v>39503</v>
          </cell>
          <cell r="J28">
            <v>39505</v>
          </cell>
          <cell r="K28">
            <v>3</v>
          </cell>
          <cell r="L28" t="str">
            <v>hari</v>
          </cell>
          <cell r="M28">
            <v>350000</v>
          </cell>
          <cell r="N28">
            <v>385000</v>
          </cell>
          <cell r="O28" t="str">
            <v>Pesawat Terbang</v>
          </cell>
          <cell r="P28" t="str">
            <v>01.0030.0062.524119 ( B )</v>
          </cell>
          <cell r="Q28" t="str">
            <v xml:space="preserve">Informasi dan Publikasi Pembangunan Ditjen. Cipta Karya </v>
          </cell>
          <cell r="R28" t="str">
            <v>Ir. Dwityo A. Soeranto, MURP</v>
          </cell>
          <cell r="S28" t="str">
            <v xml:space="preserve">Pembinaan dan Pengembangan Pemanfaatan Data dan Informasi </v>
          </cell>
          <cell r="T28" t="str">
            <v>DI</v>
          </cell>
          <cell r="U28">
            <v>110040670</v>
          </cell>
          <cell r="V28" t="str">
            <v xml:space="preserve">Februari </v>
          </cell>
          <cell r="X28">
            <v>22</v>
          </cell>
          <cell r="Y28">
            <v>30000</v>
          </cell>
          <cell r="Z28" t="str">
            <v>E</v>
          </cell>
          <cell r="AA28" t="str">
            <v>Barru</v>
          </cell>
        </row>
        <row r="29">
          <cell r="A29">
            <v>22</v>
          </cell>
          <cell r="B29">
            <v>110018474</v>
          </cell>
          <cell r="C29" t="str">
            <v>Tati Sisyurtati</v>
          </cell>
          <cell r="D29" t="str">
            <v>III/B</v>
          </cell>
          <cell r="E29" t="str">
            <v xml:space="preserve">Penata Muda Tingkat I </v>
          </cell>
          <cell r="F29" t="str">
            <v>Staf Setditjen. Cipta Karya</v>
          </cell>
          <cell r="G29" t="str">
            <v xml:space="preserve">Palangkaraya </v>
          </cell>
          <cell r="H29">
            <v>1841300</v>
          </cell>
          <cell r="I29">
            <v>39503</v>
          </cell>
          <cell r="J29">
            <v>39505</v>
          </cell>
          <cell r="K29">
            <v>3</v>
          </cell>
          <cell r="L29" t="str">
            <v>hari</v>
          </cell>
          <cell r="M29">
            <v>300000</v>
          </cell>
          <cell r="N29">
            <v>288000</v>
          </cell>
          <cell r="O29" t="str">
            <v>Pesawat Terbang</v>
          </cell>
          <cell r="P29" t="str">
            <v>01.0030.4544.524119</v>
          </cell>
          <cell r="Q29" t="str">
            <v xml:space="preserve">Pemantauan dan Pengendalian Pinjaman/Hibah Luar Negeri di lingkungan Direktorat Jenderal Cipta Karya </v>
          </cell>
          <cell r="R29" t="str">
            <v>Ir. Dwityo A. Soeranto, MURP</v>
          </cell>
          <cell r="S29" t="str">
            <v xml:space="preserve">Pembinaan dan Pengembangan Pemanfaatan Data dan Informasi </v>
          </cell>
          <cell r="T29" t="str">
            <v>DI</v>
          </cell>
          <cell r="U29">
            <v>110040670</v>
          </cell>
          <cell r="V29" t="str">
            <v xml:space="preserve">Februari </v>
          </cell>
          <cell r="X29">
            <v>22</v>
          </cell>
          <cell r="Z29" t="str">
            <v>E</v>
          </cell>
          <cell r="AA29" t="str">
            <v xml:space="preserve">Palangkaraya </v>
          </cell>
        </row>
        <row r="30">
          <cell r="A30">
            <v>23</v>
          </cell>
          <cell r="B30">
            <v>110027587</v>
          </cell>
          <cell r="C30" t="str">
            <v>Sudarwanto, SE, MA</v>
          </cell>
          <cell r="D30" t="str">
            <v>IV/A</v>
          </cell>
          <cell r="E30" t="str">
            <v xml:space="preserve">Pembina </v>
          </cell>
          <cell r="F30" t="str">
            <v>Kepala UP2PHLN</v>
          </cell>
          <cell r="G30" t="str">
            <v xml:space="preserve">Yogyakarta </v>
          </cell>
          <cell r="H30">
            <v>1317900</v>
          </cell>
          <cell r="I30">
            <v>39559</v>
          </cell>
          <cell r="J30">
            <v>39560</v>
          </cell>
          <cell r="K30">
            <v>2</v>
          </cell>
          <cell r="L30" t="str">
            <v>hari</v>
          </cell>
          <cell r="M30">
            <v>350000</v>
          </cell>
          <cell r="N30">
            <v>459000</v>
          </cell>
          <cell r="O30" t="str">
            <v>Pesawat Terbang</v>
          </cell>
          <cell r="P30" t="str">
            <v>01.0030.4544.524119</v>
          </cell>
          <cell r="Q30" t="str">
            <v xml:space="preserve">Pemantauan dan Pengendalian Pinjaman/Hibah Luar Negeri di lingkungan Direktorat Jenderal Cipta Karya </v>
          </cell>
          <cell r="R30" t="str">
            <v>Ir. Dwityo A. Soeranto, MURP</v>
          </cell>
          <cell r="S30" t="str">
            <v xml:space="preserve">Pembinaan dan Pengembangan Pemanfaatan Data dan Informasi </v>
          </cell>
          <cell r="T30" t="str">
            <v>DI</v>
          </cell>
          <cell r="U30">
            <v>110040670</v>
          </cell>
          <cell r="V30" t="str">
            <v xml:space="preserve">April </v>
          </cell>
          <cell r="X30">
            <v>18</v>
          </cell>
          <cell r="Y30">
            <v>25000</v>
          </cell>
          <cell r="Z30" t="str">
            <v>D</v>
          </cell>
          <cell r="AA30" t="str">
            <v>Yogyakarta</v>
          </cell>
        </row>
        <row r="31">
          <cell r="A31">
            <v>24</v>
          </cell>
          <cell r="C31">
            <v>0</v>
          </cell>
          <cell r="D31" t="e">
            <v>#N/A</v>
          </cell>
          <cell r="E31" t="e">
            <v>#N/A</v>
          </cell>
          <cell r="F31" t="e">
            <v>#N/A</v>
          </cell>
          <cell r="K31">
            <v>1</v>
          </cell>
          <cell r="L31" t="str">
            <v>hari</v>
          </cell>
          <cell r="M31" t="e">
            <v>#N/A</v>
          </cell>
          <cell r="N31" t="e">
            <v>#N/A</v>
          </cell>
          <cell r="O31" t="str">
            <v>Pesawat Terbang</v>
          </cell>
          <cell r="Q31" t="e">
            <v>#N/A</v>
          </cell>
          <cell r="R31" t="e">
            <v>#N/A</v>
          </cell>
          <cell r="S31" t="e">
            <v>#N/A</v>
          </cell>
          <cell r="T31" t="e">
            <v>#N/A</v>
          </cell>
          <cell r="U31" t="e">
            <v>#N/A</v>
          </cell>
          <cell r="Z31" t="e">
            <v>#N/A</v>
          </cell>
        </row>
        <row r="32">
          <cell r="A32">
            <v>25</v>
          </cell>
          <cell r="B32">
            <v>110038404</v>
          </cell>
          <cell r="C32" t="str">
            <v>Tjitro Sudiro, BBM</v>
          </cell>
          <cell r="D32" t="str">
            <v>III/C</v>
          </cell>
          <cell r="E32" t="str">
            <v xml:space="preserve">Penata </v>
          </cell>
          <cell r="F32" t="str">
            <v>Staf Dit. Bina Program</v>
          </cell>
          <cell r="G32" t="str">
            <v>Mataram</v>
          </cell>
          <cell r="H32">
            <v>2317800</v>
          </cell>
          <cell r="I32">
            <v>39497</v>
          </cell>
          <cell r="J32">
            <v>39499</v>
          </cell>
          <cell r="K32">
            <v>3</v>
          </cell>
          <cell r="L32" t="str">
            <v>hari</v>
          </cell>
          <cell r="M32">
            <v>350000</v>
          </cell>
          <cell r="N32">
            <v>350000</v>
          </cell>
          <cell r="O32" t="str">
            <v>Pesawat Terbang</v>
          </cell>
          <cell r="P32" t="str">
            <v>01.0030.4544.524119</v>
          </cell>
          <cell r="Q32" t="str">
            <v xml:space="preserve">Pemantauan dan Pengendalian Pinjaman/Hibah Luar Negeri di lingkungan Direktorat Jenderal Cipta Karya </v>
          </cell>
          <cell r="R32" t="str">
            <v>Ir. Dwityo A. Soeranto, MURP</v>
          </cell>
          <cell r="S32" t="str">
            <v xml:space="preserve">Pembinaan dan Pengembangan Pemanfaatan Data dan Informasi </v>
          </cell>
          <cell r="T32" t="str">
            <v>DI</v>
          </cell>
          <cell r="U32">
            <v>110040670</v>
          </cell>
          <cell r="V32" t="str">
            <v xml:space="preserve">Februari </v>
          </cell>
          <cell r="X32">
            <v>18</v>
          </cell>
          <cell r="Y32">
            <v>20000</v>
          </cell>
          <cell r="Z32" t="str">
            <v>E</v>
          </cell>
          <cell r="AA32" t="str">
            <v>Mataram</v>
          </cell>
        </row>
        <row r="33">
          <cell r="A33">
            <v>26</v>
          </cell>
          <cell r="B33">
            <v>110055972</v>
          </cell>
          <cell r="C33" t="str">
            <v>Tukiman</v>
          </cell>
          <cell r="D33" t="str">
            <v>II/A</v>
          </cell>
          <cell r="E33" t="str">
            <v xml:space="preserve">Pengatur Muda </v>
          </cell>
          <cell r="F33" t="str">
            <v>Staf Tata Usaha</v>
          </cell>
          <cell r="G33" t="str">
            <v>Mataram</v>
          </cell>
          <cell r="H33">
            <v>2317800</v>
          </cell>
          <cell r="I33">
            <v>39497</v>
          </cell>
          <cell r="J33">
            <v>39499</v>
          </cell>
          <cell r="K33">
            <v>3</v>
          </cell>
          <cell r="L33" t="str">
            <v>hari</v>
          </cell>
          <cell r="M33">
            <v>350000</v>
          </cell>
          <cell r="N33">
            <v>215000</v>
          </cell>
          <cell r="O33" t="str">
            <v>Pesawat Terbang</v>
          </cell>
          <cell r="P33" t="str">
            <v>01.0030.4544.524119</v>
          </cell>
          <cell r="Q33" t="str">
            <v xml:space="preserve">Pemantauan dan Pengendalian Pinjaman/Hibah Luar Negeri di lingkungan Direktorat Jenderal Cipta Karya </v>
          </cell>
          <cell r="R33" t="str">
            <v>Ir. Dwityo A. Soeranto, MURP</v>
          </cell>
          <cell r="S33" t="str">
            <v xml:space="preserve">Pembinaan dan Pengembangan Pemanfaatan Data dan Informasi </v>
          </cell>
          <cell r="T33" t="str">
            <v>DI</v>
          </cell>
          <cell r="U33">
            <v>110040670</v>
          </cell>
          <cell r="V33" t="str">
            <v xml:space="preserve">Februari </v>
          </cell>
          <cell r="X33">
            <v>18</v>
          </cell>
          <cell r="Y33">
            <v>20000</v>
          </cell>
          <cell r="Z33" t="str">
            <v>F</v>
          </cell>
          <cell r="AA33" t="str">
            <v>Mataram</v>
          </cell>
        </row>
        <row r="34">
          <cell r="A34">
            <v>27</v>
          </cell>
          <cell r="B34">
            <v>110056838</v>
          </cell>
          <cell r="C34" t="str">
            <v>Avrina Dewi Anggraeni, ST</v>
          </cell>
          <cell r="D34" t="str">
            <v>III/B</v>
          </cell>
          <cell r="E34" t="str">
            <v xml:space="preserve">Penata Muda Tingkat I </v>
          </cell>
          <cell r="F34" t="str">
            <v xml:space="preserve">Staf Subdit KLN dan Pola Investasi </v>
          </cell>
          <cell r="G34" t="str">
            <v xml:space="preserve">Makasar </v>
          </cell>
          <cell r="H34">
            <v>3035000</v>
          </cell>
          <cell r="I34">
            <v>39497</v>
          </cell>
          <cell r="J34">
            <v>39499</v>
          </cell>
          <cell r="K34">
            <v>3</v>
          </cell>
          <cell r="L34" t="str">
            <v>hari</v>
          </cell>
          <cell r="M34">
            <v>350000</v>
          </cell>
          <cell r="N34">
            <v>385000</v>
          </cell>
          <cell r="O34" t="str">
            <v>Pesawat Terbang</v>
          </cell>
          <cell r="P34" t="str">
            <v>01.0030.4544.524119</v>
          </cell>
          <cell r="Q34" t="str">
            <v xml:space="preserve">Pemantauan dan Pengendalian Pinjaman/Hibah Luar Negeri di lingkungan Direktorat Jenderal Cipta Karya </v>
          </cell>
          <cell r="R34" t="str">
            <v>Ir. Dwityo A. Soeranto, MURP</v>
          </cell>
          <cell r="S34" t="str">
            <v xml:space="preserve">Pembinaan dan Pengembangan Pemanfaatan Data dan Informasi </v>
          </cell>
          <cell r="T34" t="str">
            <v>DI</v>
          </cell>
          <cell r="U34">
            <v>110040670</v>
          </cell>
          <cell r="V34" t="str">
            <v xml:space="preserve">Februari </v>
          </cell>
          <cell r="X34">
            <v>18</v>
          </cell>
          <cell r="Y34">
            <v>30000</v>
          </cell>
          <cell r="Z34" t="str">
            <v>E</v>
          </cell>
          <cell r="AA34" t="str">
            <v xml:space="preserve">Makasar </v>
          </cell>
        </row>
        <row r="35">
          <cell r="A35">
            <v>28</v>
          </cell>
          <cell r="B35">
            <v>110051251</v>
          </cell>
          <cell r="C35" t="str">
            <v>Suwarto</v>
          </cell>
          <cell r="D35" t="str">
            <v>I/C</v>
          </cell>
          <cell r="E35" t="str">
            <v>Juru</v>
          </cell>
          <cell r="F35" t="str">
            <v>Staf Tata Usaha</v>
          </cell>
          <cell r="G35" t="str">
            <v xml:space="preserve">Makasar </v>
          </cell>
          <cell r="H35">
            <v>3003500</v>
          </cell>
          <cell r="I35">
            <v>39497</v>
          </cell>
          <cell r="J35">
            <v>39499</v>
          </cell>
          <cell r="K35">
            <v>3</v>
          </cell>
          <cell r="L35" t="str">
            <v>hari</v>
          </cell>
          <cell r="M35">
            <v>350000</v>
          </cell>
          <cell r="N35">
            <v>220000</v>
          </cell>
          <cell r="O35" t="str">
            <v>Pesawat Terbang</v>
          </cell>
          <cell r="P35" t="str">
            <v>01.0030.4544.524119</v>
          </cell>
          <cell r="Q35" t="str">
            <v xml:space="preserve">Pemantauan dan Pengendalian Pinjaman/Hibah Luar Negeri di lingkungan Direktorat Jenderal Cipta Karya </v>
          </cell>
          <cell r="R35" t="str">
            <v>Ir. Dwityo A. Soeranto, MURP</v>
          </cell>
          <cell r="S35" t="str">
            <v xml:space="preserve">Pembinaan dan Pengembangan Pemanfaatan Data dan Informasi </v>
          </cell>
          <cell r="T35" t="str">
            <v>DI</v>
          </cell>
          <cell r="U35">
            <v>110040670</v>
          </cell>
          <cell r="V35" t="str">
            <v xml:space="preserve">Februari </v>
          </cell>
          <cell r="X35">
            <v>18</v>
          </cell>
          <cell r="Y35">
            <v>30000</v>
          </cell>
          <cell r="Z35" t="str">
            <v>F</v>
          </cell>
          <cell r="AA35" t="str">
            <v xml:space="preserve">Makasar </v>
          </cell>
        </row>
        <row r="36">
          <cell r="A36">
            <v>29</v>
          </cell>
          <cell r="B36">
            <v>110037766</v>
          </cell>
          <cell r="C36" t="str">
            <v>Syakbanny Munzief</v>
          </cell>
          <cell r="D36" t="str">
            <v>III/A</v>
          </cell>
          <cell r="E36" t="str">
            <v xml:space="preserve">Penata Muda </v>
          </cell>
          <cell r="F36" t="str">
            <v>Staf Tata Usaha</v>
          </cell>
          <cell r="G36" t="str">
            <v>Gorontalo</v>
          </cell>
          <cell r="H36">
            <v>5042000</v>
          </cell>
          <cell r="I36">
            <v>39497</v>
          </cell>
          <cell r="J36">
            <v>39499</v>
          </cell>
          <cell r="K36">
            <v>3</v>
          </cell>
          <cell r="L36" t="str">
            <v>hari</v>
          </cell>
          <cell r="M36">
            <v>300000</v>
          </cell>
          <cell r="N36">
            <v>330000</v>
          </cell>
          <cell r="O36" t="str">
            <v>Pesawat Terbang</v>
          </cell>
          <cell r="P36" t="str">
            <v>01.0030.4544.524119</v>
          </cell>
          <cell r="Q36" t="str">
            <v xml:space="preserve">Pemantauan dan Pengendalian Pinjaman/Hibah Luar Negeri di lingkungan Direktorat Jenderal Cipta Karya </v>
          </cell>
          <cell r="R36" t="str">
            <v>Ir. Dwityo A. Soeranto, MURP</v>
          </cell>
          <cell r="S36" t="str">
            <v xml:space="preserve">Pembinaan dan Pengembangan Pemanfaatan Data dan Informasi </v>
          </cell>
          <cell r="T36" t="str">
            <v>DI</v>
          </cell>
          <cell r="U36">
            <v>110040670</v>
          </cell>
          <cell r="V36" t="str">
            <v xml:space="preserve">Februari </v>
          </cell>
          <cell r="X36">
            <v>18</v>
          </cell>
          <cell r="Y36">
            <v>9000</v>
          </cell>
          <cell r="Z36" t="str">
            <v>E</v>
          </cell>
          <cell r="AA36" t="str">
            <v>Gorontalo</v>
          </cell>
        </row>
        <row r="37">
          <cell r="A37">
            <v>30</v>
          </cell>
          <cell r="B37">
            <v>110038984</v>
          </cell>
          <cell r="C37" t="str">
            <v>R. Djoko Wahyu W.</v>
          </cell>
          <cell r="D37" t="str">
            <v>III/a</v>
          </cell>
          <cell r="E37" t="str">
            <v xml:space="preserve">Penata Muda </v>
          </cell>
          <cell r="F37" t="str">
            <v>Staf Setditjen. Cipta Karya</v>
          </cell>
          <cell r="G37" t="str">
            <v>Gorontalo</v>
          </cell>
          <cell r="H37">
            <v>5042000</v>
          </cell>
          <cell r="I37">
            <v>39497</v>
          </cell>
          <cell r="J37">
            <v>39499</v>
          </cell>
          <cell r="K37">
            <v>3</v>
          </cell>
          <cell r="L37" t="str">
            <v>hari</v>
          </cell>
          <cell r="M37">
            <v>300000</v>
          </cell>
          <cell r="N37">
            <v>330000</v>
          </cell>
          <cell r="O37" t="str">
            <v>Pesawat Terbang</v>
          </cell>
          <cell r="P37" t="str">
            <v>01.0030.4544.524119</v>
          </cell>
          <cell r="Q37" t="str">
            <v xml:space="preserve">Pemantauan dan Pengendalian Pinjaman/Hibah Luar Negeri di lingkungan Direktorat Jenderal Cipta Karya </v>
          </cell>
          <cell r="R37" t="str">
            <v>Ir. Dwityo A. Soeranto, MURP</v>
          </cell>
          <cell r="S37" t="str">
            <v xml:space="preserve">Pembinaan dan Pengembangan Pemanfaatan Data dan Informasi </v>
          </cell>
          <cell r="T37" t="str">
            <v>DI</v>
          </cell>
          <cell r="U37">
            <v>110040670</v>
          </cell>
          <cell r="V37" t="str">
            <v xml:space="preserve">Februari </v>
          </cell>
          <cell r="X37">
            <v>18</v>
          </cell>
          <cell r="Y37">
            <v>9000</v>
          </cell>
          <cell r="Z37" t="str">
            <v>E</v>
          </cell>
          <cell r="AA37" t="str">
            <v>Gorontalo</v>
          </cell>
        </row>
        <row r="38">
          <cell r="A38">
            <v>31</v>
          </cell>
          <cell r="B38">
            <v>110044597</v>
          </cell>
          <cell r="C38" t="str">
            <v>Imam Pamuji</v>
          </cell>
          <cell r="D38" t="str">
            <v>III/A</v>
          </cell>
          <cell r="E38" t="str">
            <v xml:space="preserve">Penata Muda </v>
          </cell>
          <cell r="F38" t="str">
            <v>Staf Tata Usaha</v>
          </cell>
          <cell r="G38" t="str">
            <v>Samarinda</v>
          </cell>
          <cell r="H38">
            <v>2833700</v>
          </cell>
          <cell r="I38">
            <v>39497</v>
          </cell>
          <cell r="J38">
            <v>39499</v>
          </cell>
          <cell r="K38">
            <v>3</v>
          </cell>
          <cell r="L38" t="str">
            <v>hari</v>
          </cell>
          <cell r="M38">
            <v>300000</v>
          </cell>
          <cell r="N38">
            <v>385000</v>
          </cell>
          <cell r="O38" t="str">
            <v>Pesawat Terbang</v>
          </cell>
          <cell r="P38" t="str">
            <v>01.0030.4544.524119</v>
          </cell>
          <cell r="Q38" t="str">
            <v xml:space="preserve">Pemantauan dan Pengendalian Pinjaman/Hibah Luar Negeri di lingkungan Direktorat Jenderal Cipta Karya </v>
          </cell>
          <cell r="R38" t="str">
            <v>Ir. Dwityo A. Soeranto, MURP</v>
          </cell>
          <cell r="S38" t="str">
            <v xml:space="preserve">Pembinaan dan Pengembangan Pemanfaatan Data dan Informasi </v>
          </cell>
          <cell r="T38" t="str">
            <v>DI</v>
          </cell>
          <cell r="U38">
            <v>110040670</v>
          </cell>
          <cell r="V38" t="str">
            <v xml:space="preserve">Februari </v>
          </cell>
          <cell r="X38">
            <v>18</v>
          </cell>
          <cell r="Y38">
            <v>30000</v>
          </cell>
          <cell r="Z38" t="str">
            <v>E</v>
          </cell>
          <cell r="AA38" t="str">
            <v>Samarinda</v>
          </cell>
        </row>
        <row r="39">
          <cell r="A39">
            <v>32</v>
          </cell>
          <cell r="B39">
            <v>110057820</v>
          </cell>
          <cell r="C39" t="str">
            <v>Tugino</v>
          </cell>
          <cell r="D39" t="str">
            <v>II/A</v>
          </cell>
          <cell r="E39" t="str">
            <v xml:space="preserve">Pengatur Muda </v>
          </cell>
          <cell r="F39" t="str">
            <v>Staf Setditjen. Cipta Karya</v>
          </cell>
          <cell r="G39" t="str">
            <v>Samarinda</v>
          </cell>
          <cell r="H39">
            <v>2833700</v>
          </cell>
          <cell r="I39">
            <v>39497</v>
          </cell>
          <cell r="J39">
            <v>39499</v>
          </cell>
          <cell r="K39">
            <v>3</v>
          </cell>
          <cell r="L39" t="str">
            <v>hari</v>
          </cell>
          <cell r="M39">
            <v>300000</v>
          </cell>
          <cell r="N39">
            <v>220000</v>
          </cell>
          <cell r="O39" t="str">
            <v>Pesawat Terbang</v>
          </cell>
          <cell r="P39" t="str">
            <v>01.0030.4544.524119</v>
          </cell>
          <cell r="Q39" t="str">
            <v xml:space="preserve">Pemantauan dan Pengendalian Pinjaman/Hibah Luar Negeri di lingkungan Direktorat Jenderal Cipta Karya </v>
          </cell>
          <cell r="R39" t="str">
            <v>Ir. Dwityo A. Soeranto, MURP</v>
          </cell>
          <cell r="S39" t="str">
            <v xml:space="preserve">Pembinaan dan Pengembangan Pemanfaatan Data dan Informasi </v>
          </cell>
          <cell r="T39" t="str">
            <v>DI</v>
          </cell>
          <cell r="U39">
            <v>110040670</v>
          </cell>
          <cell r="V39" t="str">
            <v xml:space="preserve">Februari </v>
          </cell>
          <cell r="X39">
            <v>18</v>
          </cell>
          <cell r="Y39">
            <v>30000</v>
          </cell>
          <cell r="Z39" t="str">
            <v>F</v>
          </cell>
          <cell r="AA39" t="str">
            <v>Samarinda</v>
          </cell>
        </row>
        <row r="40">
          <cell r="A40">
            <v>33</v>
          </cell>
          <cell r="B40">
            <v>110018474</v>
          </cell>
          <cell r="C40" t="str">
            <v>Tati Sisyurtati</v>
          </cell>
          <cell r="D40" t="str">
            <v>III/B</v>
          </cell>
          <cell r="E40" t="str">
            <v xml:space="preserve">Penata Muda Tingkat I </v>
          </cell>
          <cell r="F40" t="str">
            <v>Staf Setditjen. Cipta Karya</v>
          </cell>
          <cell r="G40" t="str">
            <v>Kupang</v>
          </cell>
          <cell r="H40">
            <v>3884000</v>
          </cell>
          <cell r="I40">
            <v>39497</v>
          </cell>
          <cell r="J40">
            <v>39499</v>
          </cell>
          <cell r="K40">
            <v>3</v>
          </cell>
          <cell r="L40" t="str">
            <v>hari</v>
          </cell>
          <cell r="M40">
            <v>350000</v>
          </cell>
          <cell r="N40">
            <v>275000</v>
          </cell>
          <cell r="O40" t="str">
            <v>Pesawat Terbang</v>
          </cell>
          <cell r="P40" t="str">
            <v>01.0030.4544.524119</v>
          </cell>
          <cell r="Q40" t="str">
            <v xml:space="preserve">Pemantauan dan Pengendalian Pinjaman/Hibah Luar Negeri di lingkungan Direktorat Jenderal Cipta Karya </v>
          </cell>
          <cell r="R40" t="str">
            <v>Ir. Dwityo A. Soeranto, MURP</v>
          </cell>
          <cell r="S40" t="str">
            <v xml:space="preserve">Pembinaan dan Pengembangan Pemanfaatan Data dan Informasi </v>
          </cell>
          <cell r="T40" t="str">
            <v>DI</v>
          </cell>
          <cell r="U40">
            <v>110040670</v>
          </cell>
          <cell r="V40" t="str">
            <v xml:space="preserve">Februari </v>
          </cell>
          <cell r="X40">
            <v>18</v>
          </cell>
          <cell r="Y40">
            <v>20000</v>
          </cell>
          <cell r="Z40" t="str">
            <v>E</v>
          </cell>
          <cell r="AA40" t="str">
            <v>Kupang</v>
          </cell>
        </row>
        <row r="41">
          <cell r="A41">
            <v>34</v>
          </cell>
          <cell r="B41">
            <v>110037577</v>
          </cell>
          <cell r="C41" t="str">
            <v>Marwati</v>
          </cell>
          <cell r="D41" t="str">
            <v>III/B</v>
          </cell>
          <cell r="E41" t="str">
            <v xml:space="preserve">Penata Muda Tingkat I </v>
          </cell>
          <cell r="F41" t="str">
            <v>Staf Setditjen. Cipta Karya</v>
          </cell>
          <cell r="G41" t="str">
            <v>Kupang</v>
          </cell>
          <cell r="H41">
            <v>3884000</v>
          </cell>
          <cell r="I41">
            <v>39497</v>
          </cell>
          <cell r="J41">
            <v>39500</v>
          </cell>
          <cell r="K41">
            <v>4</v>
          </cell>
          <cell r="L41" t="str">
            <v>hari</v>
          </cell>
          <cell r="M41">
            <v>350000</v>
          </cell>
          <cell r="N41">
            <v>275000</v>
          </cell>
          <cell r="O41" t="str">
            <v>Pesawat Terbang</v>
          </cell>
          <cell r="P41" t="str">
            <v>01.0030.4544.524119</v>
          </cell>
          <cell r="Q41" t="str">
            <v xml:space="preserve">Pemantauan dan Pengendalian Pinjaman/Hibah Luar Negeri di lingkungan Direktorat Jenderal Cipta Karya </v>
          </cell>
          <cell r="R41" t="str">
            <v>Ir. Dwityo A. Soeranto, MURP</v>
          </cell>
          <cell r="S41" t="str">
            <v xml:space="preserve">Pembinaan dan Pengembangan Pemanfaatan Data dan Informasi </v>
          </cell>
          <cell r="T41" t="str">
            <v>DI</v>
          </cell>
          <cell r="U41">
            <v>110040670</v>
          </cell>
          <cell r="V41" t="str">
            <v xml:space="preserve">Februari </v>
          </cell>
          <cell r="X41">
            <v>18</v>
          </cell>
          <cell r="Y41">
            <v>20000</v>
          </cell>
          <cell r="Z41" t="str">
            <v>E</v>
          </cell>
          <cell r="AA41" t="str">
            <v>Kupang</v>
          </cell>
        </row>
        <row r="42">
          <cell r="A42">
            <v>35</v>
          </cell>
          <cell r="B42">
            <v>110057042</v>
          </cell>
          <cell r="C42" t="str">
            <v>Mursalim,Spd, ST</v>
          </cell>
          <cell r="D42" t="str">
            <v>III/B</v>
          </cell>
          <cell r="E42" t="str">
            <v xml:space="preserve">Penata Muda Tingkat I </v>
          </cell>
          <cell r="F42" t="str">
            <v xml:space="preserve">Staf Subdit Evaluasi Kinerja </v>
          </cell>
          <cell r="G42" t="str">
            <v xml:space="preserve">Medan </v>
          </cell>
          <cell r="H42">
            <v>2996500</v>
          </cell>
          <cell r="I42">
            <v>39498</v>
          </cell>
          <cell r="J42">
            <v>39500</v>
          </cell>
          <cell r="K42">
            <v>3</v>
          </cell>
          <cell r="L42" t="str">
            <v>hari</v>
          </cell>
          <cell r="M42">
            <v>300000</v>
          </cell>
          <cell r="N42">
            <v>300000</v>
          </cell>
          <cell r="O42" t="str">
            <v>Pesawat Terbang</v>
          </cell>
          <cell r="P42" t="str">
            <v>01.0030.4544.524119</v>
          </cell>
          <cell r="Q42" t="str">
            <v xml:space="preserve">Pemantauan dan Pengendalian Pinjaman/Hibah Luar Negeri di lingkungan Direktorat Jenderal Cipta Karya </v>
          </cell>
          <cell r="R42" t="str">
            <v>Ir. Dwityo A. Soeranto, MURP</v>
          </cell>
          <cell r="S42" t="str">
            <v xml:space="preserve">Pembinaan dan Pengembangan Pemanfaatan Data dan Informasi </v>
          </cell>
          <cell r="T42" t="str">
            <v>DI</v>
          </cell>
          <cell r="U42">
            <v>110040670</v>
          </cell>
          <cell r="V42" t="str">
            <v xml:space="preserve">Februari </v>
          </cell>
          <cell r="X42">
            <v>19</v>
          </cell>
          <cell r="Y42">
            <v>25000</v>
          </cell>
          <cell r="Z42" t="str">
            <v>E</v>
          </cell>
          <cell r="AA42" t="str">
            <v xml:space="preserve">Medan </v>
          </cell>
        </row>
        <row r="43">
          <cell r="A43">
            <v>36</v>
          </cell>
          <cell r="B43">
            <v>110061530</v>
          </cell>
          <cell r="C43" t="str">
            <v>Murtado</v>
          </cell>
          <cell r="D43" t="str">
            <v>II/A</v>
          </cell>
          <cell r="E43" t="str">
            <v xml:space="preserve">Pengatur Muda </v>
          </cell>
          <cell r="F43" t="str">
            <v>Staf Dit. Bina Program</v>
          </cell>
          <cell r="G43" t="str">
            <v xml:space="preserve">Medan </v>
          </cell>
          <cell r="H43">
            <v>2996500</v>
          </cell>
          <cell r="I43">
            <v>39498</v>
          </cell>
          <cell r="J43">
            <v>39500</v>
          </cell>
          <cell r="K43">
            <v>3</v>
          </cell>
          <cell r="L43" t="str">
            <v>hari</v>
          </cell>
          <cell r="M43">
            <v>300000</v>
          </cell>
          <cell r="N43">
            <v>240000</v>
          </cell>
          <cell r="O43" t="str">
            <v>Pesawat Terbang</v>
          </cell>
          <cell r="P43" t="str">
            <v>01.0030.4544.524119</v>
          </cell>
          <cell r="Q43" t="str">
            <v xml:space="preserve">Pemantauan dan Pengendalian Pinjaman/Hibah Luar Negeri di lingkungan Direktorat Jenderal Cipta Karya </v>
          </cell>
          <cell r="R43" t="str">
            <v>Ir. Dwityo A. Soeranto, MURP</v>
          </cell>
          <cell r="S43" t="str">
            <v xml:space="preserve">Pembinaan dan Pengembangan Pemanfaatan Data dan Informasi </v>
          </cell>
          <cell r="T43" t="str">
            <v>DI</v>
          </cell>
          <cell r="U43">
            <v>110040670</v>
          </cell>
          <cell r="V43" t="str">
            <v xml:space="preserve">Februari </v>
          </cell>
          <cell r="X43">
            <v>19</v>
          </cell>
          <cell r="Y43">
            <v>25000</v>
          </cell>
          <cell r="Z43" t="str">
            <v>F</v>
          </cell>
          <cell r="AA43" t="str">
            <v xml:space="preserve">Medan </v>
          </cell>
        </row>
        <row r="44">
          <cell r="A44">
            <v>37</v>
          </cell>
          <cell r="B44">
            <v>110055968</v>
          </cell>
          <cell r="C44" t="str">
            <v>Roewinny Natadiredja, SE</v>
          </cell>
          <cell r="D44" t="str">
            <v>III/A</v>
          </cell>
          <cell r="E44" t="str">
            <v xml:space="preserve">Penata Muda </v>
          </cell>
          <cell r="F44" t="str">
            <v>Staf Tata Usaha</v>
          </cell>
          <cell r="G44" t="str">
            <v xml:space="preserve">Palangkaraya </v>
          </cell>
          <cell r="H44">
            <v>2011800</v>
          </cell>
          <cell r="I44">
            <v>39498</v>
          </cell>
          <cell r="J44">
            <v>39500</v>
          </cell>
          <cell r="K44">
            <v>3</v>
          </cell>
          <cell r="L44" t="str">
            <v>hari</v>
          </cell>
          <cell r="M44">
            <v>300000</v>
          </cell>
          <cell r="N44">
            <v>288000</v>
          </cell>
          <cell r="O44" t="str">
            <v>Pesawat Terbang</v>
          </cell>
          <cell r="P44" t="str">
            <v>01.0030.4544.524119</v>
          </cell>
          <cell r="Q44" t="str">
            <v xml:space="preserve">Pemantauan dan Pengendalian Pinjaman/Hibah Luar Negeri di lingkungan Direktorat Jenderal Cipta Karya </v>
          </cell>
          <cell r="R44" t="str">
            <v>Ir. Dwityo A. Soeranto, MURP</v>
          </cell>
          <cell r="S44" t="str">
            <v xml:space="preserve">Pembinaan dan Pengembangan Pemanfaatan Data dan Informasi </v>
          </cell>
          <cell r="T44" t="str">
            <v>DI</v>
          </cell>
          <cell r="U44">
            <v>110040670</v>
          </cell>
          <cell r="V44" t="str">
            <v xml:space="preserve">Februari </v>
          </cell>
          <cell r="X44">
            <v>19</v>
          </cell>
          <cell r="Y44">
            <v>8000</v>
          </cell>
          <cell r="Z44" t="str">
            <v>E</v>
          </cell>
          <cell r="AA44" t="str">
            <v xml:space="preserve">Palangkaraya </v>
          </cell>
        </row>
        <row r="45">
          <cell r="A45">
            <v>38</v>
          </cell>
          <cell r="B45">
            <v>110044151</v>
          </cell>
          <cell r="C45" t="str">
            <v>Sapon</v>
          </cell>
          <cell r="D45" t="str">
            <v>II/D</v>
          </cell>
          <cell r="E45" t="str">
            <v xml:space="preserve">Pengatur Tingkat I </v>
          </cell>
          <cell r="F45" t="str">
            <v>Staf Setditjen. Cipta Karya</v>
          </cell>
          <cell r="G45" t="str">
            <v xml:space="preserve">Palangkaraya </v>
          </cell>
          <cell r="H45">
            <v>2011800</v>
          </cell>
          <cell r="I45">
            <v>39498</v>
          </cell>
          <cell r="J45">
            <v>39500</v>
          </cell>
          <cell r="K45">
            <v>3</v>
          </cell>
          <cell r="L45" t="str">
            <v>hari</v>
          </cell>
          <cell r="M45">
            <v>300000</v>
          </cell>
          <cell r="N45">
            <v>225000</v>
          </cell>
          <cell r="O45" t="str">
            <v>Pesawat Terbang</v>
          </cell>
          <cell r="P45" t="str">
            <v>01.0030.4544.524119</v>
          </cell>
          <cell r="Q45" t="str">
            <v xml:space="preserve">Pemantauan dan Pengendalian Pinjaman/Hibah Luar Negeri di lingkungan Direktorat Jenderal Cipta Karya </v>
          </cell>
          <cell r="R45" t="str">
            <v>Ir. Dwityo A. Soeranto, MURP</v>
          </cell>
          <cell r="S45" t="str">
            <v xml:space="preserve">Pembinaan dan Pengembangan Pemanfaatan Data dan Informasi </v>
          </cell>
          <cell r="T45" t="str">
            <v>DI</v>
          </cell>
          <cell r="U45">
            <v>110040670</v>
          </cell>
          <cell r="V45" t="str">
            <v xml:space="preserve">Februari </v>
          </cell>
          <cell r="X45">
            <v>19</v>
          </cell>
          <cell r="Y45">
            <v>8000</v>
          </cell>
          <cell r="Z45" t="str">
            <v>F</v>
          </cell>
          <cell r="AA45" t="str">
            <v xml:space="preserve">Palangkaraya </v>
          </cell>
        </row>
        <row r="46">
          <cell r="A46">
            <v>39</v>
          </cell>
          <cell r="B46">
            <v>110036889</v>
          </cell>
          <cell r="C46" t="str">
            <v>Husna Faridah</v>
          </cell>
          <cell r="D46" t="str">
            <v>III/B</v>
          </cell>
          <cell r="E46" t="str">
            <v xml:space="preserve">Penata Muda Tingkat I </v>
          </cell>
          <cell r="F46" t="str">
            <v>Staf Setditjen. Cipta Karya</v>
          </cell>
          <cell r="G46" t="str">
            <v xml:space="preserve">Surabaya </v>
          </cell>
          <cell r="H46">
            <v>1926900</v>
          </cell>
          <cell r="I46">
            <v>39498</v>
          </cell>
          <cell r="J46">
            <v>39500</v>
          </cell>
          <cell r="K46">
            <v>3</v>
          </cell>
          <cell r="L46" t="str">
            <v>hari</v>
          </cell>
          <cell r="M46">
            <v>350000</v>
          </cell>
          <cell r="N46">
            <v>385000</v>
          </cell>
          <cell r="O46" t="str">
            <v>Pesawat Terbang</v>
          </cell>
          <cell r="P46" t="str">
            <v>01.0030.4544.524119</v>
          </cell>
          <cell r="Q46" t="str">
            <v xml:space="preserve">Pemantauan dan Pengendalian Pinjaman/Hibah Luar Negeri di lingkungan Direktorat Jenderal Cipta Karya </v>
          </cell>
          <cell r="R46" t="str">
            <v>Ir. Dwityo A. Soeranto, MURP</v>
          </cell>
          <cell r="S46" t="str">
            <v xml:space="preserve">Pembinaan dan Pengembangan Pemanfaatan Data dan Informasi </v>
          </cell>
          <cell r="T46" t="str">
            <v>DI</v>
          </cell>
          <cell r="U46">
            <v>110040670</v>
          </cell>
          <cell r="V46" t="str">
            <v xml:space="preserve">Februari </v>
          </cell>
          <cell r="X46">
            <v>19</v>
          </cell>
          <cell r="Y46">
            <v>30000</v>
          </cell>
          <cell r="Z46" t="str">
            <v>E</v>
          </cell>
          <cell r="AA46" t="str">
            <v xml:space="preserve">Surabaya </v>
          </cell>
        </row>
        <row r="47">
          <cell r="A47">
            <v>40</v>
          </cell>
          <cell r="B47">
            <v>110045510</v>
          </cell>
          <cell r="C47" t="str">
            <v>Suyatin</v>
          </cell>
          <cell r="D47" t="str">
            <v>II/C</v>
          </cell>
          <cell r="E47" t="str">
            <v xml:space="preserve">Pengatur </v>
          </cell>
          <cell r="F47" t="str">
            <v>Staf Tata Usaha</v>
          </cell>
          <cell r="G47" t="str">
            <v xml:space="preserve">Surabaya </v>
          </cell>
          <cell r="H47">
            <v>1926900</v>
          </cell>
          <cell r="I47">
            <v>39498</v>
          </cell>
          <cell r="J47">
            <v>39500</v>
          </cell>
          <cell r="K47">
            <v>3</v>
          </cell>
          <cell r="L47" t="str">
            <v>hari</v>
          </cell>
          <cell r="M47">
            <v>350000</v>
          </cell>
          <cell r="N47">
            <v>275000</v>
          </cell>
          <cell r="O47" t="str">
            <v>Pesawat Terbang</v>
          </cell>
          <cell r="P47" t="str">
            <v>01.0030.4544.524119</v>
          </cell>
          <cell r="Q47" t="str">
            <v xml:space="preserve">Pemantauan dan Pengendalian Pinjaman/Hibah Luar Negeri di lingkungan Direktorat Jenderal Cipta Karya </v>
          </cell>
          <cell r="R47" t="str">
            <v>Ir. Dwityo A. Soeranto, MURP</v>
          </cell>
          <cell r="S47" t="str">
            <v xml:space="preserve">Pembinaan dan Pengembangan Pemanfaatan Data dan Informasi </v>
          </cell>
          <cell r="T47" t="str">
            <v>DI</v>
          </cell>
          <cell r="U47">
            <v>110040670</v>
          </cell>
          <cell r="V47" t="str">
            <v xml:space="preserve">Februari </v>
          </cell>
          <cell r="X47">
            <v>19</v>
          </cell>
          <cell r="Y47">
            <v>30000</v>
          </cell>
          <cell r="Z47" t="str">
            <v>F</v>
          </cell>
          <cell r="AA47" t="str">
            <v xml:space="preserve">Surabaya </v>
          </cell>
        </row>
        <row r="48">
          <cell r="A48">
            <v>41</v>
          </cell>
          <cell r="B48">
            <v>110037773</v>
          </cell>
          <cell r="C48" t="str">
            <v>Bambang Sukamto, SE, MM</v>
          </cell>
          <cell r="D48" t="str">
            <v>III/B</v>
          </cell>
          <cell r="E48" t="str">
            <v xml:space="preserve">Penata Muda Tingkat I </v>
          </cell>
          <cell r="F48" t="str">
            <v>Staf Tata Usaha</v>
          </cell>
          <cell r="G48" t="str">
            <v xml:space="preserve">Kendari </v>
          </cell>
          <cell r="H48">
            <v>3285700</v>
          </cell>
          <cell r="I48">
            <v>39503</v>
          </cell>
          <cell r="J48">
            <v>39505</v>
          </cell>
          <cell r="K48">
            <v>3</v>
          </cell>
          <cell r="L48" t="str">
            <v>hari</v>
          </cell>
          <cell r="M48">
            <v>300000</v>
          </cell>
          <cell r="N48">
            <v>330000</v>
          </cell>
          <cell r="O48" t="str">
            <v>Pesawat Terbang</v>
          </cell>
          <cell r="P48" t="str">
            <v>01.0030.4544.524119</v>
          </cell>
          <cell r="Q48" t="str">
            <v xml:space="preserve">Pemantauan dan Pengendalian Pinjaman/Hibah Luar Negeri di lingkungan Direktorat Jenderal Cipta Karya </v>
          </cell>
          <cell r="R48" t="str">
            <v>Ir. Dwityo A. Soeranto, MURP</v>
          </cell>
          <cell r="S48" t="str">
            <v xml:space="preserve">Pembinaan dan Pengembangan Pemanfaatan Data dan Informasi </v>
          </cell>
          <cell r="T48" t="str">
            <v>DI</v>
          </cell>
          <cell r="U48">
            <v>110040670</v>
          </cell>
          <cell r="V48" t="str">
            <v xml:space="preserve">Februari </v>
          </cell>
          <cell r="X48">
            <v>22</v>
          </cell>
          <cell r="Y48">
            <v>8000</v>
          </cell>
          <cell r="Z48" t="str">
            <v>E</v>
          </cell>
          <cell r="AA48" t="str">
            <v xml:space="preserve">Kendari </v>
          </cell>
        </row>
        <row r="49">
          <cell r="A49">
            <v>42</v>
          </cell>
          <cell r="B49">
            <v>110055974</v>
          </cell>
          <cell r="C49" t="str">
            <v>Iman Suroso</v>
          </cell>
          <cell r="D49" t="str">
            <v>II/A</v>
          </cell>
          <cell r="E49" t="str">
            <v xml:space="preserve">Pengatur Muda </v>
          </cell>
          <cell r="F49" t="str">
            <v xml:space="preserve">Staf Subdit Evaluasi Kinerja </v>
          </cell>
          <cell r="G49" t="str">
            <v xml:space="preserve">Kendari </v>
          </cell>
          <cell r="H49">
            <v>3285700</v>
          </cell>
          <cell r="I49">
            <v>39503</v>
          </cell>
          <cell r="J49">
            <v>39505</v>
          </cell>
          <cell r="K49">
            <v>3</v>
          </cell>
          <cell r="L49" t="str">
            <v>hari</v>
          </cell>
          <cell r="M49">
            <v>300000</v>
          </cell>
          <cell r="N49">
            <v>220000</v>
          </cell>
          <cell r="O49" t="str">
            <v>Pesawat Terbang</v>
          </cell>
          <cell r="P49" t="str">
            <v>01.0030.4544.524119</v>
          </cell>
          <cell r="Q49" t="str">
            <v xml:space="preserve">Pemantauan dan Pengendalian Pinjaman/Hibah Luar Negeri di lingkungan Direktorat Jenderal Cipta Karya </v>
          </cell>
          <cell r="R49" t="str">
            <v>Ir. Dwityo A. Soeranto, MURP</v>
          </cell>
          <cell r="S49" t="str">
            <v xml:space="preserve">Pembinaan dan Pengembangan Pemanfaatan Data dan Informasi </v>
          </cell>
          <cell r="T49" t="str">
            <v>DI</v>
          </cell>
          <cell r="U49">
            <v>110040670</v>
          </cell>
          <cell r="V49" t="str">
            <v xml:space="preserve">Februari </v>
          </cell>
          <cell r="X49">
            <v>22</v>
          </cell>
          <cell r="Y49">
            <v>8000</v>
          </cell>
          <cell r="Z49" t="str">
            <v>F</v>
          </cell>
          <cell r="AA49" t="str">
            <v xml:space="preserve">Kendari </v>
          </cell>
        </row>
        <row r="50">
          <cell r="A50">
            <v>43</v>
          </cell>
          <cell r="B50">
            <v>110047634</v>
          </cell>
          <cell r="C50" t="str">
            <v>Yuni Andriani</v>
          </cell>
          <cell r="D50" t="str">
            <v>II/D</v>
          </cell>
          <cell r="E50" t="str">
            <v xml:space="preserve">Pengatur Tingkat I </v>
          </cell>
          <cell r="F50" t="str">
            <v>Staf Tata Usaha</v>
          </cell>
          <cell r="G50" t="str">
            <v>Banjarmasin</v>
          </cell>
          <cell r="H50">
            <v>2284400</v>
          </cell>
          <cell r="I50">
            <v>39503</v>
          </cell>
          <cell r="J50">
            <v>39505</v>
          </cell>
          <cell r="K50">
            <v>3</v>
          </cell>
          <cell r="L50" t="str">
            <v>hari</v>
          </cell>
          <cell r="M50">
            <v>300000</v>
          </cell>
          <cell r="N50">
            <v>150000</v>
          </cell>
          <cell r="O50" t="str">
            <v>Pesawat Terbang</v>
          </cell>
          <cell r="P50" t="str">
            <v>01.0030.4544.524119</v>
          </cell>
          <cell r="Q50" t="str">
            <v xml:space="preserve">Pemantauan dan Pengendalian Pinjaman/Hibah Luar Negeri di lingkungan Direktorat Jenderal Cipta Karya </v>
          </cell>
          <cell r="R50" t="str">
            <v>Ir. Dwityo A. Soeranto, MURP</v>
          </cell>
          <cell r="S50" t="str">
            <v xml:space="preserve">Pembinaan dan Pengembangan Pemanfaatan Data dan Informasi </v>
          </cell>
          <cell r="T50" t="str">
            <v>DI</v>
          </cell>
          <cell r="U50">
            <v>110040670</v>
          </cell>
          <cell r="V50" t="str">
            <v xml:space="preserve">Februari </v>
          </cell>
          <cell r="X50">
            <v>22</v>
          </cell>
          <cell r="Y50">
            <v>20000</v>
          </cell>
          <cell r="Z50" t="str">
            <v>F</v>
          </cell>
          <cell r="AA50" t="str">
            <v>Banjarmasin</v>
          </cell>
        </row>
        <row r="51">
          <cell r="A51">
            <v>44</v>
          </cell>
          <cell r="B51">
            <v>110051926</v>
          </cell>
          <cell r="C51" t="str">
            <v>Haryanti Setyaningsih</v>
          </cell>
          <cell r="D51" t="str">
            <v>II/A</v>
          </cell>
          <cell r="E51" t="str">
            <v xml:space="preserve">Pengatur Muda </v>
          </cell>
          <cell r="F51" t="str">
            <v>Staf Setditjen. Cipta Karya</v>
          </cell>
          <cell r="G51" t="str">
            <v>Banjarmasin</v>
          </cell>
          <cell r="H51">
            <v>2284400</v>
          </cell>
          <cell r="I51">
            <v>39503</v>
          </cell>
          <cell r="J51">
            <v>39505</v>
          </cell>
          <cell r="K51">
            <v>3</v>
          </cell>
          <cell r="L51" t="str">
            <v>hari</v>
          </cell>
          <cell r="M51">
            <v>300000</v>
          </cell>
          <cell r="N51">
            <v>150000</v>
          </cell>
          <cell r="O51" t="str">
            <v>Pesawat Terbang</v>
          </cell>
          <cell r="P51" t="str">
            <v>01.0030.4544.524119</v>
          </cell>
          <cell r="Q51" t="str">
            <v xml:space="preserve">Pemantauan dan Pengendalian Pinjaman/Hibah Luar Negeri di lingkungan Direktorat Jenderal Cipta Karya </v>
          </cell>
          <cell r="R51" t="str">
            <v>Ir. Dwityo A. Soeranto, MURP</v>
          </cell>
          <cell r="S51" t="str">
            <v xml:space="preserve">Pembinaan dan Pengembangan Pemanfaatan Data dan Informasi </v>
          </cell>
          <cell r="T51" t="str">
            <v>DI</v>
          </cell>
          <cell r="U51">
            <v>110040670</v>
          </cell>
          <cell r="V51" t="str">
            <v xml:space="preserve">Februari </v>
          </cell>
          <cell r="X51">
            <v>22</v>
          </cell>
          <cell r="Y51">
            <v>20000</v>
          </cell>
          <cell r="Z51" t="str">
            <v>F</v>
          </cell>
          <cell r="AA51" t="str">
            <v>Banjarmasin</v>
          </cell>
        </row>
        <row r="52">
          <cell r="A52">
            <v>45</v>
          </cell>
          <cell r="B52">
            <v>110035900</v>
          </cell>
          <cell r="C52" t="str">
            <v>Herry Purwadi, SH</v>
          </cell>
          <cell r="D52" t="str">
            <v>III/D</v>
          </cell>
          <cell r="E52" t="str">
            <v>Penata Tingkat I</v>
          </cell>
          <cell r="F52" t="str">
            <v>Staf Dit. Bina Program</v>
          </cell>
          <cell r="G52" t="str">
            <v>Banda Aceh</v>
          </cell>
          <cell r="H52">
            <v>3597100</v>
          </cell>
          <cell r="I52">
            <v>39503</v>
          </cell>
          <cell r="J52">
            <v>39505</v>
          </cell>
          <cell r="K52">
            <v>3</v>
          </cell>
          <cell r="L52" t="str">
            <v>hari</v>
          </cell>
          <cell r="M52">
            <v>300000</v>
          </cell>
          <cell r="N52">
            <v>363000</v>
          </cell>
          <cell r="O52" t="str">
            <v>Pesawat Terbang</v>
          </cell>
          <cell r="P52" t="str">
            <v>01.0030.4544.524119</v>
          </cell>
          <cell r="Q52" t="str">
            <v xml:space="preserve">Pemantauan dan Pengendalian Pinjaman/Hibah Luar Negeri di lingkungan Direktorat Jenderal Cipta Karya </v>
          </cell>
          <cell r="R52" t="str">
            <v>Ir. Dwityo A. Soeranto, MURP</v>
          </cell>
          <cell r="S52" t="str">
            <v xml:space="preserve">Pembinaan dan Pengembangan Pemanfaatan Data dan Informasi </v>
          </cell>
          <cell r="T52" t="str">
            <v>DI</v>
          </cell>
          <cell r="U52">
            <v>110040670</v>
          </cell>
          <cell r="V52" t="str">
            <v xml:space="preserve">Februari </v>
          </cell>
          <cell r="X52">
            <v>22</v>
          </cell>
          <cell r="Y52">
            <v>15000</v>
          </cell>
          <cell r="Z52" t="str">
            <v>E</v>
          </cell>
          <cell r="AA52" t="str">
            <v>Banda Aceh</v>
          </cell>
        </row>
        <row r="53">
          <cell r="A53">
            <v>46</v>
          </cell>
          <cell r="B53" t="str">
            <v>-----</v>
          </cell>
          <cell r="C53" t="str">
            <v>Basri</v>
          </cell>
          <cell r="D53" t="str">
            <v>II/A</v>
          </cell>
          <cell r="E53" t="str">
            <v xml:space="preserve">Pengatur Muda </v>
          </cell>
          <cell r="F53" t="str">
            <v>Staf Tata Usaha</v>
          </cell>
          <cell r="G53" t="str">
            <v>Banda Aceh</v>
          </cell>
          <cell r="H53">
            <v>3597100</v>
          </cell>
          <cell r="I53">
            <v>39503</v>
          </cell>
          <cell r="J53">
            <v>39505</v>
          </cell>
          <cell r="K53">
            <v>3</v>
          </cell>
          <cell r="L53" t="str">
            <v>hari</v>
          </cell>
          <cell r="M53">
            <v>300000</v>
          </cell>
          <cell r="N53">
            <v>220000</v>
          </cell>
          <cell r="O53" t="str">
            <v>Pesawat Terbang</v>
          </cell>
          <cell r="P53" t="str">
            <v>01.0030.4544.524119</v>
          </cell>
          <cell r="Q53" t="str">
            <v xml:space="preserve">Pemantauan dan Pengendalian Pinjaman/Hibah Luar Negeri di lingkungan Direktorat Jenderal Cipta Karya </v>
          </cell>
          <cell r="R53" t="str">
            <v>Ir. Dwityo A. Soeranto, MURP</v>
          </cell>
          <cell r="S53" t="str">
            <v xml:space="preserve">Pembinaan dan Pengembangan Pemanfaatan Data dan Informasi </v>
          </cell>
          <cell r="T53" t="str">
            <v>DI</v>
          </cell>
          <cell r="U53">
            <v>110040670</v>
          </cell>
          <cell r="V53" t="str">
            <v xml:space="preserve">Februari </v>
          </cell>
          <cell r="X53">
            <v>22</v>
          </cell>
          <cell r="Y53">
            <v>15000</v>
          </cell>
          <cell r="Z53" t="str">
            <v>F</v>
          </cell>
          <cell r="AA53" t="str">
            <v>Banda Aceh</v>
          </cell>
        </row>
        <row r="54">
          <cell r="A54">
            <v>47</v>
          </cell>
          <cell r="B54">
            <v>110057447</v>
          </cell>
          <cell r="C54" t="str">
            <v>Danur Wenda Utami, SE, MM</v>
          </cell>
          <cell r="D54" t="str">
            <v>III/A</v>
          </cell>
          <cell r="E54" t="str">
            <v xml:space="preserve">Penata Muda </v>
          </cell>
          <cell r="F54" t="str">
            <v>Staf Setditjen. Cipta Karya</v>
          </cell>
          <cell r="G54" t="str">
            <v>Maluku</v>
          </cell>
          <cell r="H54">
            <v>5328000</v>
          </cell>
          <cell r="I54">
            <v>39504</v>
          </cell>
          <cell r="J54">
            <v>39506</v>
          </cell>
          <cell r="K54">
            <v>3</v>
          </cell>
          <cell r="L54" t="str">
            <v>hari</v>
          </cell>
          <cell r="M54">
            <v>300000</v>
          </cell>
          <cell r="N54">
            <v>220000</v>
          </cell>
          <cell r="O54" t="str">
            <v>Pesawat Terbang</v>
          </cell>
          <cell r="P54" t="str">
            <v>01.0030.4544.524119</v>
          </cell>
          <cell r="Q54" t="str">
            <v xml:space="preserve">Pemantauan dan Pengendalian Pinjaman/Hibah Luar Negeri di lingkungan Direktorat Jenderal Cipta Karya </v>
          </cell>
          <cell r="R54" t="str">
            <v>Ir. Dwityo A. Soeranto, MURP</v>
          </cell>
          <cell r="S54" t="str">
            <v xml:space="preserve">Pembinaan dan Pengembangan Pemanfaatan Data dan Informasi </v>
          </cell>
          <cell r="T54" t="str">
            <v>DI</v>
          </cell>
          <cell r="U54">
            <v>110040670</v>
          </cell>
          <cell r="V54" t="str">
            <v xml:space="preserve">Februari </v>
          </cell>
          <cell r="X54">
            <v>25</v>
          </cell>
          <cell r="Y54">
            <v>20000</v>
          </cell>
          <cell r="Z54" t="str">
            <v>E</v>
          </cell>
          <cell r="AA54" t="str">
            <v>Ambon</v>
          </cell>
        </row>
        <row r="55">
          <cell r="A55">
            <v>48</v>
          </cell>
          <cell r="B55">
            <v>110045360</v>
          </cell>
          <cell r="C55" t="str">
            <v>Suparmo, S.Sos</v>
          </cell>
          <cell r="D55" t="str">
            <v>III/B</v>
          </cell>
          <cell r="E55" t="str">
            <v xml:space="preserve">Penata Muda Tingkat I </v>
          </cell>
          <cell r="F55" t="str">
            <v>Staf Tata Usaha</v>
          </cell>
          <cell r="G55" t="str">
            <v xml:space="preserve">Palu </v>
          </cell>
          <cell r="H55">
            <v>3309800</v>
          </cell>
          <cell r="I55">
            <v>39504</v>
          </cell>
          <cell r="J55">
            <v>39506</v>
          </cell>
          <cell r="K55">
            <v>3</v>
          </cell>
          <cell r="L55" t="str">
            <v>hari</v>
          </cell>
          <cell r="M55">
            <v>300000</v>
          </cell>
          <cell r="N55">
            <v>330000</v>
          </cell>
          <cell r="O55" t="str">
            <v>Pesawat Terbang</v>
          </cell>
          <cell r="P55" t="str">
            <v>01.0030.4544.524119</v>
          </cell>
          <cell r="Q55" t="str">
            <v xml:space="preserve">Pemantauan dan Pengendalian Pinjaman/Hibah Luar Negeri di lingkungan Direktorat Jenderal Cipta Karya </v>
          </cell>
          <cell r="R55" t="str">
            <v>Ir. Dwityo A. Soeranto, MURP</v>
          </cell>
          <cell r="S55" t="str">
            <v xml:space="preserve">Pembinaan dan Pengembangan Pemanfaatan Data dan Informasi </v>
          </cell>
          <cell r="T55" t="str">
            <v>DI</v>
          </cell>
          <cell r="U55">
            <v>110040670</v>
          </cell>
          <cell r="V55" t="str">
            <v xml:space="preserve">Februari </v>
          </cell>
          <cell r="X55">
            <v>25</v>
          </cell>
          <cell r="Y55">
            <v>9000</v>
          </cell>
          <cell r="Z55" t="str">
            <v>E</v>
          </cell>
          <cell r="AA55" t="str">
            <v xml:space="preserve">Palu </v>
          </cell>
        </row>
        <row r="56">
          <cell r="A56">
            <v>49</v>
          </cell>
          <cell r="B56" t="str">
            <v>------</v>
          </cell>
          <cell r="C56" t="str">
            <v>Agus Suyanto</v>
          </cell>
          <cell r="D56" t="str">
            <v>II/A</v>
          </cell>
          <cell r="E56" t="str">
            <v xml:space="preserve">Pengatur Muda </v>
          </cell>
          <cell r="F56" t="str">
            <v>Staf Tata Usaha</v>
          </cell>
          <cell r="G56" t="str">
            <v xml:space="preserve">Palu </v>
          </cell>
          <cell r="H56">
            <v>3309800</v>
          </cell>
          <cell r="I56">
            <v>39504</v>
          </cell>
          <cell r="J56">
            <v>39506</v>
          </cell>
          <cell r="K56">
            <v>3</v>
          </cell>
          <cell r="L56" t="str">
            <v>hari</v>
          </cell>
          <cell r="M56">
            <v>300000</v>
          </cell>
          <cell r="N56">
            <v>165000</v>
          </cell>
          <cell r="O56" t="str">
            <v>Pesawat Terbang</v>
          </cell>
          <cell r="P56" t="str">
            <v>01.0030.4544.524119</v>
          </cell>
          <cell r="Q56" t="str">
            <v xml:space="preserve">Pemantauan dan Pengendalian Pinjaman/Hibah Luar Negeri di lingkungan Direktorat Jenderal Cipta Karya </v>
          </cell>
          <cell r="R56" t="str">
            <v>Ir. Dwityo A. Soeranto, MURP</v>
          </cell>
          <cell r="S56" t="str">
            <v xml:space="preserve">Pembinaan dan Pengembangan Pemanfaatan Data dan Informasi </v>
          </cell>
          <cell r="T56" t="str">
            <v>DI</v>
          </cell>
          <cell r="U56">
            <v>110040670</v>
          </cell>
          <cell r="V56" t="str">
            <v xml:space="preserve">Februari </v>
          </cell>
          <cell r="X56">
            <v>25</v>
          </cell>
          <cell r="Y56">
            <v>9000</v>
          </cell>
          <cell r="Z56" t="str">
            <v>F</v>
          </cell>
          <cell r="AA56" t="str">
            <v xml:space="preserve">Palu </v>
          </cell>
        </row>
        <row r="57">
          <cell r="A57">
            <v>50</v>
          </cell>
          <cell r="B57">
            <v>110032099</v>
          </cell>
          <cell r="C57" t="str">
            <v>Siti Ngafiah</v>
          </cell>
          <cell r="D57" t="str">
            <v>III/B</v>
          </cell>
          <cell r="E57" t="str">
            <v xml:space="preserve">Penata Muda Tingkat I </v>
          </cell>
          <cell r="F57" t="str">
            <v>Staf Tata Usaha</v>
          </cell>
          <cell r="G57" t="str">
            <v xml:space="preserve">Pontianak </v>
          </cell>
          <cell r="H57">
            <v>1950000</v>
          </cell>
          <cell r="I57">
            <v>39504</v>
          </cell>
          <cell r="J57">
            <v>39506</v>
          </cell>
          <cell r="K57">
            <v>3</v>
          </cell>
          <cell r="L57" t="str">
            <v>hari</v>
          </cell>
          <cell r="M57">
            <v>300000</v>
          </cell>
          <cell r="N57">
            <v>275000</v>
          </cell>
          <cell r="O57" t="str">
            <v>Pesawat Terbang</v>
          </cell>
          <cell r="P57" t="str">
            <v>01.0030.4544.524119</v>
          </cell>
          <cell r="Q57" t="str">
            <v xml:space="preserve">Pemantauan dan Pengendalian Pinjaman/Hibah Luar Negeri di lingkungan Direktorat Jenderal Cipta Karya </v>
          </cell>
          <cell r="R57" t="str">
            <v>Ir. Dwityo A. Soeranto, MURP</v>
          </cell>
          <cell r="S57" t="str">
            <v xml:space="preserve">Pembinaan dan Pengembangan Pemanfaatan Data dan Informasi </v>
          </cell>
          <cell r="T57" t="str">
            <v>DI</v>
          </cell>
          <cell r="U57">
            <v>110040670</v>
          </cell>
          <cell r="V57" t="str">
            <v xml:space="preserve">Februari </v>
          </cell>
          <cell r="X57">
            <v>25</v>
          </cell>
          <cell r="Y57">
            <v>25000</v>
          </cell>
          <cell r="Z57" t="str">
            <v>E</v>
          </cell>
          <cell r="AA57" t="str">
            <v xml:space="preserve">Pontianak </v>
          </cell>
        </row>
        <row r="58">
          <cell r="A58">
            <v>51</v>
          </cell>
          <cell r="B58">
            <v>110055506</v>
          </cell>
          <cell r="C58" t="str">
            <v>Yeti Widjajanti</v>
          </cell>
          <cell r="D58" t="str">
            <v>II/B</v>
          </cell>
          <cell r="E58" t="str">
            <v>Pengatur Muda Tingkat I</v>
          </cell>
          <cell r="F58" t="str">
            <v>Staf Setditjen. Cipta Karya</v>
          </cell>
          <cell r="G58" t="str">
            <v xml:space="preserve">Pontianak </v>
          </cell>
          <cell r="H58">
            <v>1950000</v>
          </cell>
          <cell r="I58">
            <v>39504</v>
          </cell>
          <cell r="J58">
            <v>39506</v>
          </cell>
          <cell r="K58">
            <v>3</v>
          </cell>
          <cell r="L58" t="str">
            <v>hari</v>
          </cell>
          <cell r="M58">
            <v>300000</v>
          </cell>
          <cell r="N58">
            <v>220000</v>
          </cell>
          <cell r="O58" t="str">
            <v>Pesawat Terbang</v>
          </cell>
          <cell r="P58" t="str">
            <v>01.0030.4544.524119</v>
          </cell>
          <cell r="Q58" t="str">
            <v xml:space="preserve">Pemantauan dan Pengendalian Pinjaman/Hibah Luar Negeri di lingkungan Direktorat Jenderal Cipta Karya </v>
          </cell>
          <cell r="R58" t="str">
            <v>Ir. Dwityo A. Soeranto, MURP</v>
          </cell>
          <cell r="S58" t="str">
            <v xml:space="preserve">Pembinaan dan Pengembangan Pemanfaatan Data dan Informasi </v>
          </cell>
          <cell r="T58" t="str">
            <v>DI</v>
          </cell>
          <cell r="U58">
            <v>110040670</v>
          </cell>
          <cell r="V58" t="str">
            <v xml:space="preserve">Februari </v>
          </cell>
          <cell r="X58">
            <v>25</v>
          </cell>
          <cell r="Y58">
            <v>25000</v>
          </cell>
          <cell r="Z58" t="str">
            <v>F</v>
          </cell>
          <cell r="AA58" t="str">
            <v xml:space="preserve">Pontianak </v>
          </cell>
        </row>
        <row r="59">
          <cell r="A59">
            <v>52</v>
          </cell>
          <cell r="B59">
            <v>0</v>
          </cell>
          <cell r="C59">
            <v>0</v>
          </cell>
          <cell r="D59" t="e">
            <v>#N/A</v>
          </cell>
          <cell r="E59" t="e">
            <v>#N/A</v>
          </cell>
          <cell r="F59" t="e">
            <v>#N/A</v>
          </cell>
          <cell r="G59" t="str">
            <v xml:space="preserve">Medan </v>
          </cell>
          <cell r="H59">
            <v>2996500</v>
          </cell>
          <cell r="I59">
            <v>39498</v>
          </cell>
          <cell r="J59">
            <v>39500</v>
          </cell>
          <cell r="K59">
            <v>3</v>
          </cell>
          <cell r="L59" t="str">
            <v>hari</v>
          </cell>
          <cell r="M59">
            <v>300000</v>
          </cell>
          <cell r="N59" t="e">
            <v>#N/A</v>
          </cell>
          <cell r="O59" t="str">
            <v>Pesawat Terbang</v>
          </cell>
          <cell r="P59" t="str">
            <v>01.0030.4544.524119</v>
          </cell>
          <cell r="Q59" t="str">
            <v xml:space="preserve">Pemantauan dan Pengendalian Pinjaman/Hibah Luar Negeri di lingkungan Direktorat Jenderal Cipta Karya </v>
          </cell>
          <cell r="R59" t="str">
            <v>Ir. Dwityo A. Soeranto, MURP</v>
          </cell>
          <cell r="S59" t="str">
            <v xml:space="preserve">Pembinaan dan Pengembangan Pemanfaatan Data dan Informasi </v>
          </cell>
          <cell r="T59" t="str">
            <v>DI</v>
          </cell>
          <cell r="U59">
            <v>110040670</v>
          </cell>
          <cell r="V59" t="str">
            <v xml:space="preserve">Februari </v>
          </cell>
          <cell r="X59">
            <v>19</v>
          </cell>
          <cell r="Y59">
            <v>25000</v>
          </cell>
          <cell r="Z59" t="e">
            <v>#N/A</v>
          </cell>
          <cell r="AA59" t="str">
            <v xml:space="preserve">Medan </v>
          </cell>
        </row>
        <row r="60">
          <cell r="A60">
            <v>53</v>
          </cell>
          <cell r="B60">
            <v>110022820</v>
          </cell>
          <cell r="C60" t="str">
            <v>Irwan Dalimunthe, BAC</v>
          </cell>
          <cell r="D60" t="str">
            <v>III/C</v>
          </cell>
          <cell r="E60" t="str">
            <v xml:space="preserve">Penata </v>
          </cell>
          <cell r="F60" t="str">
            <v>Staf Dit. Bina Program</v>
          </cell>
          <cell r="G60" t="str">
            <v>Ternate</v>
          </cell>
          <cell r="H60">
            <v>5604000</v>
          </cell>
          <cell r="I60">
            <v>39505</v>
          </cell>
          <cell r="J60">
            <v>39507</v>
          </cell>
          <cell r="K60">
            <v>3</v>
          </cell>
          <cell r="L60" t="str">
            <v>hari</v>
          </cell>
          <cell r="M60">
            <v>300000</v>
          </cell>
          <cell r="N60">
            <v>220000</v>
          </cell>
          <cell r="O60" t="str">
            <v>Pesawat Terbang</v>
          </cell>
          <cell r="P60" t="str">
            <v>01.0030.4544.524119</v>
          </cell>
          <cell r="Q60" t="str">
            <v xml:space="preserve">Pemantauan dan Pengendalian Pinjaman/Hibah Luar Negeri di lingkungan Direktorat Jenderal Cipta Karya </v>
          </cell>
          <cell r="R60" t="str">
            <v>Ir. Dwityo A. Soeranto, MURP</v>
          </cell>
          <cell r="S60" t="str">
            <v xml:space="preserve">Pembinaan dan Pengembangan Pemanfaatan Data dan Informasi </v>
          </cell>
          <cell r="T60" t="str">
            <v>DI</v>
          </cell>
          <cell r="U60">
            <v>110040670</v>
          </cell>
          <cell r="V60" t="str">
            <v xml:space="preserve">Februari </v>
          </cell>
          <cell r="X60">
            <v>26</v>
          </cell>
          <cell r="Y60">
            <v>9000</v>
          </cell>
          <cell r="Z60" t="str">
            <v>E</v>
          </cell>
          <cell r="AA60" t="str">
            <v>Ternate</v>
          </cell>
        </row>
        <row r="61">
          <cell r="A61">
            <v>54</v>
          </cell>
          <cell r="B61">
            <v>110045360</v>
          </cell>
          <cell r="C61" t="str">
            <v>Suparmo, S.Sos</v>
          </cell>
          <cell r="D61" t="str">
            <v>III/B</v>
          </cell>
          <cell r="E61" t="str">
            <v xml:space="preserve">Penata Muda Tingkat I </v>
          </cell>
          <cell r="F61" t="str">
            <v>Staf Tata Usaha</v>
          </cell>
          <cell r="G61" t="str">
            <v>Ternate</v>
          </cell>
          <cell r="H61">
            <v>5604000</v>
          </cell>
          <cell r="I61">
            <v>39505</v>
          </cell>
          <cell r="J61">
            <v>39507</v>
          </cell>
          <cell r="K61">
            <v>3</v>
          </cell>
          <cell r="L61" t="str">
            <v>hari</v>
          </cell>
          <cell r="M61">
            <v>300000</v>
          </cell>
          <cell r="N61">
            <v>220000</v>
          </cell>
          <cell r="O61" t="str">
            <v>Pesawat Terbang</v>
          </cell>
          <cell r="P61" t="str">
            <v>01.0030.4544.524119</v>
          </cell>
          <cell r="Q61" t="str">
            <v xml:space="preserve">Pemantauan dan Pengendalian Pinjaman/Hibah Luar Negeri di lingkungan Direktorat Jenderal Cipta Karya </v>
          </cell>
          <cell r="R61" t="str">
            <v>Ir. Dwityo A. Soeranto, MURP</v>
          </cell>
          <cell r="S61" t="str">
            <v xml:space="preserve">Pembinaan dan Pengembangan Pemanfaatan Data dan Informasi </v>
          </cell>
          <cell r="T61" t="str">
            <v>DI</v>
          </cell>
          <cell r="U61">
            <v>110040670</v>
          </cell>
          <cell r="V61" t="str">
            <v xml:space="preserve">Februari </v>
          </cell>
          <cell r="X61">
            <v>26</v>
          </cell>
          <cell r="Y61">
            <v>9000</v>
          </cell>
          <cell r="Z61" t="str">
            <v>E</v>
          </cell>
          <cell r="AA61" t="str">
            <v>Ternate</v>
          </cell>
        </row>
        <row r="62">
          <cell r="A62">
            <v>55</v>
          </cell>
          <cell r="B62">
            <v>110028495</v>
          </cell>
          <cell r="C62" t="str">
            <v>Agustina Suprapti</v>
          </cell>
          <cell r="D62" t="str">
            <v>III/B</v>
          </cell>
          <cell r="E62" t="str">
            <v xml:space="preserve">Penata Muda Tingkat I </v>
          </cell>
          <cell r="F62" t="str">
            <v>Staf Dit. Bina Program</v>
          </cell>
          <cell r="G62" t="str">
            <v xml:space="preserve">Manado </v>
          </cell>
          <cell r="H62">
            <v>4405600</v>
          </cell>
          <cell r="I62">
            <v>39505</v>
          </cell>
          <cell r="J62">
            <v>39507</v>
          </cell>
          <cell r="K62">
            <v>3</v>
          </cell>
          <cell r="L62" t="str">
            <v>hari</v>
          </cell>
          <cell r="M62">
            <v>300000</v>
          </cell>
          <cell r="N62">
            <v>385000</v>
          </cell>
          <cell r="O62" t="str">
            <v>Pesawat Terbang</v>
          </cell>
          <cell r="P62" t="str">
            <v>01.0030.4544.524119</v>
          </cell>
          <cell r="Q62" t="str">
            <v xml:space="preserve">Pemantauan dan Pengendalian Pinjaman/Hibah Luar Negeri di lingkungan Direktorat Jenderal Cipta Karya </v>
          </cell>
          <cell r="R62" t="str">
            <v>Ir. Dwityo A. Soeranto, MURP</v>
          </cell>
          <cell r="S62" t="str">
            <v xml:space="preserve">Pembinaan dan Pengembangan Pemanfaatan Data dan Informasi </v>
          </cell>
          <cell r="T62" t="str">
            <v>DI</v>
          </cell>
          <cell r="U62">
            <v>110040670</v>
          </cell>
          <cell r="V62" t="str">
            <v xml:space="preserve">Februari </v>
          </cell>
          <cell r="X62">
            <v>26</v>
          </cell>
          <cell r="Y62">
            <v>20000</v>
          </cell>
          <cell r="Z62" t="str">
            <v>E</v>
          </cell>
          <cell r="AA62" t="str">
            <v xml:space="preserve">Manado </v>
          </cell>
        </row>
        <row r="63">
          <cell r="A63">
            <v>56</v>
          </cell>
          <cell r="B63">
            <v>110047519</v>
          </cell>
          <cell r="C63" t="str">
            <v>Dewi Endah Nastiti</v>
          </cell>
          <cell r="D63" t="str">
            <v>III/a</v>
          </cell>
          <cell r="E63" t="str">
            <v xml:space="preserve">Penata Muda </v>
          </cell>
          <cell r="F63" t="str">
            <v>Staf Setditjen. Cipta Karya</v>
          </cell>
          <cell r="G63" t="str">
            <v xml:space="preserve">Manado </v>
          </cell>
          <cell r="H63">
            <v>4405600</v>
          </cell>
          <cell r="I63">
            <v>39505</v>
          </cell>
          <cell r="J63">
            <v>39507</v>
          </cell>
          <cell r="K63">
            <v>3</v>
          </cell>
          <cell r="L63" t="str">
            <v>hari</v>
          </cell>
          <cell r="M63">
            <v>300000</v>
          </cell>
          <cell r="N63">
            <v>385000</v>
          </cell>
          <cell r="O63" t="str">
            <v>Pesawat Terbang</v>
          </cell>
          <cell r="P63" t="str">
            <v>01.0030.4544.524119</v>
          </cell>
          <cell r="Q63" t="str">
            <v xml:space="preserve">Pemantauan dan Pengendalian Pinjaman/Hibah Luar Negeri di lingkungan Direktorat Jenderal Cipta Karya </v>
          </cell>
          <cell r="R63" t="str">
            <v>Ir. Dwityo A. Soeranto, MURP</v>
          </cell>
          <cell r="S63" t="str">
            <v xml:space="preserve">Pembinaan dan Pengembangan Pemanfaatan Data dan Informasi </v>
          </cell>
          <cell r="T63" t="str">
            <v>DI</v>
          </cell>
          <cell r="U63">
            <v>110040670</v>
          </cell>
          <cell r="V63" t="str">
            <v xml:space="preserve">Februari </v>
          </cell>
          <cell r="X63">
            <v>26</v>
          </cell>
          <cell r="Y63">
            <v>20000</v>
          </cell>
          <cell r="Z63" t="str">
            <v>E</v>
          </cell>
          <cell r="AA63" t="str">
            <v xml:space="preserve">Manado </v>
          </cell>
        </row>
        <row r="64">
          <cell r="A64">
            <v>57</v>
          </cell>
          <cell r="B64">
            <v>110037558</v>
          </cell>
          <cell r="C64" t="str">
            <v>Tedi Wahyuna</v>
          </cell>
          <cell r="D64" t="str">
            <v>III/B</v>
          </cell>
          <cell r="E64" t="str">
            <v xml:space="preserve">Penata Muda Tingkat I </v>
          </cell>
          <cell r="F64" t="str">
            <v>Staf Setditjen. Cipta Karya</v>
          </cell>
          <cell r="G64" t="str">
            <v xml:space="preserve">Denpasar </v>
          </cell>
          <cell r="H64">
            <v>2329500</v>
          </cell>
          <cell r="I64">
            <v>39505</v>
          </cell>
          <cell r="J64">
            <v>39507</v>
          </cell>
          <cell r="K64">
            <v>3</v>
          </cell>
          <cell r="L64" t="str">
            <v>hari</v>
          </cell>
          <cell r="M64">
            <v>400000</v>
          </cell>
          <cell r="N64">
            <v>770000</v>
          </cell>
          <cell r="O64" t="str">
            <v>Pesawat Terbang</v>
          </cell>
          <cell r="P64" t="str">
            <v>01.0030.4544.524119</v>
          </cell>
          <cell r="Q64" t="str">
            <v xml:space="preserve">Pemantauan dan Pengendalian Pinjaman/Hibah Luar Negeri di lingkungan Direktorat Jenderal Cipta Karya </v>
          </cell>
          <cell r="R64" t="str">
            <v>Ir. Dwityo A. Soeranto, MURP</v>
          </cell>
          <cell r="S64" t="str">
            <v xml:space="preserve">Pembinaan dan Pengembangan Pemanfaatan Data dan Informasi </v>
          </cell>
          <cell r="T64" t="str">
            <v>DI</v>
          </cell>
          <cell r="U64">
            <v>110040670</v>
          </cell>
          <cell r="V64" t="str">
            <v xml:space="preserve">Februari </v>
          </cell>
          <cell r="X64">
            <v>26</v>
          </cell>
          <cell r="Y64">
            <v>20000</v>
          </cell>
          <cell r="Z64" t="str">
            <v>E</v>
          </cell>
          <cell r="AA64" t="str">
            <v xml:space="preserve">Denpasar </v>
          </cell>
        </row>
        <row r="65">
          <cell r="A65">
            <v>58</v>
          </cell>
          <cell r="B65">
            <v>110037563</v>
          </cell>
          <cell r="C65" t="str">
            <v>Sudaryati</v>
          </cell>
          <cell r="D65" t="str">
            <v>III/B</v>
          </cell>
          <cell r="E65" t="str">
            <v xml:space="preserve">Penata Muda Tingkat I </v>
          </cell>
          <cell r="F65" t="str">
            <v>Staf Setditjen. Cipta Karya</v>
          </cell>
          <cell r="G65" t="str">
            <v xml:space="preserve">Denpasar </v>
          </cell>
          <cell r="H65">
            <v>2329500</v>
          </cell>
          <cell r="I65">
            <v>39505</v>
          </cell>
          <cell r="J65">
            <v>39507</v>
          </cell>
          <cell r="K65">
            <v>3</v>
          </cell>
          <cell r="L65" t="str">
            <v>hari</v>
          </cell>
          <cell r="M65">
            <v>400000</v>
          </cell>
          <cell r="N65">
            <v>770000</v>
          </cell>
          <cell r="O65" t="str">
            <v>Pesawat Terbang</v>
          </cell>
          <cell r="P65" t="str">
            <v>01.0030.4544.524119</v>
          </cell>
          <cell r="Q65" t="str">
            <v xml:space="preserve">Pemantauan dan Pengendalian Pinjaman/Hibah Luar Negeri di lingkungan Direktorat Jenderal Cipta Karya </v>
          </cell>
          <cell r="R65" t="str">
            <v>Ir. Dwityo A. Soeranto, MURP</v>
          </cell>
          <cell r="S65" t="str">
            <v xml:space="preserve">Pembinaan dan Pengembangan Pemanfaatan Data dan Informasi </v>
          </cell>
          <cell r="T65" t="str">
            <v>DI</v>
          </cell>
          <cell r="U65">
            <v>110040670</v>
          </cell>
          <cell r="V65" t="str">
            <v xml:space="preserve">Februari </v>
          </cell>
          <cell r="X65">
            <v>26</v>
          </cell>
          <cell r="Y65">
            <v>20000</v>
          </cell>
          <cell r="Z65" t="str">
            <v>E</v>
          </cell>
          <cell r="AA65" t="str">
            <v xml:space="preserve">Denpasar </v>
          </cell>
        </row>
        <row r="66">
          <cell r="A66">
            <v>59</v>
          </cell>
          <cell r="C66">
            <v>0</v>
          </cell>
          <cell r="D66" t="e">
            <v>#N/A</v>
          </cell>
          <cell r="E66" t="e">
            <v>#N/A</v>
          </cell>
          <cell r="F66" t="e">
            <v>#N/A</v>
          </cell>
          <cell r="K66">
            <v>1</v>
          </cell>
          <cell r="L66" t="str">
            <v>hari</v>
          </cell>
          <cell r="M66" t="e">
            <v>#N/A</v>
          </cell>
          <cell r="N66" t="e">
            <v>#N/A</v>
          </cell>
          <cell r="O66" t="str">
            <v>Pesawat Terbang</v>
          </cell>
          <cell r="Q66" t="e">
            <v>#N/A</v>
          </cell>
          <cell r="R66" t="e">
            <v>#N/A</v>
          </cell>
          <cell r="S66" t="e">
            <v>#N/A</v>
          </cell>
          <cell r="T66" t="e">
            <v>#N/A</v>
          </cell>
          <cell r="U66" t="e">
            <v>#N/A</v>
          </cell>
          <cell r="Z66" t="e">
            <v>#N/A</v>
          </cell>
        </row>
        <row r="67">
          <cell r="A67">
            <v>60</v>
          </cell>
          <cell r="C67">
            <v>0</v>
          </cell>
          <cell r="D67" t="e">
            <v>#N/A</v>
          </cell>
          <cell r="E67" t="e">
            <v>#N/A</v>
          </cell>
          <cell r="F67" t="e">
            <v>#N/A</v>
          </cell>
          <cell r="K67">
            <v>1</v>
          </cell>
          <cell r="L67" t="str">
            <v>hari</v>
          </cell>
          <cell r="M67" t="e">
            <v>#N/A</v>
          </cell>
          <cell r="N67" t="e">
            <v>#N/A</v>
          </cell>
          <cell r="O67" t="str">
            <v>Pesawat Terbang</v>
          </cell>
          <cell r="Q67" t="e">
            <v>#N/A</v>
          </cell>
          <cell r="R67" t="e">
            <v>#N/A</v>
          </cell>
          <cell r="S67" t="e">
            <v>#N/A</v>
          </cell>
          <cell r="T67" t="e">
            <v>#N/A</v>
          </cell>
          <cell r="U67" t="e">
            <v>#N/A</v>
          </cell>
          <cell r="Z67" t="e">
            <v>#N/A</v>
          </cell>
        </row>
        <row r="68">
          <cell r="A68">
            <v>61</v>
          </cell>
          <cell r="C68">
            <v>0</v>
          </cell>
          <cell r="D68" t="e">
            <v>#N/A</v>
          </cell>
          <cell r="E68" t="e">
            <v>#N/A</v>
          </cell>
          <cell r="F68" t="e">
            <v>#N/A</v>
          </cell>
          <cell r="K68">
            <v>1</v>
          </cell>
          <cell r="L68" t="str">
            <v>hari</v>
          </cell>
          <cell r="M68" t="e">
            <v>#N/A</v>
          </cell>
          <cell r="N68" t="e">
            <v>#N/A</v>
          </cell>
          <cell r="O68" t="str">
            <v>Pesawat Terbang</v>
          </cell>
          <cell r="Q68" t="e">
            <v>#N/A</v>
          </cell>
          <cell r="R68" t="e">
            <v>#N/A</v>
          </cell>
          <cell r="S68" t="e">
            <v>#N/A</v>
          </cell>
          <cell r="T68" t="e">
            <v>#N/A</v>
          </cell>
          <cell r="U68" t="e">
            <v>#N/A</v>
          </cell>
          <cell r="Z68" t="e">
            <v>#N/A</v>
          </cell>
        </row>
        <row r="69">
          <cell r="A69">
            <v>62</v>
          </cell>
          <cell r="B69">
            <v>110031791</v>
          </cell>
          <cell r="C69" t="str">
            <v>Ahmad Saal</v>
          </cell>
          <cell r="D69" t="str">
            <v>II/D</v>
          </cell>
          <cell r="E69" t="str">
            <v xml:space="preserve">Pengatur Tingkat I </v>
          </cell>
          <cell r="F69" t="str">
            <v xml:space="preserve">Staf Subdit Data dan Informasi </v>
          </cell>
          <cell r="G69" t="str">
            <v>Mataram</v>
          </cell>
          <cell r="H69">
            <v>2317800</v>
          </cell>
          <cell r="I69">
            <v>39511</v>
          </cell>
          <cell r="J69">
            <v>39513</v>
          </cell>
          <cell r="K69">
            <v>3</v>
          </cell>
          <cell r="L69" t="str">
            <v>hari</v>
          </cell>
          <cell r="M69">
            <v>350000</v>
          </cell>
          <cell r="N69">
            <v>215000</v>
          </cell>
          <cell r="O69" t="str">
            <v>Pesawat Terbang</v>
          </cell>
          <cell r="P69" t="str">
            <v>01.0030.4544.524119</v>
          </cell>
          <cell r="Q69" t="str">
            <v xml:space="preserve">Pemantauan dan Pengendalian Pinjaman/Hibah Luar Negeri di lingkungan Direktorat Jenderal Cipta Karya </v>
          </cell>
          <cell r="R69" t="str">
            <v>Ir. Dwityo A. Soeranto, MURP</v>
          </cell>
          <cell r="S69" t="str">
            <v xml:space="preserve">Pembinaan dan Pengembangan Pemanfaatan Data dan Informasi </v>
          </cell>
          <cell r="T69" t="str">
            <v>DI</v>
          </cell>
          <cell r="U69">
            <v>110040670</v>
          </cell>
          <cell r="V69" t="str">
            <v xml:space="preserve">Maret </v>
          </cell>
          <cell r="X69">
            <v>3</v>
          </cell>
          <cell r="Y69">
            <v>20000</v>
          </cell>
          <cell r="Z69" t="str">
            <v>F</v>
          </cell>
          <cell r="AA69" t="str">
            <v>Mataram</v>
          </cell>
        </row>
        <row r="70">
          <cell r="A70">
            <v>63</v>
          </cell>
          <cell r="B70">
            <v>110035900</v>
          </cell>
          <cell r="C70" t="str">
            <v>Herry Purwadi, SH</v>
          </cell>
          <cell r="D70" t="str">
            <v>III/D</v>
          </cell>
          <cell r="E70" t="str">
            <v>Penata Tingkat I</v>
          </cell>
          <cell r="F70" t="str">
            <v>Staf Dit. Bina Program</v>
          </cell>
          <cell r="G70" t="str">
            <v xml:space="preserve">Palangkaraya </v>
          </cell>
          <cell r="H70">
            <v>2200800</v>
          </cell>
          <cell r="I70">
            <v>39510</v>
          </cell>
          <cell r="J70">
            <v>39512</v>
          </cell>
          <cell r="K70">
            <v>3</v>
          </cell>
          <cell r="L70" t="str">
            <v>hari</v>
          </cell>
          <cell r="M70">
            <v>300000</v>
          </cell>
          <cell r="N70">
            <v>288000</v>
          </cell>
          <cell r="O70" t="str">
            <v>Pesawat Terbang</v>
          </cell>
          <cell r="P70" t="str">
            <v>01.0030.4544.524119</v>
          </cell>
          <cell r="Q70" t="str">
            <v xml:space="preserve">Pemantauan dan Pengendalian Pinjaman/Hibah Luar Negeri di lingkungan Direktorat Jenderal Cipta Karya </v>
          </cell>
          <cell r="R70" t="str">
            <v>Ir. Dwityo A. Soeranto, MURP</v>
          </cell>
          <cell r="S70" t="str">
            <v xml:space="preserve">Pembinaan dan Pengembangan Pemanfaatan Data dan Informasi </v>
          </cell>
          <cell r="T70" t="str">
            <v>DI</v>
          </cell>
          <cell r="U70">
            <v>110040670</v>
          </cell>
          <cell r="V70" t="str">
            <v xml:space="preserve">Februari </v>
          </cell>
          <cell r="X70">
            <v>29</v>
          </cell>
          <cell r="Y70">
            <v>8000</v>
          </cell>
          <cell r="Z70" t="str">
            <v>E</v>
          </cell>
          <cell r="AA70" t="str">
            <v xml:space="preserve">Palangkaraya </v>
          </cell>
        </row>
        <row r="71">
          <cell r="A71">
            <v>64</v>
          </cell>
          <cell r="B71">
            <v>110055972</v>
          </cell>
          <cell r="C71" t="str">
            <v>Tukiman</v>
          </cell>
          <cell r="D71" t="str">
            <v>II/A</v>
          </cell>
          <cell r="E71" t="str">
            <v xml:space="preserve">Pengatur Muda </v>
          </cell>
          <cell r="F71" t="str">
            <v>Staf Tata Usaha</v>
          </cell>
          <cell r="G71" t="str">
            <v xml:space="preserve">Palangkaraya </v>
          </cell>
          <cell r="H71">
            <v>2200800</v>
          </cell>
          <cell r="I71">
            <v>39510</v>
          </cell>
          <cell r="J71">
            <v>39512</v>
          </cell>
          <cell r="K71">
            <v>3</v>
          </cell>
          <cell r="L71" t="str">
            <v>hari</v>
          </cell>
          <cell r="M71">
            <v>300000</v>
          </cell>
          <cell r="N71">
            <v>225000</v>
          </cell>
          <cell r="O71" t="str">
            <v>Pesawat Terbang</v>
          </cell>
          <cell r="P71" t="str">
            <v>01.0030.4544.524119</v>
          </cell>
          <cell r="Q71" t="str">
            <v xml:space="preserve">Pemantauan dan Pengendalian Pinjaman/Hibah Luar Negeri di lingkungan Direktorat Jenderal Cipta Karya </v>
          </cell>
          <cell r="R71" t="str">
            <v>Ir. Dwityo A. Soeranto, MURP</v>
          </cell>
          <cell r="S71" t="str">
            <v xml:space="preserve">Pembinaan dan Pengembangan Pemanfaatan Data dan Informasi </v>
          </cell>
          <cell r="T71" t="str">
            <v>DI</v>
          </cell>
          <cell r="U71">
            <v>110040670</v>
          </cell>
          <cell r="V71" t="str">
            <v xml:space="preserve">Februari </v>
          </cell>
          <cell r="X71">
            <v>29</v>
          </cell>
          <cell r="Y71">
            <v>8000</v>
          </cell>
          <cell r="Z71" t="str">
            <v>F</v>
          </cell>
          <cell r="AA71" t="str">
            <v xml:space="preserve">Palangkaraya </v>
          </cell>
        </row>
        <row r="72">
          <cell r="A72">
            <v>65</v>
          </cell>
          <cell r="B72">
            <v>110057447</v>
          </cell>
          <cell r="C72" t="str">
            <v>Danur Wenda Utami, SE, MM</v>
          </cell>
          <cell r="D72" t="str">
            <v>III/A</v>
          </cell>
          <cell r="E72" t="str">
            <v xml:space="preserve">Penata Muda </v>
          </cell>
          <cell r="F72" t="str">
            <v>Staf Setditjen. Cipta Karya</v>
          </cell>
          <cell r="G72" t="str">
            <v xml:space="preserve">Kendari </v>
          </cell>
          <cell r="H72">
            <v>3285700</v>
          </cell>
          <cell r="I72">
            <v>39510</v>
          </cell>
          <cell r="J72">
            <v>39512</v>
          </cell>
          <cell r="K72">
            <v>3</v>
          </cell>
          <cell r="L72" t="str">
            <v>hari</v>
          </cell>
          <cell r="M72">
            <v>300000</v>
          </cell>
          <cell r="N72">
            <v>330000</v>
          </cell>
          <cell r="O72" t="str">
            <v>Pesawat Terbang</v>
          </cell>
          <cell r="P72" t="str">
            <v>01.0030.4544.524119</v>
          </cell>
          <cell r="Q72" t="str">
            <v xml:space="preserve">Pemantauan dan Pengendalian Pinjaman/Hibah Luar Negeri di lingkungan Direktorat Jenderal Cipta Karya </v>
          </cell>
          <cell r="R72" t="str">
            <v>Ir. Dwityo A. Soeranto, MURP</v>
          </cell>
          <cell r="S72" t="str">
            <v xml:space="preserve">Pembinaan dan Pengembangan Pemanfaatan Data dan Informasi </v>
          </cell>
          <cell r="T72" t="str">
            <v>DI</v>
          </cell>
          <cell r="U72">
            <v>110040670</v>
          </cell>
          <cell r="V72" t="str">
            <v xml:space="preserve">Februari </v>
          </cell>
          <cell r="X72">
            <v>29</v>
          </cell>
          <cell r="Y72">
            <v>8000</v>
          </cell>
          <cell r="Z72" t="str">
            <v>E</v>
          </cell>
          <cell r="AA72" t="str">
            <v xml:space="preserve">Kendari </v>
          </cell>
        </row>
        <row r="73">
          <cell r="A73">
            <v>66</v>
          </cell>
          <cell r="B73">
            <v>110051251</v>
          </cell>
          <cell r="C73" t="str">
            <v>Suwarto</v>
          </cell>
          <cell r="D73" t="str">
            <v>I/C</v>
          </cell>
          <cell r="E73" t="str">
            <v>Juru</v>
          </cell>
          <cell r="F73" t="str">
            <v>Staf Tata Usaha</v>
          </cell>
          <cell r="G73" t="str">
            <v xml:space="preserve">Kendari </v>
          </cell>
          <cell r="H73">
            <v>3285700</v>
          </cell>
          <cell r="I73">
            <v>39510</v>
          </cell>
          <cell r="J73">
            <v>39512</v>
          </cell>
          <cell r="K73">
            <v>3</v>
          </cell>
          <cell r="L73" t="str">
            <v>hari</v>
          </cell>
          <cell r="M73">
            <v>300000</v>
          </cell>
          <cell r="N73">
            <v>220000</v>
          </cell>
          <cell r="O73" t="str">
            <v>Pesawat Terbang</v>
          </cell>
          <cell r="P73" t="str">
            <v>01.0030.4544.524119</v>
          </cell>
          <cell r="Q73" t="str">
            <v xml:space="preserve">Pemantauan dan Pengendalian Pinjaman/Hibah Luar Negeri di lingkungan Direktorat Jenderal Cipta Karya </v>
          </cell>
          <cell r="R73" t="str">
            <v>Ir. Dwityo A. Soeranto, MURP</v>
          </cell>
          <cell r="S73" t="str">
            <v xml:space="preserve">Pembinaan dan Pengembangan Pemanfaatan Data dan Informasi </v>
          </cell>
          <cell r="T73" t="str">
            <v>DI</v>
          </cell>
          <cell r="U73">
            <v>110040670</v>
          </cell>
          <cell r="V73" t="str">
            <v xml:space="preserve">Februari </v>
          </cell>
          <cell r="X73">
            <v>29</v>
          </cell>
          <cell r="Y73">
            <v>8000</v>
          </cell>
          <cell r="Z73" t="str">
            <v>F</v>
          </cell>
          <cell r="AA73" t="str">
            <v xml:space="preserve">Kendari </v>
          </cell>
        </row>
        <row r="74">
          <cell r="A74">
            <v>67</v>
          </cell>
          <cell r="B74">
            <v>110055968</v>
          </cell>
          <cell r="C74" t="str">
            <v>Roewinny Natadiredja, SE</v>
          </cell>
          <cell r="D74" t="str">
            <v>III/A</v>
          </cell>
          <cell r="E74" t="str">
            <v xml:space="preserve">Penata Muda </v>
          </cell>
          <cell r="F74" t="str">
            <v>Staf Tata Usaha</v>
          </cell>
          <cell r="G74" t="str">
            <v xml:space="preserve">Makasar </v>
          </cell>
          <cell r="H74">
            <v>3035000</v>
          </cell>
          <cell r="I74">
            <v>39510</v>
          </cell>
          <cell r="J74">
            <v>39512</v>
          </cell>
          <cell r="K74">
            <v>3</v>
          </cell>
          <cell r="L74" t="str">
            <v>hari</v>
          </cell>
          <cell r="M74">
            <v>350000</v>
          </cell>
          <cell r="N74">
            <v>385000</v>
          </cell>
          <cell r="O74" t="str">
            <v>Pesawat Terbang</v>
          </cell>
          <cell r="P74" t="str">
            <v>01.0030.4544.524119</v>
          </cell>
          <cell r="Q74" t="str">
            <v xml:space="preserve">Pemantauan dan Pengendalian Pinjaman/Hibah Luar Negeri di lingkungan Direktorat Jenderal Cipta Karya </v>
          </cell>
          <cell r="R74" t="str">
            <v>Ir. Dwityo A. Soeranto, MURP</v>
          </cell>
          <cell r="S74" t="str">
            <v xml:space="preserve">Pembinaan dan Pengembangan Pemanfaatan Data dan Informasi </v>
          </cell>
          <cell r="T74" t="str">
            <v>DI</v>
          </cell>
          <cell r="U74">
            <v>110040670</v>
          </cell>
          <cell r="V74" t="str">
            <v xml:space="preserve">Februari </v>
          </cell>
          <cell r="X74">
            <v>29</v>
          </cell>
          <cell r="Y74">
            <v>30000</v>
          </cell>
          <cell r="Z74" t="str">
            <v>E</v>
          </cell>
          <cell r="AA74" t="str">
            <v xml:space="preserve">Makasar </v>
          </cell>
        </row>
        <row r="75">
          <cell r="A75">
            <v>68</v>
          </cell>
          <cell r="B75">
            <v>110051926</v>
          </cell>
          <cell r="C75" t="str">
            <v>Haryanti Setyaningsih</v>
          </cell>
          <cell r="D75" t="str">
            <v>II/A</v>
          </cell>
          <cell r="E75" t="str">
            <v xml:space="preserve">Pengatur Muda </v>
          </cell>
          <cell r="F75" t="str">
            <v>Staf Setditjen. Cipta Karya</v>
          </cell>
          <cell r="G75" t="str">
            <v xml:space="preserve">Makasar </v>
          </cell>
          <cell r="H75">
            <v>3035000</v>
          </cell>
          <cell r="I75">
            <v>39510</v>
          </cell>
          <cell r="J75">
            <v>39512</v>
          </cell>
          <cell r="K75">
            <v>3</v>
          </cell>
          <cell r="L75" t="str">
            <v>hari</v>
          </cell>
          <cell r="M75">
            <v>350000</v>
          </cell>
          <cell r="N75">
            <v>220000</v>
          </cell>
          <cell r="O75" t="str">
            <v>Pesawat Terbang</v>
          </cell>
          <cell r="P75" t="str">
            <v>01.0030.4544.524119</v>
          </cell>
          <cell r="Q75" t="str">
            <v xml:space="preserve">Pemantauan dan Pengendalian Pinjaman/Hibah Luar Negeri di lingkungan Direktorat Jenderal Cipta Karya </v>
          </cell>
          <cell r="R75" t="str">
            <v>Ir. Dwityo A. Soeranto, MURP</v>
          </cell>
          <cell r="S75" t="str">
            <v xml:space="preserve">Pembinaan dan Pengembangan Pemanfaatan Data dan Informasi </v>
          </cell>
          <cell r="T75" t="str">
            <v>DI</v>
          </cell>
          <cell r="U75">
            <v>110040670</v>
          </cell>
          <cell r="V75" t="str">
            <v xml:space="preserve">Februari </v>
          </cell>
          <cell r="X75">
            <v>29</v>
          </cell>
          <cell r="Y75">
            <v>30000</v>
          </cell>
          <cell r="Z75" t="str">
            <v>F</v>
          </cell>
          <cell r="AA75" t="str">
            <v xml:space="preserve">Makasar </v>
          </cell>
        </row>
        <row r="76">
          <cell r="A76">
            <v>69</v>
          </cell>
          <cell r="B76">
            <v>110022820</v>
          </cell>
          <cell r="C76" t="str">
            <v>Irwan Dalimunthe, BAC</v>
          </cell>
          <cell r="D76" t="str">
            <v>III/C</v>
          </cell>
          <cell r="E76" t="str">
            <v xml:space="preserve">Penata </v>
          </cell>
          <cell r="F76" t="str">
            <v>Staf Dit. Bina Program</v>
          </cell>
          <cell r="G76" t="str">
            <v>Maluku</v>
          </cell>
          <cell r="H76">
            <v>5138000</v>
          </cell>
          <cell r="I76">
            <v>39511</v>
          </cell>
          <cell r="J76">
            <v>39513</v>
          </cell>
          <cell r="K76">
            <v>3</v>
          </cell>
          <cell r="L76" t="str">
            <v>hari</v>
          </cell>
          <cell r="M76">
            <v>300000</v>
          </cell>
          <cell r="N76">
            <v>220000</v>
          </cell>
          <cell r="O76" t="str">
            <v>Pesawat Terbang</v>
          </cell>
          <cell r="P76" t="str">
            <v>01.0030.4544.524119</v>
          </cell>
          <cell r="Q76" t="str">
            <v xml:space="preserve">Pemantauan dan Pengendalian Pinjaman/Hibah Luar Negeri di lingkungan Direktorat Jenderal Cipta Karya </v>
          </cell>
          <cell r="R76" t="str">
            <v>Ir. Dwityo A. Soeranto, MURP</v>
          </cell>
          <cell r="S76" t="str">
            <v xml:space="preserve">Pembinaan dan Pengembangan Pemanfaatan Data dan Informasi </v>
          </cell>
          <cell r="T76" t="str">
            <v>DI</v>
          </cell>
          <cell r="U76">
            <v>110040670</v>
          </cell>
          <cell r="V76" t="str">
            <v xml:space="preserve">Maret </v>
          </cell>
          <cell r="X76">
            <v>3</v>
          </cell>
          <cell r="Y76">
            <v>20000</v>
          </cell>
          <cell r="Z76" t="str">
            <v>E</v>
          </cell>
          <cell r="AA76" t="str">
            <v>Maluku</v>
          </cell>
        </row>
        <row r="77">
          <cell r="A77">
            <v>70</v>
          </cell>
          <cell r="B77">
            <v>110055766</v>
          </cell>
          <cell r="C77" t="str">
            <v>Suparno</v>
          </cell>
          <cell r="D77" t="str">
            <v>I/C</v>
          </cell>
          <cell r="E77" t="str">
            <v>Juru</v>
          </cell>
          <cell r="F77" t="str">
            <v>Staf Tata Usaha</v>
          </cell>
          <cell r="G77" t="str">
            <v>Maluku</v>
          </cell>
          <cell r="H77">
            <v>5138000</v>
          </cell>
          <cell r="I77">
            <v>39511</v>
          </cell>
          <cell r="J77">
            <v>39513</v>
          </cell>
          <cell r="K77">
            <v>3</v>
          </cell>
          <cell r="L77" t="str">
            <v>hari</v>
          </cell>
          <cell r="M77">
            <v>300000</v>
          </cell>
          <cell r="N77">
            <v>165000</v>
          </cell>
          <cell r="O77" t="str">
            <v>Pesawat Terbang</v>
          </cell>
          <cell r="P77" t="str">
            <v>01.0030.4544.524119</v>
          </cell>
          <cell r="Q77" t="str">
            <v xml:space="preserve">Pemantauan dan Pengendalian Pinjaman/Hibah Luar Negeri di lingkungan Direktorat Jenderal Cipta Karya </v>
          </cell>
          <cell r="R77" t="str">
            <v>Ir. Dwityo A. Soeranto, MURP</v>
          </cell>
          <cell r="S77" t="str">
            <v xml:space="preserve">Pembinaan dan Pengembangan Pemanfaatan Data dan Informasi </v>
          </cell>
          <cell r="T77" t="str">
            <v>DI</v>
          </cell>
          <cell r="U77">
            <v>110040670</v>
          </cell>
          <cell r="V77" t="str">
            <v xml:space="preserve">Maret </v>
          </cell>
          <cell r="X77">
            <v>3</v>
          </cell>
          <cell r="Y77">
            <v>20000</v>
          </cell>
          <cell r="Z77" t="str">
            <v>F</v>
          </cell>
          <cell r="AA77" t="str">
            <v>Maluku</v>
          </cell>
        </row>
        <row r="78">
          <cell r="A78">
            <v>71</v>
          </cell>
          <cell r="B78">
            <v>110037773</v>
          </cell>
          <cell r="C78" t="str">
            <v>Bambang Sukamto, SE, MM</v>
          </cell>
          <cell r="D78" t="str">
            <v>III/B</v>
          </cell>
          <cell r="E78" t="str">
            <v xml:space="preserve">Penata Muda Tingkat I </v>
          </cell>
          <cell r="F78" t="str">
            <v>Staf Tata Usaha</v>
          </cell>
          <cell r="G78" t="str">
            <v xml:space="preserve">Medan </v>
          </cell>
          <cell r="H78">
            <v>2996500</v>
          </cell>
          <cell r="I78">
            <v>39511</v>
          </cell>
          <cell r="J78">
            <v>39513</v>
          </cell>
          <cell r="K78">
            <v>3</v>
          </cell>
          <cell r="L78" t="str">
            <v>hari</v>
          </cell>
          <cell r="M78">
            <v>300000</v>
          </cell>
          <cell r="N78">
            <v>300000</v>
          </cell>
          <cell r="O78" t="str">
            <v>Pesawat Terbang</v>
          </cell>
          <cell r="P78" t="str">
            <v>01.0030.4544.524119</v>
          </cell>
          <cell r="Q78" t="str">
            <v xml:space="preserve">Pemantauan dan Pengendalian Pinjaman/Hibah Luar Negeri di lingkungan Direktorat Jenderal Cipta Karya </v>
          </cell>
          <cell r="R78" t="str">
            <v>Ir. Dwityo A. Soeranto, MURP</v>
          </cell>
          <cell r="S78" t="str">
            <v xml:space="preserve">Pembinaan dan Pengembangan Pemanfaatan Data dan Informasi </v>
          </cell>
          <cell r="T78" t="str">
            <v>DI</v>
          </cell>
          <cell r="U78">
            <v>110040670</v>
          </cell>
          <cell r="V78" t="str">
            <v xml:space="preserve">Maret </v>
          </cell>
          <cell r="X78">
            <v>3</v>
          </cell>
          <cell r="Y78">
            <v>25000</v>
          </cell>
          <cell r="Z78" t="str">
            <v>E</v>
          </cell>
          <cell r="AA78" t="str">
            <v xml:space="preserve">Medan </v>
          </cell>
        </row>
        <row r="79">
          <cell r="A79">
            <v>72</v>
          </cell>
          <cell r="B79" t="str">
            <v>-----</v>
          </cell>
          <cell r="C79" t="str">
            <v>Basri</v>
          </cell>
          <cell r="D79" t="str">
            <v>II/A</v>
          </cell>
          <cell r="E79" t="str">
            <v xml:space="preserve">Pengatur Muda </v>
          </cell>
          <cell r="F79" t="str">
            <v>Staf Tata Usaha</v>
          </cell>
          <cell r="G79" t="str">
            <v xml:space="preserve">Medan </v>
          </cell>
          <cell r="H79">
            <v>2996500</v>
          </cell>
          <cell r="I79">
            <v>39511</v>
          </cell>
          <cell r="J79">
            <v>39513</v>
          </cell>
          <cell r="K79">
            <v>3</v>
          </cell>
          <cell r="L79" t="str">
            <v>hari</v>
          </cell>
          <cell r="M79">
            <v>300000</v>
          </cell>
          <cell r="N79">
            <v>240000</v>
          </cell>
          <cell r="O79" t="str">
            <v>Pesawat Terbang</v>
          </cell>
          <cell r="P79" t="str">
            <v>01.0030.4544.524119</v>
          </cell>
          <cell r="Q79" t="str">
            <v xml:space="preserve">Pemantauan dan Pengendalian Pinjaman/Hibah Luar Negeri di lingkungan Direktorat Jenderal Cipta Karya </v>
          </cell>
          <cell r="R79" t="str">
            <v>Ir. Dwityo A. Soeranto, MURP</v>
          </cell>
          <cell r="S79" t="str">
            <v xml:space="preserve">Pembinaan dan Pengembangan Pemanfaatan Data dan Informasi </v>
          </cell>
          <cell r="T79" t="str">
            <v>DI</v>
          </cell>
          <cell r="U79">
            <v>110040670</v>
          </cell>
          <cell r="V79" t="str">
            <v xml:space="preserve">Maret </v>
          </cell>
          <cell r="X79">
            <v>3</v>
          </cell>
          <cell r="Y79">
            <v>25000</v>
          </cell>
          <cell r="Z79" t="str">
            <v>F</v>
          </cell>
          <cell r="AA79" t="str">
            <v xml:space="preserve">Medan </v>
          </cell>
        </row>
        <row r="80">
          <cell r="A80">
            <v>73</v>
          </cell>
          <cell r="B80">
            <v>110044597</v>
          </cell>
          <cell r="C80" t="str">
            <v>Imam Pamuji</v>
          </cell>
          <cell r="D80" t="str">
            <v>III/A</v>
          </cell>
          <cell r="E80" t="str">
            <v xml:space="preserve">Penata Muda </v>
          </cell>
          <cell r="F80" t="str">
            <v>Staf Tata Usaha</v>
          </cell>
          <cell r="G80" t="str">
            <v>Bengkulu</v>
          </cell>
          <cell r="H80">
            <v>1395800</v>
          </cell>
          <cell r="I80">
            <v>39511</v>
          </cell>
          <cell r="J80">
            <v>39513</v>
          </cell>
          <cell r="K80">
            <v>3</v>
          </cell>
          <cell r="L80" t="str">
            <v>hari</v>
          </cell>
          <cell r="M80">
            <v>300000</v>
          </cell>
          <cell r="N80">
            <v>330000</v>
          </cell>
          <cell r="O80" t="str">
            <v>Pesawat Terbang</v>
          </cell>
          <cell r="P80" t="str">
            <v>01.0030.4544.524119</v>
          </cell>
          <cell r="Q80" t="str">
            <v xml:space="preserve">Pemantauan dan Pengendalian Pinjaman/Hibah Luar Negeri di lingkungan Direktorat Jenderal Cipta Karya </v>
          </cell>
          <cell r="R80" t="str">
            <v>Ir. Dwityo A. Soeranto, MURP</v>
          </cell>
          <cell r="S80" t="str">
            <v xml:space="preserve">Pembinaan dan Pengembangan Pemanfaatan Data dan Informasi </v>
          </cell>
          <cell r="T80" t="str">
            <v>DI</v>
          </cell>
          <cell r="U80">
            <v>110040670</v>
          </cell>
          <cell r="V80" t="str">
            <v xml:space="preserve">Maret </v>
          </cell>
          <cell r="X80">
            <v>3</v>
          </cell>
          <cell r="Y80">
            <v>8000</v>
          </cell>
          <cell r="Z80" t="str">
            <v>E</v>
          </cell>
          <cell r="AA80" t="str">
            <v>Bengkulu</v>
          </cell>
        </row>
        <row r="81">
          <cell r="A81">
            <v>74</v>
          </cell>
          <cell r="B81">
            <v>110047634</v>
          </cell>
          <cell r="C81" t="str">
            <v>Yuni Andriani</v>
          </cell>
          <cell r="D81" t="str">
            <v>II/D</v>
          </cell>
          <cell r="E81" t="str">
            <v xml:space="preserve">Pengatur Tingkat I </v>
          </cell>
          <cell r="F81" t="str">
            <v>Staf Tata Usaha</v>
          </cell>
          <cell r="G81" t="str">
            <v>Bengkulu</v>
          </cell>
          <cell r="H81">
            <v>1395800</v>
          </cell>
          <cell r="I81">
            <v>39511</v>
          </cell>
          <cell r="J81">
            <v>39513</v>
          </cell>
          <cell r="K81">
            <v>3</v>
          </cell>
          <cell r="L81" t="str">
            <v>hari</v>
          </cell>
          <cell r="M81">
            <v>300000</v>
          </cell>
          <cell r="N81">
            <v>220000</v>
          </cell>
          <cell r="O81" t="str">
            <v>Pesawat Terbang</v>
          </cell>
          <cell r="P81" t="str">
            <v>01.0030.4544.524119</v>
          </cell>
          <cell r="Q81" t="str">
            <v xml:space="preserve">Pemantauan dan Pengendalian Pinjaman/Hibah Luar Negeri di lingkungan Direktorat Jenderal Cipta Karya </v>
          </cell>
          <cell r="R81" t="str">
            <v>Ir. Dwityo A. Soeranto, MURP</v>
          </cell>
          <cell r="S81" t="str">
            <v xml:space="preserve">Pembinaan dan Pengembangan Pemanfaatan Data dan Informasi </v>
          </cell>
          <cell r="T81" t="str">
            <v>DI</v>
          </cell>
          <cell r="U81">
            <v>110040670</v>
          </cell>
          <cell r="V81" t="str">
            <v xml:space="preserve">Maret </v>
          </cell>
          <cell r="X81">
            <v>3</v>
          </cell>
          <cell r="Y81">
            <v>8000</v>
          </cell>
          <cell r="Z81" t="str">
            <v>F</v>
          </cell>
          <cell r="AA81" t="str">
            <v>Bengkulu</v>
          </cell>
        </row>
        <row r="82">
          <cell r="A82">
            <v>75</v>
          </cell>
          <cell r="B82">
            <v>110037558</v>
          </cell>
          <cell r="C82" t="str">
            <v>Tedi Wahyuna</v>
          </cell>
          <cell r="D82" t="str">
            <v>III/B</v>
          </cell>
          <cell r="E82" t="str">
            <v xml:space="preserve">Penata Muda Tingkat I </v>
          </cell>
          <cell r="F82" t="str">
            <v>Staf Setditjen. Cipta Karya</v>
          </cell>
          <cell r="G82" t="str">
            <v>Mataram</v>
          </cell>
          <cell r="H82">
            <v>2317800</v>
          </cell>
          <cell r="I82">
            <v>39511</v>
          </cell>
          <cell r="J82">
            <v>39513</v>
          </cell>
          <cell r="K82">
            <v>3</v>
          </cell>
          <cell r="L82" t="str">
            <v>hari</v>
          </cell>
          <cell r="M82">
            <v>350000</v>
          </cell>
          <cell r="N82">
            <v>350000</v>
          </cell>
          <cell r="O82" t="str">
            <v>Pesawat Terbang</v>
          </cell>
          <cell r="P82" t="str">
            <v>01.0030.4544.524119</v>
          </cell>
          <cell r="Q82" t="str">
            <v xml:space="preserve">Pemantauan dan Pengendalian Pinjaman/Hibah Luar Negeri di lingkungan Direktorat Jenderal Cipta Karya </v>
          </cell>
          <cell r="R82" t="str">
            <v>Ir. Dwityo A. Soeranto, MURP</v>
          </cell>
          <cell r="S82" t="str">
            <v xml:space="preserve">Pembinaan dan Pengembangan Pemanfaatan Data dan Informasi </v>
          </cell>
          <cell r="T82" t="str">
            <v>DI</v>
          </cell>
          <cell r="U82">
            <v>110040670</v>
          </cell>
          <cell r="V82" t="str">
            <v xml:space="preserve">Maret </v>
          </cell>
          <cell r="X82">
            <v>3</v>
          </cell>
          <cell r="Y82">
            <v>20000</v>
          </cell>
          <cell r="Z82" t="str">
            <v>E</v>
          </cell>
          <cell r="AA82" t="str">
            <v>Mataram</v>
          </cell>
        </row>
        <row r="83">
          <cell r="A83">
            <v>76</v>
          </cell>
          <cell r="B83">
            <v>110037563</v>
          </cell>
          <cell r="C83" t="str">
            <v>Sudaryati</v>
          </cell>
          <cell r="D83" t="str">
            <v>III/B</v>
          </cell>
          <cell r="E83" t="str">
            <v xml:space="preserve">Penata Muda Tingkat I </v>
          </cell>
          <cell r="F83" t="str">
            <v>Staf Setditjen. Cipta Karya</v>
          </cell>
          <cell r="G83" t="str">
            <v>Mataram</v>
          </cell>
          <cell r="H83">
            <v>2317800</v>
          </cell>
          <cell r="I83">
            <v>39511</v>
          </cell>
          <cell r="J83">
            <v>39513</v>
          </cell>
          <cell r="K83">
            <v>3</v>
          </cell>
          <cell r="L83" t="str">
            <v>hari</v>
          </cell>
          <cell r="M83">
            <v>350000</v>
          </cell>
          <cell r="N83">
            <v>350000</v>
          </cell>
          <cell r="O83" t="str">
            <v>Pesawat Terbang</v>
          </cell>
          <cell r="P83" t="str">
            <v>01.0030.4544.524119</v>
          </cell>
          <cell r="Q83" t="str">
            <v xml:space="preserve">Pemantauan dan Pengendalian Pinjaman/Hibah Luar Negeri di lingkungan Direktorat Jenderal Cipta Karya </v>
          </cell>
          <cell r="R83" t="str">
            <v>Ir. Dwityo A. Soeranto, MURP</v>
          </cell>
          <cell r="S83" t="str">
            <v xml:space="preserve">Pembinaan dan Pengembangan Pemanfaatan Data dan Informasi </v>
          </cell>
          <cell r="T83" t="str">
            <v>DI</v>
          </cell>
          <cell r="U83">
            <v>110040670</v>
          </cell>
          <cell r="V83" t="str">
            <v xml:space="preserve">Maret </v>
          </cell>
          <cell r="X83">
            <v>3</v>
          </cell>
          <cell r="Y83">
            <v>20000</v>
          </cell>
          <cell r="Z83" t="str">
            <v>E</v>
          </cell>
          <cell r="AA83" t="str">
            <v>Mataram</v>
          </cell>
        </row>
        <row r="84">
          <cell r="A84">
            <v>77</v>
          </cell>
          <cell r="B84">
            <v>110044151</v>
          </cell>
          <cell r="C84" t="str">
            <v>Sapon</v>
          </cell>
          <cell r="D84" t="str">
            <v>II/D</v>
          </cell>
          <cell r="E84" t="str">
            <v xml:space="preserve">Pengatur Tingkat I </v>
          </cell>
          <cell r="F84" t="str">
            <v>Staf Setditjen. Cipta Karya</v>
          </cell>
          <cell r="G84" t="str">
            <v xml:space="preserve">Pangkal Pinang </v>
          </cell>
          <cell r="H84">
            <v>1131800</v>
          </cell>
          <cell r="I84">
            <v>39511</v>
          </cell>
          <cell r="J84">
            <v>39513</v>
          </cell>
          <cell r="K84">
            <v>3</v>
          </cell>
          <cell r="L84" t="str">
            <v>hari</v>
          </cell>
          <cell r="M84">
            <v>300000</v>
          </cell>
          <cell r="N84">
            <v>165000</v>
          </cell>
          <cell r="O84" t="str">
            <v>Pesawat Terbang</v>
          </cell>
          <cell r="P84" t="str">
            <v>01.0030.4544.524119</v>
          </cell>
          <cell r="Q84" t="str">
            <v xml:space="preserve">Pemantauan dan Pengendalian Pinjaman/Hibah Luar Negeri di lingkungan Direktorat Jenderal Cipta Karya </v>
          </cell>
          <cell r="R84" t="str">
            <v>Ir. Dwityo A. Soeranto, MURP</v>
          </cell>
          <cell r="S84" t="str">
            <v xml:space="preserve">Pembinaan dan Pengembangan Pemanfaatan Data dan Informasi </v>
          </cell>
          <cell r="T84" t="str">
            <v>DI</v>
          </cell>
          <cell r="U84">
            <v>110040670</v>
          </cell>
          <cell r="V84" t="str">
            <v xml:space="preserve">Maret </v>
          </cell>
          <cell r="X84">
            <v>3</v>
          </cell>
          <cell r="Y84">
            <v>8000</v>
          </cell>
          <cell r="Z84" t="str">
            <v>F</v>
          </cell>
          <cell r="AA84" t="str">
            <v xml:space="preserve">Pangkal Pinang </v>
          </cell>
        </row>
        <row r="85">
          <cell r="A85">
            <v>78</v>
          </cell>
          <cell r="B85">
            <v>110047519</v>
          </cell>
          <cell r="C85" t="str">
            <v>Dewi Endah Nastiti</v>
          </cell>
          <cell r="D85" t="str">
            <v>III/a</v>
          </cell>
          <cell r="E85" t="str">
            <v xml:space="preserve">Penata Muda </v>
          </cell>
          <cell r="F85" t="str">
            <v>Staf Setditjen. Cipta Karya</v>
          </cell>
          <cell r="G85" t="str">
            <v xml:space="preserve">Pangkal Pinang </v>
          </cell>
          <cell r="H85">
            <v>1131800</v>
          </cell>
          <cell r="I85">
            <v>39511</v>
          </cell>
          <cell r="J85">
            <v>39513</v>
          </cell>
          <cell r="K85">
            <v>3</v>
          </cell>
          <cell r="L85" t="str">
            <v>hari</v>
          </cell>
          <cell r="M85">
            <v>300000</v>
          </cell>
          <cell r="N85">
            <v>275000</v>
          </cell>
          <cell r="O85" t="str">
            <v>Pesawat Terbang</v>
          </cell>
          <cell r="P85" t="str">
            <v>01.0030.4544.524119</v>
          </cell>
          <cell r="Q85" t="str">
            <v xml:space="preserve">Pemantauan dan Pengendalian Pinjaman/Hibah Luar Negeri di lingkungan Direktorat Jenderal Cipta Karya </v>
          </cell>
          <cell r="R85" t="str">
            <v>Ir. Dwityo A. Soeranto, MURP</v>
          </cell>
          <cell r="S85" t="str">
            <v xml:space="preserve">Pembinaan dan Pengembangan Pemanfaatan Data dan Informasi </v>
          </cell>
          <cell r="T85" t="str">
            <v>DI</v>
          </cell>
          <cell r="U85">
            <v>110040670</v>
          </cell>
          <cell r="V85" t="str">
            <v xml:space="preserve">Maret </v>
          </cell>
          <cell r="X85">
            <v>3</v>
          </cell>
          <cell r="Y85">
            <v>8000</v>
          </cell>
          <cell r="Z85" t="str">
            <v>E</v>
          </cell>
          <cell r="AA85" t="str">
            <v xml:space="preserve">Pangkal Pinang </v>
          </cell>
        </row>
        <row r="86">
          <cell r="A86">
            <v>79</v>
          </cell>
          <cell r="B86">
            <v>110057042</v>
          </cell>
          <cell r="C86" t="str">
            <v>Mursalim,Spd, ST</v>
          </cell>
          <cell r="D86" t="str">
            <v>III/B</v>
          </cell>
          <cell r="E86" t="str">
            <v xml:space="preserve">Penata Muda Tingkat I </v>
          </cell>
          <cell r="F86" t="str">
            <v xml:space="preserve">Staf Subdit Evaluasi Kinerja </v>
          </cell>
          <cell r="G86" t="str">
            <v xml:space="preserve">Denpasar </v>
          </cell>
          <cell r="H86">
            <v>2329500</v>
          </cell>
          <cell r="I86">
            <v>39517</v>
          </cell>
          <cell r="J86">
            <v>39519</v>
          </cell>
          <cell r="K86">
            <v>3</v>
          </cell>
          <cell r="L86" t="str">
            <v>hari</v>
          </cell>
          <cell r="M86">
            <v>400000</v>
          </cell>
          <cell r="N86">
            <v>770000</v>
          </cell>
          <cell r="O86" t="str">
            <v>Pesawat Terbang</v>
          </cell>
          <cell r="P86" t="str">
            <v>01.0030.4544.524119</v>
          </cell>
          <cell r="Q86" t="str">
            <v xml:space="preserve">Pemantauan dan Pengendalian Pinjaman/Hibah Luar Negeri di lingkungan Direktorat Jenderal Cipta Karya </v>
          </cell>
          <cell r="R86" t="str">
            <v>Ir. Dwityo A. Soeranto, MURP</v>
          </cell>
          <cell r="S86" t="str">
            <v xml:space="preserve">Pembinaan dan Pengembangan Pemanfaatan Data dan Informasi </v>
          </cell>
          <cell r="T86" t="str">
            <v>DI</v>
          </cell>
          <cell r="U86">
            <v>110040670</v>
          </cell>
          <cell r="V86" t="str">
            <v xml:space="preserve">Maret </v>
          </cell>
          <cell r="X86">
            <v>6</v>
          </cell>
          <cell r="Y86">
            <v>30000</v>
          </cell>
          <cell r="Z86" t="str">
            <v>E</v>
          </cell>
          <cell r="AA86" t="str">
            <v xml:space="preserve">Denpasar </v>
          </cell>
        </row>
        <row r="87">
          <cell r="A87">
            <v>80</v>
          </cell>
          <cell r="B87">
            <v>110061530</v>
          </cell>
          <cell r="C87" t="str">
            <v>Murtado</v>
          </cell>
          <cell r="D87" t="str">
            <v>II/A</v>
          </cell>
          <cell r="E87" t="str">
            <v xml:space="preserve">Pengatur Muda </v>
          </cell>
          <cell r="F87" t="str">
            <v>Staf Dit. Bina Program</v>
          </cell>
          <cell r="G87" t="str">
            <v xml:space="preserve">Denpasar </v>
          </cell>
          <cell r="H87">
            <v>2329500</v>
          </cell>
          <cell r="I87">
            <v>39517</v>
          </cell>
          <cell r="J87">
            <v>39519</v>
          </cell>
          <cell r="K87">
            <v>3</v>
          </cell>
          <cell r="L87" t="str">
            <v>hari</v>
          </cell>
          <cell r="M87">
            <v>400000</v>
          </cell>
          <cell r="N87">
            <v>495000</v>
          </cell>
          <cell r="O87" t="str">
            <v>Pesawat Terbang</v>
          </cell>
          <cell r="P87" t="str">
            <v>01.0030.4544.524119</v>
          </cell>
          <cell r="Q87" t="str">
            <v xml:space="preserve">Pemantauan dan Pengendalian Pinjaman/Hibah Luar Negeri di lingkungan Direktorat Jenderal Cipta Karya </v>
          </cell>
          <cell r="R87" t="str">
            <v>Ir. Dwityo A. Soeranto, MURP</v>
          </cell>
          <cell r="S87" t="str">
            <v xml:space="preserve">Pembinaan dan Pengembangan Pemanfaatan Data dan Informasi </v>
          </cell>
          <cell r="T87" t="str">
            <v>DI</v>
          </cell>
          <cell r="U87">
            <v>110040670</v>
          </cell>
          <cell r="V87" t="str">
            <v xml:space="preserve">Maret </v>
          </cell>
          <cell r="X87">
            <v>6</v>
          </cell>
          <cell r="Y87">
            <v>30000</v>
          </cell>
          <cell r="Z87" t="str">
            <v>F</v>
          </cell>
          <cell r="AA87" t="str">
            <v xml:space="preserve">Denpasar </v>
          </cell>
        </row>
        <row r="88">
          <cell r="A88">
            <v>81</v>
          </cell>
          <cell r="B88">
            <v>110028495</v>
          </cell>
          <cell r="C88" t="str">
            <v>Agustina Suprapti</v>
          </cell>
          <cell r="D88" t="str">
            <v>III/B</v>
          </cell>
          <cell r="E88" t="str">
            <v xml:space="preserve">Penata Muda Tingkat I </v>
          </cell>
          <cell r="F88" t="str">
            <v>Staf Dit. Bina Program</v>
          </cell>
          <cell r="G88" t="str">
            <v xml:space="preserve">Palembang </v>
          </cell>
          <cell r="H88">
            <v>1430400</v>
          </cell>
          <cell r="I88">
            <v>39517</v>
          </cell>
          <cell r="J88">
            <v>39519</v>
          </cell>
          <cell r="K88">
            <v>3</v>
          </cell>
          <cell r="L88" t="str">
            <v>hari</v>
          </cell>
          <cell r="M88">
            <v>300000</v>
          </cell>
          <cell r="N88">
            <v>275000</v>
          </cell>
          <cell r="O88" t="str">
            <v>Pesawat Terbang</v>
          </cell>
          <cell r="P88" t="str">
            <v>01.0030.4544.524119</v>
          </cell>
          <cell r="Q88" t="str">
            <v xml:space="preserve">Pemantauan dan Pengendalian Pinjaman/Hibah Luar Negeri di lingkungan Direktorat Jenderal Cipta Karya </v>
          </cell>
          <cell r="R88" t="str">
            <v>Ir. Dwityo A. Soeranto, MURP</v>
          </cell>
          <cell r="S88" t="str">
            <v xml:space="preserve">Pembinaan dan Pengembangan Pemanfaatan Data dan Informasi </v>
          </cell>
          <cell r="T88" t="str">
            <v>DI</v>
          </cell>
          <cell r="U88">
            <v>110040670</v>
          </cell>
          <cell r="V88" t="str">
            <v xml:space="preserve">Maret </v>
          </cell>
          <cell r="X88">
            <v>6</v>
          </cell>
          <cell r="Y88">
            <v>25000</v>
          </cell>
          <cell r="Z88" t="str">
            <v>E</v>
          </cell>
          <cell r="AA88" t="str">
            <v xml:space="preserve">Palembang </v>
          </cell>
        </row>
        <row r="89">
          <cell r="A89">
            <v>82</v>
          </cell>
          <cell r="B89">
            <v>110057820</v>
          </cell>
          <cell r="C89" t="str">
            <v>Tugino</v>
          </cell>
          <cell r="D89" t="str">
            <v>II/A</v>
          </cell>
          <cell r="E89" t="str">
            <v xml:space="preserve">Pengatur Muda </v>
          </cell>
          <cell r="F89" t="str">
            <v>Staf Setditjen. Cipta Karya</v>
          </cell>
          <cell r="G89" t="str">
            <v xml:space="preserve">Palembang </v>
          </cell>
          <cell r="H89">
            <v>1430400</v>
          </cell>
          <cell r="I89">
            <v>39517</v>
          </cell>
          <cell r="J89">
            <v>39519</v>
          </cell>
          <cell r="K89">
            <v>3</v>
          </cell>
          <cell r="L89" t="str">
            <v>hari</v>
          </cell>
          <cell r="M89">
            <v>300000</v>
          </cell>
          <cell r="N89">
            <v>220000</v>
          </cell>
          <cell r="O89" t="str">
            <v>Pesawat Terbang</v>
          </cell>
          <cell r="P89" t="str">
            <v>01.0030.4544.524119</v>
          </cell>
          <cell r="Q89" t="str">
            <v xml:space="preserve">Pemantauan dan Pengendalian Pinjaman/Hibah Luar Negeri di lingkungan Direktorat Jenderal Cipta Karya </v>
          </cell>
          <cell r="R89" t="str">
            <v>Ir. Dwityo A. Soeranto, MURP</v>
          </cell>
          <cell r="S89" t="str">
            <v xml:space="preserve">Pembinaan dan Pengembangan Pemanfaatan Data dan Informasi </v>
          </cell>
          <cell r="T89" t="str">
            <v>DI</v>
          </cell>
          <cell r="U89">
            <v>110040670</v>
          </cell>
          <cell r="V89" t="str">
            <v xml:space="preserve">Maret </v>
          </cell>
          <cell r="X89">
            <v>6</v>
          </cell>
          <cell r="Y89">
            <v>25000</v>
          </cell>
          <cell r="Z89" t="str">
            <v>F</v>
          </cell>
          <cell r="AA89" t="str">
            <v xml:space="preserve">Palembang </v>
          </cell>
        </row>
        <row r="90">
          <cell r="A90">
            <v>83</v>
          </cell>
          <cell r="B90">
            <v>110018474</v>
          </cell>
          <cell r="C90" t="str">
            <v>Tati Sisyurtati</v>
          </cell>
          <cell r="D90" t="str">
            <v>III/B</v>
          </cell>
          <cell r="E90" t="str">
            <v xml:space="preserve">Penata Muda Tingkat I </v>
          </cell>
          <cell r="F90" t="str">
            <v>Staf Setditjen. Cipta Karya</v>
          </cell>
          <cell r="G90" t="str">
            <v>Banda Aceh</v>
          </cell>
          <cell r="I90">
            <v>39517</v>
          </cell>
          <cell r="J90">
            <v>39519</v>
          </cell>
          <cell r="K90">
            <v>3</v>
          </cell>
          <cell r="L90" t="str">
            <v>hari</v>
          </cell>
          <cell r="M90">
            <v>300000</v>
          </cell>
          <cell r="N90">
            <v>363000</v>
          </cell>
          <cell r="O90" t="str">
            <v>Pesawat Terbang</v>
          </cell>
          <cell r="P90" t="str">
            <v>01.0030.4544.524119</v>
          </cell>
          <cell r="Q90" t="str">
            <v xml:space="preserve">Pemantauan dan Pengendalian Pinjaman/Hibah Luar Negeri di lingkungan Direktorat Jenderal Cipta Karya </v>
          </cell>
          <cell r="R90" t="str">
            <v>Ir. Dwityo A. Soeranto, MURP</v>
          </cell>
          <cell r="S90" t="str">
            <v xml:space="preserve">Pembinaan dan Pengembangan Pemanfaatan Data dan Informasi </v>
          </cell>
          <cell r="T90" t="str">
            <v>DI</v>
          </cell>
          <cell r="U90">
            <v>110040670</v>
          </cell>
          <cell r="V90" t="str">
            <v xml:space="preserve">Maret </v>
          </cell>
          <cell r="X90">
            <v>6</v>
          </cell>
          <cell r="Y90">
            <v>8000</v>
          </cell>
          <cell r="Z90" t="str">
            <v>E</v>
          </cell>
          <cell r="AA90" t="str">
            <v>Banda Aceh</v>
          </cell>
        </row>
        <row r="91">
          <cell r="A91">
            <v>84</v>
          </cell>
          <cell r="B91">
            <v>110038984</v>
          </cell>
          <cell r="C91" t="str">
            <v>R. Djoko Wahyu W.</v>
          </cell>
          <cell r="D91" t="str">
            <v>III/a</v>
          </cell>
          <cell r="E91" t="str">
            <v xml:space="preserve">Penata Muda </v>
          </cell>
          <cell r="F91" t="str">
            <v>Staf Setditjen. Cipta Karya</v>
          </cell>
          <cell r="G91" t="str">
            <v>Banda Aceh</v>
          </cell>
          <cell r="I91">
            <v>39517</v>
          </cell>
          <cell r="J91">
            <v>39519</v>
          </cell>
          <cell r="K91">
            <v>3</v>
          </cell>
          <cell r="L91" t="str">
            <v>hari</v>
          </cell>
          <cell r="M91">
            <v>300000</v>
          </cell>
          <cell r="N91">
            <v>363000</v>
          </cell>
          <cell r="O91" t="str">
            <v>Pesawat Terbang</v>
          </cell>
          <cell r="P91" t="str">
            <v>01.0030.4544.524119</v>
          </cell>
          <cell r="Q91" t="str">
            <v xml:space="preserve">Pemantauan dan Pengendalian Pinjaman/Hibah Luar Negeri di lingkungan Direktorat Jenderal Cipta Karya </v>
          </cell>
          <cell r="R91" t="str">
            <v>Ir. Dwityo A. Soeranto, MURP</v>
          </cell>
          <cell r="S91" t="str">
            <v xml:space="preserve">Pembinaan dan Pengembangan Pemanfaatan Data dan Informasi </v>
          </cell>
          <cell r="T91" t="str">
            <v>DI</v>
          </cell>
          <cell r="U91">
            <v>110040670</v>
          </cell>
          <cell r="V91" t="str">
            <v xml:space="preserve">Maret </v>
          </cell>
          <cell r="X91">
            <v>6</v>
          </cell>
          <cell r="Y91">
            <v>8000</v>
          </cell>
          <cell r="Z91" t="str">
            <v>E</v>
          </cell>
          <cell r="AA91" t="str">
            <v>Banda Aceh</v>
          </cell>
        </row>
        <row r="92">
          <cell r="A92">
            <v>85</v>
          </cell>
          <cell r="B92">
            <v>110037766</v>
          </cell>
          <cell r="C92" t="str">
            <v>Syakbanny Munzief</v>
          </cell>
          <cell r="D92" t="str">
            <v>III/A</v>
          </cell>
          <cell r="E92" t="str">
            <v xml:space="preserve">Penata Muda </v>
          </cell>
          <cell r="F92" t="str">
            <v>Staf Tata Usaha</v>
          </cell>
          <cell r="G92" t="str">
            <v xml:space="preserve">Jambi </v>
          </cell>
          <cell r="H92">
            <v>1332000</v>
          </cell>
          <cell r="I92">
            <v>39518</v>
          </cell>
          <cell r="J92">
            <v>39520</v>
          </cell>
          <cell r="K92">
            <v>3</v>
          </cell>
          <cell r="L92" t="str">
            <v>hari</v>
          </cell>
          <cell r="M92">
            <v>300000</v>
          </cell>
          <cell r="N92">
            <v>220000</v>
          </cell>
          <cell r="O92" t="str">
            <v>Pesawat Terbang</v>
          </cell>
          <cell r="P92" t="str">
            <v>01.0030.4544.524119</v>
          </cell>
          <cell r="Q92" t="str">
            <v xml:space="preserve">Pemantauan dan Pengendalian Pinjaman/Hibah Luar Negeri di lingkungan Direktorat Jenderal Cipta Karya </v>
          </cell>
          <cell r="R92" t="str">
            <v>Ir. Dwityo A. Soeranto, MURP</v>
          </cell>
          <cell r="S92" t="str">
            <v xml:space="preserve">Pembinaan dan Pengembangan Pemanfaatan Data dan Informasi </v>
          </cell>
          <cell r="T92" t="str">
            <v>DI</v>
          </cell>
          <cell r="U92">
            <v>110040670</v>
          </cell>
          <cell r="V92" t="str">
            <v xml:space="preserve">Maret </v>
          </cell>
          <cell r="X92">
            <v>10</v>
          </cell>
          <cell r="Y92">
            <v>8000</v>
          </cell>
          <cell r="Z92" t="str">
            <v>E</v>
          </cell>
          <cell r="AA92" t="str">
            <v xml:space="preserve">Jambi </v>
          </cell>
        </row>
        <row r="93">
          <cell r="A93">
            <v>86</v>
          </cell>
          <cell r="B93" t="str">
            <v>------</v>
          </cell>
          <cell r="C93" t="str">
            <v>Agus Suyanto</v>
          </cell>
          <cell r="D93" t="str">
            <v>II/A</v>
          </cell>
          <cell r="E93" t="str">
            <v xml:space="preserve">Pengatur Muda </v>
          </cell>
          <cell r="F93" t="str">
            <v>Staf Tata Usaha</v>
          </cell>
          <cell r="G93" t="str">
            <v xml:space="preserve">Jambi </v>
          </cell>
          <cell r="H93">
            <v>1332000</v>
          </cell>
          <cell r="I93">
            <v>39518</v>
          </cell>
          <cell r="J93">
            <v>39520</v>
          </cell>
          <cell r="K93">
            <v>3</v>
          </cell>
          <cell r="L93" t="str">
            <v>hari</v>
          </cell>
          <cell r="M93">
            <v>300000</v>
          </cell>
          <cell r="N93">
            <v>165000</v>
          </cell>
          <cell r="O93" t="str">
            <v>Pesawat Terbang</v>
          </cell>
          <cell r="P93" t="str">
            <v>01.0030.4544.524119</v>
          </cell>
          <cell r="Q93" t="str">
            <v xml:space="preserve">Pemantauan dan Pengendalian Pinjaman/Hibah Luar Negeri di lingkungan Direktorat Jenderal Cipta Karya </v>
          </cell>
          <cell r="R93" t="str">
            <v>Ir. Dwityo A. Soeranto, MURP</v>
          </cell>
          <cell r="S93" t="str">
            <v xml:space="preserve">Pembinaan dan Pengembangan Pemanfaatan Data dan Informasi </v>
          </cell>
          <cell r="T93" t="str">
            <v>DI</v>
          </cell>
          <cell r="U93">
            <v>110040670</v>
          </cell>
          <cell r="V93" t="str">
            <v xml:space="preserve">Maret </v>
          </cell>
          <cell r="X93">
            <v>10</v>
          </cell>
          <cell r="Y93">
            <v>8000</v>
          </cell>
          <cell r="Z93" t="str">
            <v>F</v>
          </cell>
          <cell r="AA93" t="str">
            <v xml:space="preserve">Jambi </v>
          </cell>
        </row>
        <row r="94">
          <cell r="A94">
            <v>87</v>
          </cell>
          <cell r="B94">
            <v>110037577</v>
          </cell>
          <cell r="C94" t="str">
            <v>Marwati</v>
          </cell>
          <cell r="D94" t="str">
            <v>III/B</v>
          </cell>
          <cell r="E94" t="str">
            <v xml:space="preserve">Penata Muda Tingkat I </v>
          </cell>
          <cell r="F94" t="str">
            <v>Staf Setditjen. Cipta Karya</v>
          </cell>
          <cell r="G94" t="str">
            <v xml:space="preserve">Pontianak </v>
          </cell>
          <cell r="H94">
            <v>1950000</v>
          </cell>
          <cell r="I94">
            <v>39518</v>
          </cell>
          <cell r="J94">
            <v>39520</v>
          </cell>
          <cell r="K94">
            <v>3</v>
          </cell>
          <cell r="L94" t="str">
            <v>hari</v>
          </cell>
          <cell r="M94">
            <v>300000</v>
          </cell>
          <cell r="N94">
            <v>275000</v>
          </cell>
          <cell r="O94" t="str">
            <v>Pesawat Terbang</v>
          </cell>
          <cell r="P94" t="str">
            <v>01.0030.4544.524119</v>
          </cell>
          <cell r="Q94" t="str">
            <v xml:space="preserve">Pemantauan dan Pengendalian Pinjaman/Hibah Luar Negeri di lingkungan Direktorat Jenderal Cipta Karya </v>
          </cell>
          <cell r="R94" t="str">
            <v>Ir. Dwityo A. Soeranto, MURP</v>
          </cell>
          <cell r="S94" t="str">
            <v xml:space="preserve">Pembinaan dan Pengembangan Pemanfaatan Data dan Informasi </v>
          </cell>
          <cell r="T94" t="str">
            <v>DI</v>
          </cell>
          <cell r="U94">
            <v>110040670</v>
          </cell>
          <cell r="V94" t="str">
            <v xml:space="preserve">Maret </v>
          </cell>
          <cell r="X94">
            <v>10</v>
          </cell>
          <cell r="Y94">
            <v>25000</v>
          </cell>
          <cell r="Z94" t="str">
            <v>E</v>
          </cell>
          <cell r="AA94" t="str">
            <v xml:space="preserve">Pontianak </v>
          </cell>
        </row>
        <row r="95">
          <cell r="A95">
            <v>88</v>
          </cell>
          <cell r="B95">
            <v>110036889</v>
          </cell>
          <cell r="C95" t="str">
            <v>Husna Faridah</v>
          </cell>
          <cell r="D95" t="str">
            <v>III/B</v>
          </cell>
          <cell r="E95" t="str">
            <v xml:space="preserve">Penata Muda Tingkat I </v>
          </cell>
          <cell r="F95" t="str">
            <v>Staf Setditjen. Cipta Karya</v>
          </cell>
          <cell r="G95" t="str">
            <v xml:space="preserve">Pontianak </v>
          </cell>
          <cell r="H95">
            <v>1950000</v>
          </cell>
          <cell r="I95">
            <v>39518</v>
          </cell>
          <cell r="J95">
            <v>39520</v>
          </cell>
          <cell r="K95">
            <v>3</v>
          </cell>
          <cell r="L95" t="str">
            <v>hari</v>
          </cell>
          <cell r="M95">
            <v>300000</v>
          </cell>
          <cell r="N95">
            <v>275000</v>
          </cell>
          <cell r="O95" t="str">
            <v>Pesawat Terbang</v>
          </cell>
          <cell r="P95" t="str">
            <v>01.0030.4544.524119</v>
          </cell>
          <cell r="Q95" t="str">
            <v xml:space="preserve">Pemantauan dan Pengendalian Pinjaman/Hibah Luar Negeri di lingkungan Direktorat Jenderal Cipta Karya </v>
          </cell>
          <cell r="R95" t="str">
            <v>Ir. Dwityo A. Soeranto, MURP</v>
          </cell>
          <cell r="S95" t="str">
            <v xml:space="preserve">Pembinaan dan Pengembangan Pemanfaatan Data dan Informasi </v>
          </cell>
          <cell r="T95" t="str">
            <v>DI</v>
          </cell>
          <cell r="U95">
            <v>110040670</v>
          </cell>
          <cell r="V95" t="str">
            <v xml:space="preserve">Maret </v>
          </cell>
          <cell r="X95">
            <v>10</v>
          </cell>
          <cell r="Y95">
            <v>25000</v>
          </cell>
          <cell r="Z95" t="str">
            <v>E</v>
          </cell>
          <cell r="AA95" t="str">
            <v xml:space="preserve">Pontianak </v>
          </cell>
        </row>
        <row r="96">
          <cell r="A96">
            <v>89</v>
          </cell>
          <cell r="B96">
            <v>110044151</v>
          </cell>
          <cell r="C96" t="str">
            <v>Sapon</v>
          </cell>
          <cell r="D96" t="str">
            <v>II/D</v>
          </cell>
          <cell r="E96" t="str">
            <v xml:space="preserve">Pengatur Tingkat I </v>
          </cell>
          <cell r="F96" t="str">
            <v>Staf Setditjen. Cipta Karya</v>
          </cell>
          <cell r="G96" t="str">
            <v>Jayapura</v>
          </cell>
          <cell r="H96">
            <v>6125000</v>
          </cell>
          <cell r="I96">
            <v>39518</v>
          </cell>
          <cell r="J96">
            <v>39521</v>
          </cell>
          <cell r="K96">
            <v>4</v>
          </cell>
          <cell r="L96" t="str">
            <v>hari</v>
          </cell>
          <cell r="M96">
            <v>450000</v>
          </cell>
          <cell r="N96">
            <v>275000</v>
          </cell>
          <cell r="O96" t="str">
            <v>Pesawat Terbang</v>
          </cell>
          <cell r="P96" t="str">
            <v>01.0030.4544.524119</v>
          </cell>
          <cell r="Q96" t="str">
            <v xml:space="preserve">Pemantauan dan Pengendalian Pinjaman/Hibah Luar Negeri di lingkungan Direktorat Jenderal Cipta Karya </v>
          </cell>
          <cell r="R96" t="str">
            <v>Ir. Dwityo A. Soeranto, MURP</v>
          </cell>
          <cell r="S96" t="str">
            <v xml:space="preserve">Pembinaan dan Pengembangan Pemanfaatan Data dan Informasi </v>
          </cell>
          <cell r="T96" t="str">
            <v>DI</v>
          </cell>
          <cell r="U96">
            <v>110040670</v>
          </cell>
          <cell r="V96" t="str">
            <v xml:space="preserve">Maret </v>
          </cell>
          <cell r="X96">
            <v>10</v>
          </cell>
          <cell r="Y96">
            <v>9000</v>
          </cell>
          <cell r="Z96" t="str">
            <v>F</v>
          </cell>
          <cell r="AA96" t="str">
            <v>Jayapura</v>
          </cell>
        </row>
        <row r="97">
          <cell r="A97">
            <v>90</v>
          </cell>
          <cell r="B97">
            <v>110047519</v>
          </cell>
          <cell r="C97" t="str">
            <v>Dewi Endah Nastiti</v>
          </cell>
          <cell r="D97" t="str">
            <v>III/a</v>
          </cell>
          <cell r="E97" t="str">
            <v xml:space="preserve">Penata Muda </v>
          </cell>
          <cell r="F97" t="str">
            <v>Staf Setditjen. Cipta Karya</v>
          </cell>
          <cell r="G97" t="str">
            <v>Jayapura</v>
          </cell>
          <cell r="H97">
            <v>6125000</v>
          </cell>
          <cell r="I97">
            <v>39518</v>
          </cell>
          <cell r="J97">
            <v>39521</v>
          </cell>
          <cell r="K97">
            <v>4</v>
          </cell>
          <cell r="L97" t="str">
            <v>hari</v>
          </cell>
          <cell r="M97">
            <v>450000</v>
          </cell>
          <cell r="N97">
            <v>375000</v>
          </cell>
          <cell r="O97" t="str">
            <v>Pesawat Terbang</v>
          </cell>
          <cell r="P97" t="str">
            <v>01.0030.4544.524119</v>
          </cell>
          <cell r="Q97" t="str">
            <v xml:space="preserve">Pemantauan dan Pengendalian Pinjaman/Hibah Luar Negeri di lingkungan Direktorat Jenderal Cipta Karya </v>
          </cell>
          <cell r="R97" t="str">
            <v>Ir. Dwityo A. Soeranto, MURP</v>
          </cell>
          <cell r="S97" t="str">
            <v xml:space="preserve">Pembinaan dan Pengembangan Pemanfaatan Data dan Informasi </v>
          </cell>
          <cell r="T97" t="str">
            <v>DI</v>
          </cell>
          <cell r="U97">
            <v>110040670</v>
          </cell>
          <cell r="V97" t="str">
            <v xml:space="preserve">Maret </v>
          </cell>
          <cell r="X97">
            <v>10</v>
          </cell>
          <cell r="Y97">
            <v>9000</v>
          </cell>
          <cell r="Z97" t="str">
            <v>E</v>
          </cell>
          <cell r="AA97" t="str">
            <v>Jayapura</v>
          </cell>
        </row>
        <row r="98">
          <cell r="A98">
            <v>91</v>
          </cell>
          <cell r="B98">
            <v>110038404</v>
          </cell>
          <cell r="C98" t="str">
            <v>Tjitro Sudiro, BBM</v>
          </cell>
          <cell r="D98" t="str">
            <v>III/C</v>
          </cell>
          <cell r="E98" t="str">
            <v xml:space="preserve">Penata </v>
          </cell>
          <cell r="F98" t="str">
            <v>Staf Dit. Bina Program</v>
          </cell>
          <cell r="G98" t="str">
            <v xml:space="preserve">Bandar Lampung </v>
          </cell>
          <cell r="H98">
            <v>905200</v>
          </cell>
          <cell r="I98">
            <v>39519</v>
          </cell>
          <cell r="J98">
            <v>39521</v>
          </cell>
          <cell r="K98">
            <v>3</v>
          </cell>
          <cell r="L98" t="str">
            <v>hari</v>
          </cell>
          <cell r="M98">
            <v>300000</v>
          </cell>
          <cell r="N98">
            <v>330000</v>
          </cell>
          <cell r="O98" t="str">
            <v>Pesawat Terbang</v>
          </cell>
          <cell r="P98" t="str">
            <v>01.0030.4544.524119</v>
          </cell>
          <cell r="Q98" t="str">
            <v xml:space="preserve">Pemantauan dan Pengendalian Pinjaman/Hibah Luar Negeri di lingkungan Direktorat Jenderal Cipta Karya </v>
          </cell>
          <cell r="R98" t="str">
            <v>Ir. Dwityo A. Soeranto, MURP</v>
          </cell>
          <cell r="S98" t="str">
            <v xml:space="preserve">Pembinaan dan Pengembangan Pemanfaatan Data dan Informasi </v>
          </cell>
          <cell r="T98" t="str">
            <v>DI</v>
          </cell>
          <cell r="U98">
            <v>110040670</v>
          </cell>
          <cell r="V98" t="str">
            <v xml:space="preserve">Maret </v>
          </cell>
          <cell r="X98">
            <v>11</v>
          </cell>
          <cell r="Y98">
            <v>8000</v>
          </cell>
          <cell r="Z98" t="str">
            <v>E</v>
          </cell>
          <cell r="AA98" t="str">
            <v xml:space="preserve">Bandar Lampung </v>
          </cell>
        </row>
        <row r="99">
          <cell r="A99">
            <v>92</v>
          </cell>
          <cell r="B99">
            <v>110045510</v>
          </cell>
          <cell r="C99" t="str">
            <v>Suyatin</v>
          </cell>
          <cell r="D99" t="str">
            <v>II/C</v>
          </cell>
          <cell r="E99" t="str">
            <v xml:space="preserve">Pengatur </v>
          </cell>
          <cell r="F99" t="str">
            <v>Staf Tata Usaha</v>
          </cell>
          <cell r="G99" t="str">
            <v xml:space="preserve">Bandar Lampung </v>
          </cell>
          <cell r="H99">
            <v>905200</v>
          </cell>
          <cell r="I99">
            <v>39519</v>
          </cell>
          <cell r="J99">
            <v>39521</v>
          </cell>
          <cell r="K99">
            <v>3</v>
          </cell>
          <cell r="L99" t="str">
            <v>hari</v>
          </cell>
          <cell r="M99">
            <v>300000</v>
          </cell>
          <cell r="N99">
            <v>215000</v>
          </cell>
          <cell r="O99" t="str">
            <v>Pesawat Terbang</v>
          </cell>
          <cell r="P99" t="str">
            <v>01.0030.4544.524119</v>
          </cell>
          <cell r="Q99" t="str">
            <v xml:space="preserve">Pemantauan dan Pengendalian Pinjaman/Hibah Luar Negeri di lingkungan Direktorat Jenderal Cipta Karya </v>
          </cell>
          <cell r="R99" t="str">
            <v>Ir. Dwityo A. Soeranto, MURP</v>
          </cell>
          <cell r="S99" t="str">
            <v xml:space="preserve">Pembinaan dan Pengembangan Pemanfaatan Data dan Informasi </v>
          </cell>
          <cell r="T99" t="str">
            <v>DI</v>
          </cell>
          <cell r="U99">
            <v>110040670</v>
          </cell>
          <cell r="V99" t="str">
            <v xml:space="preserve">Maret </v>
          </cell>
          <cell r="X99">
            <v>11</v>
          </cell>
          <cell r="Y99">
            <v>8000</v>
          </cell>
          <cell r="Z99" t="str">
            <v>F</v>
          </cell>
          <cell r="AA99" t="str">
            <v xml:space="preserve">Bandar Lampung </v>
          </cell>
        </row>
        <row r="100">
          <cell r="A100">
            <v>93</v>
          </cell>
          <cell r="B100">
            <v>110045360</v>
          </cell>
          <cell r="C100" t="str">
            <v>Suparmo, S.Sos</v>
          </cell>
          <cell r="D100" t="str">
            <v>III/B</v>
          </cell>
          <cell r="E100" t="str">
            <v xml:space="preserve">Penata Muda Tingkat I </v>
          </cell>
          <cell r="F100" t="str">
            <v>Staf Tata Usaha</v>
          </cell>
          <cell r="G100" t="str">
            <v>Pekanbaru</v>
          </cell>
          <cell r="H100">
            <v>2315200</v>
          </cell>
          <cell r="I100">
            <v>39519</v>
          </cell>
          <cell r="J100">
            <v>39521</v>
          </cell>
          <cell r="K100">
            <v>3</v>
          </cell>
          <cell r="L100" t="str">
            <v>hari</v>
          </cell>
          <cell r="M100">
            <v>300000</v>
          </cell>
          <cell r="N100">
            <v>330000</v>
          </cell>
          <cell r="O100" t="str">
            <v>Pesawat Terbang</v>
          </cell>
          <cell r="P100" t="str">
            <v>01.0030.4544.524119</v>
          </cell>
          <cell r="Q100" t="str">
            <v xml:space="preserve">Pemantauan dan Pengendalian Pinjaman/Hibah Luar Negeri di lingkungan Direktorat Jenderal Cipta Karya </v>
          </cell>
          <cell r="R100" t="str">
            <v>Ir. Dwityo A. Soeranto, MURP</v>
          </cell>
          <cell r="S100" t="str">
            <v xml:space="preserve">Pembinaan dan Pengembangan Pemanfaatan Data dan Informasi </v>
          </cell>
          <cell r="T100" t="str">
            <v>DI</v>
          </cell>
          <cell r="U100">
            <v>110040670</v>
          </cell>
          <cell r="V100" t="str">
            <v xml:space="preserve">Maret </v>
          </cell>
          <cell r="X100">
            <v>11</v>
          </cell>
          <cell r="Y100">
            <v>25000</v>
          </cell>
          <cell r="Z100" t="str">
            <v>E</v>
          </cell>
          <cell r="AA100" t="str">
            <v>Pekanbaru</v>
          </cell>
        </row>
        <row r="101">
          <cell r="A101">
            <v>94</v>
          </cell>
          <cell r="B101">
            <v>110055974</v>
          </cell>
          <cell r="C101" t="str">
            <v>Iman Suroso</v>
          </cell>
          <cell r="D101" t="str">
            <v>II/A</v>
          </cell>
          <cell r="E101" t="str">
            <v xml:space="preserve">Pengatur Muda </v>
          </cell>
          <cell r="F101" t="str">
            <v xml:space="preserve">Staf Subdit Evaluasi Kinerja </v>
          </cell>
          <cell r="G101" t="str">
            <v>Pekanbaru</v>
          </cell>
          <cell r="H101">
            <v>2315200</v>
          </cell>
          <cell r="I101">
            <v>39519</v>
          </cell>
          <cell r="J101">
            <v>39521</v>
          </cell>
          <cell r="K101">
            <v>3</v>
          </cell>
          <cell r="L101" t="str">
            <v>hari</v>
          </cell>
          <cell r="M101">
            <v>300000</v>
          </cell>
          <cell r="N101">
            <v>220000</v>
          </cell>
          <cell r="O101" t="str">
            <v>Pesawat Terbang</v>
          </cell>
          <cell r="P101" t="str">
            <v>01.0030.4544.524119</v>
          </cell>
          <cell r="Q101" t="str">
            <v xml:space="preserve">Pemantauan dan Pengendalian Pinjaman/Hibah Luar Negeri di lingkungan Direktorat Jenderal Cipta Karya </v>
          </cell>
          <cell r="R101" t="str">
            <v>Ir. Dwityo A. Soeranto, MURP</v>
          </cell>
          <cell r="S101" t="str">
            <v xml:space="preserve">Pembinaan dan Pengembangan Pemanfaatan Data dan Informasi </v>
          </cell>
          <cell r="T101" t="str">
            <v>DI</v>
          </cell>
          <cell r="U101">
            <v>110040670</v>
          </cell>
          <cell r="V101" t="str">
            <v xml:space="preserve">Maret </v>
          </cell>
          <cell r="X101">
            <v>11</v>
          </cell>
          <cell r="Y101">
            <v>25000</v>
          </cell>
          <cell r="Z101" t="str">
            <v>F</v>
          </cell>
          <cell r="AA101" t="str">
            <v>Pekanbaru</v>
          </cell>
        </row>
        <row r="102">
          <cell r="A102">
            <v>95</v>
          </cell>
          <cell r="B102">
            <v>110057447</v>
          </cell>
          <cell r="C102" t="str">
            <v>Danur Wenda Utami, SE, MM</v>
          </cell>
          <cell r="D102" t="str">
            <v>III/A</v>
          </cell>
          <cell r="E102" t="str">
            <v xml:space="preserve">Penata Muda </v>
          </cell>
          <cell r="F102" t="str">
            <v>Staf Setditjen. Cipta Karya</v>
          </cell>
          <cell r="G102" t="str">
            <v>Banda Aceh</v>
          </cell>
          <cell r="H102">
            <v>3597100</v>
          </cell>
          <cell r="I102">
            <v>39519</v>
          </cell>
          <cell r="J102">
            <v>39521</v>
          </cell>
          <cell r="K102">
            <v>3</v>
          </cell>
          <cell r="L102" t="str">
            <v>hari</v>
          </cell>
          <cell r="M102">
            <v>300000</v>
          </cell>
          <cell r="N102">
            <v>363000</v>
          </cell>
          <cell r="O102" t="str">
            <v>Pesawat Terbang</v>
          </cell>
          <cell r="P102" t="str">
            <v>01.0030.4544.524119</v>
          </cell>
          <cell r="Q102" t="str">
            <v xml:space="preserve">Pemantauan dan Pengendalian Pinjaman/Hibah Luar Negeri di lingkungan Direktorat Jenderal Cipta Karya </v>
          </cell>
          <cell r="R102" t="str">
            <v>Ir. Dwityo A. Soeranto, MURP</v>
          </cell>
          <cell r="S102" t="str">
            <v xml:space="preserve">Pembinaan dan Pengembangan Pemanfaatan Data dan Informasi </v>
          </cell>
          <cell r="T102" t="str">
            <v>DI</v>
          </cell>
          <cell r="U102">
            <v>110040670</v>
          </cell>
          <cell r="V102" t="str">
            <v xml:space="preserve">Maret </v>
          </cell>
          <cell r="X102">
            <v>11</v>
          </cell>
          <cell r="Y102">
            <v>15000</v>
          </cell>
          <cell r="Z102" t="str">
            <v>E</v>
          </cell>
          <cell r="AA102" t="str">
            <v>Banda Aceh</v>
          </cell>
        </row>
        <row r="103">
          <cell r="A103">
            <v>96</v>
          </cell>
          <cell r="B103">
            <v>110051251</v>
          </cell>
          <cell r="C103" t="str">
            <v>Suwarto</v>
          </cell>
          <cell r="D103" t="str">
            <v>I/C</v>
          </cell>
          <cell r="E103" t="str">
            <v>Juru</v>
          </cell>
          <cell r="F103" t="str">
            <v>Staf Tata Usaha</v>
          </cell>
          <cell r="G103" t="str">
            <v>Banda Aceh</v>
          </cell>
          <cell r="H103">
            <v>3597100</v>
          </cell>
          <cell r="I103">
            <v>39519</v>
          </cell>
          <cell r="J103">
            <v>39521</v>
          </cell>
          <cell r="K103">
            <v>3</v>
          </cell>
          <cell r="L103" t="str">
            <v>hari</v>
          </cell>
          <cell r="M103">
            <v>300000</v>
          </cell>
          <cell r="N103">
            <v>220000</v>
          </cell>
          <cell r="O103" t="str">
            <v>Pesawat Terbang</v>
          </cell>
          <cell r="P103" t="str">
            <v>01.0030.4544.524119</v>
          </cell>
          <cell r="Q103" t="str">
            <v xml:space="preserve">Pemantauan dan Pengendalian Pinjaman/Hibah Luar Negeri di lingkungan Direktorat Jenderal Cipta Karya </v>
          </cell>
          <cell r="R103" t="str">
            <v>Ir. Dwityo A. Soeranto, MURP</v>
          </cell>
          <cell r="S103" t="str">
            <v xml:space="preserve">Pembinaan dan Pengembangan Pemanfaatan Data dan Informasi </v>
          </cell>
          <cell r="T103" t="str">
            <v>DI</v>
          </cell>
          <cell r="U103">
            <v>110040670</v>
          </cell>
          <cell r="V103" t="str">
            <v xml:space="preserve">Maret </v>
          </cell>
          <cell r="X103">
            <v>11</v>
          </cell>
          <cell r="Y103">
            <v>15000</v>
          </cell>
          <cell r="Z103" t="str">
            <v>F</v>
          </cell>
          <cell r="AA103" t="str">
            <v>Banda Aceh</v>
          </cell>
        </row>
        <row r="104">
          <cell r="A104">
            <v>97</v>
          </cell>
          <cell r="B104">
            <v>110044597</v>
          </cell>
          <cell r="C104" t="str">
            <v>Imam Pamuji</v>
          </cell>
          <cell r="D104" t="str">
            <v>III/A</v>
          </cell>
          <cell r="E104" t="str">
            <v xml:space="preserve">Penata Muda </v>
          </cell>
          <cell r="F104" t="str">
            <v>Staf Tata Usaha</v>
          </cell>
          <cell r="G104" t="str">
            <v xml:space="preserve">Makasar </v>
          </cell>
          <cell r="H104">
            <v>3035000</v>
          </cell>
          <cell r="I104">
            <v>39519</v>
          </cell>
          <cell r="J104">
            <v>39521</v>
          </cell>
          <cell r="K104">
            <v>3</v>
          </cell>
          <cell r="L104" t="str">
            <v>hari</v>
          </cell>
          <cell r="M104">
            <v>350000</v>
          </cell>
          <cell r="N104">
            <v>385000</v>
          </cell>
          <cell r="O104" t="str">
            <v>Pesawat Terbang</v>
          </cell>
          <cell r="P104" t="str">
            <v>01.0030.4544.524119</v>
          </cell>
          <cell r="Q104" t="str">
            <v xml:space="preserve">Pemantauan dan Pengendalian Pinjaman/Hibah Luar Negeri di lingkungan Direktorat Jenderal Cipta Karya </v>
          </cell>
          <cell r="R104" t="str">
            <v>Ir. Dwityo A. Soeranto, MURP</v>
          </cell>
          <cell r="S104" t="str">
            <v xml:space="preserve">Pembinaan dan Pengembangan Pemanfaatan Data dan Informasi </v>
          </cell>
          <cell r="T104" t="str">
            <v>DI</v>
          </cell>
          <cell r="U104">
            <v>110040670</v>
          </cell>
          <cell r="V104" t="str">
            <v xml:space="preserve">Maret </v>
          </cell>
          <cell r="X104">
            <v>11</v>
          </cell>
          <cell r="Y104">
            <v>30000</v>
          </cell>
          <cell r="Z104" t="str">
            <v>E</v>
          </cell>
          <cell r="AA104" t="str">
            <v xml:space="preserve">Makasar </v>
          </cell>
        </row>
        <row r="105">
          <cell r="A105">
            <v>98</v>
          </cell>
          <cell r="B105">
            <v>110047634</v>
          </cell>
          <cell r="C105" t="str">
            <v>Yuni Andriani</v>
          </cell>
          <cell r="D105" t="str">
            <v>II/D</v>
          </cell>
          <cell r="E105" t="str">
            <v xml:space="preserve">Pengatur Tingkat I </v>
          </cell>
          <cell r="F105" t="str">
            <v>Staf Tata Usaha</v>
          </cell>
          <cell r="G105" t="str">
            <v xml:space="preserve">Makasar </v>
          </cell>
          <cell r="H105">
            <v>3035000</v>
          </cell>
          <cell r="I105">
            <v>39519</v>
          </cell>
          <cell r="J105">
            <v>39521</v>
          </cell>
          <cell r="K105">
            <v>3</v>
          </cell>
          <cell r="L105" t="str">
            <v>hari</v>
          </cell>
          <cell r="M105">
            <v>350000</v>
          </cell>
          <cell r="N105">
            <v>220000</v>
          </cell>
          <cell r="O105" t="str">
            <v>Pesawat Terbang</v>
          </cell>
          <cell r="P105" t="str">
            <v>01.0030.4544.524119</v>
          </cell>
          <cell r="Q105" t="str">
            <v xml:space="preserve">Pemantauan dan Pengendalian Pinjaman/Hibah Luar Negeri di lingkungan Direktorat Jenderal Cipta Karya </v>
          </cell>
          <cell r="R105" t="str">
            <v>Ir. Dwityo A. Soeranto, MURP</v>
          </cell>
          <cell r="S105" t="str">
            <v xml:space="preserve">Pembinaan dan Pengembangan Pemanfaatan Data dan Informasi </v>
          </cell>
          <cell r="T105" t="str">
            <v>DI</v>
          </cell>
          <cell r="U105">
            <v>110040670</v>
          </cell>
          <cell r="V105" t="str">
            <v xml:space="preserve">Maret </v>
          </cell>
          <cell r="X105">
            <v>11</v>
          </cell>
          <cell r="Y105">
            <v>30000</v>
          </cell>
          <cell r="Z105" t="str">
            <v>F</v>
          </cell>
          <cell r="AA105" t="str">
            <v xml:space="preserve">Makasar </v>
          </cell>
        </row>
        <row r="106">
          <cell r="A106">
            <v>99</v>
          </cell>
          <cell r="B106">
            <v>110037558</v>
          </cell>
          <cell r="C106" t="str">
            <v>Tedi Wahyuna</v>
          </cell>
          <cell r="D106" t="str">
            <v>III/B</v>
          </cell>
          <cell r="E106" t="str">
            <v xml:space="preserve">Penata Muda Tingkat I </v>
          </cell>
          <cell r="F106" t="str">
            <v>Staf Setditjen. Cipta Karya</v>
          </cell>
          <cell r="G106" t="str">
            <v>Kupang</v>
          </cell>
          <cell r="H106">
            <v>3884000</v>
          </cell>
          <cell r="I106">
            <v>39519</v>
          </cell>
          <cell r="J106">
            <v>39521</v>
          </cell>
          <cell r="K106">
            <v>3</v>
          </cell>
          <cell r="L106" t="str">
            <v>hari</v>
          </cell>
          <cell r="M106">
            <v>350000</v>
          </cell>
          <cell r="N106">
            <v>275000</v>
          </cell>
          <cell r="O106" t="str">
            <v>Pesawat Terbang</v>
          </cell>
          <cell r="P106" t="str">
            <v>01.0030.4544.524119</v>
          </cell>
          <cell r="Q106" t="str">
            <v xml:space="preserve">Pemantauan dan Pengendalian Pinjaman/Hibah Luar Negeri di lingkungan Direktorat Jenderal Cipta Karya </v>
          </cell>
          <cell r="R106" t="str">
            <v>Ir. Dwityo A. Soeranto, MURP</v>
          </cell>
          <cell r="S106" t="str">
            <v xml:space="preserve">Pembinaan dan Pengembangan Pemanfaatan Data dan Informasi </v>
          </cell>
          <cell r="T106" t="str">
            <v>DI</v>
          </cell>
          <cell r="U106">
            <v>110040670</v>
          </cell>
          <cell r="V106" t="str">
            <v xml:space="preserve">Maret </v>
          </cell>
          <cell r="X106">
            <v>11</v>
          </cell>
          <cell r="Y106">
            <v>20000</v>
          </cell>
          <cell r="Z106" t="str">
            <v>E</v>
          </cell>
          <cell r="AA106" t="str">
            <v>Kupang</v>
          </cell>
        </row>
        <row r="107">
          <cell r="A107">
            <v>100</v>
          </cell>
          <cell r="B107">
            <v>110037563</v>
          </cell>
          <cell r="C107" t="str">
            <v>Sudaryati</v>
          </cell>
          <cell r="D107" t="str">
            <v>III/B</v>
          </cell>
          <cell r="E107" t="str">
            <v xml:space="preserve">Penata Muda Tingkat I </v>
          </cell>
          <cell r="F107" t="str">
            <v>Staf Setditjen. Cipta Karya</v>
          </cell>
          <cell r="G107" t="str">
            <v>Kupang</v>
          </cell>
          <cell r="H107">
            <v>3884000</v>
          </cell>
          <cell r="I107">
            <v>39519</v>
          </cell>
          <cell r="J107">
            <v>39521</v>
          </cell>
          <cell r="K107">
            <v>3</v>
          </cell>
          <cell r="L107" t="str">
            <v>hari</v>
          </cell>
          <cell r="M107">
            <v>350000</v>
          </cell>
          <cell r="N107">
            <v>275000</v>
          </cell>
          <cell r="O107" t="str">
            <v>Pesawat Terbang</v>
          </cell>
          <cell r="P107" t="str">
            <v>01.0030.4544.524119</v>
          </cell>
          <cell r="Q107" t="str">
            <v xml:space="preserve">Pemantauan dan Pengendalian Pinjaman/Hibah Luar Negeri di lingkungan Direktorat Jenderal Cipta Karya </v>
          </cell>
          <cell r="R107" t="str">
            <v>Ir. Dwityo A. Soeranto, MURP</v>
          </cell>
          <cell r="S107" t="str">
            <v xml:space="preserve">Pembinaan dan Pengembangan Pemanfaatan Data dan Informasi </v>
          </cell>
          <cell r="T107" t="str">
            <v>DI</v>
          </cell>
          <cell r="U107">
            <v>110040670</v>
          </cell>
          <cell r="V107" t="str">
            <v xml:space="preserve">Maret </v>
          </cell>
          <cell r="X107">
            <v>11</v>
          </cell>
          <cell r="Y107">
            <v>20000</v>
          </cell>
          <cell r="Z107" t="str">
            <v>E</v>
          </cell>
          <cell r="AA107" t="str">
            <v>Kupang</v>
          </cell>
        </row>
        <row r="108">
          <cell r="A108">
            <v>101</v>
          </cell>
          <cell r="B108">
            <v>110038531</v>
          </cell>
          <cell r="C108" t="str">
            <v xml:space="preserve">Ir. Partono </v>
          </cell>
          <cell r="D108" t="str">
            <v>III/C</v>
          </cell>
          <cell r="E108" t="str">
            <v xml:space="preserve">Penata </v>
          </cell>
          <cell r="F108" t="str">
            <v xml:space="preserve">Staf Subdit KLN dan Pola Investasi </v>
          </cell>
          <cell r="G108" t="str">
            <v xml:space="preserve">Manado </v>
          </cell>
          <cell r="I108">
            <v>39524</v>
          </cell>
          <cell r="J108">
            <v>39526</v>
          </cell>
          <cell r="K108">
            <v>3</v>
          </cell>
          <cell r="L108" t="str">
            <v>hari</v>
          </cell>
          <cell r="M108">
            <v>300000</v>
          </cell>
          <cell r="N108">
            <v>385000</v>
          </cell>
          <cell r="O108" t="str">
            <v>Pesawat Terbang</v>
          </cell>
          <cell r="P108" t="str">
            <v>01.0030.4544.524119</v>
          </cell>
          <cell r="Q108" t="str">
            <v xml:space="preserve">Pemantauan dan Pengendalian Pinjaman/Hibah Luar Negeri di lingkungan Direktorat Jenderal Cipta Karya </v>
          </cell>
          <cell r="R108" t="str">
            <v>Ir. Dwityo A. Soeranto, MURP</v>
          </cell>
          <cell r="S108" t="str">
            <v xml:space="preserve">Pembinaan dan Pengembangan Pemanfaatan Data dan Informasi </v>
          </cell>
          <cell r="T108" t="str">
            <v>DI</v>
          </cell>
          <cell r="U108">
            <v>110040670</v>
          </cell>
          <cell r="V108" t="str">
            <v xml:space="preserve">Maret </v>
          </cell>
          <cell r="X108">
            <v>14</v>
          </cell>
          <cell r="Y108">
            <v>30000</v>
          </cell>
          <cell r="Z108" t="str">
            <v>E</v>
          </cell>
          <cell r="AA108" t="str">
            <v xml:space="preserve">Manado </v>
          </cell>
        </row>
        <row r="109">
          <cell r="A109">
            <v>102</v>
          </cell>
          <cell r="B109">
            <v>110055506</v>
          </cell>
          <cell r="C109" t="str">
            <v>Yeti Widjajanti</v>
          </cell>
          <cell r="D109" t="str">
            <v>II/B</v>
          </cell>
          <cell r="E109" t="str">
            <v>Pengatur Muda Tingkat I</v>
          </cell>
          <cell r="F109" t="str">
            <v>Staf Setditjen. Cipta Karya</v>
          </cell>
          <cell r="G109" t="str">
            <v xml:space="preserve">Manado </v>
          </cell>
          <cell r="I109">
            <v>39524</v>
          </cell>
          <cell r="J109">
            <v>39526</v>
          </cell>
          <cell r="K109">
            <v>3</v>
          </cell>
          <cell r="L109" t="str">
            <v>hari</v>
          </cell>
          <cell r="M109">
            <v>300000</v>
          </cell>
          <cell r="N109">
            <v>220000</v>
          </cell>
          <cell r="O109" t="str">
            <v>Pesawat Terbang</v>
          </cell>
          <cell r="P109" t="str">
            <v>01.0030.4544.524119</v>
          </cell>
          <cell r="Q109" t="str">
            <v xml:space="preserve">Pemantauan dan Pengendalian Pinjaman/Hibah Luar Negeri di lingkungan Direktorat Jenderal Cipta Karya </v>
          </cell>
          <cell r="R109" t="str">
            <v>Ir. Dwityo A. Soeranto, MURP</v>
          </cell>
          <cell r="S109" t="str">
            <v xml:space="preserve">Pembinaan dan Pengembangan Pemanfaatan Data dan Informasi </v>
          </cell>
          <cell r="T109" t="str">
            <v>DI</v>
          </cell>
          <cell r="U109">
            <v>110040670</v>
          </cell>
          <cell r="V109" t="str">
            <v xml:space="preserve">Maret </v>
          </cell>
          <cell r="X109">
            <v>14</v>
          </cell>
          <cell r="Y109">
            <v>30000</v>
          </cell>
          <cell r="Z109" t="str">
            <v>F</v>
          </cell>
          <cell r="AA109" t="str">
            <v xml:space="preserve">Manado </v>
          </cell>
        </row>
        <row r="110">
          <cell r="A110">
            <v>103</v>
          </cell>
          <cell r="B110">
            <v>110032099</v>
          </cell>
          <cell r="C110" t="str">
            <v>Siti Ngafiah</v>
          </cell>
          <cell r="D110" t="str">
            <v>III/B</v>
          </cell>
          <cell r="E110" t="str">
            <v xml:space="preserve">Penata Muda Tingkat I </v>
          </cell>
          <cell r="F110" t="str">
            <v>Staf Tata Usaha</v>
          </cell>
          <cell r="G110" t="str">
            <v xml:space="preserve">Palu </v>
          </cell>
          <cell r="H110">
            <v>3309800</v>
          </cell>
          <cell r="I110">
            <v>39524</v>
          </cell>
          <cell r="J110">
            <v>39526</v>
          </cell>
          <cell r="K110">
            <v>3</v>
          </cell>
          <cell r="L110" t="str">
            <v>hari</v>
          </cell>
          <cell r="M110">
            <v>300000</v>
          </cell>
          <cell r="N110">
            <v>330000</v>
          </cell>
          <cell r="O110" t="str">
            <v>Pesawat Terbang</v>
          </cell>
          <cell r="P110" t="str">
            <v>01.0030.4544.524119</v>
          </cell>
          <cell r="Q110" t="str">
            <v xml:space="preserve">Pemantauan dan Pengendalian Pinjaman/Hibah Luar Negeri di lingkungan Direktorat Jenderal Cipta Karya </v>
          </cell>
          <cell r="R110" t="str">
            <v>Ir. Dwityo A. Soeranto, MURP</v>
          </cell>
          <cell r="S110" t="str">
            <v xml:space="preserve">Pembinaan dan Pengembangan Pemanfaatan Data dan Informasi </v>
          </cell>
          <cell r="T110" t="str">
            <v>DI</v>
          </cell>
          <cell r="U110">
            <v>110040670</v>
          </cell>
          <cell r="V110" t="str">
            <v xml:space="preserve">Maret </v>
          </cell>
          <cell r="X110">
            <v>14</v>
          </cell>
          <cell r="Y110">
            <v>9000</v>
          </cell>
          <cell r="Z110" t="str">
            <v>E</v>
          </cell>
          <cell r="AA110" t="str">
            <v xml:space="preserve">Palu </v>
          </cell>
        </row>
        <row r="111">
          <cell r="A111">
            <v>104</v>
          </cell>
          <cell r="B111">
            <v>110036695</v>
          </cell>
          <cell r="C111" t="str">
            <v>Giyatno</v>
          </cell>
          <cell r="D111" t="str">
            <v>II/A</v>
          </cell>
          <cell r="E111" t="str">
            <v xml:space="preserve">Pengatur Muda </v>
          </cell>
          <cell r="F111" t="str">
            <v>Staf Tata Usaha</v>
          </cell>
          <cell r="G111" t="str">
            <v xml:space="preserve">Palu </v>
          </cell>
          <cell r="H111">
            <v>3309800</v>
          </cell>
          <cell r="I111">
            <v>39524</v>
          </cell>
          <cell r="J111">
            <v>39526</v>
          </cell>
          <cell r="K111">
            <v>3</v>
          </cell>
          <cell r="L111" t="str">
            <v>hari</v>
          </cell>
          <cell r="M111">
            <v>300000</v>
          </cell>
          <cell r="N111">
            <v>165000</v>
          </cell>
          <cell r="O111" t="str">
            <v>Pesawat Terbang</v>
          </cell>
          <cell r="P111" t="str">
            <v>01.0030.4544.524119</v>
          </cell>
          <cell r="Q111" t="str">
            <v xml:space="preserve">Pemantauan dan Pengendalian Pinjaman/Hibah Luar Negeri di lingkungan Direktorat Jenderal Cipta Karya </v>
          </cell>
          <cell r="R111" t="str">
            <v>Ir. Dwityo A. Soeranto, MURP</v>
          </cell>
          <cell r="S111" t="str">
            <v xml:space="preserve">Pembinaan dan Pengembangan Pemanfaatan Data dan Informasi </v>
          </cell>
          <cell r="T111" t="str">
            <v>DI</v>
          </cell>
          <cell r="U111">
            <v>110040670</v>
          </cell>
          <cell r="V111" t="str">
            <v xml:space="preserve">Maret </v>
          </cell>
          <cell r="X111">
            <v>14</v>
          </cell>
          <cell r="Y111">
            <v>9000</v>
          </cell>
          <cell r="Z111" t="str">
            <v>F</v>
          </cell>
          <cell r="AA111" t="str">
            <v xml:space="preserve">Palu </v>
          </cell>
        </row>
        <row r="112">
          <cell r="A112">
            <v>105</v>
          </cell>
          <cell r="B112">
            <v>110035900</v>
          </cell>
          <cell r="C112" t="str">
            <v>Herry Purwadi, SH</v>
          </cell>
          <cell r="D112" t="str">
            <v>III/D</v>
          </cell>
          <cell r="E112" t="str">
            <v>Penata Tingkat I</v>
          </cell>
          <cell r="F112" t="str">
            <v>Staf Dit. Bina Program</v>
          </cell>
          <cell r="G112" t="str">
            <v xml:space="preserve">Semarang </v>
          </cell>
          <cell r="H112">
            <v>1518400</v>
          </cell>
          <cell r="I112">
            <v>39524</v>
          </cell>
          <cell r="J112">
            <v>39526</v>
          </cell>
          <cell r="K112">
            <v>3</v>
          </cell>
          <cell r="L112" t="str">
            <v>hari</v>
          </cell>
          <cell r="M112">
            <v>300000</v>
          </cell>
          <cell r="N112">
            <v>385000</v>
          </cell>
          <cell r="O112" t="str">
            <v>Pesawat Terbang</v>
          </cell>
          <cell r="P112" t="str">
            <v>01.0030.4544.524119</v>
          </cell>
          <cell r="Q112" t="str">
            <v xml:space="preserve">Pemantauan dan Pengendalian Pinjaman/Hibah Luar Negeri di lingkungan Direktorat Jenderal Cipta Karya </v>
          </cell>
          <cell r="R112" t="str">
            <v>Ir. Dwityo A. Soeranto, MURP</v>
          </cell>
          <cell r="S112" t="str">
            <v xml:space="preserve">Pembinaan dan Pengembangan Pemanfaatan Data dan Informasi </v>
          </cell>
          <cell r="T112" t="str">
            <v>DI</v>
          </cell>
          <cell r="U112">
            <v>110040670</v>
          </cell>
          <cell r="V112" t="str">
            <v xml:space="preserve">Maret </v>
          </cell>
          <cell r="X112">
            <v>14</v>
          </cell>
          <cell r="Y112">
            <v>25000</v>
          </cell>
          <cell r="Z112" t="str">
            <v>E</v>
          </cell>
          <cell r="AA112" t="str">
            <v xml:space="preserve">Semarang </v>
          </cell>
        </row>
        <row r="113">
          <cell r="A113">
            <v>106</v>
          </cell>
          <cell r="B113">
            <v>110055972</v>
          </cell>
          <cell r="C113" t="str">
            <v>Tukiman</v>
          </cell>
          <cell r="D113" t="str">
            <v>II/A</v>
          </cell>
          <cell r="E113" t="str">
            <v xml:space="preserve">Pengatur Muda </v>
          </cell>
          <cell r="F113" t="str">
            <v>Staf Tata Usaha</v>
          </cell>
          <cell r="G113" t="str">
            <v xml:space="preserve">Semarang </v>
          </cell>
          <cell r="H113">
            <v>1518400</v>
          </cell>
          <cell r="I113">
            <v>39524</v>
          </cell>
          <cell r="J113">
            <v>39526</v>
          </cell>
          <cell r="K113">
            <v>3</v>
          </cell>
          <cell r="L113" t="str">
            <v>hari</v>
          </cell>
          <cell r="M113">
            <v>300000</v>
          </cell>
          <cell r="N113">
            <v>275000</v>
          </cell>
          <cell r="O113" t="str">
            <v>Pesawat Terbang</v>
          </cell>
          <cell r="P113" t="str">
            <v>01.0030.4544.524119</v>
          </cell>
          <cell r="Q113" t="str">
            <v xml:space="preserve">Pemantauan dan Pengendalian Pinjaman/Hibah Luar Negeri di lingkungan Direktorat Jenderal Cipta Karya </v>
          </cell>
          <cell r="R113" t="str">
            <v>Ir. Dwityo A. Soeranto, MURP</v>
          </cell>
          <cell r="S113" t="str">
            <v xml:space="preserve">Pembinaan dan Pengembangan Pemanfaatan Data dan Informasi </v>
          </cell>
          <cell r="T113" t="str">
            <v>DI</v>
          </cell>
          <cell r="U113">
            <v>110040670</v>
          </cell>
          <cell r="V113" t="str">
            <v xml:space="preserve">Maret </v>
          </cell>
          <cell r="X113">
            <v>14</v>
          </cell>
          <cell r="Y113">
            <v>25000</v>
          </cell>
          <cell r="Z113" t="str">
            <v>F</v>
          </cell>
          <cell r="AA113" t="str">
            <v xml:space="preserve">Semarang </v>
          </cell>
        </row>
        <row r="114">
          <cell r="A114">
            <v>107</v>
          </cell>
          <cell r="B114">
            <v>110055968</v>
          </cell>
          <cell r="C114" t="str">
            <v>Roewinny Natadiredja, SE</v>
          </cell>
          <cell r="D114" t="str">
            <v>III/A</v>
          </cell>
          <cell r="E114" t="str">
            <v xml:space="preserve">Penata Muda </v>
          </cell>
          <cell r="F114" t="str">
            <v>Staf Tata Usaha</v>
          </cell>
          <cell r="G114" t="str">
            <v xml:space="preserve">Medan </v>
          </cell>
          <cell r="H114">
            <v>2996500</v>
          </cell>
          <cell r="I114">
            <v>39524</v>
          </cell>
          <cell r="J114">
            <v>39526</v>
          </cell>
          <cell r="K114">
            <v>3</v>
          </cell>
          <cell r="L114" t="str">
            <v>hari</v>
          </cell>
          <cell r="M114">
            <v>300000</v>
          </cell>
          <cell r="N114">
            <v>300000</v>
          </cell>
          <cell r="O114" t="str">
            <v>Pesawat Terbang</v>
          </cell>
          <cell r="P114" t="str">
            <v>01.0030.4544.524119</v>
          </cell>
          <cell r="Q114" t="str">
            <v xml:space="preserve">Pemantauan dan Pengendalian Pinjaman/Hibah Luar Negeri di lingkungan Direktorat Jenderal Cipta Karya </v>
          </cell>
          <cell r="R114" t="str">
            <v>Ir. Dwityo A. Soeranto, MURP</v>
          </cell>
          <cell r="S114" t="str">
            <v xml:space="preserve">Pembinaan dan Pengembangan Pemanfaatan Data dan Informasi </v>
          </cell>
          <cell r="T114" t="str">
            <v>DI</v>
          </cell>
          <cell r="U114">
            <v>110040670</v>
          </cell>
          <cell r="V114" t="str">
            <v xml:space="preserve">Maret </v>
          </cell>
          <cell r="X114">
            <v>14</v>
          </cell>
          <cell r="Y114">
            <v>25000</v>
          </cell>
          <cell r="Z114" t="str">
            <v>E</v>
          </cell>
          <cell r="AA114" t="str">
            <v xml:space="preserve">Medan </v>
          </cell>
        </row>
        <row r="115">
          <cell r="A115">
            <v>108</v>
          </cell>
          <cell r="B115">
            <v>110051926</v>
          </cell>
          <cell r="C115" t="str">
            <v>Haryanti Setyaningsih</v>
          </cell>
          <cell r="D115" t="str">
            <v>II/A</v>
          </cell>
          <cell r="E115" t="str">
            <v xml:space="preserve">Pengatur Muda </v>
          </cell>
          <cell r="F115" t="str">
            <v>Staf Setditjen. Cipta Karya</v>
          </cell>
          <cell r="G115" t="str">
            <v xml:space="preserve">Medan </v>
          </cell>
          <cell r="H115">
            <v>2996500</v>
          </cell>
          <cell r="I115">
            <v>39524</v>
          </cell>
          <cell r="J115">
            <v>39526</v>
          </cell>
          <cell r="K115">
            <v>3</v>
          </cell>
          <cell r="L115" t="str">
            <v>hari</v>
          </cell>
          <cell r="M115">
            <v>300000</v>
          </cell>
          <cell r="N115">
            <v>240000</v>
          </cell>
          <cell r="O115" t="str">
            <v>Pesawat Terbang</v>
          </cell>
          <cell r="P115" t="str">
            <v>01.0030.4544.524119</v>
          </cell>
          <cell r="Q115" t="str">
            <v xml:space="preserve">Pemantauan dan Pengendalian Pinjaman/Hibah Luar Negeri di lingkungan Direktorat Jenderal Cipta Karya </v>
          </cell>
          <cell r="R115" t="str">
            <v>Ir. Dwityo A. Soeranto, MURP</v>
          </cell>
          <cell r="S115" t="str">
            <v xml:space="preserve">Pembinaan dan Pengembangan Pemanfaatan Data dan Informasi </v>
          </cell>
          <cell r="T115" t="str">
            <v>DI</v>
          </cell>
          <cell r="U115">
            <v>110040670</v>
          </cell>
          <cell r="V115" t="str">
            <v xml:space="preserve">Maret </v>
          </cell>
          <cell r="X115">
            <v>14</v>
          </cell>
          <cell r="Y115">
            <v>25000</v>
          </cell>
          <cell r="Z115" t="str">
            <v>F</v>
          </cell>
          <cell r="AA115" t="str">
            <v xml:space="preserve">Medan </v>
          </cell>
        </row>
        <row r="116">
          <cell r="A116">
            <v>109</v>
          </cell>
          <cell r="B116">
            <v>110057042</v>
          </cell>
          <cell r="C116" t="str">
            <v>Mursalim,Spd, ST</v>
          </cell>
          <cell r="D116" t="str">
            <v>III/B</v>
          </cell>
          <cell r="E116" t="str">
            <v xml:space="preserve">Penata Muda Tingkat I </v>
          </cell>
          <cell r="F116" t="str">
            <v xml:space="preserve">Staf Subdit Evaluasi Kinerja </v>
          </cell>
          <cell r="G116" t="str">
            <v xml:space="preserve">Surabaya </v>
          </cell>
          <cell r="H116">
            <v>1926900</v>
          </cell>
          <cell r="I116">
            <v>39531</v>
          </cell>
          <cell r="J116">
            <v>39533</v>
          </cell>
          <cell r="K116">
            <v>3</v>
          </cell>
          <cell r="L116" t="str">
            <v>hari</v>
          </cell>
          <cell r="M116">
            <v>350000</v>
          </cell>
          <cell r="N116">
            <v>385000</v>
          </cell>
          <cell r="O116" t="str">
            <v>Pesawat Terbang</v>
          </cell>
          <cell r="P116" t="str">
            <v>01.0030.4544.524119</v>
          </cell>
          <cell r="Q116" t="str">
            <v xml:space="preserve">Pemantauan dan Pengendalian Pinjaman/Hibah Luar Negeri di lingkungan Direktorat Jenderal Cipta Karya </v>
          </cell>
          <cell r="R116" t="str">
            <v>Ir. Dwityo A. Soeranto, MURP</v>
          </cell>
          <cell r="S116" t="str">
            <v xml:space="preserve">Pembinaan dan Pengembangan Pemanfaatan Data dan Informasi </v>
          </cell>
          <cell r="T116" t="str">
            <v>DI</v>
          </cell>
          <cell r="U116">
            <v>110040670</v>
          </cell>
          <cell r="V116" t="str">
            <v xml:space="preserve">Maret </v>
          </cell>
          <cell r="X116">
            <v>19</v>
          </cell>
          <cell r="Y116">
            <v>30000</v>
          </cell>
          <cell r="Z116" t="str">
            <v>E</v>
          </cell>
          <cell r="AA116" t="str">
            <v xml:space="preserve">Surabaya </v>
          </cell>
        </row>
        <row r="117">
          <cell r="A117">
            <v>110</v>
          </cell>
          <cell r="B117">
            <v>110061530</v>
          </cell>
          <cell r="C117" t="str">
            <v>Murtado</v>
          </cell>
          <cell r="D117" t="str">
            <v>II/A</v>
          </cell>
          <cell r="E117" t="str">
            <v xml:space="preserve">Pengatur Muda </v>
          </cell>
          <cell r="F117" t="str">
            <v>Staf Dit. Bina Program</v>
          </cell>
          <cell r="G117" t="str">
            <v xml:space="preserve">Surabaya </v>
          </cell>
          <cell r="H117">
            <v>1926900</v>
          </cell>
          <cell r="I117">
            <v>39531</v>
          </cell>
          <cell r="J117">
            <v>39533</v>
          </cell>
          <cell r="K117">
            <v>3</v>
          </cell>
          <cell r="L117" t="str">
            <v>hari</v>
          </cell>
          <cell r="M117">
            <v>350000</v>
          </cell>
          <cell r="N117">
            <v>275000</v>
          </cell>
          <cell r="O117" t="str">
            <v>Pesawat Terbang</v>
          </cell>
          <cell r="P117" t="str">
            <v>01.0030.4544.524119</v>
          </cell>
          <cell r="Q117" t="str">
            <v xml:space="preserve">Pemantauan dan Pengendalian Pinjaman/Hibah Luar Negeri di lingkungan Direktorat Jenderal Cipta Karya </v>
          </cell>
          <cell r="R117" t="str">
            <v>Ir. Dwityo A. Soeranto, MURP</v>
          </cell>
          <cell r="S117" t="str">
            <v xml:space="preserve">Pembinaan dan Pengembangan Pemanfaatan Data dan Informasi </v>
          </cell>
          <cell r="T117" t="str">
            <v>DI</v>
          </cell>
          <cell r="U117">
            <v>110040670</v>
          </cell>
          <cell r="V117" t="str">
            <v xml:space="preserve">Maret </v>
          </cell>
          <cell r="X117">
            <v>19</v>
          </cell>
          <cell r="Y117">
            <v>30000</v>
          </cell>
          <cell r="Z117" t="str">
            <v>F</v>
          </cell>
          <cell r="AA117" t="str">
            <v xml:space="preserve">Surabaya </v>
          </cell>
        </row>
        <row r="118">
          <cell r="A118">
            <v>111</v>
          </cell>
          <cell r="B118">
            <v>110037773</v>
          </cell>
          <cell r="C118" t="str">
            <v>Bambang Sukamto, SE, MM</v>
          </cell>
          <cell r="D118" t="str">
            <v>III/B</v>
          </cell>
          <cell r="E118" t="str">
            <v xml:space="preserve">Penata Muda Tingkat I </v>
          </cell>
          <cell r="F118" t="str">
            <v>Staf Tata Usaha</v>
          </cell>
          <cell r="G118" t="str">
            <v>Banjarmasin</v>
          </cell>
          <cell r="H118">
            <v>2284400</v>
          </cell>
          <cell r="I118">
            <v>39531</v>
          </cell>
          <cell r="J118">
            <v>39533</v>
          </cell>
          <cell r="K118">
            <v>3</v>
          </cell>
          <cell r="L118" t="str">
            <v>hari</v>
          </cell>
          <cell r="M118">
            <v>300000</v>
          </cell>
          <cell r="N118">
            <v>250000</v>
          </cell>
          <cell r="O118" t="str">
            <v>Pesawat Terbang</v>
          </cell>
          <cell r="P118" t="str">
            <v>01.0030.4544.524119</v>
          </cell>
          <cell r="Q118" t="str">
            <v xml:space="preserve">Pemantauan dan Pengendalian Pinjaman/Hibah Luar Negeri di lingkungan Direktorat Jenderal Cipta Karya </v>
          </cell>
          <cell r="R118" t="str">
            <v>Ir. Dwityo A. Soeranto, MURP</v>
          </cell>
          <cell r="S118" t="str">
            <v xml:space="preserve">Pembinaan dan Pengembangan Pemanfaatan Data dan Informasi </v>
          </cell>
          <cell r="T118" t="str">
            <v>DI</v>
          </cell>
          <cell r="U118">
            <v>110040670</v>
          </cell>
          <cell r="V118" t="str">
            <v xml:space="preserve">Maret </v>
          </cell>
          <cell r="X118">
            <v>19</v>
          </cell>
          <cell r="Y118">
            <v>20000</v>
          </cell>
          <cell r="Z118" t="str">
            <v>E</v>
          </cell>
          <cell r="AA118" t="str">
            <v>Banjarmasin</v>
          </cell>
        </row>
        <row r="119">
          <cell r="A119">
            <v>112</v>
          </cell>
          <cell r="B119" t="str">
            <v>-----</v>
          </cell>
          <cell r="C119" t="str">
            <v>Basri</v>
          </cell>
          <cell r="D119" t="str">
            <v>II/A</v>
          </cell>
          <cell r="E119" t="str">
            <v xml:space="preserve">Pengatur Muda </v>
          </cell>
          <cell r="F119" t="str">
            <v>Staf Tata Usaha</v>
          </cell>
          <cell r="G119" t="str">
            <v>Banjarmasin</v>
          </cell>
          <cell r="H119">
            <v>2284400</v>
          </cell>
          <cell r="I119">
            <v>39531</v>
          </cell>
          <cell r="J119">
            <v>39533</v>
          </cell>
          <cell r="K119">
            <v>3</v>
          </cell>
          <cell r="L119" t="str">
            <v>hari</v>
          </cell>
          <cell r="M119">
            <v>300000</v>
          </cell>
          <cell r="N119">
            <v>150000</v>
          </cell>
          <cell r="O119" t="str">
            <v>Pesawat Terbang</v>
          </cell>
          <cell r="P119" t="str">
            <v>01.0030.4544.524119</v>
          </cell>
          <cell r="Q119" t="str">
            <v xml:space="preserve">Pemantauan dan Pengendalian Pinjaman/Hibah Luar Negeri di lingkungan Direktorat Jenderal Cipta Karya </v>
          </cell>
          <cell r="R119" t="str">
            <v>Ir. Dwityo A. Soeranto, MURP</v>
          </cell>
          <cell r="S119" t="str">
            <v xml:space="preserve">Pembinaan dan Pengembangan Pemanfaatan Data dan Informasi </v>
          </cell>
          <cell r="T119" t="str">
            <v>DI</v>
          </cell>
          <cell r="U119">
            <v>110040670</v>
          </cell>
          <cell r="V119" t="str">
            <v xml:space="preserve">Maret </v>
          </cell>
          <cell r="X119">
            <v>19</v>
          </cell>
          <cell r="Y119">
            <v>20000</v>
          </cell>
          <cell r="Z119" t="str">
            <v>F</v>
          </cell>
          <cell r="AA119" t="str">
            <v>Banjarmasin</v>
          </cell>
        </row>
        <row r="120">
          <cell r="A120">
            <v>113</v>
          </cell>
          <cell r="B120">
            <v>110032099</v>
          </cell>
          <cell r="C120" t="str">
            <v>Siti Ngafiah</v>
          </cell>
          <cell r="D120" t="str">
            <v>III/B</v>
          </cell>
          <cell r="E120" t="str">
            <v xml:space="preserve">Penata Muda Tingkat I </v>
          </cell>
          <cell r="F120" t="str">
            <v>Staf Tata Usaha</v>
          </cell>
          <cell r="G120" t="str">
            <v xml:space="preserve">Denpasar </v>
          </cell>
          <cell r="H120">
            <v>2329500</v>
          </cell>
          <cell r="I120">
            <v>39531</v>
          </cell>
          <cell r="J120">
            <v>39533</v>
          </cell>
          <cell r="K120">
            <v>3</v>
          </cell>
          <cell r="L120" t="str">
            <v>hari</v>
          </cell>
          <cell r="M120">
            <v>400000</v>
          </cell>
          <cell r="N120">
            <v>770000</v>
          </cell>
          <cell r="O120" t="str">
            <v>Pesawat Terbang</v>
          </cell>
          <cell r="P120" t="str">
            <v>01.0030.4544.524119</v>
          </cell>
          <cell r="Q120" t="str">
            <v xml:space="preserve">Pemantauan dan Pengendalian Pinjaman/Hibah Luar Negeri di lingkungan Direktorat Jenderal Cipta Karya </v>
          </cell>
          <cell r="R120" t="str">
            <v>Ir. Dwityo A. Soeranto, MURP</v>
          </cell>
          <cell r="S120" t="str">
            <v xml:space="preserve">Pembinaan dan Pengembangan Pemanfaatan Data dan Informasi </v>
          </cell>
          <cell r="T120" t="str">
            <v>DI</v>
          </cell>
          <cell r="U120">
            <v>110040670</v>
          </cell>
          <cell r="V120" t="str">
            <v xml:space="preserve">Maret </v>
          </cell>
          <cell r="X120">
            <v>19</v>
          </cell>
          <cell r="Y120">
            <v>30000</v>
          </cell>
          <cell r="Z120" t="str">
            <v>E</v>
          </cell>
          <cell r="AA120" t="str">
            <v xml:space="preserve">Denpasar </v>
          </cell>
        </row>
        <row r="121">
          <cell r="A121">
            <v>114</v>
          </cell>
          <cell r="B121">
            <v>110036695</v>
          </cell>
          <cell r="C121" t="str">
            <v>Giyatno</v>
          </cell>
          <cell r="D121" t="str">
            <v>II/A</v>
          </cell>
          <cell r="E121" t="str">
            <v xml:space="preserve">Pengatur Muda </v>
          </cell>
          <cell r="F121" t="str">
            <v>Staf Tata Usaha</v>
          </cell>
          <cell r="G121" t="str">
            <v xml:space="preserve">Denpasar </v>
          </cell>
          <cell r="H121">
            <v>2329500</v>
          </cell>
          <cell r="I121">
            <v>39531</v>
          </cell>
          <cell r="J121">
            <v>39533</v>
          </cell>
          <cell r="K121">
            <v>3</v>
          </cell>
          <cell r="L121" t="str">
            <v>hari</v>
          </cell>
          <cell r="M121">
            <v>400000</v>
          </cell>
          <cell r="N121">
            <v>495000</v>
          </cell>
          <cell r="O121" t="str">
            <v>Pesawat Terbang</v>
          </cell>
          <cell r="P121" t="str">
            <v>01.0030.4544.524119</v>
          </cell>
          <cell r="Q121" t="str">
            <v xml:space="preserve">Pemantauan dan Pengendalian Pinjaman/Hibah Luar Negeri di lingkungan Direktorat Jenderal Cipta Karya </v>
          </cell>
          <cell r="R121" t="str">
            <v>Ir. Dwityo A. Soeranto, MURP</v>
          </cell>
          <cell r="S121" t="str">
            <v xml:space="preserve">Pembinaan dan Pengembangan Pemanfaatan Data dan Informasi </v>
          </cell>
          <cell r="T121" t="str">
            <v>DI</v>
          </cell>
          <cell r="U121">
            <v>110040670</v>
          </cell>
          <cell r="V121" t="str">
            <v xml:space="preserve">Maret </v>
          </cell>
          <cell r="X121">
            <v>19</v>
          </cell>
          <cell r="Y121">
            <v>30000</v>
          </cell>
          <cell r="Z121" t="str">
            <v>F</v>
          </cell>
          <cell r="AA121" t="str">
            <v xml:space="preserve">Denpasar </v>
          </cell>
        </row>
        <row r="122">
          <cell r="A122">
            <v>115</v>
          </cell>
          <cell r="B122">
            <v>110037577</v>
          </cell>
          <cell r="C122" t="str">
            <v>Marwati</v>
          </cell>
          <cell r="D122" t="str">
            <v>III/B</v>
          </cell>
          <cell r="E122" t="str">
            <v xml:space="preserve">Penata Muda Tingkat I </v>
          </cell>
          <cell r="F122" t="str">
            <v>Staf Setditjen. Cipta Karya</v>
          </cell>
          <cell r="G122" t="str">
            <v>Manokwari</v>
          </cell>
          <cell r="H122">
            <v>5176400</v>
          </cell>
          <cell r="I122">
            <v>39531</v>
          </cell>
          <cell r="J122">
            <v>39534</v>
          </cell>
          <cell r="K122">
            <v>4</v>
          </cell>
          <cell r="L122" t="str">
            <v>hari</v>
          </cell>
          <cell r="M122">
            <v>400000</v>
          </cell>
          <cell r="N122">
            <v>330000</v>
          </cell>
          <cell r="O122" t="str">
            <v>Pesawat Terbang</v>
          </cell>
          <cell r="P122" t="str">
            <v>01.0030.4544.524119</v>
          </cell>
          <cell r="Q122" t="str">
            <v xml:space="preserve">Pemantauan dan Pengendalian Pinjaman/Hibah Luar Negeri di lingkungan Direktorat Jenderal Cipta Karya </v>
          </cell>
          <cell r="R122" t="str">
            <v>Ir. Dwityo A. Soeranto, MURP</v>
          </cell>
          <cell r="S122" t="str">
            <v xml:space="preserve">Pembinaan dan Pengembangan Pemanfaatan Data dan Informasi </v>
          </cell>
          <cell r="T122" t="str">
            <v>DI</v>
          </cell>
          <cell r="U122">
            <v>110040670</v>
          </cell>
          <cell r="V122" t="str">
            <v xml:space="preserve">Maret </v>
          </cell>
          <cell r="X122">
            <v>19</v>
          </cell>
          <cell r="Y122">
            <v>26000</v>
          </cell>
          <cell r="Z122" t="str">
            <v>E</v>
          </cell>
          <cell r="AA122" t="str">
            <v>Manokwari</v>
          </cell>
        </row>
        <row r="123">
          <cell r="A123">
            <v>116</v>
          </cell>
          <cell r="B123">
            <v>110036889</v>
          </cell>
          <cell r="C123" t="str">
            <v>Husna Faridah</v>
          </cell>
          <cell r="D123" t="str">
            <v>III/B</v>
          </cell>
          <cell r="E123" t="str">
            <v xml:space="preserve">Penata Muda Tingkat I </v>
          </cell>
          <cell r="F123" t="str">
            <v>Staf Setditjen. Cipta Karya</v>
          </cell>
          <cell r="G123" t="str">
            <v>Manokwari</v>
          </cell>
          <cell r="H123">
            <v>5176400</v>
          </cell>
          <cell r="I123">
            <v>39531</v>
          </cell>
          <cell r="J123">
            <v>39534</v>
          </cell>
          <cell r="K123">
            <v>4</v>
          </cell>
          <cell r="L123" t="str">
            <v>hari</v>
          </cell>
          <cell r="M123">
            <v>400000</v>
          </cell>
          <cell r="N123">
            <v>330000</v>
          </cell>
          <cell r="O123" t="str">
            <v>Pesawat Terbang</v>
          </cell>
          <cell r="P123" t="str">
            <v>01.0030.4544.524119</v>
          </cell>
          <cell r="Q123" t="str">
            <v xml:space="preserve">Pemantauan dan Pengendalian Pinjaman/Hibah Luar Negeri di lingkungan Direktorat Jenderal Cipta Karya </v>
          </cell>
          <cell r="R123" t="str">
            <v>Ir. Dwityo A. Soeranto, MURP</v>
          </cell>
          <cell r="S123" t="str">
            <v xml:space="preserve">Pembinaan dan Pengembangan Pemanfaatan Data dan Informasi </v>
          </cell>
          <cell r="T123" t="str">
            <v>DI</v>
          </cell>
          <cell r="U123">
            <v>110040670</v>
          </cell>
          <cell r="V123" t="str">
            <v xml:space="preserve">Maret </v>
          </cell>
          <cell r="X123">
            <v>19</v>
          </cell>
          <cell r="Y123">
            <v>26000</v>
          </cell>
          <cell r="Z123" t="str">
            <v>E</v>
          </cell>
          <cell r="AA123" t="str">
            <v>Manokwari</v>
          </cell>
        </row>
        <row r="124">
          <cell r="A124">
            <v>117</v>
          </cell>
          <cell r="B124">
            <v>110045360</v>
          </cell>
          <cell r="C124" t="str">
            <v>Suparmo, S.Sos</v>
          </cell>
          <cell r="D124" t="str">
            <v>III/B</v>
          </cell>
          <cell r="E124" t="str">
            <v xml:space="preserve">Penata Muda Tingkat I </v>
          </cell>
          <cell r="F124" t="str">
            <v>Staf Tata Usaha</v>
          </cell>
          <cell r="G124" t="str">
            <v xml:space="preserve">Balikpapan </v>
          </cell>
          <cell r="H124">
            <v>2883700</v>
          </cell>
          <cell r="I124">
            <v>39532</v>
          </cell>
          <cell r="J124">
            <v>39534</v>
          </cell>
          <cell r="K124">
            <v>3</v>
          </cell>
          <cell r="L124" t="str">
            <v>hari</v>
          </cell>
          <cell r="M124">
            <v>350000</v>
          </cell>
          <cell r="N124">
            <v>385000</v>
          </cell>
          <cell r="O124" t="str">
            <v>Pesawat Terbang</v>
          </cell>
          <cell r="P124" t="str">
            <v>01.0030.4544.524119</v>
          </cell>
          <cell r="Q124" t="str">
            <v xml:space="preserve">Pemantauan dan Pengendalian Pinjaman/Hibah Luar Negeri di lingkungan Direktorat Jenderal Cipta Karya </v>
          </cell>
          <cell r="R124" t="str">
            <v>Ir. Dwityo A. Soeranto, MURP</v>
          </cell>
          <cell r="S124" t="str">
            <v xml:space="preserve">Pembinaan dan Pengembangan Pemanfaatan Data dan Informasi </v>
          </cell>
          <cell r="T124" t="str">
            <v>DI</v>
          </cell>
          <cell r="U124">
            <v>110040670</v>
          </cell>
          <cell r="V124" t="str">
            <v xml:space="preserve">Maret </v>
          </cell>
          <cell r="X124">
            <v>24</v>
          </cell>
          <cell r="Y124">
            <v>30000</v>
          </cell>
          <cell r="Z124" t="str">
            <v>E</v>
          </cell>
          <cell r="AA124" t="str">
            <v>Samarinda</v>
          </cell>
        </row>
        <row r="125">
          <cell r="A125">
            <v>118</v>
          </cell>
          <cell r="B125">
            <v>110055974</v>
          </cell>
          <cell r="C125" t="str">
            <v>Iman Suroso</v>
          </cell>
          <cell r="D125" t="str">
            <v>II/A</v>
          </cell>
          <cell r="E125" t="str">
            <v xml:space="preserve">Pengatur Muda </v>
          </cell>
          <cell r="F125" t="str">
            <v xml:space="preserve">Staf Subdit Evaluasi Kinerja </v>
          </cell>
          <cell r="G125" t="str">
            <v xml:space="preserve">Balikpapan </v>
          </cell>
          <cell r="H125">
            <v>2883700</v>
          </cell>
          <cell r="I125">
            <v>39532</v>
          </cell>
          <cell r="J125">
            <v>39534</v>
          </cell>
          <cell r="K125">
            <v>3</v>
          </cell>
          <cell r="L125" t="str">
            <v>hari</v>
          </cell>
          <cell r="M125">
            <v>350000</v>
          </cell>
          <cell r="N125">
            <v>220000</v>
          </cell>
          <cell r="O125" t="str">
            <v>Pesawat Terbang</v>
          </cell>
          <cell r="P125" t="str">
            <v>01.0030.4544.524119</v>
          </cell>
          <cell r="Q125" t="str">
            <v xml:space="preserve">Pemantauan dan Pengendalian Pinjaman/Hibah Luar Negeri di lingkungan Direktorat Jenderal Cipta Karya </v>
          </cell>
          <cell r="R125" t="str">
            <v>Ir. Dwityo A. Soeranto, MURP</v>
          </cell>
          <cell r="S125" t="str">
            <v xml:space="preserve">Pembinaan dan Pengembangan Pemanfaatan Data dan Informasi </v>
          </cell>
          <cell r="T125" t="str">
            <v>DI</v>
          </cell>
          <cell r="U125">
            <v>110040670</v>
          </cell>
          <cell r="V125" t="str">
            <v xml:space="preserve">Maret </v>
          </cell>
          <cell r="X125">
            <v>24</v>
          </cell>
          <cell r="Y125">
            <v>30000</v>
          </cell>
          <cell r="Z125" t="str">
            <v>F</v>
          </cell>
          <cell r="AA125" t="str">
            <v>Samarinda</v>
          </cell>
        </row>
        <row r="126">
          <cell r="A126">
            <v>119</v>
          </cell>
          <cell r="B126">
            <v>110028495</v>
          </cell>
          <cell r="C126" t="str">
            <v>Agustina Suprapti</v>
          </cell>
          <cell r="D126" t="str">
            <v>III/B</v>
          </cell>
          <cell r="E126" t="str">
            <v xml:space="preserve">Penata Muda Tingkat I </v>
          </cell>
          <cell r="F126" t="str">
            <v>Staf Dit. Bina Program</v>
          </cell>
          <cell r="G126" t="str">
            <v>Gorontalo</v>
          </cell>
          <cell r="H126">
            <v>5042000</v>
          </cell>
          <cell r="I126">
            <v>39532</v>
          </cell>
          <cell r="J126">
            <v>39534</v>
          </cell>
          <cell r="K126">
            <v>3</v>
          </cell>
          <cell r="L126" t="str">
            <v>hari</v>
          </cell>
          <cell r="M126">
            <v>300000</v>
          </cell>
          <cell r="N126">
            <v>330000</v>
          </cell>
          <cell r="O126" t="str">
            <v>Pesawat Terbang</v>
          </cell>
          <cell r="P126" t="str">
            <v>01.0030.4544.524119</v>
          </cell>
          <cell r="Q126" t="str">
            <v xml:space="preserve">Pemantauan dan Pengendalian Pinjaman/Hibah Luar Negeri di lingkungan Direktorat Jenderal Cipta Karya </v>
          </cell>
          <cell r="R126" t="str">
            <v>Ir. Dwityo A. Soeranto, MURP</v>
          </cell>
          <cell r="S126" t="str">
            <v xml:space="preserve">Pembinaan dan Pengembangan Pemanfaatan Data dan Informasi </v>
          </cell>
          <cell r="T126" t="str">
            <v>DI</v>
          </cell>
          <cell r="U126">
            <v>110040670</v>
          </cell>
          <cell r="V126" t="str">
            <v xml:space="preserve">Maret </v>
          </cell>
          <cell r="X126">
            <v>24</v>
          </cell>
          <cell r="Y126">
            <v>9000</v>
          </cell>
          <cell r="Z126" t="str">
            <v>E</v>
          </cell>
          <cell r="AA126" t="str">
            <v>Gorontalo</v>
          </cell>
        </row>
        <row r="127">
          <cell r="A127">
            <v>120</v>
          </cell>
          <cell r="B127">
            <v>110022820</v>
          </cell>
          <cell r="C127" t="str">
            <v>Irwan Dalimunthe, BAC</v>
          </cell>
          <cell r="D127" t="str">
            <v>III/C</v>
          </cell>
          <cell r="E127" t="str">
            <v xml:space="preserve">Penata </v>
          </cell>
          <cell r="F127" t="str">
            <v>Staf Dit. Bina Program</v>
          </cell>
          <cell r="G127" t="str">
            <v>Gorontalo</v>
          </cell>
          <cell r="H127">
            <v>5042000</v>
          </cell>
          <cell r="I127">
            <v>39532</v>
          </cell>
          <cell r="J127">
            <v>39534</v>
          </cell>
          <cell r="K127">
            <v>3</v>
          </cell>
          <cell r="L127" t="str">
            <v>hari</v>
          </cell>
          <cell r="M127">
            <v>300000</v>
          </cell>
          <cell r="N127">
            <v>330000</v>
          </cell>
          <cell r="O127" t="str">
            <v>Pesawat Terbang</v>
          </cell>
          <cell r="P127" t="str">
            <v>01.0030.4544.524119</v>
          </cell>
          <cell r="Q127" t="str">
            <v xml:space="preserve">Pemantauan dan Pengendalian Pinjaman/Hibah Luar Negeri di lingkungan Direktorat Jenderal Cipta Karya </v>
          </cell>
          <cell r="R127" t="str">
            <v>Ir. Dwityo A. Soeranto, MURP</v>
          </cell>
          <cell r="S127" t="str">
            <v xml:space="preserve">Pembinaan dan Pengembangan Pemanfaatan Data dan Informasi </v>
          </cell>
          <cell r="T127" t="str">
            <v>DI</v>
          </cell>
          <cell r="U127">
            <v>110040670</v>
          </cell>
          <cell r="V127" t="str">
            <v xml:space="preserve">Maret </v>
          </cell>
          <cell r="X127">
            <v>24</v>
          </cell>
          <cell r="Y127">
            <v>9000</v>
          </cell>
          <cell r="Z127" t="str">
            <v>E</v>
          </cell>
          <cell r="AA127" t="str">
            <v>Gorontalo</v>
          </cell>
        </row>
        <row r="128">
          <cell r="A128">
            <v>121</v>
          </cell>
          <cell r="B128">
            <v>110018474</v>
          </cell>
          <cell r="C128" t="str">
            <v>Tati Sisyurtati</v>
          </cell>
          <cell r="D128" t="str">
            <v>III/B</v>
          </cell>
          <cell r="E128" t="str">
            <v xml:space="preserve">Penata Muda Tingkat I </v>
          </cell>
          <cell r="F128" t="str">
            <v>Staf Setditjen. Cipta Karya</v>
          </cell>
          <cell r="G128" t="str">
            <v>Mataram</v>
          </cell>
          <cell r="H128">
            <v>2317800</v>
          </cell>
          <cell r="I128">
            <v>39532</v>
          </cell>
          <cell r="J128">
            <v>39534</v>
          </cell>
          <cell r="K128">
            <v>3</v>
          </cell>
          <cell r="L128" t="str">
            <v>hari</v>
          </cell>
          <cell r="M128">
            <v>350000</v>
          </cell>
          <cell r="N128">
            <v>350000</v>
          </cell>
          <cell r="O128" t="str">
            <v>Pesawat Terbang</v>
          </cell>
          <cell r="P128" t="str">
            <v>01.0030.4544.524119</v>
          </cell>
          <cell r="Q128" t="str">
            <v xml:space="preserve">Pemantauan dan Pengendalian Pinjaman/Hibah Luar Negeri di lingkungan Direktorat Jenderal Cipta Karya </v>
          </cell>
          <cell r="R128" t="str">
            <v>Ir. Dwityo A. Soeranto, MURP</v>
          </cell>
          <cell r="S128" t="str">
            <v xml:space="preserve">Pembinaan dan Pengembangan Pemanfaatan Data dan Informasi </v>
          </cell>
          <cell r="T128" t="str">
            <v>DI</v>
          </cell>
          <cell r="U128">
            <v>110040670</v>
          </cell>
          <cell r="V128" t="str">
            <v xml:space="preserve">Maret </v>
          </cell>
          <cell r="X128">
            <v>24</v>
          </cell>
          <cell r="Y128">
            <v>20000</v>
          </cell>
          <cell r="Z128" t="str">
            <v>E</v>
          </cell>
          <cell r="AA128" t="str">
            <v>Mataram</v>
          </cell>
        </row>
        <row r="129">
          <cell r="A129">
            <v>122</v>
          </cell>
          <cell r="B129">
            <v>110038984</v>
          </cell>
          <cell r="C129" t="str">
            <v>R. Djoko Wahyu W.</v>
          </cell>
          <cell r="D129" t="str">
            <v>III/a</v>
          </cell>
          <cell r="E129" t="str">
            <v xml:space="preserve">Penata Muda </v>
          </cell>
          <cell r="F129" t="str">
            <v>Staf Setditjen. Cipta Karya</v>
          </cell>
          <cell r="G129" t="str">
            <v>Mataram</v>
          </cell>
          <cell r="H129">
            <v>2317800</v>
          </cell>
          <cell r="I129">
            <v>39532</v>
          </cell>
          <cell r="J129">
            <v>39534</v>
          </cell>
          <cell r="K129">
            <v>3</v>
          </cell>
          <cell r="L129" t="str">
            <v>hari</v>
          </cell>
          <cell r="M129">
            <v>350000</v>
          </cell>
          <cell r="N129">
            <v>350000</v>
          </cell>
          <cell r="O129" t="str">
            <v>Pesawat Terbang</v>
          </cell>
          <cell r="P129" t="str">
            <v>01.0030.4544.524119</v>
          </cell>
          <cell r="Q129" t="str">
            <v xml:space="preserve">Pemantauan dan Pengendalian Pinjaman/Hibah Luar Negeri di lingkungan Direktorat Jenderal Cipta Karya </v>
          </cell>
          <cell r="R129" t="str">
            <v>Ir. Dwityo A. Soeranto, MURP</v>
          </cell>
          <cell r="S129" t="str">
            <v xml:space="preserve">Pembinaan dan Pengembangan Pemanfaatan Data dan Informasi </v>
          </cell>
          <cell r="T129" t="str">
            <v>DI</v>
          </cell>
          <cell r="U129">
            <v>110040670</v>
          </cell>
          <cell r="V129" t="str">
            <v xml:space="preserve">Maret </v>
          </cell>
          <cell r="X129">
            <v>24</v>
          </cell>
          <cell r="Y129">
            <v>20000</v>
          </cell>
          <cell r="Z129" t="str">
            <v>E</v>
          </cell>
          <cell r="AA129" t="str">
            <v>Mataram</v>
          </cell>
        </row>
        <row r="130">
          <cell r="A130">
            <v>123</v>
          </cell>
          <cell r="B130">
            <v>110038404</v>
          </cell>
          <cell r="C130" t="str">
            <v>Tjitro Sudiro, BBM</v>
          </cell>
          <cell r="D130" t="str">
            <v>III/C</v>
          </cell>
          <cell r="E130" t="str">
            <v xml:space="preserve">Penata </v>
          </cell>
          <cell r="F130" t="str">
            <v>Staf Dit. Bina Program</v>
          </cell>
          <cell r="G130" t="str">
            <v xml:space="preserve">Yogyakarta </v>
          </cell>
          <cell r="H130">
            <v>1430400</v>
          </cell>
          <cell r="I130">
            <v>39533</v>
          </cell>
          <cell r="J130">
            <v>39535</v>
          </cell>
          <cell r="K130">
            <v>3</v>
          </cell>
          <cell r="L130" t="str">
            <v>hari</v>
          </cell>
          <cell r="M130">
            <v>350000</v>
          </cell>
          <cell r="N130">
            <v>330000</v>
          </cell>
          <cell r="O130" t="str">
            <v>Pesawat Terbang</v>
          </cell>
          <cell r="P130" t="str">
            <v>01.0030.4544.524119</v>
          </cell>
          <cell r="Q130" t="str">
            <v xml:space="preserve">Pemantauan dan Pengendalian Pinjaman/Hibah Luar Negeri di lingkungan Direktorat Jenderal Cipta Karya </v>
          </cell>
          <cell r="R130" t="str">
            <v>Ir. Dwityo A. Soeranto, MURP</v>
          </cell>
          <cell r="S130" t="str">
            <v xml:space="preserve">Pembinaan dan Pengembangan Pemanfaatan Data dan Informasi </v>
          </cell>
          <cell r="T130" t="str">
            <v>DI</v>
          </cell>
          <cell r="U130">
            <v>110040670</v>
          </cell>
          <cell r="V130" t="str">
            <v xml:space="preserve">Maret </v>
          </cell>
          <cell r="X130">
            <v>25</v>
          </cell>
          <cell r="Y130">
            <v>25000</v>
          </cell>
          <cell r="Z130" t="str">
            <v>E</v>
          </cell>
          <cell r="AA130" t="str">
            <v xml:space="preserve">Yogyakarta </v>
          </cell>
        </row>
        <row r="131">
          <cell r="A131">
            <v>124</v>
          </cell>
          <cell r="B131">
            <v>110045510</v>
          </cell>
          <cell r="C131" t="str">
            <v>Suyatin</v>
          </cell>
          <cell r="D131" t="str">
            <v>II/C</v>
          </cell>
          <cell r="E131" t="str">
            <v xml:space="preserve">Pengatur </v>
          </cell>
          <cell r="F131" t="str">
            <v>Staf Tata Usaha</v>
          </cell>
          <cell r="G131" t="str">
            <v xml:space="preserve">Yogyakarta </v>
          </cell>
          <cell r="H131">
            <v>1430400</v>
          </cell>
          <cell r="I131">
            <v>39533</v>
          </cell>
          <cell r="J131">
            <v>39535</v>
          </cell>
          <cell r="K131">
            <v>3</v>
          </cell>
          <cell r="L131" t="str">
            <v>hari</v>
          </cell>
          <cell r="M131">
            <v>350000</v>
          </cell>
          <cell r="N131">
            <v>225000</v>
          </cell>
          <cell r="O131" t="str">
            <v>Pesawat Terbang</v>
          </cell>
          <cell r="P131" t="str">
            <v>01.0030.4544.524119</v>
          </cell>
          <cell r="Q131" t="str">
            <v xml:space="preserve">Pemantauan dan Pengendalian Pinjaman/Hibah Luar Negeri di lingkungan Direktorat Jenderal Cipta Karya </v>
          </cell>
          <cell r="R131" t="str">
            <v>Ir. Dwityo A. Soeranto, MURP</v>
          </cell>
          <cell r="S131" t="str">
            <v xml:space="preserve">Pembinaan dan Pengembangan Pemanfaatan Data dan Informasi </v>
          </cell>
          <cell r="T131" t="str">
            <v>DI</v>
          </cell>
          <cell r="U131">
            <v>110040670</v>
          </cell>
          <cell r="V131" t="str">
            <v xml:space="preserve">Maret </v>
          </cell>
          <cell r="X131">
            <v>25</v>
          </cell>
          <cell r="Y131">
            <v>25000</v>
          </cell>
          <cell r="Z131" t="str">
            <v>F</v>
          </cell>
          <cell r="AA131" t="str">
            <v xml:space="preserve">Yogyakarta </v>
          </cell>
        </row>
        <row r="132">
          <cell r="A132">
            <v>125</v>
          </cell>
          <cell r="B132">
            <v>110038531</v>
          </cell>
          <cell r="C132" t="str">
            <v xml:space="preserve">Ir. Partono </v>
          </cell>
          <cell r="D132" t="str">
            <v>III/C</v>
          </cell>
          <cell r="E132" t="str">
            <v xml:space="preserve">Penata </v>
          </cell>
          <cell r="F132" t="str">
            <v xml:space="preserve">Staf Subdit KLN dan Pola Investasi </v>
          </cell>
          <cell r="G132" t="str">
            <v xml:space="preserve">Palembang </v>
          </cell>
          <cell r="H132">
            <v>1430400</v>
          </cell>
          <cell r="I132">
            <v>39533</v>
          </cell>
          <cell r="J132">
            <v>39535</v>
          </cell>
          <cell r="K132">
            <v>3</v>
          </cell>
          <cell r="L132" t="str">
            <v>hari</v>
          </cell>
          <cell r="M132">
            <v>300000</v>
          </cell>
          <cell r="N132">
            <v>275000</v>
          </cell>
          <cell r="O132" t="str">
            <v>Pesawat Terbang</v>
          </cell>
          <cell r="P132" t="str">
            <v>01.0030.4544.524119</v>
          </cell>
          <cell r="Q132" t="str">
            <v xml:space="preserve">Pemantauan dan Pengendalian Pinjaman/Hibah Luar Negeri di lingkungan Direktorat Jenderal Cipta Karya </v>
          </cell>
          <cell r="R132" t="str">
            <v>Ir. Dwityo A. Soeranto, MURP</v>
          </cell>
          <cell r="S132" t="str">
            <v xml:space="preserve">Pembinaan dan Pengembangan Pemanfaatan Data dan Informasi </v>
          </cell>
          <cell r="T132" t="str">
            <v>DI</v>
          </cell>
          <cell r="U132">
            <v>110040670</v>
          </cell>
          <cell r="V132" t="str">
            <v xml:space="preserve">Maret </v>
          </cell>
          <cell r="X132">
            <v>25</v>
          </cell>
          <cell r="Y132">
            <v>25000</v>
          </cell>
          <cell r="Z132" t="str">
            <v>E</v>
          </cell>
          <cell r="AA132" t="str">
            <v xml:space="preserve">Palembang </v>
          </cell>
        </row>
        <row r="133">
          <cell r="A133">
            <v>126</v>
          </cell>
          <cell r="B133">
            <v>110055506</v>
          </cell>
          <cell r="C133" t="str">
            <v>Yeti Widjajanti</v>
          </cell>
          <cell r="D133" t="str">
            <v>II/B</v>
          </cell>
          <cell r="E133" t="str">
            <v>Pengatur Muda Tingkat I</v>
          </cell>
          <cell r="F133" t="str">
            <v>Staf Setditjen. Cipta Karya</v>
          </cell>
          <cell r="G133" t="str">
            <v xml:space="preserve">Palembang </v>
          </cell>
          <cell r="H133">
            <v>1430400</v>
          </cell>
          <cell r="I133">
            <v>39533</v>
          </cell>
          <cell r="J133">
            <v>39535</v>
          </cell>
          <cell r="K133">
            <v>3</v>
          </cell>
          <cell r="L133" t="str">
            <v>hari</v>
          </cell>
          <cell r="M133">
            <v>300000</v>
          </cell>
          <cell r="N133">
            <v>220000</v>
          </cell>
          <cell r="O133" t="str">
            <v>Pesawat Terbang</v>
          </cell>
          <cell r="P133" t="str">
            <v>01.0030.4544.524119</v>
          </cell>
          <cell r="Q133" t="str">
            <v xml:space="preserve">Pemantauan dan Pengendalian Pinjaman/Hibah Luar Negeri di lingkungan Direktorat Jenderal Cipta Karya </v>
          </cell>
          <cell r="R133" t="str">
            <v>Ir. Dwityo A. Soeranto, MURP</v>
          </cell>
          <cell r="S133" t="str">
            <v xml:space="preserve">Pembinaan dan Pengembangan Pemanfaatan Data dan Informasi </v>
          </cell>
          <cell r="T133" t="str">
            <v>DI</v>
          </cell>
          <cell r="U133">
            <v>110040670</v>
          </cell>
          <cell r="V133" t="str">
            <v xml:space="preserve">Maret </v>
          </cell>
          <cell r="X133">
            <v>25</v>
          </cell>
          <cell r="Y133">
            <v>25000</v>
          </cell>
          <cell r="Z133" t="str">
            <v>F</v>
          </cell>
          <cell r="AA133" t="str">
            <v xml:space="preserve">Palembang </v>
          </cell>
        </row>
        <row r="134">
          <cell r="A134">
            <v>127</v>
          </cell>
          <cell r="B134">
            <v>110037766</v>
          </cell>
          <cell r="C134" t="str">
            <v>Syakbanny Munzief</v>
          </cell>
          <cell r="D134" t="str">
            <v>III/A</v>
          </cell>
          <cell r="E134" t="str">
            <v xml:space="preserve">Penata Muda </v>
          </cell>
          <cell r="F134" t="str">
            <v>Staf Tata Usaha</v>
          </cell>
          <cell r="G134" t="str">
            <v xml:space="preserve">Manado </v>
          </cell>
          <cell r="H134">
            <v>4405600</v>
          </cell>
          <cell r="I134">
            <v>39533</v>
          </cell>
          <cell r="J134">
            <v>39535</v>
          </cell>
          <cell r="K134">
            <v>3</v>
          </cell>
          <cell r="L134" t="str">
            <v>hari</v>
          </cell>
          <cell r="M134">
            <v>300000</v>
          </cell>
          <cell r="N134">
            <v>385000</v>
          </cell>
          <cell r="O134" t="str">
            <v>Pesawat Terbang</v>
          </cell>
          <cell r="P134" t="str">
            <v>01.0030.4544.524119</v>
          </cell>
          <cell r="Q134" t="str">
            <v xml:space="preserve">Pemantauan dan Pengendalian Pinjaman/Hibah Luar Negeri di lingkungan Direktorat Jenderal Cipta Karya </v>
          </cell>
          <cell r="R134" t="str">
            <v>Ir. Dwityo A. Soeranto, MURP</v>
          </cell>
          <cell r="S134" t="str">
            <v xml:space="preserve">Pembinaan dan Pengembangan Pemanfaatan Data dan Informasi </v>
          </cell>
          <cell r="T134" t="str">
            <v>DI</v>
          </cell>
          <cell r="U134">
            <v>110040670</v>
          </cell>
          <cell r="V134" t="str">
            <v xml:space="preserve">Maret </v>
          </cell>
          <cell r="X134">
            <v>25</v>
          </cell>
          <cell r="Y134">
            <v>30000</v>
          </cell>
          <cell r="Z134" t="str">
            <v>E</v>
          </cell>
          <cell r="AA134" t="str">
            <v xml:space="preserve">Manado </v>
          </cell>
        </row>
        <row r="135">
          <cell r="A135">
            <v>128</v>
          </cell>
          <cell r="B135" t="str">
            <v>------</v>
          </cell>
          <cell r="C135" t="str">
            <v>Agus Suyanto</v>
          </cell>
          <cell r="D135" t="str">
            <v>II/A</v>
          </cell>
          <cell r="E135" t="str">
            <v xml:space="preserve">Pengatur Muda </v>
          </cell>
          <cell r="F135" t="str">
            <v>Staf Tata Usaha</v>
          </cell>
          <cell r="G135" t="str">
            <v xml:space="preserve">Manado </v>
          </cell>
          <cell r="H135">
            <v>4405600</v>
          </cell>
          <cell r="I135">
            <v>39533</v>
          </cell>
          <cell r="J135">
            <v>39535</v>
          </cell>
          <cell r="K135">
            <v>3</v>
          </cell>
          <cell r="L135" t="str">
            <v>hari</v>
          </cell>
          <cell r="M135">
            <v>300000</v>
          </cell>
          <cell r="N135">
            <v>220000</v>
          </cell>
          <cell r="O135" t="str">
            <v>Pesawat Terbang</v>
          </cell>
          <cell r="P135" t="str">
            <v>01.0030.4544.524119</v>
          </cell>
          <cell r="Q135" t="str">
            <v xml:space="preserve">Pemantauan dan Pengendalian Pinjaman/Hibah Luar Negeri di lingkungan Direktorat Jenderal Cipta Karya </v>
          </cell>
          <cell r="R135" t="str">
            <v>Ir. Dwityo A. Soeranto, MURP</v>
          </cell>
          <cell r="S135" t="str">
            <v xml:space="preserve">Pembinaan dan Pengembangan Pemanfaatan Data dan Informasi </v>
          </cell>
          <cell r="T135" t="str">
            <v>DI</v>
          </cell>
          <cell r="U135">
            <v>110040670</v>
          </cell>
          <cell r="V135" t="str">
            <v xml:space="preserve">Maret </v>
          </cell>
          <cell r="X135">
            <v>25</v>
          </cell>
          <cell r="Y135">
            <v>30000</v>
          </cell>
          <cell r="Z135" t="str">
            <v>F</v>
          </cell>
          <cell r="AA135" t="str">
            <v xml:space="preserve">Manado </v>
          </cell>
        </row>
        <row r="136">
          <cell r="A136">
            <v>129</v>
          </cell>
          <cell r="B136" t="str">
            <v>--------</v>
          </cell>
          <cell r="C136" t="str">
            <v>Robinsar Viator D.N.</v>
          </cell>
          <cell r="D136" t="str">
            <v>III/A</v>
          </cell>
          <cell r="E136" t="str">
            <v xml:space="preserve">Penata Muda </v>
          </cell>
          <cell r="F136" t="str">
            <v>Staf Subdit. Data dan Informasi</v>
          </cell>
          <cell r="G136" t="str">
            <v>Bandung</v>
          </cell>
          <cell r="H136">
            <v>0</v>
          </cell>
          <cell r="I136">
            <v>39574</v>
          </cell>
          <cell r="J136">
            <v>39575</v>
          </cell>
          <cell r="K136">
            <v>2</v>
          </cell>
          <cell r="L136" t="str">
            <v>hari</v>
          </cell>
          <cell r="M136">
            <v>350000</v>
          </cell>
          <cell r="N136">
            <v>410000</v>
          </cell>
          <cell r="O136" t="str">
            <v>Kereta Api</v>
          </cell>
          <cell r="P136" t="str">
            <v>01.0030.4544.524119</v>
          </cell>
          <cell r="Q136" t="str">
            <v xml:space="preserve">Pemantauan dan Pengendalian Pinjaman/Hibah Luar Negeri di lingkungan Direktorat Jenderal Cipta Karya </v>
          </cell>
          <cell r="R136" t="str">
            <v>Ir. Dwityo A. Soeranto, MURP</v>
          </cell>
          <cell r="S136" t="str">
            <v xml:space="preserve">Pembinaan dan Pengembangan Pemanfaatan Data dan Informasi </v>
          </cell>
          <cell r="T136" t="str">
            <v>DI</v>
          </cell>
          <cell r="U136">
            <v>110040670</v>
          </cell>
          <cell r="V136" t="str">
            <v xml:space="preserve">Mei </v>
          </cell>
          <cell r="X136">
            <v>5</v>
          </cell>
          <cell r="Y136">
            <v>0</v>
          </cell>
          <cell r="Z136" t="str">
            <v>E</v>
          </cell>
          <cell r="AA136" t="str">
            <v>Bandung</v>
          </cell>
        </row>
        <row r="137">
          <cell r="A137">
            <v>130</v>
          </cell>
          <cell r="B137">
            <v>110039315</v>
          </cell>
          <cell r="C137" t="str">
            <v>Indro Prasetyo, ST</v>
          </cell>
          <cell r="D137" t="str">
            <v>III/B</v>
          </cell>
          <cell r="E137" t="str">
            <v xml:space="preserve">Penata Muda Tingkat I </v>
          </cell>
          <cell r="F137" t="str">
            <v xml:space="preserve">Staf Subdit Data dan Informasi </v>
          </cell>
          <cell r="G137" t="str">
            <v xml:space="preserve">Palembang </v>
          </cell>
          <cell r="H137">
            <v>1430400</v>
          </cell>
          <cell r="I137">
            <v>39533</v>
          </cell>
          <cell r="J137">
            <v>39535</v>
          </cell>
          <cell r="K137">
            <v>3</v>
          </cell>
          <cell r="L137" t="str">
            <v>hari</v>
          </cell>
          <cell r="M137">
            <v>300000</v>
          </cell>
          <cell r="N137">
            <v>275000</v>
          </cell>
          <cell r="O137" t="str">
            <v>Pesawat Terbang</v>
          </cell>
          <cell r="P137" t="str">
            <v>01.0030.4544.524119</v>
          </cell>
          <cell r="Q137" t="str">
            <v xml:space="preserve">Pemantauan dan Pengendalian Pinjaman/Hibah Luar Negeri di lingkungan Direktorat Jenderal Cipta Karya </v>
          </cell>
          <cell r="R137" t="str">
            <v>Ir. Dwityo A. Soeranto, MURP</v>
          </cell>
          <cell r="S137" t="str">
            <v xml:space="preserve">Pembinaan dan Pengembangan Pemanfaatan Data dan Informasi </v>
          </cell>
          <cell r="T137" t="str">
            <v>DI</v>
          </cell>
          <cell r="U137">
            <v>110040670</v>
          </cell>
          <cell r="V137" t="str">
            <v xml:space="preserve">Maret </v>
          </cell>
          <cell r="X137">
            <v>25</v>
          </cell>
          <cell r="Y137">
            <v>25000</v>
          </cell>
          <cell r="Z137" t="str">
            <v>E</v>
          </cell>
          <cell r="AA137" t="str">
            <v xml:space="preserve">Palembang </v>
          </cell>
        </row>
        <row r="138">
          <cell r="A138">
            <v>131</v>
          </cell>
          <cell r="B138">
            <v>110027460</v>
          </cell>
          <cell r="C138" t="str">
            <v>M. Hasan, BE</v>
          </cell>
          <cell r="D138" t="str">
            <v>III/C</v>
          </cell>
          <cell r="E138" t="str">
            <v xml:space="preserve">Penata </v>
          </cell>
          <cell r="F138" t="str">
            <v xml:space="preserve">Staf Subdit Data dan Informasi </v>
          </cell>
          <cell r="G138" t="str">
            <v xml:space="preserve">Makasar </v>
          </cell>
          <cell r="H138">
            <v>3255800</v>
          </cell>
          <cell r="I138">
            <v>39511</v>
          </cell>
          <cell r="J138">
            <v>39513</v>
          </cell>
          <cell r="K138">
            <v>3</v>
          </cell>
          <cell r="L138" t="str">
            <v>hari</v>
          </cell>
          <cell r="M138">
            <v>350000</v>
          </cell>
          <cell r="N138">
            <v>385000</v>
          </cell>
          <cell r="O138" t="str">
            <v>Pesawat Terbang</v>
          </cell>
          <cell r="P138" t="str">
            <v>01.0030.0062.524119 ( B )</v>
          </cell>
          <cell r="Q138" t="str">
            <v xml:space="preserve">Informasi dan Publikasi Pembangunan Ditjen. Cipta Karya </v>
          </cell>
          <cell r="R138" t="str">
            <v>Ir. Dwityo A. Soeranto, MURP</v>
          </cell>
          <cell r="S138" t="str">
            <v xml:space="preserve">Pembinaan dan Pengembangan Pemanfaatan Data dan Informasi </v>
          </cell>
          <cell r="T138" t="str">
            <v>DI</v>
          </cell>
          <cell r="U138">
            <v>110040670</v>
          </cell>
          <cell r="V138" t="str">
            <v xml:space="preserve">Maret </v>
          </cell>
          <cell r="X138">
            <v>3</v>
          </cell>
          <cell r="Y138">
            <v>30000</v>
          </cell>
          <cell r="Z138" t="str">
            <v>E</v>
          </cell>
          <cell r="AA138" t="str">
            <v xml:space="preserve">Makasar </v>
          </cell>
        </row>
        <row r="139">
          <cell r="A139">
            <v>132</v>
          </cell>
          <cell r="B139">
            <v>110022507</v>
          </cell>
          <cell r="C139" t="str">
            <v>Fadjar Subchi</v>
          </cell>
          <cell r="D139" t="str">
            <v>II/C</v>
          </cell>
          <cell r="E139" t="str">
            <v xml:space="preserve">Pengatur </v>
          </cell>
          <cell r="F139" t="str">
            <v xml:space="preserve">Staf Subdit Data dan Informasi </v>
          </cell>
          <cell r="G139" t="str">
            <v xml:space="preserve">Makasar </v>
          </cell>
          <cell r="H139">
            <v>3255800</v>
          </cell>
          <cell r="I139">
            <v>39511</v>
          </cell>
          <cell r="J139">
            <v>39513</v>
          </cell>
          <cell r="K139">
            <v>3</v>
          </cell>
          <cell r="L139" t="str">
            <v>hari</v>
          </cell>
          <cell r="M139">
            <v>350000</v>
          </cell>
          <cell r="N139">
            <v>220000</v>
          </cell>
          <cell r="O139" t="str">
            <v>Pesawat Terbang</v>
          </cell>
          <cell r="P139" t="str">
            <v>01.0030.0062.524119 ( B )</v>
          </cell>
          <cell r="Q139" t="str">
            <v xml:space="preserve">Informasi dan Publikasi Pembangunan Ditjen. Cipta Karya </v>
          </cell>
          <cell r="R139" t="str">
            <v>Ir. Dwityo A. Soeranto, MURP</v>
          </cell>
          <cell r="S139" t="str">
            <v xml:space="preserve">Pembinaan dan Pengembangan Pemanfaatan Data dan Informasi </v>
          </cell>
          <cell r="T139" t="str">
            <v>DI</v>
          </cell>
          <cell r="U139">
            <v>110040670</v>
          </cell>
          <cell r="V139" t="str">
            <v xml:space="preserve">Maret </v>
          </cell>
          <cell r="X139">
            <v>3</v>
          </cell>
          <cell r="Y139">
            <v>30000</v>
          </cell>
          <cell r="Z139" t="str">
            <v>F</v>
          </cell>
          <cell r="AA139" t="str">
            <v xml:space="preserve">Makasar </v>
          </cell>
        </row>
        <row r="140">
          <cell r="A140">
            <v>133</v>
          </cell>
          <cell r="B140">
            <v>110057951</v>
          </cell>
          <cell r="C140" t="str">
            <v>Bhima Dhananjaya, ST</v>
          </cell>
          <cell r="D140" t="str">
            <v>III/A</v>
          </cell>
          <cell r="E140" t="str">
            <v xml:space="preserve">Penata Muda </v>
          </cell>
          <cell r="F140" t="str">
            <v xml:space="preserve">Staf Subdit Data dan Informasi </v>
          </cell>
          <cell r="G140" t="str">
            <v xml:space="preserve">Palembang </v>
          </cell>
          <cell r="H140">
            <v>1572000</v>
          </cell>
          <cell r="I140">
            <v>39511</v>
          </cell>
          <cell r="J140">
            <v>39513</v>
          </cell>
          <cell r="K140">
            <v>3</v>
          </cell>
          <cell r="L140" t="str">
            <v>hari</v>
          </cell>
          <cell r="M140">
            <v>300000</v>
          </cell>
          <cell r="N140">
            <v>275000</v>
          </cell>
          <cell r="O140" t="str">
            <v>Pesawat Terbang</v>
          </cell>
          <cell r="P140" t="str">
            <v>01.0030.0062.524119 ( B )</v>
          </cell>
          <cell r="Q140" t="str">
            <v xml:space="preserve">Informasi dan Publikasi Pembangunan Ditjen. Cipta Karya </v>
          </cell>
          <cell r="R140" t="str">
            <v>Ir. Dwityo A. Soeranto, MURP</v>
          </cell>
          <cell r="S140" t="str">
            <v xml:space="preserve">Pembinaan dan Pengembangan Pemanfaatan Data dan Informasi </v>
          </cell>
          <cell r="T140" t="str">
            <v>DI</v>
          </cell>
          <cell r="U140">
            <v>110040670</v>
          </cell>
          <cell r="V140" t="str">
            <v xml:space="preserve">Maret </v>
          </cell>
          <cell r="X140">
            <v>3</v>
          </cell>
          <cell r="Y140">
            <v>25000</v>
          </cell>
          <cell r="Z140" t="str">
            <v>E</v>
          </cell>
          <cell r="AA140" t="str">
            <v xml:space="preserve">Palembang </v>
          </cell>
        </row>
        <row r="141">
          <cell r="A141">
            <v>134</v>
          </cell>
          <cell r="B141">
            <v>110042327</v>
          </cell>
          <cell r="C141" t="str">
            <v>Luargo</v>
          </cell>
          <cell r="D141" t="str">
            <v>III/A</v>
          </cell>
          <cell r="E141" t="str">
            <v xml:space="preserve">Penata Muda </v>
          </cell>
          <cell r="F141" t="str">
            <v xml:space="preserve">Staf Subdit Data dan Informasi </v>
          </cell>
          <cell r="G141" t="str">
            <v xml:space="preserve">Palembang </v>
          </cell>
          <cell r="H141">
            <v>1572000</v>
          </cell>
          <cell r="I141">
            <v>39511</v>
          </cell>
          <cell r="J141">
            <v>39513</v>
          </cell>
          <cell r="K141">
            <v>3</v>
          </cell>
          <cell r="L141" t="str">
            <v>hari</v>
          </cell>
          <cell r="M141">
            <v>300000</v>
          </cell>
          <cell r="N141">
            <v>275000</v>
          </cell>
          <cell r="O141" t="str">
            <v>Pesawat Terbang</v>
          </cell>
          <cell r="P141" t="str">
            <v>01.0030.0062.524119 ( B )</v>
          </cell>
          <cell r="Q141" t="str">
            <v xml:space="preserve">Informasi dan Publikasi Pembangunan Ditjen. Cipta Karya </v>
          </cell>
          <cell r="R141" t="str">
            <v>Ir. Dwityo A. Soeranto, MURP</v>
          </cell>
          <cell r="S141" t="str">
            <v xml:space="preserve">Pembinaan dan Pengembangan Pemanfaatan Data dan Informasi </v>
          </cell>
          <cell r="T141" t="str">
            <v>DI</v>
          </cell>
          <cell r="U141">
            <v>110040670</v>
          </cell>
          <cell r="V141" t="str">
            <v xml:space="preserve">Maret </v>
          </cell>
          <cell r="X141">
            <v>3</v>
          </cell>
          <cell r="Y141">
            <v>25000</v>
          </cell>
          <cell r="Z141" t="str">
            <v>E</v>
          </cell>
          <cell r="AA141" t="str">
            <v xml:space="preserve">Palembang </v>
          </cell>
        </row>
        <row r="142">
          <cell r="A142">
            <v>135</v>
          </cell>
          <cell r="B142" t="str">
            <v>---</v>
          </cell>
          <cell r="C142" t="str">
            <v>Nur Eniwati, SE</v>
          </cell>
          <cell r="D142" t="str">
            <v>III/A</v>
          </cell>
          <cell r="E142" t="str">
            <v xml:space="preserve">Penata Muda </v>
          </cell>
          <cell r="F142" t="str">
            <v xml:space="preserve">Staf Subdit Data dan Informasi </v>
          </cell>
          <cell r="G142" t="str">
            <v xml:space="preserve">Jambi </v>
          </cell>
          <cell r="H142">
            <v>1888000</v>
          </cell>
          <cell r="I142">
            <v>39511</v>
          </cell>
          <cell r="J142">
            <v>39513</v>
          </cell>
          <cell r="K142">
            <v>3</v>
          </cell>
          <cell r="L142" t="str">
            <v>hari</v>
          </cell>
          <cell r="M142">
            <v>300000</v>
          </cell>
          <cell r="N142">
            <v>220000</v>
          </cell>
          <cell r="O142" t="str">
            <v>Pesawat Terbang</v>
          </cell>
          <cell r="P142" t="str">
            <v>01.0030.0062.524119 ( B )</v>
          </cell>
          <cell r="Q142" t="str">
            <v xml:space="preserve">Informasi dan Publikasi Pembangunan Ditjen. Cipta Karya </v>
          </cell>
          <cell r="R142" t="str">
            <v>Ir. Dwityo A. Soeranto, MURP</v>
          </cell>
          <cell r="S142" t="str">
            <v xml:space="preserve">Pembinaan dan Pengembangan Pemanfaatan Data dan Informasi </v>
          </cell>
          <cell r="T142" t="str">
            <v>DI</v>
          </cell>
          <cell r="U142">
            <v>110040670</v>
          </cell>
          <cell r="V142" t="str">
            <v xml:space="preserve">Maret </v>
          </cell>
          <cell r="X142">
            <v>3</v>
          </cell>
          <cell r="Y142">
            <v>8000</v>
          </cell>
          <cell r="Z142" t="str">
            <v>E</v>
          </cell>
          <cell r="AA142" t="str">
            <v xml:space="preserve">Jambi </v>
          </cell>
        </row>
        <row r="143">
          <cell r="A143">
            <v>136</v>
          </cell>
          <cell r="B143" t="str">
            <v>--</v>
          </cell>
          <cell r="C143" t="str">
            <v>Djati Waluyo W, Amd</v>
          </cell>
          <cell r="D143" t="str">
            <v>II/B</v>
          </cell>
          <cell r="E143" t="str">
            <v>Pengatur Muda Tingkat I</v>
          </cell>
          <cell r="F143" t="str">
            <v xml:space="preserve">Staf Subdit Data dan Informasi </v>
          </cell>
          <cell r="G143" t="str">
            <v xml:space="preserve">Jambi </v>
          </cell>
          <cell r="H143">
            <v>1888000</v>
          </cell>
          <cell r="I143">
            <v>39511</v>
          </cell>
          <cell r="J143">
            <v>39513</v>
          </cell>
          <cell r="K143">
            <v>3</v>
          </cell>
          <cell r="L143" t="str">
            <v>hari</v>
          </cell>
          <cell r="M143">
            <v>300000</v>
          </cell>
          <cell r="N143">
            <v>165000</v>
          </cell>
          <cell r="O143" t="str">
            <v>Pesawat Terbang</v>
          </cell>
          <cell r="P143" t="str">
            <v>01.0030.0062.524119 ( B )</v>
          </cell>
          <cell r="Q143" t="str">
            <v xml:space="preserve">Informasi dan Publikasi Pembangunan Ditjen. Cipta Karya </v>
          </cell>
          <cell r="R143" t="str">
            <v>Ir. Dwityo A. Soeranto, MURP</v>
          </cell>
          <cell r="S143" t="str">
            <v xml:space="preserve">Pembinaan dan Pengembangan Pemanfaatan Data dan Informasi </v>
          </cell>
          <cell r="T143" t="str">
            <v>DI</v>
          </cell>
          <cell r="U143">
            <v>110040670</v>
          </cell>
          <cell r="V143" t="str">
            <v xml:space="preserve">Maret </v>
          </cell>
          <cell r="X143">
            <v>3</v>
          </cell>
          <cell r="Y143">
            <v>8000</v>
          </cell>
          <cell r="Z143" t="str">
            <v>F</v>
          </cell>
          <cell r="AA143" t="str">
            <v xml:space="preserve">Jambi </v>
          </cell>
        </row>
        <row r="144">
          <cell r="A144">
            <v>137</v>
          </cell>
          <cell r="B144">
            <v>110035238</v>
          </cell>
          <cell r="C144" t="str">
            <v>Riama Simbolon, BA</v>
          </cell>
          <cell r="D144" t="str">
            <v>III/C</v>
          </cell>
          <cell r="E144" t="str">
            <v xml:space="preserve">Penata </v>
          </cell>
          <cell r="F144" t="str">
            <v xml:space="preserve">Staf Subdit Data dan Informasi </v>
          </cell>
          <cell r="G144" t="str">
            <v>Banjarmasin</v>
          </cell>
          <cell r="H144">
            <v>2457800</v>
          </cell>
          <cell r="I144">
            <v>39524</v>
          </cell>
          <cell r="J144">
            <v>39526</v>
          </cell>
          <cell r="K144">
            <v>3</v>
          </cell>
          <cell r="L144" t="str">
            <v>hari</v>
          </cell>
          <cell r="M144">
            <v>300000</v>
          </cell>
          <cell r="N144">
            <v>250000</v>
          </cell>
          <cell r="O144" t="str">
            <v>Pesawat Terbang</v>
          </cell>
          <cell r="P144" t="str">
            <v>01.0030.0062.524119 ( B )</v>
          </cell>
          <cell r="Q144" t="str">
            <v xml:space="preserve">Informasi dan Publikasi Pembangunan Ditjen. Cipta Karya </v>
          </cell>
          <cell r="R144" t="str">
            <v>Ir. Dwityo A. Soeranto, MURP</v>
          </cell>
          <cell r="S144" t="str">
            <v xml:space="preserve">Pembinaan dan Pengembangan Pemanfaatan Data dan Informasi </v>
          </cell>
          <cell r="T144" t="str">
            <v>DI</v>
          </cell>
          <cell r="U144">
            <v>110040670</v>
          </cell>
          <cell r="V144" t="str">
            <v xml:space="preserve">Maret </v>
          </cell>
          <cell r="X144">
            <v>14</v>
          </cell>
          <cell r="Y144">
            <v>20000</v>
          </cell>
          <cell r="Z144" t="str">
            <v>E</v>
          </cell>
          <cell r="AA144" t="str">
            <v>Banjarmasin</v>
          </cell>
        </row>
        <row r="145">
          <cell r="A145">
            <v>138</v>
          </cell>
          <cell r="B145">
            <v>110035858</v>
          </cell>
          <cell r="C145" t="str">
            <v>Herni Widayanti, S.Sos</v>
          </cell>
          <cell r="D145" t="str">
            <v>III/B</v>
          </cell>
          <cell r="E145" t="str">
            <v xml:space="preserve">Penata Muda Tingkat I </v>
          </cell>
          <cell r="F145" t="str">
            <v xml:space="preserve">Staf Subdit Data dan Informasi </v>
          </cell>
          <cell r="G145" t="str">
            <v>Banjarmasin</v>
          </cell>
          <cell r="H145">
            <v>2457800</v>
          </cell>
          <cell r="I145">
            <v>39524</v>
          </cell>
          <cell r="J145">
            <v>39526</v>
          </cell>
          <cell r="K145">
            <v>3</v>
          </cell>
          <cell r="L145" t="str">
            <v>hari</v>
          </cell>
          <cell r="M145">
            <v>300000</v>
          </cell>
          <cell r="N145">
            <v>250000</v>
          </cell>
          <cell r="O145" t="str">
            <v>Pesawat Terbang</v>
          </cell>
          <cell r="P145" t="str">
            <v>01.0030.0062.524119 ( B )</v>
          </cell>
          <cell r="Q145" t="str">
            <v xml:space="preserve">Informasi dan Publikasi Pembangunan Ditjen. Cipta Karya </v>
          </cell>
          <cell r="R145" t="str">
            <v>Ir. Dwityo A. Soeranto, MURP</v>
          </cell>
          <cell r="S145" t="str">
            <v xml:space="preserve">Pembinaan dan Pengembangan Pemanfaatan Data dan Informasi </v>
          </cell>
          <cell r="T145" t="str">
            <v>DI</v>
          </cell>
          <cell r="U145">
            <v>110040670</v>
          </cell>
          <cell r="V145" t="str">
            <v xml:space="preserve">Maret </v>
          </cell>
          <cell r="X145">
            <v>14</v>
          </cell>
          <cell r="Y145">
            <v>20000</v>
          </cell>
          <cell r="Z145" t="str">
            <v>E</v>
          </cell>
          <cell r="AA145" t="str">
            <v>Banjarmasin</v>
          </cell>
        </row>
        <row r="146">
          <cell r="A146">
            <v>139</v>
          </cell>
          <cell r="B146">
            <v>110037149</v>
          </cell>
          <cell r="C146" t="str">
            <v>Nurtini, S.Sos</v>
          </cell>
          <cell r="D146" t="str">
            <v>III/C</v>
          </cell>
          <cell r="E146" t="str">
            <v xml:space="preserve">Penata </v>
          </cell>
          <cell r="F146" t="str">
            <v xml:space="preserve">Staf Subdit Data dan Informasi </v>
          </cell>
          <cell r="G146" t="str">
            <v xml:space="preserve">Palangkaraya </v>
          </cell>
          <cell r="H146">
            <v>2369800</v>
          </cell>
          <cell r="I146">
            <v>39524</v>
          </cell>
          <cell r="J146">
            <v>39526</v>
          </cell>
          <cell r="K146">
            <v>3</v>
          </cell>
          <cell r="L146" t="str">
            <v>hari</v>
          </cell>
          <cell r="M146">
            <v>300000</v>
          </cell>
          <cell r="N146">
            <v>288000</v>
          </cell>
          <cell r="O146" t="str">
            <v>Pesawat Terbang</v>
          </cell>
          <cell r="P146" t="str">
            <v>01.0030.0062.524119 ( B )</v>
          </cell>
          <cell r="Q146" t="str">
            <v xml:space="preserve">Informasi dan Publikasi Pembangunan Ditjen. Cipta Karya </v>
          </cell>
          <cell r="R146" t="str">
            <v>Ir. Dwityo A. Soeranto, MURP</v>
          </cell>
          <cell r="S146" t="str">
            <v xml:space="preserve">Pembinaan dan Pengembangan Pemanfaatan Data dan Informasi </v>
          </cell>
          <cell r="T146" t="str">
            <v>DI</v>
          </cell>
          <cell r="U146">
            <v>110040670</v>
          </cell>
          <cell r="V146" t="str">
            <v xml:space="preserve">Maret </v>
          </cell>
          <cell r="X146">
            <v>14</v>
          </cell>
          <cell r="Y146">
            <v>8000</v>
          </cell>
          <cell r="Z146" t="str">
            <v>E</v>
          </cell>
          <cell r="AA146" t="str">
            <v xml:space="preserve">Palangkaraya </v>
          </cell>
        </row>
        <row r="147">
          <cell r="A147">
            <v>140</v>
          </cell>
          <cell r="B147">
            <v>110055394</v>
          </cell>
          <cell r="C147" t="str">
            <v>Dra. Wardhiana S.</v>
          </cell>
          <cell r="D147" t="str">
            <v>III/B</v>
          </cell>
          <cell r="E147" t="str">
            <v xml:space="preserve">Penata Muda Tingkat I </v>
          </cell>
          <cell r="F147" t="str">
            <v xml:space="preserve">Staf Subdit Data dan Informasi </v>
          </cell>
          <cell r="G147" t="str">
            <v xml:space="preserve">Palangkaraya </v>
          </cell>
          <cell r="H147">
            <v>2369800</v>
          </cell>
          <cell r="I147">
            <v>39524</v>
          </cell>
          <cell r="J147">
            <v>39526</v>
          </cell>
          <cell r="K147">
            <v>3</v>
          </cell>
          <cell r="L147" t="str">
            <v>hari</v>
          </cell>
          <cell r="M147">
            <v>300000</v>
          </cell>
          <cell r="N147">
            <v>288000</v>
          </cell>
          <cell r="O147" t="str">
            <v>Pesawat Terbang</v>
          </cell>
          <cell r="P147" t="str">
            <v>01.0030.0062.524119 ( B )</v>
          </cell>
          <cell r="Q147" t="str">
            <v xml:space="preserve">Informasi dan Publikasi Pembangunan Ditjen. Cipta Karya </v>
          </cell>
          <cell r="R147" t="str">
            <v>Ir. Dwityo A. Soeranto, MURP</v>
          </cell>
          <cell r="S147" t="str">
            <v xml:space="preserve">Pembinaan dan Pengembangan Pemanfaatan Data dan Informasi </v>
          </cell>
          <cell r="T147" t="str">
            <v>DI</v>
          </cell>
          <cell r="U147">
            <v>110040670</v>
          </cell>
          <cell r="V147" t="str">
            <v xml:space="preserve">Maret </v>
          </cell>
          <cell r="X147">
            <v>14</v>
          </cell>
          <cell r="Y147">
            <v>8000</v>
          </cell>
          <cell r="Z147" t="str">
            <v>E</v>
          </cell>
          <cell r="AA147" t="str">
            <v xml:space="preserve">Palangkaraya </v>
          </cell>
        </row>
        <row r="148">
          <cell r="A148">
            <v>141</v>
          </cell>
          <cell r="B148">
            <v>110057773</v>
          </cell>
          <cell r="C148" t="str">
            <v>Irvandi, S.Kom</v>
          </cell>
          <cell r="D148" t="str">
            <v>III/A</v>
          </cell>
          <cell r="E148" t="str">
            <v xml:space="preserve">Penata Muda </v>
          </cell>
          <cell r="F148" t="str">
            <v xml:space="preserve">Staf Subdit Data dan Informasi </v>
          </cell>
          <cell r="G148" t="str">
            <v xml:space="preserve">Pontianak </v>
          </cell>
          <cell r="H148">
            <v>2105800</v>
          </cell>
          <cell r="I148">
            <v>39524</v>
          </cell>
          <cell r="J148">
            <v>39526</v>
          </cell>
          <cell r="K148">
            <v>3</v>
          </cell>
          <cell r="L148" t="str">
            <v>hari</v>
          </cell>
          <cell r="M148">
            <v>300000</v>
          </cell>
          <cell r="N148">
            <v>275000</v>
          </cell>
          <cell r="O148" t="str">
            <v>Pesawat Terbang</v>
          </cell>
          <cell r="P148" t="str">
            <v>01.0030.0062.524119 ( B )</v>
          </cell>
          <cell r="Q148" t="str">
            <v xml:space="preserve">Informasi dan Publikasi Pembangunan Ditjen. Cipta Karya </v>
          </cell>
          <cell r="R148" t="str">
            <v>Ir. Dwityo A. Soeranto, MURP</v>
          </cell>
          <cell r="S148" t="str">
            <v xml:space="preserve">Pembinaan dan Pengembangan Pemanfaatan Data dan Informasi </v>
          </cell>
          <cell r="T148" t="str">
            <v>DI</v>
          </cell>
          <cell r="U148">
            <v>110040670</v>
          </cell>
          <cell r="V148" t="str">
            <v xml:space="preserve">Maret </v>
          </cell>
          <cell r="X148">
            <v>14</v>
          </cell>
          <cell r="Y148">
            <v>25000</v>
          </cell>
          <cell r="Z148" t="str">
            <v>E</v>
          </cell>
          <cell r="AA148" t="str">
            <v xml:space="preserve">Pontianak </v>
          </cell>
        </row>
        <row r="149">
          <cell r="A149">
            <v>142</v>
          </cell>
          <cell r="B149">
            <v>110045359</v>
          </cell>
          <cell r="C149" t="str">
            <v>Darlina</v>
          </cell>
          <cell r="D149" t="str">
            <v>III/A</v>
          </cell>
          <cell r="E149" t="str">
            <v xml:space="preserve">Penata Muda </v>
          </cell>
          <cell r="F149" t="str">
            <v xml:space="preserve">Staf Subdit Data dan Informasi </v>
          </cell>
          <cell r="G149" t="str">
            <v xml:space="preserve">Pontianak </v>
          </cell>
          <cell r="H149">
            <v>2105800</v>
          </cell>
          <cell r="I149">
            <v>39524</v>
          </cell>
          <cell r="J149">
            <v>39526</v>
          </cell>
          <cell r="K149">
            <v>3</v>
          </cell>
          <cell r="L149" t="str">
            <v>hari</v>
          </cell>
          <cell r="M149">
            <v>300000</v>
          </cell>
          <cell r="N149">
            <v>275000</v>
          </cell>
          <cell r="O149" t="str">
            <v>Pesawat Terbang</v>
          </cell>
          <cell r="P149" t="str">
            <v>01.0030.0062.524119 ( B )</v>
          </cell>
          <cell r="Q149" t="str">
            <v xml:space="preserve">Informasi dan Publikasi Pembangunan Ditjen. Cipta Karya </v>
          </cell>
          <cell r="R149" t="str">
            <v>Ir. Dwityo A. Soeranto, MURP</v>
          </cell>
          <cell r="S149" t="str">
            <v xml:space="preserve">Pembinaan dan Pengembangan Pemanfaatan Data dan Informasi </v>
          </cell>
          <cell r="T149" t="str">
            <v>DI</v>
          </cell>
          <cell r="U149">
            <v>110040670</v>
          </cell>
          <cell r="V149" t="str">
            <v xml:space="preserve">Maret </v>
          </cell>
          <cell r="X149">
            <v>14</v>
          </cell>
          <cell r="Y149">
            <v>25000</v>
          </cell>
          <cell r="Z149" t="str">
            <v>E</v>
          </cell>
          <cell r="AA149" t="str">
            <v xml:space="preserve">Pontianak </v>
          </cell>
        </row>
        <row r="150">
          <cell r="A150">
            <v>143</v>
          </cell>
          <cell r="B150">
            <v>110039315</v>
          </cell>
          <cell r="C150" t="str">
            <v>Indro Prasetyo, ST</v>
          </cell>
          <cell r="D150" t="str">
            <v>III/B</v>
          </cell>
          <cell r="E150" t="str">
            <v xml:space="preserve">Penata Muda Tingkat I </v>
          </cell>
          <cell r="F150" t="str">
            <v xml:space="preserve">Staf Subdit Data dan Informasi </v>
          </cell>
          <cell r="G150" t="str">
            <v>Jayapura</v>
          </cell>
          <cell r="H150">
            <v>7174000</v>
          </cell>
          <cell r="I150">
            <v>39524</v>
          </cell>
          <cell r="J150">
            <v>39526</v>
          </cell>
          <cell r="K150">
            <v>3</v>
          </cell>
          <cell r="L150" t="str">
            <v>hari</v>
          </cell>
          <cell r="M150">
            <v>450000</v>
          </cell>
          <cell r="N150">
            <v>375000</v>
          </cell>
          <cell r="O150" t="str">
            <v>Pesawat Terbang</v>
          </cell>
          <cell r="P150" t="str">
            <v>01.0030.0062.524119 ( B )</v>
          </cell>
          <cell r="Q150" t="str">
            <v xml:space="preserve">Informasi dan Publikasi Pembangunan Ditjen. Cipta Karya </v>
          </cell>
          <cell r="R150" t="str">
            <v>Ir. Dwityo A. Soeranto, MURP</v>
          </cell>
          <cell r="S150" t="str">
            <v xml:space="preserve">Pembinaan dan Pengembangan Pemanfaatan Data dan Informasi </v>
          </cell>
          <cell r="T150" t="str">
            <v>DI</v>
          </cell>
          <cell r="U150">
            <v>110040670</v>
          </cell>
          <cell r="V150" t="str">
            <v xml:space="preserve">Maret </v>
          </cell>
          <cell r="X150">
            <v>14</v>
          </cell>
          <cell r="Y150">
            <v>10000</v>
          </cell>
          <cell r="Z150" t="str">
            <v>E</v>
          </cell>
          <cell r="AA150" t="str">
            <v>Jayapura</v>
          </cell>
        </row>
        <row r="151">
          <cell r="A151">
            <v>144</v>
          </cell>
          <cell r="B151">
            <v>110047019</v>
          </cell>
          <cell r="C151" t="str">
            <v>Sri Purwati, S.Sos</v>
          </cell>
          <cell r="D151" t="str">
            <v>III/A</v>
          </cell>
          <cell r="E151" t="str">
            <v xml:space="preserve">Penata Muda </v>
          </cell>
          <cell r="F151" t="str">
            <v xml:space="preserve">Staf Subdit Data dan Informasi </v>
          </cell>
          <cell r="G151" t="str">
            <v>Jayapura</v>
          </cell>
          <cell r="H151">
            <v>7174000</v>
          </cell>
          <cell r="I151">
            <v>39524</v>
          </cell>
          <cell r="J151">
            <v>39526</v>
          </cell>
          <cell r="K151">
            <v>3</v>
          </cell>
          <cell r="L151" t="str">
            <v>hari</v>
          </cell>
          <cell r="M151">
            <v>450000</v>
          </cell>
          <cell r="N151">
            <v>375000</v>
          </cell>
          <cell r="O151" t="str">
            <v>Pesawat Terbang</v>
          </cell>
          <cell r="P151" t="str">
            <v>01.0030.0062.524119 ( B )</v>
          </cell>
          <cell r="Q151" t="str">
            <v xml:space="preserve">Informasi dan Publikasi Pembangunan Ditjen. Cipta Karya </v>
          </cell>
          <cell r="R151" t="str">
            <v>Ir. Dwityo A. Soeranto, MURP</v>
          </cell>
          <cell r="S151" t="str">
            <v xml:space="preserve">Pembinaan dan Pengembangan Pemanfaatan Data dan Informasi </v>
          </cell>
          <cell r="T151" t="str">
            <v>DI</v>
          </cell>
          <cell r="U151">
            <v>110040670</v>
          </cell>
          <cell r="V151" t="str">
            <v xml:space="preserve">Maret </v>
          </cell>
          <cell r="X151">
            <v>14</v>
          </cell>
          <cell r="Y151">
            <v>10000</v>
          </cell>
          <cell r="Z151" t="str">
            <v>E</v>
          </cell>
          <cell r="AA151" t="str">
            <v>Jayapura</v>
          </cell>
        </row>
        <row r="152">
          <cell r="A152">
            <v>145</v>
          </cell>
          <cell r="B152">
            <v>110027460</v>
          </cell>
          <cell r="C152" t="str">
            <v>M. Hasan, BE</v>
          </cell>
          <cell r="D152" t="str">
            <v>III/C</v>
          </cell>
          <cell r="E152" t="str">
            <v xml:space="preserve">Penata </v>
          </cell>
          <cell r="F152" t="str">
            <v xml:space="preserve">Staf Subdit Data dan Informasi </v>
          </cell>
          <cell r="G152" t="str">
            <v>Mataram</v>
          </cell>
          <cell r="H152">
            <v>2451200</v>
          </cell>
          <cell r="I152">
            <v>39533</v>
          </cell>
          <cell r="J152">
            <v>39535</v>
          </cell>
          <cell r="K152">
            <v>3</v>
          </cell>
          <cell r="L152" t="str">
            <v>hari</v>
          </cell>
          <cell r="M152">
            <v>350000</v>
          </cell>
          <cell r="N152">
            <v>350000</v>
          </cell>
          <cell r="O152" t="str">
            <v>Pesawat Terbang</v>
          </cell>
          <cell r="P152" t="str">
            <v>01.0030.0062.524119 ( B )</v>
          </cell>
          <cell r="Q152" t="str">
            <v xml:space="preserve">Informasi dan Publikasi Pembangunan Ditjen. Cipta Karya </v>
          </cell>
          <cell r="R152" t="str">
            <v>Ir. Dwityo A. Soeranto, MURP</v>
          </cell>
          <cell r="S152" t="str">
            <v xml:space="preserve">Pembinaan dan Pengembangan Pemanfaatan Data dan Informasi </v>
          </cell>
          <cell r="T152" t="str">
            <v>DI</v>
          </cell>
          <cell r="U152">
            <v>110040670</v>
          </cell>
          <cell r="V152" t="str">
            <v xml:space="preserve">Maret </v>
          </cell>
          <cell r="X152">
            <v>25</v>
          </cell>
          <cell r="Y152">
            <v>20000</v>
          </cell>
          <cell r="Z152" t="str">
            <v>E</v>
          </cell>
          <cell r="AA152" t="str">
            <v>Mataram</v>
          </cell>
        </row>
        <row r="153">
          <cell r="A153">
            <v>146</v>
          </cell>
          <cell r="B153">
            <v>110031791</v>
          </cell>
          <cell r="C153" t="str">
            <v>Ahmad Saal</v>
          </cell>
          <cell r="D153" t="str">
            <v>II/D</v>
          </cell>
          <cell r="E153" t="str">
            <v xml:space="preserve">Pengatur Tingkat I </v>
          </cell>
          <cell r="F153" t="str">
            <v xml:space="preserve">Staf Subdit Data dan Informasi </v>
          </cell>
          <cell r="G153" t="str">
            <v>Mataram</v>
          </cell>
          <cell r="H153">
            <v>2451200</v>
          </cell>
          <cell r="I153">
            <v>39533</v>
          </cell>
          <cell r="J153">
            <v>39535</v>
          </cell>
          <cell r="K153">
            <v>3</v>
          </cell>
          <cell r="L153" t="str">
            <v>hari</v>
          </cell>
          <cell r="M153">
            <v>350000</v>
          </cell>
          <cell r="N153">
            <v>215000</v>
          </cell>
          <cell r="O153" t="str">
            <v>Pesawat Terbang</v>
          </cell>
          <cell r="P153" t="str">
            <v>01.0030.0062.524119 ( B )</v>
          </cell>
          <cell r="Q153" t="str">
            <v xml:space="preserve">Informasi dan Publikasi Pembangunan Ditjen. Cipta Karya </v>
          </cell>
          <cell r="R153" t="str">
            <v>Ir. Dwityo A. Soeranto, MURP</v>
          </cell>
          <cell r="S153" t="str">
            <v xml:space="preserve">Pembinaan dan Pengembangan Pemanfaatan Data dan Informasi </v>
          </cell>
          <cell r="T153" t="str">
            <v>DI</v>
          </cell>
          <cell r="U153">
            <v>110040670</v>
          </cell>
          <cell r="V153" t="str">
            <v xml:space="preserve">Maret </v>
          </cell>
          <cell r="X153">
            <v>25</v>
          </cell>
          <cell r="Y153">
            <v>20000</v>
          </cell>
          <cell r="Z153" t="str">
            <v>F</v>
          </cell>
          <cell r="AA153" t="str">
            <v>Mataram</v>
          </cell>
        </row>
        <row r="154">
          <cell r="A154">
            <v>147</v>
          </cell>
          <cell r="B154">
            <v>110057951</v>
          </cell>
          <cell r="C154" t="str">
            <v>Bhima Dhananjaya, ST</v>
          </cell>
          <cell r="D154" t="str">
            <v>III/A</v>
          </cell>
          <cell r="E154" t="str">
            <v xml:space="preserve">Penata Muda </v>
          </cell>
          <cell r="F154" t="str">
            <v xml:space="preserve">Staf Subdit Data dan Informasi </v>
          </cell>
          <cell r="G154" t="str">
            <v xml:space="preserve">Surabaya </v>
          </cell>
          <cell r="H154">
            <v>2081600</v>
          </cell>
          <cell r="I154">
            <v>39533</v>
          </cell>
          <cell r="J154">
            <v>39535</v>
          </cell>
          <cell r="K154">
            <v>3</v>
          </cell>
          <cell r="L154" t="str">
            <v>hari</v>
          </cell>
          <cell r="M154">
            <v>350000</v>
          </cell>
          <cell r="N154">
            <v>385000</v>
          </cell>
          <cell r="O154" t="str">
            <v>Pesawat Terbang</v>
          </cell>
          <cell r="P154" t="str">
            <v>01.0030.0062.524119 ( B )</v>
          </cell>
          <cell r="Q154" t="str">
            <v xml:space="preserve">Informasi dan Publikasi Pembangunan Ditjen. Cipta Karya </v>
          </cell>
          <cell r="R154" t="str">
            <v>Ir. Dwityo A. Soeranto, MURP</v>
          </cell>
          <cell r="S154" t="str">
            <v xml:space="preserve">Pembinaan dan Pengembangan Pemanfaatan Data dan Informasi </v>
          </cell>
          <cell r="T154" t="str">
            <v>DI</v>
          </cell>
          <cell r="U154">
            <v>110040670</v>
          </cell>
          <cell r="V154" t="str">
            <v xml:space="preserve">Maret </v>
          </cell>
          <cell r="X154">
            <v>25</v>
          </cell>
          <cell r="Y154">
            <v>30000</v>
          </cell>
          <cell r="Z154" t="str">
            <v>E</v>
          </cell>
          <cell r="AA154" t="str">
            <v xml:space="preserve">Surabaya </v>
          </cell>
        </row>
        <row r="155">
          <cell r="A155">
            <v>148</v>
          </cell>
          <cell r="B155">
            <v>110022507</v>
          </cell>
          <cell r="C155" t="str">
            <v>Fadjar Subchi</v>
          </cell>
          <cell r="D155" t="str">
            <v>II/C</v>
          </cell>
          <cell r="E155" t="str">
            <v xml:space="preserve">Pengatur </v>
          </cell>
          <cell r="F155" t="str">
            <v xml:space="preserve">Staf Subdit Data dan Informasi </v>
          </cell>
          <cell r="G155" t="str">
            <v xml:space="preserve">Surabaya </v>
          </cell>
          <cell r="H155">
            <v>2081600</v>
          </cell>
          <cell r="I155">
            <v>39533</v>
          </cell>
          <cell r="J155">
            <v>39535</v>
          </cell>
          <cell r="K155">
            <v>3</v>
          </cell>
          <cell r="L155" t="str">
            <v>hari</v>
          </cell>
          <cell r="M155">
            <v>350000</v>
          </cell>
          <cell r="N155">
            <v>275000</v>
          </cell>
          <cell r="O155" t="str">
            <v>Pesawat Terbang</v>
          </cell>
          <cell r="P155" t="str">
            <v>01.0030.0062.524119 ( B )</v>
          </cell>
          <cell r="Q155" t="str">
            <v xml:space="preserve">Informasi dan Publikasi Pembangunan Ditjen. Cipta Karya </v>
          </cell>
          <cell r="R155" t="str">
            <v>Ir. Dwityo A. Soeranto, MURP</v>
          </cell>
          <cell r="S155" t="str">
            <v xml:space="preserve">Pembinaan dan Pengembangan Pemanfaatan Data dan Informasi </v>
          </cell>
          <cell r="T155" t="str">
            <v>DI</v>
          </cell>
          <cell r="U155">
            <v>110040670</v>
          </cell>
          <cell r="V155" t="str">
            <v xml:space="preserve">Maret </v>
          </cell>
          <cell r="X155">
            <v>25</v>
          </cell>
          <cell r="Y155">
            <v>30000</v>
          </cell>
          <cell r="Z155" t="str">
            <v>F</v>
          </cell>
          <cell r="AA155" t="str">
            <v xml:space="preserve">Surabaya </v>
          </cell>
        </row>
        <row r="156">
          <cell r="A156">
            <v>149</v>
          </cell>
          <cell r="B156" t="str">
            <v>---</v>
          </cell>
          <cell r="C156" t="str">
            <v>Nur Eniwati, SE</v>
          </cell>
          <cell r="D156" t="str">
            <v>III/A</v>
          </cell>
          <cell r="E156" t="str">
            <v xml:space="preserve">Penata Muda </v>
          </cell>
          <cell r="F156" t="str">
            <v xml:space="preserve">Staf Subdit Data dan Informasi </v>
          </cell>
          <cell r="G156" t="str">
            <v xml:space="preserve">Yogyakarta </v>
          </cell>
          <cell r="H156">
            <v>1572000</v>
          </cell>
          <cell r="I156">
            <v>39533</v>
          </cell>
          <cell r="J156">
            <v>39535</v>
          </cell>
          <cell r="K156">
            <v>3</v>
          </cell>
          <cell r="L156" t="str">
            <v>hari</v>
          </cell>
          <cell r="M156">
            <v>350000</v>
          </cell>
          <cell r="N156">
            <v>330000</v>
          </cell>
          <cell r="O156" t="str">
            <v>Pesawat Terbang</v>
          </cell>
          <cell r="P156" t="str">
            <v>01.0030.0062.524119 ( B )</v>
          </cell>
          <cell r="Q156" t="str">
            <v xml:space="preserve">Informasi dan Publikasi Pembangunan Ditjen. Cipta Karya </v>
          </cell>
          <cell r="R156" t="str">
            <v>Ir. Dwityo A. Soeranto, MURP</v>
          </cell>
          <cell r="S156" t="str">
            <v xml:space="preserve">Pembinaan dan Pengembangan Pemanfaatan Data dan Informasi </v>
          </cell>
          <cell r="T156" t="str">
            <v>DI</v>
          </cell>
          <cell r="U156">
            <v>110040670</v>
          </cell>
          <cell r="V156" t="str">
            <v xml:space="preserve">Maret </v>
          </cell>
          <cell r="X156">
            <v>25</v>
          </cell>
          <cell r="Y156">
            <v>25000</v>
          </cell>
          <cell r="Z156" t="str">
            <v>E</v>
          </cell>
          <cell r="AA156" t="str">
            <v xml:space="preserve">Yogyakarta </v>
          </cell>
        </row>
        <row r="157">
          <cell r="A157">
            <v>150</v>
          </cell>
          <cell r="B157" t="str">
            <v>--</v>
          </cell>
          <cell r="C157" t="str">
            <v>Djati Waluyo W, Amd</v>
          </cell>
          <cell r="D157" t="str">
            <v>II/B</v>
          </cell>
          <cell r="E157" t="str">
            <v>Pengatur Muda Tingkat I</v>
          </cell>
          <cell r="F157" t="str">
            <v xml:space="preserve">Staf Subdit Data dan Informasi </v>
          </cell>
          <cell r="G157" t="str">
            <v xml:space="preserve">Yogyakarta </v>
          </cell>
          <cell r="H157">
            <v>1572000</v>
          </cell>
          <cell r="I157">
            <v>39533</v>
          </cell>
          <cell r="J157">
            <v>39535</v>
          </cell>
          <cell r="K157">
            <v>3</v>
          </cell>
          <cell r="L157" t="str">
            <v>hari</v>
          </cell>
          <cell r="M157">
            <v>350000</v>
          </cell>
          <cell r="N157">
            <v>225000</v>
          </cell>
          <cell r="O157" t="str">
            <v>Pesawat Terbang</v>
          </cell>
          <cell r="P157" t="str">
            <v>01.0030.0062.524119 ( B )</v>
          </cell>
          <cell r="Q157" t="str">
            <v xml:space="preserve">Informasi dan Publikasi Pembangunan Ditjen. Cipta Karya </v>
          </cell>
          <cell r="R157" t="str">
            <v>Ir. Dwityo A. Soeranto, MURP</v>
          </cell>
          <cell r="S157" t="str">
            <v xml:space="preserve">Pembinaan dan Pengembangan Pemanfaatan Data dan Informasi </v>
          </cell>
          <cell r="T157" t="str">
            <v>DI</v>
          </cell>
          <cell r="U157">
            <v>110040670</v>
          </cell>
          <cell r="V157" t="str">
            <v xml:space="preserve">Maret </v>
          </cell>
          <cell r="X157">
            <v>25</v>
          </cell>
          <cell r="Y157">
            <v>25000</v>
          </cell>
          <cell r="Z157" t="str">
            <v>F</v>
          </cell>
          <cell r="AA157" t="str">
            <v xml:space="preserve">Yogyakarta </v>
          </cell>
        </row>
        <row r="158">
          <cell r="A158">
            <v>151</v>
          </cell>
          <cell r="C158">
            <v>0</v>
          </cell>
          <cell r="D158" t="e">
            <v>#N/A</v>
          </cell>
          <cell r="E158" t="e">
            <v>#N/A</v>
          </cell>
          <cell r="F158" t="e">
            <v>#N/A</v>
          </cell>
          <cell r="K158">
            <v>1</v>
          </cell>
          <cell r="L158" t="str">
            <v>hari</v>
          </cell>
          <cell r="M158" t="e">
            <v>#N/A</v>
          </cell>
          <cell r="N158" t="e">
            <v>#N/A</v>
          </cell>
          <cell r="O158" t="str">
            <v>Pesawat Terbang</v>
          </cell>
          <cell r="Q158" t="e">
            <v>#N/A</v>
          </cell>
          <cell r="R158" t="e">
            <v>#N/A</v>
          </cell>
          <cell r="S158" t="e">
            <v>#N/A</v>
          </cell>
          <cell r="T158" t="e">
            <v>#N/A</v>
          </cell>
          <cell r="U158" t="e">
            <v>#N/A</v>
          </cell>
          <cell r="Z158" t="e">
            <v>#N/A</v>
          </cell>
        </row>
        <row r="159">
          <cell r="A159">
            <v>152</v>
          </cell>
          <cell r="B159">
            <v>110053700</v>
          </cell>
          <cell r="C159" t="str">
            <v>Ir. Diana Kusumastuti, MT</v>
          </cell>
          <cell r="D159" t="str">
            <v>III/C</v>
          </cell>
          <cell r="E159" t="str">
            <v xml:space="preserve">Penata </v>
          </cell>
          <cell r="F159" t="str">
            <v>Kasi. Rencana Jangka Menengah</v>
          </cell>
          <cell r="G159" t="str">
            <v xml:space="preserve">Yogyakarta </v>
          </cell>
          <cell r="H159">
            <v>1415800</v>
          </cell>
          <cell r="I159">
            <v>39559</v>
          </cell>
          <cell r="J159">
            <v>39560</v>
          </cell>
          <cell r="K159">
            <v>2</v>
          </cell>
          <cell r="L159" t="str">
            <v>hari</v>
          </cell>
          <cell r="M159">
            <v>350000</v>
          </cell>
          <cell r="N159">
            <v>330000</v>
          </cell>
          <cell r="O159" t="str">
            <v>Pesawat Terbang</v>
          </cell>
          <cell r="P159" t="str">
            <v>01.0030.4544.524119</v>
          </cell>
          <cell r="Q159" t="str">
            <v xml:space="preserve">Pemantauan dan Pengendalian Pinjaman/Hibah Luar Negeri di lingkungan Direktorat Jenderal Cipta Karya </v>
          </cell>
          <cell r="R159" t="str">
            <v>Ir. Dwityo A. Soeranto, MURP</v>
          </cell>
          <cell r="S159" t="str">
            <v xml:space="preserve">Pembinaan dan Pengembangan Pemanfaatan Data dan Informasi </v>
          </cell>
          <cell r="T159" t="str">
            <v>DI</v>
          </cell>
          <cell r="U159">
            <v>110040670</v>
          </cell>
          <cell r="V159" t="str">
            <v xml:space="preserve">April </v>
          </cell>
          <cell r="X159">
            <v>18</v>
          </cell>
          <cell r="Y159">
            <v>25000</v>
          </cell>
          <cell r="Z159" t="str">
            <v>E</v>
          </cell>
          <cell r="AA159" t="str">
            <v>Yogyakarta</v>
          </cell>
        </row>
        <row r="160">
          <cell r="A160">
            <v>153</v>
          </cell>
          <cell r="B160">
            <v>110037006</v>
          </cell>
          <cell r="C160" t="str">
            <v>Ir. Dalmono</v>
          </cell>
          <cell r="D160" t="str">
            <v>III/C</v>
          </cell>
          <cell r="E160" t="str">
            <v xml:space="preserve">Penata </v>
          </cell>
          <cell r="F160" t="str">
            <v>Staf Subdit Kebijakan dan Strategi</v>
          </cell>
          <cell r="G160" t="str">
            <v xml:space="preserve">Yogyakarta </v>
          </cell>
          <cell r="H160">
            <v>1415800</v>
          </cell>
          <cell r="I160">
            <v>39559</v>
          </cell>
          <cell r="J160">
            <v>39560</v>
          </cell>
          <cell r="K160">
            <v>2</v>
          </cell>
          <cell r="L160" t="str">
            <v>hari</v>
          </cell>
          <cell r="M160">
            <v>350000</v>
          </cell>
          <cell r="N160">
            <v>330000</v>
          </cell>
          <cell r="O160" t="str">
            <v>Pesawat Terbang</v>
          </cell>
          <cell r="P160" t="str">
            <v>01.0030.4544.524119</v>
          </cell>
          <cell r="Q160" t="str">
            <v xml:space="preserve">Pemantauan dan Pengendalian Pinjaman/Hibah Luar Negeri di lingkungan Direktorat Jenderal Cipta Karya </v>
          </cell>
          <cell r="R160" t="str">
            <v>Ir. Dwityo A. Soeranto, MURP</v>
          </cell>
          <cell r="S160" t="str">
            <v xml:space="preserve">Pembinaan dan Pengembangan Pemanfaatan Data dan Informasi </v>
          </cell>
          <cell r="T160" t="str">
            <v>DI</v>
          </cell>
          <cell r="U160">
            <v>110040670</v>
          </cell>
          <cell r="V160" t="str">
            <v xml:space="preserve">April </v>
          </cell>
          <cell r="X160">
            <v>18</v>
          </cell>
          <cell r="Y160">
            <v>25000</v>
          </cell>
          <cell r="Z160" t="str">
            <v>E</v>
          </cell>
          <cell r="AA160" t="str">
            <v>Yogyakarta</v>
          </cell>
        </row>
        <row r="161">
          <cell r="A161">
            <v>154</v>
          </cell>
          <cell r="B161">
            <v>110037908</v>
          </cell>
          <cell r="C161" t="str">
            <v>Ir. Moelyanto</v>
          </cell>
          <cell r="D161" t="str">
            <v>IV/A</v>
          </cell>
          <cell r="E161" t="str">
            <v xml:space="preserve">Pembina </v>
          </cell>
          <cell r="F161" t="str">
            <v>Wakil Ketua CPMU USDRP</v>
          </cell>
          <cell r="G161" t="str">
            <v xml:space="preserve">Yogyakarta </v>
          </cell>
          <cell r="H161">
            <v>1317900</v>
          </cell>
          <cell r="I161">
            <v>39559</v>
          </cell>
          <cell r="J161">
            <v>39560</v>
          </cell>
          <cell r="K161">
            <v>2</v>
          </cell>
          <cell r="L161" t="str">
            <v>hari</v>
          </cell>
          <cell r="M161">
            <v>350000</v>
          </cell>
          <cell r="N161">
            <v>459000</v>
          </cell>
          <cell r="O161" t="str">
            <v>Pesawat Terbang</v>
          </cell>
          <cell r="P161" t="str">
            <v>01.0030.4544.524119</v>
          </cell>
          <cell r="Q161" t="str">
            <v xml:space="preserve">Pemantauan dan Pengendalian Pinjaman/Hibah Luar Negeri di lingkungan Direktorat Jenderal Cipta Karya </v>
          </cell>
          <cell r="R161" t="str">
            <v>Ir. Dwityo A. Soeranto, MURP</v>
          </cell>
          <cell r="S161" t="str">
            <v xml:space="preserve">Pembinaan dan Pengembangan Pemanfaatan Data dan Informasi </v>
          </cell>
          <cell r="T161" t="str">
            <v>DI</v>
          </cell>
          <cell r="U161">
            <v>110040670</v>
          </cell>
          <cell r="V161" t="str">
            <v xml:space="preserve">April </v>
          </cell>
          <cell r="X161">
            <v>18</v>
          </cell>
          <cell r="Y161">
            <v>25000</v>
          </cell>
          <cell r="Z161" t="str">
            <v>D</v>
          </cell>
          <cell r="AA161" t="str">
            <v>Yogyakarta</v>
          </cell>
        </row>
        <row r="162">
          <cell r="A162">
            <v>155</v>
          </cell>
          <cell r="B162">
            <v>110037773</v>
          </cell>
          <cell r="C162" t="str">
            <v>Bambang Sukamto, SE, MM</v>
          </cell>
          <cell r="D162" t="str">
            <v>III/B</v>
          </cell>
          <cell r="E162" t="str">
            <v xml:space="preserve">Penata Muda Tingkat I </v>
          </cell>
          <cell r="F162" t="str">
            <v>Staf Tata Usaha</v>
          </cell>
          <cell r="G162" t="str">
            <v xml:space="preserve">Yogyakarta </v>
          </cell>
          <cell r="H162">
            <v>618000</v>
          </cell>
          <cell r="I162">
            <v>39559</v>
          </cell>
          <cell r="J162">
            <v>39560</v>
          </cell>
          <cell r="K162">
            <v>2</v>
          </cell>
          <cell r="L162" t="str">
            <v>hari</v>
          </cell>
          <cell r="M162">
            <v>350000</v>
          </cell>
          <cell r="N162">
            <v>330000</v>
          </cell>
          <cell r="O162" t="str">
            <v>Pesawat Terbang</v>
          </cell>
          <cell r="P162" t="str">
            <v>01.0030.4544.524119</v>
          </cell>
          <cell r="Q162" t="str">
            <v xml:space="preserve">Pemantauan dan Pengendalian Pinjaman/Hibah Luar Negeri di lingkungan Direktorat Jenderal Cipta Karya </v>
          </cell>
          <cell r="R162" t="str">
            <v>Ir. Dwityo A. Soeranto, MURP</v>
          </cell>
          <cell r="S162" t="str">
            <v xml:space="preserve">Pembinaan dan Pengembangan Pemanfaatan Data dan Informasi </v>
          </cell>
          <cell r="T162" t="str">
            <v>DI</v>
          </cell>
          <cell r="U162">
            <v>110040670</v>
          </cell>
          <cell r="V162" t="str">
            <v xml:space="preserve">April </v>
          </cell>
          <cell r="X162">
            <v>18</v>
          </cell>
          <cell r="Y162">
            <v>25000</v>
          </cell>
          <cell r="Z162" t="str">
            <v>E</v>
          </cell>
          <cell r="AA162" t="str">
            <v>Yogyakarta</v>
          </cell>
        </row>
        <row r="163">
          <cell r="A163">
            <v>156</v>
          </cell>
          <cell r="C163">
            <v>0</v>
          </cell>
          <cell r="D163" t="e">
            <v>#N/A</v>
          </cell>
          <cell r="E163" t="e">
            <v>#N/A</v>
          </cell>
          <cell r="F163" t="e">
            <v>#N/A</v>
          </cell>
          <cell r="K163">
            <v>1</v>
          </cell>
          <cell r="L163" t="str">
            <v>hari</v>
          </cell>
          <cell r="M163" t="e">
            <v>#N/A</v>
          </cell>
          <cell r="N163" t="e">
            <v>#N/A</v>
          </cell>
          <cell r="O163" t="str">
            <v>Pesawat Terbang</v>
          </cell>
          <cell r="Q163" t="e">
            <v>#N/A</v>
          </cell>
          <cell r="R163" t="e">
            <v>#N/A</v>
          </cell>
          <cell r="S163" t="e">
            <v>#N/A</v>
          </cell>
          <cell r="T163" t="e">
            <v>#N/A</v>
          </cell>
          <cell r="U163" t="e">
            <v>#N/A</v>
          </cell>
          <cell r="Z163" t="e">
            <v>#N/A</v>
          </cell>
        </row>
        <row r="164">
          <cell r="A164">
            <v>157</v>
          </cell>
          <cell r="B164">
            <v>110047766</v>
          </cell>
          <cell r="C164" t="str">
            <v>Ir. Djoko Karsono, MT</v>
          </cell>
          <cell r="D164" t="str">
            <v>IV/A</v>
          </cell>
          <cell r="E164" t="str">
            <v xml:space="preserve">Pembina </v>
          </cell>
          <cell r="F164" t="str">
            <v xml:space="preserve">Kasie Dokumentasi dan Publikasi </v>
          </cell>
          <cell r="G164" t="str">
            <v xml:space="preserve">Palembang </v>
          </cell>
          <cell r="H164">
            <v>1414300</v>
          </cell>
          <cell r="I164">
            <v>39540</v>
          </cell>
          <cell r="J164">
            <v>39541</v>
          </cell>
          <cell r="K164">
            <v>2</v>
          </cell>
          <cell r="L164" t="str">
            <v>hari</v>
          </cell>
          <cell r="M164">
            <v>300000</v>
          </cell>
          <cell r="N164">
            <v>385000</v>
          </cell>
          <cell r="O164" t="str">
            <v>Pesawat Terbang</v>
          </cell>
          <cell r="P164" t="str">
            <v>01.0030.0062.524119 ( A )</v>
          </cell>
          <cell r="Q164" t="str">
            <v>Penyelenggaraan Pameran dan Penyusunan Peta Tematik Bidang Cipta Karya</v>
          </cell>
          <cell r="R164" t="str">
            <v>Ir. Dwityo A. Soeranto, MURP</v>
          </cell>
          <cell r="S164" t="str">
            <v xml:space="preserve">Pembinaan dan Pengembangan Pemanfaatan Data dan Informasi </v>
          </cell>
          <cell r="T164" t="str">
            <v>DI</v>
          </cell>
          <cell r="U164">
            <v>110040670</v>
          </cell>
          <cell r="V164" t="str">
            <v xml:space="preserve">Maret </v>
          </cell>
          <cell r="X164">
            <v>28</v>
          </cell>
          <cell r="Y164">
            <v>25000</v>
          </cell>
          <cell r="Z164" t="str">
            <v>D</v>
          </cell>
          <cell r="AA164" t="str">
            <v xml:space="preserve">Palembang </v>
          </cell>
        </row>
        <row r="165">
          <cell r="A165">
            <v>158</v>
          </cell>
          <cell r="B165" t="str">
            <v>--</v>
          </cell>
          <cell r="C165" t="str">
            <v>Djati Waluyo W, Amd</v>
          </cell>
          <cell r="D165" t="str">
            <v>II/B</v>
          </cell>
          <cell r="E165" t="str">
            <v>Pengatur Muda Tingkat I</v>
          </cell>
          <cell r="F165" t="str">
            <v xml:space="preserve">Staf Subdit Data dan Informasi </v>
          </cell>
          <cell r="G165" t="str">
            <v xml:space="preserve">Palembang </v>
          </cell>
          <cell r="H165">
            <v>1414300</v>
          </cell>
          <cell r="I165">
            <v>39540</v>
          </cell>
          <cell r="J165">
            <v>39541</v>
          </cell>
          <cell r="K165">
            <v>2</v>
          </cell>
          <cell r="L165" t="str">
            <v>hari</v>
          </cell>
          <cell r="M165">
            <v>300000</v>
          </cell>
          <cell r="N165">
            <v>220000</v>
          </cell>
          <cell r="O165" t="str">
            <v>Pesawat Terbang</v>
          </cell>
          <cell r="P165" t="str">
            <v>01.0030.0062.524119 ( A )</v>
          </cell>
          <cell r="Q165" t="str">
            <v>Penyelenggaraan Pameran dan Penyusunan Peta Tematik Bidang Cipta Karya</v>
          </cell>
          <cell r="R165" t="str">
            <v>Ir. Dwityo A. Soeranto, MURP</v>
          </cell>
          <cell r="S165" t="str">
            <v xml:space="preserve">Pembinaan dan Pengembangan Pemanfaatan Data dan Informasi </v>
          </cell>
          <cell r="T165" t="str">
            <v>DI</v>
          </cell>
          <cell r="U165">
            <v>110040670</v>
          </cell>
          <cell r="V165" t="str">
            <v xml:space="preserve">Maret </v>
          </cell>
          <cell r="X165">
            <v>28</v>
          </cell>
          <cell r="Y165">
            <v>25000</v>
          </cell>
          <cell r="Z165" t="str">
            <v>F</v>
          </cell>
          <cell r="AA165" t="str">
            <v xml:space="preserve">Palembang </v>
          </cell>
        </row>
        <row r="166">
          <cell r="A166">
            <v>159</v>
          </cell>
          <cell r="B166">
            <v>110037149</v>
          </cell>
          <cell r="C166" t="str">
            <v>Nurtini, S.Sos</v>
          </cell>
          <cell r="D166" t="str">
            <v>III/C</v>
          </cell>
          <cell r="E166" t="str">
            <v xml:space="preserve">Penata </v>
          </cell>
          <cell r="F166" t="str">
            <v xml:space="preserve">Staf Subdit Data dan Informasi </v>
          </cell>
          <cell r="G166" t="str">
            <v xml:space="preserve">Manado </v>
          </cell>
          <cell r="H166">
            <v>4405600</v>
          </cell>
          <cell r="I166">
            <v>39540</v>
          </cell>
          <cell r="J166">
            <v>39542</v>
          </cell>
          <cell r="K166">
            <v>3</v>
          </cell>
          <cell r="L166" t="str">
            <v>hari</v>
          </cell>
          <cell r="M166">
            <v>300000</v>
          </cell>
          <cell r="N166">
            <v>385000</v>
          </cell>
          <cell r="O166" t="str">
            <v>Pesawat Terbang</v>
          </cell>
          <cell r="P166" t="str">
            <v>01.0030.0062.524119 ( A )</v>
          </cell>
          <cell r="Q166" t="str">
            <v>Penyelenggaraan Pameran dan Penyusunan Peta Tematik Bidang Cipta Karya</v>
          </cell>
          <cell r="R166" t="str">
            <v>Ir. Dwityo A. Soeranto, MURP</v>
          </cell>
          <cell r="S166" t="str">
            <v xml:space="preserve">Pembinaan dan Pengembangan Pemanfaatan Data dan Informasi </v>
          </cell>
          <cell r="T166" t="str">
            <v>DI</v>
          </cell>
          <cell r="U166">
            <v>110040670</v>
          </cell>
          <cell r="V166" t="str">
            <v xml:space="preserve">Maret </v>
          </cell>
          <cell r="X166">
            <v>28</v>
          </cell>
          <cell r="Y166">
            <v>30000</v>
          </cell>
          <cell r="Z166" t="str">
            <v>E</v>
          </cell>
          <cell r="AA166" t="str">
            <v xml:space="preserve">Manado </v>
          </cell>
        </row>
        <row r="167">
          <cell r="A167">
            <v>160</v>
          </cell>
          <cell r="B167">
            <v>110045359</v>
          </cell>
          <cell r="C167" t="str">
            <v>Darlina</v>
          </cell>
          <cell r="D167" t="str">
            <v>III/A</v>
          </cell>
          <cell r="E167" t="str">
            <v xml:space="preserve">Penata Muda </v>
          </cell>
          <cell r="F167" t="str">
            <v xml:space="preserve">Staf Subdit Data dan Informasi </v>
          </cell>
          <cell r="G167" t="str">
            <v xml:space="preserve">Manado </v>
          </cell>
          <cell r="H167">
            <v>4405600</v>
          </cell>
          <cell r="I167">
            <v>39540</v>
          </cell>
          <cell r="J167">
            <v>39542</v>
          </cell>
          <cell r="K167">
            <v>3</v>
          </cell>
          <cell r="L167" t="str">
            <v>hari</v>
          </cell>
          <cell r="M167">
            <v>300000</v>
          </cell>
          <cell r="N167">
            <v>385000</v>
          </cell>
          <cell r="O167" t="str">
            <v>Pesawat Terbang</v>
          </cell>
          <cell r="P167" t="str">
            <v>01.0030.0062.524119 ( A )</v>
          </cell>
          <cell r="Q167" t="str">
            <v>Penyelenggaraan Pameran dan Penyusunan Peta Tematik Bidang Cipta Karya</v>
          </cell>
          <cell r="R167" t="str">
            <v>Ir. Dwityo A. Soeranto, MURP</v>
          </cell>
          <cell r="S167" t="str">
            <v xml:space="preserve">Pembinaan dan Pengembangan Pemanfaatan Data dan Informasi </v>
          </cell>
          <cell r="T167" t="str">
            <v>DI</v>
          </cell>
          <cell r="U167">
            <v>110040670</v>
          </cell>
          <cell r="V167" t="str">
            <v xml:space="preserve">Maret </v>
          </cell>
          <cell r="X167">
            <v>28</v>
          </cell>
          <cell r="Y167">
            <v>30000</v>
          </cell>
          <cell r="Z167" t="str">
            <v>E</v>
          </cell>
          <cell r="AA167" t="str">
            <v xml:space="preserve">Manado </v>
          </cell>
        </row>
        <row r="168">
          <cell r="A168">
            <v>161</v>
          </cell>
          <cell r="B168">
            <v>110035238</v>
          </cell>
          <cell r="C168" t="str">
            <v>Riama Simbolon, BA</v>
          </cell>
          <cell r="D168" t="str">
            <v>III/C</v>
          </cell>
          <cell r="E168" t="str">
            <v xml:space="preserve">Penata </v>
          </cell>
          <cell r="F168" t="str">
            <v xml:space="preserve">Staf Subdit Data dan Informasi </v>
          </cell>
          <cell r="G168" t="str">
            <v xml:space="preserve">Makasar </v>
          </cell>
          <cell r="H168">
            <v>3035000</v>
          </cell>
          <cell r="I168">
            <v>39540</v>
          </cell>
          <cell r="J168">
            <v>39542</v>
          </cell>
          <cell r="K168">
            <v>3</v>
          </cell>
          <cell r="L168" t="str">
            <v>hari</v>
          </cell>
          <cell r="M168">
            <v>350000</v>
          </cell>
          <cell r="N168">
            <v>385000</v>
          </cell>
          <cell r="O168" t="str">
            <v>Pesawat Terbang</v>
          </cell>
          <cell r="P168" t="str">
            <v>01.0030.0062.524119 ( A )</v>
          </cell>
          <cell r="Q168" t="str">
            <v>Penyelenggaraan Pameran dan Penyusunan Peta Tematik Bidang Cipta Karya</v>
          </cell>
          <cell r="R168" t="str">
            <v>Ir. Dwityo A. Soeranto, MURP</v>
          </cell>
          <cell r="S168" t="str">
            <v xml:space="preserve">Pembinaan dan Pengembangan Pemanfaatan Data dan Informasi </v>
          </cell>
          <cell r="T168" t="str">
            <v>DI</v>
          </cell>
          <cell r="U168">
            <v>110040670</v>
          </cell>
          <cell r="V168" t="str">
            <v xml:space="preserve">Maret </v>
          </cell>
          <cell r="X168">
            <v>28</v>
          </cell>
          <cell r="Y168">
            <v>30000</v>
          </cell>
          <cell r="Z168" t="str">
            <v>E</v>
          </cell>
          <cell r="AA168" t="str">
            <v xml:space="preserve">Makasar </v>
          </cell>
        </row>
        <row r="169">
          <cell r="A169">
            <v>162</v>
          </cell>
          <cell r="B169" t="str">
            <v>---</v>
          </cell>
          <cell r="C169" t="str">
            <v>Nur Eniwati, SE</v>
          </cell>
          <cell r="D169" t="str">
            <v>III/A</v>
          </cell>
          <cell r="E169" t="str">
            <v xml:space="preserve">Penata Muda </v>
          </cell>
          <cell r="F169" t="str">
            <v xml:space="preserve">Staf Subdit Data dan Informasi </v>
          </cell>
          <cell r="G169" t="str">
            <v xml:space="preserve">Makasar </v>
          </cell>
          <cell r="H169">
            <v>3035000</v>
          </cell>
          <cell r="I169">
            <v>39540</v>
          </cell>
          <cell r="J169">
            <v>39542</v>
          </cell>
          <cell r="K169">
            <v>3</v>
          </cell>
          <cell r="L169" t="str">
            <v>hari</v>
          </cell>
          <cell r="M169">
            <v>350000</v>
          </cell>
          <cell r="N169">
            <v>385000</v>
          </cell>
          <cell r="O169" t="str">
            <v>Pesawat Terbang</v>
          </cell>
          <cell r="P169" t="str">
            <v>01.0030.0062.524119 ( A )</v>
          </cell>
          <cell r="Q169" t="str">
            <v>Penyelenggaraan Pameran dan Penyusunan Peta Tematik Bidang Cipta Karya</v>
          </cell>
          <cell r="R169" t="str">
            <v>Ir. Dwityo A. Soeranto, MURP</v>
          </cell>
          <cell r="S169" t="str">
            <v xml:space="preserve">Pembinaan dan Pengembangan Pemanfaatan Data dan Informasi </v>
          </cell>
          <cell r="T169" t="str">
            <v>DI</v>
          </cell>
          <cell r="U169">
            <v>110040670</v>
          </cell>
          <cell r="V169" t="str">
            <v xml:space="preserve">Maret </v>
          </cell>
          <cell r="X169">
            <v>28</v>
          </cell>
          <cell r="Y169">
            <v>30000</v>
          </cell>
          <cell r="Z169" t="str">
            <v>E</v>
          </cell>
          <cell r="AA169" t="str">
            <v xml:space="preserve">Makasar </v>
          </cell>
        </row>
        <row r="170">
          <cell r="A170">
            <v>163</v>
          </cell>
          <cell r="B170">
            <v>110039315</v>
          </cell>
          <cell r="C170" t="str">
            <v>Indro Prasetyo, ST</v>
          </cell>
          <cell r="D170" t="str">
            <v>III/B</v>
          </cell>
          <cell r="E170" t="str">
            <v xml:space="preserve">Penata Muda Tingkat I </v>
          </cell>
          <cell r="F170" t="str">
            <v xml:space="preserve">Staf Subdit Data dan Informasi </v>
          </cell>
          <cell r="G170" t="str">
            <v>Jayapura</v>
          </cell>
          <cell r="H170">
            <v>6756300</v>
          </cell>
          <cell r="I170">
            <v>39540</v>
          </cell>
          <cell r="J170">
            <v>39543</v>
          </cell>
          <cell r="K170">
            <v>4</v>
          </cell>
          <cell r="L170" t="str">
            <v>hari</v>
          </cell>
          <cell r="M170">
            <v>450000</v>
          </cell>
          <cell r="N170">
            <v>375000</v>
          </cell>
          <cell r="O170" t="str">
            <v>Pesawat Terbang</v>
          </cell>
          <cell r="P170" t="str">
            <v>01.0030.0062.524119 ( A )</v>
          </cell>
          <cell r="Q170" t="str">
            <v>Penyelenggaraan Pameran dan Penyusunan Peta Tematik Bidang Cipta Karya</v>
          </cell>
          <cell r="R170" t="str">
            <v>Ir. Dwityo A. Soeranto, MURP</v>
          </cell>
          <cell r="S170" t="str">
            <v xml:space="preserve">Pembinaan dan Pengembangan Pemanfaatan Data dan Informasi </v>
          </cell>
          <cell r="T170" t="str">
            <v>DI</v>
          </cell>
          <cell r="U170">
            <v>110040670</v>
          </cell>
          <cell r="V170" t="str">
            <v xml:space="preserve">Maret </v>
          </cell>
          <cell r="X170">
            <v>28</v>
          </cell>
          <cell r="Y170">
            <v>10000</v>
          </cell>
          <cell r="Z170" t="str">
            <v>E</v>
          </cell>
          <cell r="AA170" t="str">
            <v>Jayapura</v>
          </cell>
        </row>
        <row r="171">
          <cell r="A171">
            <v>164</v>
          </cell>
          <cell r="B171">
            <v>110042327</v>
          </cell>
          <cell r="C171" t="str">
            <v>Luargo</v>
          </cell>
          <cell r="D171" t="str">
            <v>III/A</v>
          </cell>
          <cell r="E171" t="str">
            <v xml:space="preserve">Penata Muda </v>
          </cell>
          <cell r="F171" t="str">
            <v xml:space="preserve">Staf Subdit Data dan Informasi </v>
          </cell>
          <cell r="G171" t="str">
            <v>Jayapura</v>
          </cell>
          <cell r="H171">
            <v>6756300</v>
          </cell>
          <cell r="I171">
            <v>39540</v>
          </cell>
          <cell r="J171">
            <v>39543</v>
          </cell>
          <cell r="K171">
            <v>4</v>
          </cell>
          <cell r="L171" t="str">
            <v>hari</v>
          </cell>
          <cell r="M171">
            <v>450000</v>
          </cell>
          <cell r="N171">
            <v>375000</v>
          </cell>
          <cell r="O171" t="str">
            <v>Pesawat Terbang</v>
          </cell>
          <cell r="P171" t="str">
            <v>01.0030.0062.524119 ( A )</v>
          </cell>
          <cell r="Q171" t="str">
            <v>Penyelenggaraan Pameran dan Penyusunan Peta Tematik Bidang Cipta Karya</v>
          </cell>
          <cell r="R171" t="str">
            <v>Ir. Dwityo A. Soeranto, MURP</v>
          </cell>
          <cell r="S171" t="str">
            <v xml:space="preserve">Pembinaan dan Pengembangan Pemanfaatan Data dan Informasi </v>
          </cell>
          <cell r="T171" t="str">
            <v>DI</v>
          </cell>
          <cell r="U171">
            <v>110040670</v>
          </cell>
          <cell r="V171" t="str">
            <v xml:space="preserve">Maret </v>
          </cell>
          <cell r="X171">
            <v>28</v>
          </cell>
          <cell r="Y171">
            <v>10000</v>
          </cell>
          <cell r="Z171" t="str">
            <v>E</v>
          </cell>
          <cell r="AA171" t="str">
            <v>Jayapura</v>
          </cell>
        </row>
        <row r="172">
          <cell r="A172">
            <v>165</v>
          </cell>
          <cell r="B172">
            <v>110055381</v>
          </cell>
          <cell r="C172" t="str">
            <v>Wayan Lindu Suwara, S.Kom</v>
          </cell>
          <cell r="D172" t="str">
            <v>III/B</v>
          </cell>
          <cell r="E172" t="str">
            <v xml:space="preserve">Penata Muda Tingkat I </v>
          </cell>
          <cell r="F172" t="str">
            <v xml:space="preserve">Staf Subdit Data dan Informasi </v>
          </cell>
          <cell r="G172" t="str">
            <v xml:space="preserve">Yogyakarta </v>
          </cell>
          <cell r="H172">
            <v>1430400</v>
          </cell>
          <cell r="I172">
            <v>39560</v>
          </cell>
          <cell r="J172">
            <v>39562</v>
          </cell>
          <cell r="K172">
            <v>3</v>
          </cell>
          <cell r="L172" t="str">
            <v>hari</v>
          </cell>
          <cell r="M172">
            <v>350000</v>
          </cell>
          <cell r="N172">
            <v>330000</v>
          </cell>
          <cell r="O172" t="str">
            <v>Pesawat Terbang</v>
          </cell>
          <cell r="P172" t="str">
            <v>01.0030.0062.524119 ( A )</v>
          </cell>
          <cell r="Q172" t="str">
            <v>Penyelenggaraan Pameran dan Penyusunan Peta Tematik Bidang Cipta Karya</v>
          </cell>
          <cell r="R172" t="str">
            <v>Ir. Dwityo A. Soeranto, MURP</v>
          </cell>
          <cell r="S172" t="str">
            <v xml:space="preserve">Pembinaan dan Pengembangan Pemanfaatan Data dan Informasi </v>
          </cell>
          <cell r="T172" t="str">
            <v>DI</v>
          </cell>
          <cell r="U172">
            <v>110040670</v>
          </cell>
          <cell r="V172" t="str">
            <v xml:space="preserve">April </v>
          </cell>
          <cell r="X172">
            <v>21</v>
          </cell>
          <cell r="Y172">
            <v>25000</v>
          </cell>
          <cell r="Z172" t="str">
            <v>E</v>
          </cell>
          <cell r="AA172" t="str">
            <v xml:space="preserve">Yogyakarta </v>
          </cell>
        </row>
        <row r="173">
          <cell r="A173">
            <v>166</v>
          </cell>
          <cell r="B173">
            <v>110022507</v>
          </cell>
          <cell r="C173" t="str">
            <v>Fadjar Subchi</v>
          </cell>
          <cell r="D173" t="str">
            <v>II/C</v>
          </cell>
          <cell r="E173" t="str">
            <v xml:space="preserve">Pengatur </v>
          </cell>
          <cell r="F173" t="str">
            <v xml:space="preserve">Staf Subdit Data dan Informasi </v>
          </cell>
          <cell r="G173" t="str">
            <v xml:space="preserve">Yogyakarta </v>
          </cell>
          <cell r="H173">
            <v>1430400</v>
          </cell>
          <cell r="I173">
            <v>39560</v>
          </cell>
          <cell r="J173">
            <v>39562</v>
          </cell>
          <cell r="K173">
            <v>3</v>
          </cell>
          <cell r="L173" t="str">
            <v>hari</v>
          </cell>
          <cell r="M173">
            <v>350000</v>
          </cell>
          <cell r="N173">
            <v>225000</v>
          </cell>
          <cell r="O173" t="str">
            <v>Pesawat Terbang</v>
          </cell>
          <cell r="P173" t="str">
            <v>01.0030.0062.524119 ( A )</v>
          </cell>
          <cell r="Q173" t="str">
            <v>Penyelenggaraan Pameran dan Penyusunan Peta Tematik Bidang Cipta Karya</v>
          </cell>
          <cell r="R173" t="str">
            <v>Ir. Dwityo A. Soeranto, MURP</v>
          </cell>
          <cell r="S173" t="str">
            <v xml:space="preserve">Pembinaan dan Pengembangan Pemanfaatan Data dan Informasi </v>
          </cell>
          <cell r="T173" t="str">
            <v>DI</v>
          </cell>
          <cell r="U173">
            <v>110040670</v>
          </cell>
          <cell r="V173" t="str">
            <v xml:space="preserve">April </v>
          </cell>
          <cell r="X173">
            <v>21</v>
          </cell>
          <cell r="Y173">
            <v>25000</v>
          </cell>
          <cell r="Z173" t="str">
            <v>F</v>
          </cell>
          <cell r="AA173" t="str">
            <v xml:space="preserve">Yogyakarta </v>
          </cell>
        </row>
        <row r="174">
          <cell r="A174">
            <v>167</v>
          </cell>
          <cell r="B174">
            <v>110057773</v>
          </cell>
          <cell r="C174" t="str">
            <v>Irvandi, S.Kom</v>
          </cell>
          <cell r="D174" t="str">
            <v>III/A</v>
          </cell>
          <cell r="E174" t="str">
            <v xml:space="preserve">Penata Muda </v>
          </cell>
          <cell r="F174" t="str">
            <v xml:space="preserve">Staf Subdit Data dan Informasi </v>
          </cell>
          <cell r="G174" t="str">
            <v xml:space="preserve">Surabaya </v>
          </cell>
          <cell r="H174">
            <v>1926900</v>
          </cell>
          <cell r="I174">
            <v>39560</v>
          </cell>
          <cell r="J174">
            <v>39562</v>
          </cell>
          <cell r="K174">
            <v>3</v>
          </cell>
          <cell r="L174" t="str">
            <v>hari</v>
          </cell>
          <cell r="M174">
            <v>350000</v>
          </cell>
          <cell r="N174">
            <v>385000</v>
          </cell>
          <cell r="O174" t="str">
            <v>Pesawat Terbang</v>
          </cell>
          <cell r="P174" t="str">
            <v>01.0030.0062.524119 ( A )</v>
          </cell>
          <cell r="Q174" t="str">
            <v>Penyelenggaraan Pameran dan Penyusunan Peta Tematik Bidang Cipta Karya</v>
          </cell>
          <cell r="R174" t="str">
            <v>Ir. Dwityo A. Soeranto, MURP</v>
          </cell>
          <cell r="S174" t="str">
            <v xml:space="preserve">Pembinaan dan Pengembangan Pemanfaatan Data dan Informasi </v>
          </cell>
          <cell r="T174" t="str">
            <v>DI</v>
          </cell>
          <cell r="U174">
            <v>110040670</v>
          </cell>
          <cell r="V174" t="str">
            <v xml:space="preserve">April </v>
          </cell>
          <cell r="X174">
            <v>21</v>
          </cell>
          <cell r="Y174">
            <v>30000</v>
          </cell>
          <cell r="Z174" t="str">
            <v>E</v>
          </cell>
          <cell r="AA174" t="str">
            <v xml:space="preserve">Surabaya </v>
          </cell>
        </row>
        <row r="175">
          <cell r="A175">
            <v>168</v>
          </cell>
          <cell r="B175">
            <v>110031791</v>
          </cell>
          <cell r="C175" t="str">
            <v>Ahmad Saal</v>
          </cell>
          <cell r="D175" t="str">
            <v>II/D</v>
          </cell>
          <cell r="E175" t="str">
            <v xml:space="preserve">Pengatur Tingkat I </v>
          </cell>
          <cell r="F175" t="str">
            <v xml:space="preserve">Staf Subdit Data dan Informasi </v>
          </cell>
          <cell r="G175" t="str">
            <v xml:space="preserve">Surabaya </v>
          </cell>
          <cell r="H175">
            <v>1926900</v>
          </cell>
          <cell r="I175">
            <v>39560</v>
          </cell>
          <cell r="J175">
            <v>39562</v>
          </cell>
          <cell r="K175">
            <v>3</v>
          </cell>
          <cell r="L175" t="str">
            <v>hari</v>
          </cell>
          <cell r="M175">
            <v>350000</v>
          </cell>
          <cell r="N175">
            <v>275000</v>
          </cell>
          <cell r="O175" t="str">
            <v>Pesawat Terbang</v>
          </cell>
          <cell r="P175" t="str">
            <v>01.0030.0062.524119 ( A )</v>
          </cell>
          <cell r="Q175" t="str">
            <v>Penyelenggaraan Pameran dan Penyusunan Peta Tematik Bidang Cipta Karya</v>
          </cell>
          <cell r="R175" t="str">
            <v>Ir. Dwityo A. Soeranto, MURP</v>
          </cell>
          <cell r="S175" t="str">
            <v xml:space="preserve">Pembinaan dan Pengembangan Pemanfaatan Data dan Informasi </v>
          </cell>
          <cell r="T175" t="str">
            <v>DI</v>
          </cell>
          <cell r="U175">
            <v>110040670</v>
          </cell>
          <cell r="V175" t="str">
            <v xml:space="preserve">April </v>
          </cell>
          <cell r="X175">
            <v>21</v>
          </cell>
          <cell r="Y175">
            <v>30000</v>
          </cell>
          <cell r="Z175" t="str">
            <v>F</v>
          </cell>
          <cell r="AA175" t="str">
            <v xml:space="preserve">Surabaya </v>
          </cell>
        </row>
        <row r="176">
          <cell r="A176">
            <v>169</v>
          </cell>
          <cell r="B176">
            <v>110047019</v>
          </cell>
          <cell r="C176" t="str">
            <v>Sri Purwati, S.Sos</v>
          </cell>
          <cell r="D176" t="str">
            <v>III/A</v>
          </cell>
          <cell r="E176" t="str">
            <v xml:space="preserve">Penata Muda </v>
          </cell>
          <cell r="F176" t="str">
            <v xml:space="preserve">Staf Subdit Data dan Informasi </v>
          </cell>
          <cell r="G176" t="str">
            <v>Mataram</v>
          </cell>
          <cell r="H176">
            <v>2317800</v>
          </cell>
          <cell r="I176">
            <v>39560</v>
          </cell>
          <cell r="J176">
            <v>39562</v>
          </cell>
          <cell r="K176">
            <v>3</v>
          </cell>
          <cell r="L176" t="str">
            <v>hari</v>
          </cell>
          <cell r="M176">
            <v>350000</v>
          </cell>
          <cell r="N176">
            <v>350000</v>
          </cell>
          <cell r="O176" t="str">
            <v>Pesawat Terbang</v>
          </cell>
          <cell r="P176" t="str">
            <v>01.0030.0062.524119 ( A )</v>
          </cell>
          <cell r="Q176" t="str">
            <v>Penyelenggaraan Pameran dan Penyusunan Peta Tematik Bidang Cipta Karya</v>
          </cell>
          <cell r="R176" t="str">
            <v>Ir. Dwityo A. Soeranto, MURP</v>
          </cell>
          <cell r="S176" t="str">
            <v xml:space="preserve">Pembinaan dan Pengembangan Pemanfaatan Data dan Informasi </v>
          </cell>
          <cell r="T176" t="str">
            <v>DI</v>
          </cell>
          <cell r="U176">
            <v>110040670</v>
          </cell>
          <cell r="V176" t="str">
            <v xml:space="preserve">April </v>
          </cell>
          <cell r="X176">
            <v>21</v>
          </cell>
          <cell r="Y176">
            <v>20000</v>
          </cell>
          <cell r="Z176" t="str">
            <v>E</v>
          </cell>
          <cell r="AA176" t="str">
            <v>Mataram</v>
          </cell>
        </row>
        <row r="177">
          <cell r="A177">
            <v>170</v>
          </cell>
          <cell r="B177">
            <v>110045359</v>
          </cell>
          <cell r="C177" t="str">
            <v>Darlina</v>
          </cell>
          <cell r="D177" t="str">
            <v>III/A</v>
          </cell>
          <cell r="E177" t="str">
            <v xml:space="preserve">Penata Muda </v>
          </cell>
          <cell r="F177" t="str">
            <v xml:space="preserve">Staf Subdit Data dan Informasi </v>
          </cell>
          <cell r="G177" t="str">
            <v>Mataram</v>
          </cell>
          <cell r="H177">
            <v>2317800</v>
          </cell>
          <cell r="I177">
            <v>39560</v>
          </cell>
          <cell r="J177">
            <v>39562</v>
          </cell>
          <cell r="K177">
            <v>3</v>
          </cell>
          <cell r="L177" t="str">
            <v>hari</v>
          </cell>
          <cell r="M177">
            <v>350000</v>
          </cell>
          <cell r="N177">
            <v>350000</v>
          </cell>
          <cell r="O177" t="str">
            <v>Pesawat Terbang</v>
          </cell>
          <cell r="P177" t="str">
            <v>01.0030.0062.524119 ( A )</v>
          </cell>
          <cell r="Q177" t="str">
            <v>Penyelenggaraan Pameran dan Penyusunan Peta Tematik Bidang Cipta Karya</v>
          </cell>
          <cell r="R177" t="str">
            <v>Ir. Dwityo A. Soeranto, MURP</v>
          </cell>
          <cell r="S177" t="str">
            <v xml:space="preserve">Pembinaan dan Pengembangan Pemanfaatan Data dan Informasi </v>
          </cell>
          <cell r="T177" t="str">
            <v>DI</v>
          </cell>
          <cell r="U177">
            <v>110040670</v>
          </cell>
          <cell r="V177" t="str">
            <v xml:space="preserve">April </v>
          </cell>
          <cell r="X177">
            <v>21</v>
          </cell>
          <cell r="Y177">
            <v>20000</v>
          </cell>
          <cell r="Z177" t="str">
            <v>E</v>
          </cell>
          <cell r="AA177" t="str">
            <v>Mataram</v>
          </cell>
        </row>
        <row r="178">
          <cell r="A178">
            <v>171</v>
          </cell>
          <cell r="B178">
            <v>110035858</v>
          </cell>
          <cell r="C178" t="str">
            <v>Herni Widayanti, S.Sos</v>
          </cell>
          <cell r="D178" t="str">
            <v>III/B</v>
          </cell>
          <cell r="E178" t="str">
            <v xml:space="preserve">Penata Muda Tingkat I </v>
          </cell>
          <cell r="F178" t="str">
            <v xml:space="preserve">Staf Subdit Data dan Informasi </v>
          </cell>
          <cell r="G178" t="str">
            <v xml:space="preserve">Denpasar </v>
          </cell>
          <cell r="H178">
            <v>2329500</v>
          </cell>
          <cell r="I178">
            <v>39560</v>
          </cell>
          <cell r="J178">
            <v>39562</v>
          </cell>
          <cell r="K178">
            <v>3</v>
          </cell>
          <cell r="L178" t="str">
            <v>hari</v>
          </cell>
          <cell r="M178">
            <v>400000</v>
          </cell>
          <cell r="N178">
            <v>770000</v>
          </cell>
          <cell r="O178" t="str">
            <v>Pesawat Terbang</v>
          </cell>
          <cell r="P178" t="str">
            <v>01.0030.0062.524119 ( A )</v>
          </cell>
          <cell r="Q178" t="str">
            <v>Penyelenggaraan Pameran dan Penyusunan Peta Tematik Bidang Cipta Karya</v>
          </cell>
          <cell r="R178" t="str">
            <v>Ir. Dwityo A. Soeranto, MURP</v>
          </cell>
          <cell r="S178" t="str">
            <v xml:space="preserve">Pembinaan dan Pengembangan Pemanfaatan Data dan Informasi </v>
          </cell>
          <cell r="T178" t="str">
            <v>DI</v>
          </cell>
          <cell r="U178">
            <v>110040670</v>
          </cell>
          <cell r="V178" t="str">
            <v xml:space="preserve">April </v>
          </cell>
          <cell r="X178">
            <v>21</v>
          </cell>
          <cell r="Y178">
            <v>30000</v>
          </cell>
          <cell r="Z178" t="str">
            <v>E</v>
          </cell>
          <cell r="AA178" t="str">
            <v xml:space="preserve">Denpasar </v>
          </cell>
        </row>
        <row r="179">
          <cell r="A179">
            <v>172</v>
          </cell>
          <cell r="B179">
            <v>110055394</v>
          </cell>
          <cell r="C179" t="str">
            <v>Dra. Wardhiana S.</v>
          </cell>
          <cell r="D179" t="str">
            <v>III/B</v>
          </cell>
          <cell r="E179" t="str">
            <v xml:space="preserve">Penata Muda Tingkat I </v>
          </cell>
          <cell r="F179" t="str">
            <v xml:space="preserve">Staf Subdit Data dan Informasi </v>
          </cell>
          <cell r="G179" t="str">
            <v xml:space="preserve">Denpasar </v>
          </cell>
          <cell r="H179">
            <v>2329500</v>
          </cell>
          <cell r="I179">
            <v>39560</v>
          </cell>
          <cell r="J179">
            <v>39562</v>
          </cell>
          <cell r="K179">
            <v>3</v>
          </cell>
          <cell r="L179" t="str">
            <v>hari</v>
          </cell>
          <cell r="M179">
            <v>400000</v>
          </cell>
          <cell r="N179">
            <v>770000</v>
          </cell>
          <cell r="O179" t="str">
            <v>Pesawat Terbang</v>
          </cell>
          <cell r="P179" t="str">
            <v>01.0030.0062.524119 ( A )</v>
          </cell>
          <cell r="Q179" t="str">
            <v>Penyelenggaraan Pameran dan Penyusunan Peta Tematik Bidang Cipta Karya</v>
          </cell>
          <cell r="R179" t="str">
            <v>Ir. Dwityo A. Soeranto, MURP</v>
          </cell>
          <cell r="S179" t="str">
            <v xml:space="preserve">Pembinaan dan Pengembangan Pemanfaatan Data dan Informasi </v>
          </cell>
          <cell r="T179" t="str">
            <v>DI</v>
          </cell>
          <cell r="U179">
            <v>110040670</v>
          </cell>
          <cell r="V179" t="str">
            <v xml:space="preserve">April </v>
          </cell>
          <cell r="X179">
            <v>21</v>
          </cell>
          <cell r="Y179">
            <v>30000</v>
          </cell>
          <cell r="Z179" t="str">
            <v>E</v>
          </cell>
          <cell r="AA179" t="str">
            <v xml:space="preserve">Denpasar </v>
          </cell>
        </row>
        <row r="180">
          <cell r="A180">
            <v>173</v>
          </cell>
          <cell r="B180">
            <v>110057951</v>
          </cell>
          <cell r="C180" t="str">
            <v>Bhima Dhananjaya, ST</v>
          </cell>
          <cell r="D180" t="str">
            <v>III/A</v>
          </cell>
          <cell r="E180" t="str">
            <v xml:space="preserve">Penata Muda </v>
          </cell>
          <cell r="F180" t="str">
            <v xml:space="preserve">Staf Subdit Data dan Informasi </v>
          </cell>
          <cell r="G180" t="str">
            <v xml:space="preserve">Medan </v>
          </cell>
          <cell r="H180">
            <v>2996500</v>
          </cell>
          <cell r="I180">
            <v>39560</v>
          </cell>
          <cell r="J180">
            <v>39562</v>
          </cell>
          <cell r="K180">
            <v>3</v>
          </cell>
          <cell r="L180" t="str">
            <v>hari</v>
          </cell>
          <cell r="M180">
            <v>300000</v>
          </cell>
          <cell r="N180">
            <v>300000</v>
          </cell>
          <cell r="O180" t="str">
            <v>Pesawat Terbang</v>
          </cell>
          <cell r="P180" t="str">
            <v>01.0030.0062.524119 ( A )</v>
          </cell>
          <cell r="Q180" t="str">
            <v>Penyelenggaraan Pameran dan Penyusunan Peta Tematik Bidang Cipta Karya</v>
          </cell>
          <cell r="R180" t="str">
            <v>Ir. Dwityo A. Soeranto, MURP</v>
          </cell>
          <cell r="S180" t="str">
            <v xml:space="preserve">Pembinaan dan Pengembangan Pemanfaatan Data dan Informasi </v>
          </cell>
          <cell r="T180" t="str">
            <v>DI</v>
          </cell>
          <cell r="U180">
            <v>110040670</v>
          </cell>
          <cell r="V180" t="str">
            <v xml:space="preserve">April </v>
          </cell>
          <cell r="X180">
            <v>21</v>
          </cell>
          <cell r="Y180">
            <v>25000</v>
          </cell>
          <cell r="Z180" t="str">
            <v>E</v>
          </cell>
          <cell r="AA180" t="str">
            <v xml:space="preserve">Medan </v>
          </cell>
        </row>
        <row r="181">
          <cell r="A181">
            <v>174</v>
          </cell>
          <cell r="B181" t="str">
            <v>----</v>
          </cell>
          <cell r="C181" t="str">
            <v xml:space="preserve">Nawung Agora S.Sos </v>
          </cell>
          <cell r="D181" t="str">
            <v>III/A</v>
          </cell>
          <cell r="E181" t="str">
            <v xml:space="preserve">Penata Muda </v>
          </cell>
          <cell r="F181" t="str">
            <v xml:space="preserve">Staf Subdit Data dan Informasi </v>
          </cell>
          <cell r="G181" t="str">
            <v xml:space="preserve">Medan </v>
          </cell>
          <cell r="H181">
            <v>2996500</v>
          </cell>
          <cell r="I181">
            <v>39560</v>
          </cell>
          <cell r="J181">
            <v>39562</v>
          </cell>
          <cell r="K181">
            <v>3</v>
          </cell>
          <cell r="L181" t="str">
            <v>hari</v>
          </cell>
          <cell r="M181">
            <v>300000</v>
          </cell>
          <cell r="N181">
            <v>300000</v>
          </cell>
          <cell r="O181" t="str">
            <v>Pesawat Terbang</v>
          </cell>
          <cell r="P181" t="str">
            <v>01.0030.0062.524119 ( A )</v>
          </cell>
          <cell r="Q181" t="str">
            <v>Penyelenggaraan Pameran dan Penyusunan Peta Tematik Bidang Cipta Karya</v>
          </cell>
          <cell r="R181" t="str">
            <v>Ir. Dwityo A. Soeranto, MURP</v>
          </cell>
          <cell r="S181" t="str">
            <v xml:space="preserve">Pembinaan dan Pengembangan Pemanfaatan Data dan Informasi </v>
          </cell>
          <cell r="T181" t="str">
            <v>DI</v>
          </cell>
          <cell r="U181">
            <v>110040670</v>
          </cell>
          <cell r="V181" t="str">
            <v xml:space="preserve">April </v>
          </cell>
          <cell r="X181">
            <v>21</v>
          </cell>
          <cell r="Y181">
            <v>25000</v>
          </cell>
          <cell r="Z181" t="str">
            <v>E</v>
          </cell>
          <cell r="AA181" t="str">
            <v xml:space="preserve">Medan </v>
          </cell>
        </row>
        <row r="182">
          <cell r="A182">
            <v>175</v>
          </cell>
          <cell r="B182">
            <v>0</v>
          </cell>
          <cell r="C182">
            <v>0</v>
          </cell>
          <cell r="D182" t="str">
            <v>III/A</v>
          </cell>
          <cell r="E182" t="str">
            <v xml:space="preserve">Penata Muda </v>
          </cell>
          <cell r="F182" t="str">
            <v>Staf Subdit Kebijakan dan Strategi</v>
          </cell>
          <cell r="K182">
            <v>1</v>
          </cell>
          <cell r="L182" t="str">
            <v>hari</v>
          </cell>
          <cell r="M182" t="e">
            <v>#N/A</v>
          </cell>
          <cell r="N182" t="e">
            <v>#N/A</v>
          </cell>
          <cell r="O182" t="str">
            <v>Pesawat Terbang</v>
          </cell>
          <cell r="Q182" t="e">
            <v>#N/A</v>
          </cell>
          <cell r="R182" t="e">
            <v>#N/A</v>
          </cell>
          <cell r="S182" t="e">
            <v>#N/A</v>
          </cell>
          <cell r="T182" t="e">
            <v>#N/A</v>
          </cell>
          <cell r="U182" t="e">
            <v>#N/A</v>
          </cell>
          <cell r="Z182" t="str">
            <v>E</v>
          </cell>
        </row>
        <row r="183">
          <cell r="A183">
            <v>176</v>
          </cell>
          <cell r="B183">
            <v>110037908</v>
          </cell>
          <cell r="C183" t="str">
            <v>Ir. Moelyanto</v>
          </cell>
          <cell r="D183" t="str">
            <v>IV/A</v>
          </cell>
          <cell r="E183" t="str">
            <v xml:space="preserve">Pembina </v>
          </cell>
          <cell r="F183" t="str">
            <v>Wakil Ketua CPMU USDRP</v>
          </cell>
          <cell r="G183" t="str">
            <v>Bandung</v>
          </cell>
          <cell r="H183">
            <v>150000</v>
          </cell>
          <cell r="I183">
            <v>39581</v>
          </cell>
          <cell r="J183">
            <v>39582</v>
          </cell>
          <cell r="K183">
            <v>2</v>
          </cell>
          <cell r="L183" t="str">
            <v>hari</v>
          </cell>
          <cell r="M183">
            <v>350000</v>
          </cell>
          <cell r="N183">
            <v>510000</v>
          </cell>
          <cell r="O183" t="str">
            <v>Kereta Api</v>
          </cell>
          <cell r="P183" t="str">
            <v>01.0030.0062.524119 ( B )</v>
          </cell>
          <cell r="Q183" t="str">
            <v xml:space="preserve">Informasi dan Publikasi Pembangunan Ditjen. Cipta Karya </v>
          </cell>
          <cell r="R183" t="str">
            <v>Ir. Dwityo A. Soeranto, MURP</v>
          </cell>
          <cell r="S183" t="str">
            <v xml:space="preserve">Pembinaan dan Pengembangan Pemanfaatan Data dan Informasi </v>
          </cell>
          <cell r="T183" t="str">
            <v>DI</v>
          </cell>
          <cell r="U183">
            <v>110040670</v>
          </cell>
          <cell r="V183" t="str">
            <v xml:space="preserve">Mei </v>
          </cell>
          <cell r="X183">
            <v>12</v>
          </cell>
          <cell r="Z183" t="str">
            <v>D</v>
          </cell>
          <cell r="AA183" t="str">
            <v>Cimahi</v>
          </cell>
        </row>
        <row r="184">
          <cell r="A184">
            <v>177</v>
          </cell>
          <cell r="B184">
            <v>110057790</v>
          </cell>
          <cell r="C184" t="str">
            <v>Muh. Reva, ST</v>
          </cell>
          <cell r="D184" t="str">
            <v>III/A</v>
          </cell>
          <cell r="E184" t="str">
            <v xml:space="preserve">Penata Muda </v>
          </cell>
          <cell r="F184" t="str">
            <v>Staf Subdit Kebijakan dan Strategi</v>
          </cell>
          <cell r="G184" t="str">
            <v>Bandung</v>
          </cell>
          <cell r="H184">
            <v>150000</v>
          </cell>
          <cell r="I184">
            <v>39581</v>
          </cell>
          <cell r="J184">
            <v>39582</v>
          </cell>
          <cell r="K184">
            <v>2</v>
          </cell>
          <cell r="L184" t="str">
            <v>hari</v>
          </cell>
          <cell r="M184">
            <v>350000</v>
          </cell>
          <cell r="N184">
            <v>410000</v>
          </cell>
          <cell r="O184" t="str">
            <v>Kereta Api</v>
          </cell>
          <cell r="P184" t="str">
            <v>01.0030.0062.524119 ( B )</v>
          </cell>
          <cell r="Q184" t="str">
            <v xml:space="preserve">Informasi dan Publikasi Pembangunan Ditjen. Cipta Karya </v>
          </cell>
          <cell r="R184" t="str">
            <v>Ir. Dwityo A. Soeranto, MURP</v>
          </cell>
          <cell r="S184" t="str">
            <v xml:space="preserve">Pembinaan dan Pengembangan Pemanfaatan Data dan Informasi </v>
          </cell>
          <cell r="T184" t="str">
            <v>DI</v>
          </cell>
          <cell r="U184">
            <v>110040670</v>
          </cell>
          <cell r="V184" t="str">
            <v xml:space="preserve">Mei </v>
          </cell>
          <cell r="X184">
            <v>12</v>
          </cell>
          <cell r="Z184" t="str">
            <v>E</v>
          </cell>
          <cell r="AA184" t="str">
            <v>Cimahi</v>
          </cell>
        </row>
        <row r="185">
          <cell r="A185">
            <v>178</v>
          </cell>
          <cell r="B185">
            <v>10247979</v>
          </cell>
          <cell r="C185" t="str">
            <v>Ir. Suprayitno, MA</v>
          </cell>
          <cell r="D185" t="str">
            <v>III/C</v>
          </cell>
          <cell r="E185" t="str">
            <v xml:space="preserve">Penata </v>
          </cell>
          <cell r="F185" t="str">
            <v>Kasi. Perencanaan dan Perancangan Ditjen. Bangda.</v>
          </cell>
          <cell r="G185" t="str">
            <v>Bandung</v>
          </cell>
          <cell r="H185">
            <v>150000</v>
          </cell>
          <cell r="I185">
            <v>39581</v>
          </cell>
          <cell r="J185">
            <v>39582</v>
          </cell>
          <cell r="K185">
            <v>2</v>
          </cell>
          <cell r="L185" t="str">
            <v>hari</v>
          </cell>
          <cell r="M185">
            <v>350000</v>
          </cell>
          <cell r="N185">
            <v>410000</v>
          </cell>
          <cell r="O185" t="str">
            <v>Kereta Api</v>
          </cell>
          <cell r="P185" t="str">
            <v>01.0030.0062.524119 ( B )</v>
          </cell>
          <cell r="Q185" t="str">
            <v xml:space="preserve">Informasi dan Publikasi Pembangunan Ditjen. Cipta Karya </v>
          </cell>
          <cell r="R185" t="str">
            <v>Ir. Dwityo A. Soeranto, MURP</v>
          </cell>
          <cell r="S185" t="str">
            <v xml:space="preserve">Pembinaan dan Pengembangan Pemanfaatan Data dan Informasi </v>
          </cell>
          <cell r="T185" t="str">
            <v>DI</v>
          </cell>
          <cell r="U185">
            <v>110040670</v>
          </cell>
          <cell r="V185" t="str">
            <v xml:space="preserve">Mei </v>
          </cell>
          <cell r="X185">
            <v>12</v>
          </cell>
          <cell r="Z185" t="str">
            <v>E</v>
          </cell>
          <cell r="AA185" t="str">
            <v>Cimahi</v>
          </cell>
        </row>
        <row r="186">
          <cell r="A186">
            <v>179</v>
          </cell>
          <cell r="B186">
            <v>350000637</v>
          </cell>
          <cell r="C186" t="str">
            <v>Christian Dwi</v>
          </cell>
          <cell r="D186" t="str">
            <v>IV/B</v>
          </cell>
          <cell r="E186" t="str">
            <v>Pembina Tingkat I</v>
          </cell>
          <cell r="F186" t="str">
            <v>Kasubdit. Perkotaan Dit. Perkotdes. Bappenas</v>
          </cell>
          <cell r="G186" t="str">
            <v>Bandung</v>
          </cell>
          <cell r="H186">
            <v>150000</v>
          </cell>
          <cell r="I186">
            <v>39581</v>
          </cell>
          <cell r="J186">
            <v>39582</v>
          </cell>
          <cell r="K186">
            <v>2</v>
          </cell>
          <cell r="L186" t="str">
            <v>hari</v>
          </cell>
          <cell r="M186">
            <v>350000</v>
          </cell>
          <cell r="N186">
            <v>510000</v>
          </cell>
          <cell r="O186" t="str">
            <v>Kereta Api</v>
          </cell>
          <cell r="P186" t="str">
            <v>01.0030.0062.524119 ( B )</v>
          </cell>
          <cell r="Q186" t="str">
            <v xml:space="preserve">Informasi dan Publikasi Pembangunan Ditjen. Cipta Karya </v>
          </cell>
          <cell r="R186" t="str">
            <v>Ir. Dwityo A. Soeranto, MURP</v>
          </cell>
          <cell r="S186" t="str">
            <v xml:space="preserve">Pembinaan dan Pengembangan Pemanfaatan Data dan Informasi </v>
          </cell>
          <cell r="T186" t="str">
            <v>DI</v>
          </cell>
          <cell r="U186">
            <v>110040670</v>
          </cell>
          <cell r="V186" t="str">
            <v xml:space="preserve">Mei </v>
          </cell>
          <cell r="X186">
            <v>12</v>
          </cell>
          <cell r="Z186" t="str">
            <v>D</v>
          </cell>
          <cell r="AA186" t="str">
            <v>Cimahi</v>
          </cell>
        </row>
        <row r="187">
          <cell r="A187">
            <v>180</v>
          </cell>
          <cell r="B187">
            <v>110037773</v>
          </cell>
          <cell r="C187" t="str">
            <v>Bambang Sukamto, SE, MM</v>
          </cell>
          <cell r="D187" t="str">
            <v>III/B</v>
          </cell>
          <cell r="E187" t="str">
            <v xml:space="preserve">Penata Muda Tingkat I </v>
          </cell>
          <cell r="F187" t="str">
            <v>Staf Tata Usaha</v>
          </cell>
          <cell r="G187" t="str">
            <v xml:space="preserve">Palangkaraya </v>
          </cell>
          <cell r="H187">
            <v>1839600</v>
          </cell>
          <cell r="I187">
            <v>39583</v>
          </cell>
          <cell r="J187">
            <v>39585</v>
          </cell>
          <cell r="K187">
            <v>3</v>
          </cell>
          <cell r="L187" t="str">
            <v>hari</v>
          </cell>
          <cell r="M187">
            <v>300000</v>
          </cell>
          <cell r="N187">
            <v>288000</v>
          </cell>
          <cell r="O187" t="str">
            <v>Pesawat Terbang</v>
          </cell>
          <cell r="P187" t="str">
            <v>01.0030.0062.524119 ( B )</v>
          </cell>
          <cell r="Q187" t="str">
            <v xml:space="preserve">Informasi dan Publikasi Pembangunan Ditjen. Cipta Karya </v>
          </cell>
          <cell r="R187" t="str">
            <v>Ir. Dwityo A. Soeranto, MURP</v>
          </cell>
          <cell r="S187" t="str">
            <v xml:space="preserve">Pembinaan dan Pengembangan Pemanfaatan Data dan Informasi </v>
          </cell>
          <cell r="T187" t="str">
            <v>DI</v>
          </cell>
          <cell r="U187">
            <v>110040670</v>
          </cell>
          <cell r="V187" t="str">
            <v xml:space="preserve">Mei </v>
          </cell>
          <cell r="X187">
            <v>14</v>
          </cell>
          <cell r="Y187">
            <v>8000</v>
          </cell>
          <cell r="Z187" t="str">
            <v>E</v>
          </cell>
          <cell r="AA187" t="str">
            <v xml:space="preserve">Palangkaraya </v>
          </cell>
        </row>
        <row r="188">
          <cell r="A188">
            <v>181</v>
          </cell>
          <cell r="B188">
            <v>110053700</v>
          </cell>
          <cell r="C188" t="str">
            <v>Ir. Diana Kusumastuti, MT</v>
          </cell>
          <cell r="D188" t="str">
            <v>III/C</v>
          </cell>
          <cell r="E188" t="str">
            <v xml:space="preserve">Penata </v>
          </cell>
          <cell r="F188" t="str">
            <v>Kasi. Rencana Jangka Menengah</v>
          </cell>
          <cell r="G188" t="str">
            <v xml:space="preserve">Palangkaraya </v>
          </cell>
          <cell r="H188">
            <v>2042500</v>
          </cell>
          <cell r="I188">
            <v>39583</v>
          </cell>
          <cell r="J188">
            <v>39584</v>
          </cell>
          <cell r="K188">
            <v>2</v>
          </cell>
          <cell r="L188" t="str">
            <v>hari</v>
          </cell>
          <cell r="M188">
            <v>300000</v>
          </cell>
          <cell r="N188">
            <v>288000</v>
          </cell>
          <cell r="O188" t="str">
            <v>Pesawat Terbang</v>
          </cell>
          <cell r="P188" t="str">
            <v>01.0030.0062.524119 ( B )</v>
          </cell>
          <cell r="Q188" t="str">
            <v xml:space="preserve">Informasi dan Publikasi Pembangunan Ditjen. Cipta Karya </v>
          </cell>
          <cell r="R188" t="str">
            <v>Ir. Dwityo A. Soeranto, MURP</v>
          </cell>
          <cell r="S188" t="str">
            <v xml:space="preserve">Pembinaan dan Pengembangan Pemanfaatan Data dan Informasi </v>
          </cell>
          <cell r="T188" t="str">
            <v>DI</v>
          </cell>
          <cell r="U188">
            <v>110040670</v>
          </cell>
          <cell r="V188" t="str">
            <v xml:space="preserve">Mei </v>
          </cell>
          <cell r="X188">
            <v>14</v>
          </cell>
          <cell r="Y188">
            <v>8000</v>
          </cell>
          <cell r="Z188" t="str">
            <v>E</v>
          </cell>
          <cell r="AA188" t="str">
            <v xml:space="preserve">Palangkaraya </v>
          </cell>
        </row>
        <row r="189">
          <cell r="A189">
            <v>182</v>
          </cell>
          <cell r="B189">
            <v>60098740</v>
          </cell>
          <cell r="C189" t="str">
            <v>Ahdian Fahmi</v>
          </cell>
          <cell r="D189" t="str">
            <v>II/D</v>
          </cell>
          <cell r="E189" t="str">
            <v xml:space="preserve">Pengatur Tingkat I </v>
          </cell>
          <cell r="F189" t="str">
            <v>Staf  Dep. Keuangan</v>
          </cell>
          <cell r="G189" t="str">
            <v xml:space="preserve">Palangkaraya </v>
          </cell>
          <cell r="H189">
            <v>1665200</v>
          </cell>
          <cell r="I189">
            <v>39583</v>
          </cell>
          <cell r="J189">
            <v>39584</v>
          </cell>
          <cell r="K189">
            <v>2</v>
          </cell>
          <cell r="L189" t="str">
            <v>hari</v>
          </cell>
          <cell r="M189">
            <v>300000</v>
          </cell>
          <cell r="N189">
            <v>225000</v>
          </cell>
          <cell r="O189" t="str">
            <v>Pesawat Terbang</v>
          </cell>
          <cell r="P189" t="str">
            <v>01.0030.0062.524119 ( B )</v>
          </cell>
          <cell r="Q189" t="str">
            <v xml:space="preserve">Informasi dan Publikasi Pembangunan Ditjen. Cipta Karya </v>
          </cell>
          <cell r="R189" t="str">
            <v>Ir. Dwityo A. Soeranto, MURP</v>
          </cell>
          <cell r="S189" t="str">
            <v xml:space="preserve">Pembinaan dan Pengembangan Pemanfaatan Data dan Informasi </v>
          </cell>
          <cell r="T189" t="str">
            <v>DI</v>
          </cell>
          <cell r="U189">
            <v>110040670</v>
          </cell>
          <cell r="V189" t="str">
            <v xml:space="preserve">Mei </v>
          </cell>
          <cell r="X189">
            <v>14</v>
          </cell>
          <cell r="Y189">
            <v>8000</v>
          </cell>
          <cell r="Z189" t="str">
            <v>F</v>
          </cell>
          <cell r="AA189" t="str">
            <v xml:space="preserve">Palangkaraya </v>
          </cell>
        </row>
        <row r="190">
          <cell r="A190">
            <v>183</v>
          </cell>
          <cell r="B190">
            <v>110063343</v>
          </cell>
          <cell r="C190" t="str">
            <v>Elkana Catur, ST</v>
          </cell>
          <cell r="D190" t="str">
            <v>III/A</v>
          </cell>
          <cell r="E190" t="str">
            <v xml:space="preserve">Penata Muda </v>
          </cell>
          <cell r="F190" t="str">
            <v xml:space="preserve">Staf Subdit Data dan Informasi </v>
          </cell>
          <cell r="G190" t="str">
            <v xml:space="preserve">Sorong </v>
          </cell>
          <cell r="H190">
            <v>3857000</v>
          </cell>
          <cell r="I190">
            <v>39583</v>
          </cell>
          <cell r="J190">
            <v>39586</v>
          </cell>
          <cell r="K190">
            <v>4</v>
          </cell>
          <cell r="L190" t="str">
            <v>hari</v>
          </cell>
          <cell r="M190">
            <v>400000</v>
          </cell>
          <cell r="N190">
            <v>330000</v>
          </cell>
          <cell r="O190" t="str">
            <v>Pesawat Terbang</v>
          </cell>
          <cell r="P190" t="str">
            <v>01.0030.0062.524119 ( B )</v>
          </cell>
          <cell r="Q190" t="str">
            <v xml:space="preserve">Informasi dan Publikasi Pembangunan Ditjen. Cipta Karya </v>
          </cell>
          <cell r="R190" t="str">
            <v>Ir. Dwityo A. Soeranto, MURP</v>
          </cell>
          <cell r="S190" t="str">
            <v xml:space="preserve">Pembinaan dan Pengembangan Pemanfaatan Data dan Informasi </v>
          </cell>
          <cell r="T190" t="str">
            <v>DI</v>
          </cell>
          <cell r="U190">
            <v>110040670</v>
          </cell>
          <cell r="V190" t="str">
            <v xml:space="preserve">Mei </v>
          </cell>
          <cell r="X190">
            <v>14</v>
          </cell>
          <cell r="Y190">
            <v>6000</v>
          </cell>
          <cell r="Z190" t="str">
            <v>E</v>
          </cell>
          <cell r="AA190" t="str">
            <v xml:space="preserve">Sorong </v>
          </cell>
        </row>
        <row r="191">
          <cell r="A191">
            <v>184</v>
          </cell>
          <cell r="B191">
            <v>110057951</v>
          </cell>
          <cell r="C191" t="str">
            <v>Bhima Dhananjaya, ST</v>
          </cell>
          <cell r="D191" t="str">
            <v>III/A</v>
          </cell>
          <cell r="E191" t="str">
            <v xml:space="preserve">Penata Muda </v>
          </cell>
          <cell r="F191" t="str">
            <v xml:space="preserve">Staf Subdit Data dan Informasi </v>
          </cell>
          <cell r="G191" t="str">
            <v xml:space="preserve">Sorong </v>
          </cell>
          <cell r="H191">
            <v>3857000</v>
          </cell>
          <cell r="I191">
            <v>39583</v>
          </cell>
          <cell r="J191">
            <v>39586</v>
          </cell>
          <cell r="K191">
            <v>4</v>
          </cell>
          <cell r="L191" t="str">
            <v>hari</v>
          </cell>
          <cell r="M191">
            <v>400000</v>
          </cell>
          <cell r="N191">
            <v>330000</v>
          </cell>
          <cell r="O191" t="str">
            <v>Pesawat Terbang</v>
          </cell>
          <cell r="P191" t="str">
            <v>01.0030.0062.524119 ( B )</v>
          </cell>
          <cell r="Q191" t="str">
            <v xml:space="preserve">Informasi dan Publikasi Pembangunan Ditjen. Cipta Karya </v>
          </cell>
          <cell r="R191" t="str">
            <v>Ir. Dwityo A. Soeranto, MURP</v>
          </cell>
          <cell r="S191" t="str">
            <v xml:space="preserve">Pembinaan dan Pengembangan Pemanfaatan Data dan Informasi </v>
          </cell>
          <cell r="T191" t="str">
            <v>DI</v>
          </cell>
          <cell r="U191">
            <v>110040670</v>
          </cell>
          <cell r="V191" t="str">
            <v xml:space="preserve">Mei </v>
          </cell>
          <cell r="X191">
            <v>14</v>
          </cell>
          <cell r="Y191">
            <v>6000</v>
          </cell>
          <cell r="Z191" t="str">
            <v>E</v>
          </cell>
          <cell r="AA191" t="str">
            <v xml:space="preserve">Sorong </v>
          </cell>
        </row>
        <row r="192">
          <cell r="A192">
            <v>185</v>
          </cell>
          <cell r="B192">
            <v>60100094</v>
          </cell>
          <cell r="C192" t="str">
            <v>Mahmud Ashari</v>
          </cell>
          <cell r="D192" t="str">
            <v>III/A</v>
          </cell>
          <cell r="E192" t="str">
            <v xml:space="preserve">Penata Muda </v>
          </cell>
          <cell r="F192" t="str">
            <v xml:space="preserve">Staf  Dit. Pinjaman dan Hibah II  Dep. Keu. </v>
          </cell>
          <cell r="G192" t="str">
            <v xml:space="preserve">Sorong </v>
          </cell>
          <cell r="H192">
            <v>3857000</v>
          </cell>
          <cell r="I192">
            <v>39583</v>
          </cell>
          <cell r="J192">
            <v>39586</v>
          </cell>
          <cell r="K192">
            <v>4</v>
          </cell>
          <cell r="L192" t="str">
            <v>hari</v>
          </cell>
          <cell r="M192">
            <v>400000</v>
          </cell>
          <cell r="N192">
            <v>330000</v>
          </cell>
          <cell r="O192" t="str">
            <v>Pesawat Terbang</v>
          </cell>
          <cell r="P192" t="str">
            <v>01.0030.0062.524119 ( B )</v>
          </cell>
          <cell r="Q192" t="str">
            <v xml:space="preserve">Informasi dan Publikasi Pembangunan Ditjen. Cipta Karya </v>
          </cell>
          <cell r="R192" t="str">
            <v>Ir. Dwityo A. Soeranto, MURP</v>
          </cell>
          <cell r="S192" t="str">
            <v xml:space="preserve">Pembinaan dan Pengembangan Pemanfaatan Data dan Informasi </v>
          </cell>
          <cell r="T192" t="str">
            <v>DI</v>
          </cell>
          <cell r="U192">
            <v>110040670</v>
          </cell>
          <cell r="V192" t="str">
            <v xml:space="preserve">Mei </v>
          </cell>
          <cell r="X192">
            <v>14</v>
          </cell>
          <cell r="Y192">
            <v>6000</v>
          </cell>
          <cell r="Z192" t="str">
            <v>E</v>
          </cell>
          <cell r="AA192" t="str">
            <v xml:space="preserve">Sorong </v>
          </cell>
        </row>
        <row r="193">
          <cell r="A193">
            <v>186</v>
          </cell>
          <cell r="B193" t="str">
            <v>---------</v>
          </cell>
          <cell r="C193" t="str">
            <v>Damenta</v>
          </cell>
          <cell r="D193" t="str">
            <v>III/C</v>
          </cell>
          <cell r="E193" t="str">
            <v xml:space="preserve">Penata </v>
          </cell>
          <cell r="F193" t="str">
            <v>Staf. Dep. Dalam Negeri</v>
          </cell>
          <cell r="G193" t="str">
            <v xml:space="preserve">Sorong </v>
          </cell>
          <cell r="H193">
            <v>3857000</v>
          </cell>
          <cell r="I193">
            <v>39583</v>
          </cell>
          <cell r="J193">
            <v>39586</v>
          </cell>
          <cell r="K193">
            <v>4</v>
          </cell>
          <cell r="L193" t="str">
            <v>hari</v>
          </cell>
          <cell r="M193">
            <v>400000</v>
          </cell>
          <cell r="N193">
            <v>330000</v>
          </cell>
          <cell r="O193" t="str">
            <v>Pesawat Terbang</v>
          </cell>
          <cell r="P193" t="str">
            <v>01.0030.0062.524119 ( B )</v>
          </cell>
          <cell r="Q193" t="str">
            <v xml:space="preserve">Informasi dan Publikasi Pembangunan Ditjen. Cipta Karya </v>
          </cell>
          <cell r="R193" t="str">
            <v>Ir. Dwityo A. Soeranto, MURP</v>
          </cell>
          <cell r="S193" t="str">
            <v xml:space="preserve">Pembinaan dan Pengembangan Pemanfaatan Data dan Informasi </v>
          </cell>
          <cell r="T193" t="str">
            <v>DI</v>
          </cell>
          <cell r="U193">
            <v>110040670</v>
          </cell>
          <cell r="V193" t="str">
            <v xml:space="preserve">Mei </v>
          </cell>
          <cell r="X193">
            <v>14</v>
          </cell>
          <cell r="Y193">
            <v>6000</v>
          </cell>
          <cell r="Z193" t="str">
            <v>E</v>
          </cell>
          <cell r="AA193" t="str">
            <v xml:space="preserve">Sorong </v>
          </cell>
        </row>
        <row r="194">
          <cell r="A194">
            <v>187</v>
          </cell>
          <cell r="B194" t="str">
            <v>----------</v>
          </cell>
          <cell r="C194" t="str">
            <v>Ratu Veby</v>
          </cell>
          <cell r="D194" t="str">
            <v>III/A</v>
          </cell>
          <cell r="E194" t="str">
            <v xml:space="preserve">Penata Muda </v>
          </cell>
          <cell r="F194" t="str">
            <v>Staf  Dit. Perkotaan Dit. Perkotdes. Bappenas</v>
          </cell>
          <cell r="G194" t="str">
            <v xml:space="preserve">Sorong </v>
          </cell>
          <cell r="H194">
            <v>3857000</v>
          </cell>
          <cell r="I194">
            <v>39583</v>
          </cell>
          <cell r="J194">
            <v>39586</v>
          </cell>
          <cell r="K194">
            <v>4</v>
          </cell>
          <cell r="L194" t="str">
            <v>hari</v>
          </cell>
          <cell r="M194">
            <v>400000</v>
          </cell>
          <cell r="N194">
            <v>330000</v>
          </cell>
          <cell r="O194" t="str">
            <v>Pesawat Terbang</v>
          </cell>
          <cell r="P194" t="str">
            <v>01.0030.0062.524119 ( B )</v>
          </cell>
          <cell r="Q194" t="str">
            <v xml:space="preserve">Informasi dan Publikasi Pembangunan Ditjen. Cipta Karya </v>
          </cell>
          <cell r="R194" t="str">
            <v>Ir. Dwityo A. Soeranto, MURP</v>
          </cell>
          <cell r="S194" t="str">
            <v xml:space="preserve">Pembinaan dan Pengembangan Pemanfaatan Data dan Informasi </v>
          </cell>
          <cell r="T194" t="str">
            <v>DI</v>
          </cell>
          <cell r="U194">
            <v>110040670</v>
          </cell>
          <cell r="V194" t="str">
            <v xml:space="preserve">Mei </v>
          </cell>
          <cell r="X194">
            <v>14</v>
          </cell>
          <cell r="Y194">
            <v>6000</v>
          </cell>
          <cell r="Z194" t="str">
            <v>E</v>
          </cell>
          <cell r="AA194" t="str">
            <v xml:space="preserve">Sorong </v>
          </cell>
        </row>
        <row r="195">
          <cell r="A195">
            <v>188</v>
          </cell>
          <cell r="B195">
            <v>110053700</v>
          </cell>
          <cell r="C195" t="str">
            <v>Ir. Diana Kusumastuti, MT</v>
          </cell>
          <cell r="D195" t="str">
            <v>III/C</v>
          </cell>
          <cell r="E195" t="str">
            <v xml:space="preserve">Penata </v>
          </cell>
          <cell r="F195" t="str">
            <v>Kasi. Rencana Jangka Menengah</v>
          </cell>
          <cell r="G195" t="str">
            <v xml:space="preserve">Makasar </v>
          </cell>
          <cell r="H195">
            <v>2595200</v>
          </cell>
          <cell r="I195">
            <v>39589</v>
          </cell>
          <cell r="J195">
            <v>39592</v>
          </cell>
          <cell r="K195">
            <v>4</v>
          </cell>
          <cell r="L195" t="str">
            <v>hari</v>
          </cell>
          <cell r="M195">
            <v>350000</v>
          </cell>
          <cell r="N195">
            <v>385000</v>
          </cell>
          <cell r="O195" t="str">
            <v>Pesawat Terbang</v>
          </cell>
          <cell r="P195" t="str">
            <v>01.0030.0062.524119 ( B )</v>
          </cell>
          <cell r="Q195" t="str">
            <v xml:space="preserve">Informasi dan Publikasi Pembangunan Ditjen. Cipta Karya </v>
          </cell>
          <cell r="R195" t="str">
            <v>Ir. Dwityo A. Soeranto, MURP</v>
          </cell>
          <cell r="S195" t="str">
            <v xml:space="preserve">Pembinaan dan Pengembangan Pemanfaatan Data dan Informasi </v>
          </cell>
          <cell r="T195" t="str">
            <v>DI</v>
          </cell>
          <cell r="U195">
            <v>110040670</v>
          </cell>
          <cell r="V195" t="str">
            <v xml:space="preserve">Mei </v>
          </cell>
          <cell r="X195">
            <v>19</v>
          </cell>
          <cell r="Y195">
            <v>30000</v>
          </cell>
          <cell r="Z195" t="str">
            <v>E</v>
          </cell>
          <cell r="AA195" t="str">
            <v>Sidenreng Rappang</v>
          </cell>
        </row>
        <row r="196">
          <cell r="A196">
            <v>189</v>
          </cell>
          <cell r="B196">
            <v>110063343</v>
          </cell>
          <cell r="C196" t="str">
            <v>Elkana Catur, ST</v>
          </cell>
          <cell r="D196" t="str">
            <v>III/A</v>
          </cell>
          <cell r="E196" t="str">
            <v xml:space="preserve">Penata Muda </v>
          </cell>
          <cell r="F196" t="str">
            <v xml:space="preserve">Staf Subdit Data dan Informasi </v>
          </cell>
          <cell r="G196" t="str">
            <v xml:space="preserve">Makasar </v>
          </cell>
          <cell r="H196">
            <v>2595200</v>
          </cell>
          <cell r="I196">
            <v>39589</v>
          </cell>
          <cell r="J196">
            <v>39592</v>
          </cell>
          <cell r="K196">
            <v>4</v>
          </cell>
          <cell r="L196" t="str">
            <v>hari</v>
          </cell>
          <cell r="M196">
            <v>350000</v>
          </cell>
          <cell r="N196">
            <v>385000</v>
          </cell>
          <cell r="O196" t="str">
            <v>Pesawat Terbang</v>
          </cell>
          <cell r="P196" t="str">
            <v>01.0030.0062.524119 ( B )</v>
          </cell>
          <cell r="Q196" t="str">
            <v xml:space="preserve">Informasi dan Publikasi Pembangunan Ditjen. Cipta Karya </v>
          </cell>
          <cell r="R196" t="str">
            <v>Ir. Dwityo A. Soeranto, MURP</v>
          </cell>
          <cell r="S196" t="str">
            <v xml:space="preserve">Pembinaan dan Pengembangan Pemanfaatan Data dan Informasi </v>
          </cell>
          <cell r="T196" t="str">
            <v>DI</v>
          </cell>
          <cell r="U196">
            <v>110040670</v>
          </cell>
          <cell r="V196" t="str">
            <v xml:space="preserve">Mei </v>
          </cell>
          <cell r="X196">
            <v>19</v>
          </cell>
          <cell r="Y196">
            <v>30000</v>
          </cell>
          <cell r="Z196" t="str">
            <v>E</v>
          </cell>
          <cell r="AA196" t="str">
            <v>Sidenreng Rappang</v>
          </cell>
        </row>
        <row r="197">
          <cell r="A197">
            <v>190</v>
          </cell>
          <cell r="B197">
            <v>60084134</v>
          </cell>
          <cell r="C197" t="str">
            <v>Dodi Rahdiana</v>
          </cell>
          <cell r="D197" t="str">
            <v>III/A</v>
          </cell>
          <cell r="E197" t="str">
            <v xml:space="preserve">Penata Muda </v>
          </cell>
          <cell r="F197" t="str">
            <v>Staf  Dep. Keuangan</v>
          </cell>
          <cell r="G197" t="str">
            <v xml:space="preserve">Makasar </v>
          </cell>
          <cell r="H197">
            <v>2595200</v>
          </cell>
          <cell r="I197">
            <v>39589</v>
          </cell>
          <cell r="J197">
            <v>39592</v>
          </cell>
          <cell r="K197">
            <v>4</v>
          </cell>
          <cell r="L197" t="str">
            <v>hari</v>
          </cell>
          <cell r="M197">
            <v>350000</v>
          </cell>
          <cell r="N197">
            <v>385000</v>
          </cell>
          <cell r="O197" t="str">
            <v>Pesawat Terbang</v>
          </cell>
          <cell r="P197" t="str">
            <v>01.0030.0062.524119 ( B )</v>
          </cell>
          <cell r="Q197" t="str">
            <v xml:space="preserve">Informasi dan Publikasi Pembangunan Ditjen. Cipta Karya </v>
          </cell>
          <cell r="R197" t="str">
            <v>Ir. Dwityo A. Soeranto, MURP</v>
          </cell>
          <cell r="S197" t="str">
            <v xml:space="preserve">Pembinaan dan Pengembangan Pemanfaatan Data dan Informasi </v>
          </cell>
          <cell r="T197" t="str">
            <v>DI</v>
          </cell>
          <cell r="U197">
            <v>110040670</v>
          </cell>
          <cell r="V197" t="str">
            <v xml:space="preserve">Mei </v>
          </cell>
          <cell r="X197">
            <v>19</v>
          </cell>
          <cell r="Y197">
            <v>30000</v>
          </cell>
          <cell r="Z197" t="str">
            <v>E</v>
          </cell>
          <cell r="AA197" t="str">
            <v>Sidenreng Rappang</v>
          </cell>
        </row>
        <row r="198">
          <cell r="A198">
            <v>191</v>
          </cell>
          <cell r="B198">
            <v>10247979</v>
          </cell>
          <cell r="C198" t="str">
            <v>Ir. Suprayitno, MA</v>
          </cell>
          <cell r="D198" t="str">
            <v>III/C</v>
          </cell>
          <cell r="E198" t="str">
            <v xml:space="preserve">Penata </v>
          </cell>
          <cell r="F198" t="str">
            <v>Kasi. Perencanaan dan Perancangan Ditjen. Bangda.</v>
          </cell>
          <cell r="G198" t="str">
            <v xml:space="preserve">Makasar </v>
          </cell>
          <cell r="H198">
            <v>3165000</v>
          </cell>
          <cell r="I198">
            <v>39589</v>
          </cell>
          <cell r="J198">
            <v>39592</v>
          </cell>
          <cell r="K198">
            <v>4</v>
          </cell>
          <cell r="L198" t="str">
            <v>hari</v>
          </cell>
          <cell r="M198">
            <v>350000</v>
          </cell>
          <cell r="N198">
            <v>385000</v>
          </cell>
          <cell r="O198" t="str">
            <v>Pesawat Terbang</v>
          </cell>
          <cell r="P198" t="str">
            <v>01.0030.0062.524119 ( B )</v>
          </cell>
          <cell r="Q198" t="str">
            <v xml:space="preserve">Informasi dan Publikasi Pembangunan Ditjen. Cipta Karya </v>
          </cell>
          <cell r="R198" t="str">
            <v>Ir. Dwityo A. Soeranto, MURP</v>
          </cell>
          <cell r="S198" t="str">
            <v xml:space="preserve">Pembinaan dan Pengembangan Pemanfaatan Data dan Informasi </v>
          </cell>
          <cell r="T198" t="str">
            <v>DI</v>
          </cell>
          <cell r="U198">
            <v>110040670</v>
          </cell>
          <cell r="V198" t="str">
            <v xml:space="preserve">Mei </v>
          </cell>
          <cell r="X198">
            <v>19</v>
          </cell>
          <cell r="Y198">
            <v>30000</v>
          </cell>
          <cell r="Z198" t="str">
            <v>E</v>
          </cell>
          <cell r="AA198" t="str">
            <v>Palopo</v>
          </cell>
        </row>
        <row r="199">
          <cell r="A199">
            <v>192</v>
          </cell>
          <cell r="B199">
            <v>110037773</v>
          </cell>
          <cell r="C199" t="str">
            <v>Bambang Sukamto, SE, MM</v>
          </cell>
          <cell r="D199" t="str">
            <v>III/B</v>
          </cell>
          <cell r="E199" t="str">
            <v xml:space="preserve">Penata Muda Tingkat I </v>
          </cell>
          <cell r="F199" t="str">
            <v>Staf Tata Usaha</v>
          </cell>
          <cell r="G199" t="str">
            <v xml:space="preserve">Makasar </v>
          </cell>
          <cell r="H199">
            <v>3165000</v>
          </cell>
          <cell r="I199">
            <v>39589</v>
          </cell>
          <cell r="J199">
            <v>39591</v>
          </cell>
          <cell r="K199">
            <v>3</v>
          </cell>
          <cell r="L199" t="str">
            <v>hari</v>
          </cell>
          <cell r="M199">
            <v>350000</v>
          </cell>
          <cell r="N199">
            <v>385000</v>
          </cell>
          <cell r="O199" t="str">
            <v>Pesawat Terbang</v>
          </cell>
          <cell r="P199" t="str">
            <v>01.0030.0062.524119 ( B )</v>
          </cell>
          <cell r="Q199" t="str">
            <v xml:space="preserve">Informasi dan Publikasi Pembangunan Ditjen. Cipta Karya </v>
          </cell>
          <cell r="R199" t="str">
            <v>Ir. Dwityo A. Soeranto, MURP</v>
          </cell>
          <cell r="S199" t="str">
            <v xml:space="preserve">Pembinaan dan Pengembangan Pemanfaatan Data dan Informasi </v>
          </cell>
          <cell r="T199" t="str">
            <v>DI</v>
          </cell>
          <cell r="U199">
            <v>110040670</v>
          </cell>
          <cell r="V199" t="str">
            <v xml:space="preserve">Mei </v>
          </cell>
          <cell r="X199">
            <v>19</v>
          </cell>
          <cell r="Y199">
            <v>30000</v>
          </cell>
          <cell r="Z199" t="str">
            <v>E</v>
          </cell>
          <cell r="AA199" t="str">
            <v>Palopo</v>
          </cell>
        </row>
        <row r="200">
          <cell r="A200">
            <v>193</v>
          </cell>
          <cell r="B200">
            <v>60113635</v>
          </cell>
          <cell r="C200" t="str">
            <v>M. Gufron Ikhsan</v>
          </cell>
          <cell r="D200" t="str">
            <v>II/C</v>
          </cell>
          <cell r="E200" t="str">
            <v xml:space="preserve">Pengatur </v>
          </cell>
          <cell r="F200" t="str">
            <v>Staf  Dep. Keuangan</v>
          </cell>
          <cell r="G200" t="str">
            <v xml:space="preserve">Makasar </v>
          </cell>
          <cell r="H200">
            <v>3165000</v>
          </cell>
          <cell r="I200">
            <v>39589</v>
          </cell>
          <cell r="J200">
            <v>39591</v>
          </cell>
          <cell r="K200">
            <v>3</v>
          </cell>
          <cell r="L200" t="str">
            <v>hari</v>
          </cell>
          <cell r="M200">
            <v>350000</v>
          </cell>
          <cell r="N200">
            <v>220000</v>
          </cell>
          <cell r="O200" t="str">
            <v>Pesawat Terbang</v>
          </cell>
          <cell r="P200" t="str">
            <v>01.0030.0062.524119 ( B )</v>
          </cell>
          <cell r="Q200" t="str">
            <v xml:space="preserve">Informasi dan Publikasi Pembangunan Ditjen. Cipta Karya </v>
          </cell>
          <cell r="R200" t="str">
            <v>Ir. Dwityo A. Soeranto, MURP</v>
          </cell>
          <cell r="S200" t="str">
            <v xml:space="preserve">Pembinaan dan Pengembangan Pemanfaatan Data dan Informasi </v>
          </cell>
          <cell r="T200" t="str">
            <v>DI</v>
          </cell>
          <cell r="U200">
            <v>110040670</v>
          </cell>
          <cell r="V200" t="str">
            <v xml:space="preserve">Mei </v>
          </cell>
          <cell r="X200">
            <v>19</v>
          </cell>
          <cell r="Y200">
            <v>30000</v>
          </cell>
          <cell r="Z200" t="str">
            <v>F</v>
          </cell>
          <cell r="AA200" t="str">
            <v>Palopo</v>
          </cell>
        </row>
        <row r="201">
          <cell r="A201">
            <v>194</v>
          </cell>
          <cell r="B201" t="str">
            <v>----------</v>
          </cell>
          <cell r="C201" t="str">
            <v>Ratu Veby</v>
          </cell>
          <cell r="D201" t="str">
            <v>III/A</v>
          </cell>
          <cell r="E201" t="str">
            <v xml:space="preserve">Penata Muda </v>
          </cell>
          <cell r="F201" t="str">
            <v>Staf  Dit. Perkotaan Dit. Perkotdes. Bappenas</v>
          </cell>
          <cell r="G201" t="str">
            <v xml:space="preserve">Makasar </v>
          </cell>
          <cell r="H201">
            <v>3165000</v>
          </cell>
          <cell r="I201">
            <v>39589</v>
          </cell>
          <cell r="J201">
            <v>39591</v>
          </cell>
          <cell r="K201">
            <v>3</v>
          </cell>
          <cell r="L201" t="str">
            <v>hari</v>
          </cell>
          <cell r="M201">
            <v>350000</v>
          </cell>
          <cell r="N201">
            <v>385000</v>
          </cell>
          <cell r="O201" t="str">
            <v>Pesawat Terbang</v>
          </cell>
          <cell r="P201" t="str">
            <v>01.0030.0062.524119 ( B )</v>
          </cell>
          <cell r="Q201" t="str">
            <v xml:space="preserve">Informasi dan Publikasi Pembangunan Ditjen. Cipta Karya </v>
          </cell>
          <cell r="R201" t="str">
            <v>Ir. Dwityo A. Soeranto, MURP</v>
          </cell>
          <cell r="S201" t="str">
            <v xml:space="preserve">Pembinaan dan Pengembangan Pemanfaatan Data dan Informasi </v>
          </cell>
          <cell r="T201" t="str">
            <v>DI</v>
          </cell>
          <cell r="U201">
            <v>110040670</v>
          </cell>
          <cell r="V201" t="str">
            <v xml:space="preserve">Mei </v>
          </cell>
          <cell r="X201">
            <v>19</v>
          </cell>
          <cell r="Y201">
            <v>30000</v>
          </cell>
          <cell r="Z201" t="str">
            <v>E</v>
          </cell>
          <cell r="AA201" t="str">
            <v>Palopo</v>
          </cell>
        </row>
        <row r="202">
          <cell r="A202">
            <v>195</v>
          </cell>
          <cell r="B202">
            <v>110063343</v>
          </cell>
          <cell r="C202" t="str">
            <v>Elkana Catur, ST</v>
          </cell>
          <cell r="D202" t="str">
            <v>III/A</v>
          </cell>
          <cell r="E202" t="str">
            <v xml:space="preserve">Penata Muda </v>
          </cell>
          <cell r="F202" t="str">
            <v xml:space="preserve">Staf Subdit Data dan Informasi </v>
          </cell>
          <cell r="G202" t="str">
            <v xml:space="preserve">Palu </v>
          </cell>
          <cell r="H202">
            <v>2714000</v>
          </cell>
          <cell r="I202">
            <v>39595</v>
          </cell>
          <cell r="J202">
            <v>39598</v>
          </cell>
          <cell r="K202">
            <v>4</v>
          </cell>
          <cell r="L202" t="str">
            <v>hari</v>
          </cell>
          <cell r="M202">
            <v>300000</v>
          </cell>
          <cell r="N202">
            <v>330000</v>
          </cell>
          <cell r="O202" t="str">
            <v>Pesawat Terbang</v>
          </cell>
          <cell r="P202" t="str">
            <v>01.0030.0062.524119 ( B )</v>
          </cell>
          <cell r="Q202" t="str">
            <v xml:space="preserve">Informasi dan Publikasi Pembangunan Ditjen. Cipta Karya </v>
          </cell>
          <cell r="R202" t="str">
            <v>Ir. Dwityo A. Soeranto, MURP</v>
          </cell>
          <cell r="S202" t="str">
            <v xml:space="preserve">Pembinaan dan Pengembangan Pemanfaatan Data dan Informasi </v>
          </cell>
          <cell r="T202" t="str">
            <v>DI</v>
          </cell>
          <cell r="U202">
            <v>110040670</v>
          </cell>
          <cell r="V202" t="str">
            <v xml:space="preserve">Mei </v>
          </cell>
          <cell r="X202">
            <v>26</v>
          </cell>
          <cell r="Y202">
            <v>9000</v>
          </cell>
          <cell r="Z202" t="str">
            <v>E</v>
          </cell>
          <cell r="AA202" t="str">
            <v>Parigi Moutong</v>
          </cell>
        </row>
        <row r="203">
          <cell r="A203">
            <v>196</v>
          </cell>
          <cell r="B203">
            <v>110057951</v>
          </cell>
          <cell r="C203" t="str">
            <v>Bhima Dhananjaya, ST</v>
          </cell>
          <cell r="D203" t="str">
            <v>III/A</v>
          </cell>
          <cell r="E203" t="str">
            <v xml:space="preserve">Penata Muda </v>
          </cell>
          <cell r="F203" t="str">
            <v xml:space="preserve">Staf Subdit Data dan Informasi </v>
          </cell>
          <cell r="G203" t="str">
            <v xml:space="preserve">Palu </v>
          </cell>
          <cell r="H203">
            <v>2714000</v>
          </cell>
          <cell r="I203">
            <v>39595</v>
          </cell>
          <cell r="J203">
            <v>39598</v>
          </cell>
          <cell r="K203">
            <v>4</v>
          </cell>
          <cell r="L203" t="str">
            <v>hari</v>
          </cell>
          <cell r="M203">
            <v>300000</v>
          </cell>
          <cell r="N203">
            <v>330000</v>
          </cell>
          <cell r="O203" t="str">
            <v>Pesawat Terbang</v>
          </cell>
          <cell r="P203" t="str">
            <v>01.0030.0062.524119 ( B )</v>
          </cell>
          <cell r="Q203" t="str">
            <v xml:space="preserve">Informasi dan Publikasi Pembangunan Ditjen. Cipta Karya </v>
          </cell>
          <cell r="R203" t="str">
            <v>Ir. Dwityo A. Soeranto, MURP</v>
          </cell>
          <cell r="S203" t="str">
            <v xml:space="preserve">Pembinaan dan Pengembangan Pemanfaatan Data dan Informasi </v>
          </cell>
          <cell r="T203" t="str">
            <v>DI</v>
          </cell>
          <cell r="U203">
            <v>110040670</v>
          </cell>
          <cell r="V203" t="str">
            <v xml:space="preserve">Mei </v>
          </cell>
          <cell r="X203">
            <v>26</v>
          </cell>
          <cell r="Y203">
            <v>9000</v>
          </cell>
          <cell r="Z203" t="str">
            <v>E</v>
          </cell>
          <cell r="AA203" t="str">
            <v>Parigi Moutong</v>
          </cell>
        </row>
        <row r="204">
          <cell r="A204">
            <v>197</v>
          </cell>
          <cell r="B204">
            <v>60075289</v>
          </cell>
          <cell r="C204" t="str">
            <v>TH. Yusuf</v>
          </cell>
          <cell r="D204" t="str">
            <v>III/D</v>
          </cell>
          <cell r="E204" t="str">
            <v>Penata Tingkat I</v>
          </cell>
          <cell r="F204" t="str">
            <v>Kasi. DPH  Dep. Keuangan</v>
          </cell>
          <cell r="G204" t="str">
            <v xml:space="preserve">Palu </v>
          </cell>
          <cell r="H204">
            <v>3248000</v>
          </cell>
          <cell r="I204">
            <v>39595</v>
          </cell>
          <cell r="J204">
            <v>39598</v>
          </cell>
          <cell r="K204">
            <v>4</v>
          </cell>
          <cell r="L204" t="str">
            <v>hari</v>
          </cell>
          <cell r="M204">
            <v>300000</v>
          </cell>
          <cell r="N204">
            <v>330000</v>
          </cell>
          <cell r="O204" t="str">
            <v>Pesawat Terbang</v>
          </cell>
          <cell r="P204" t="str">
            <v>01.0030.0062.524119 ( B )</v>
          </cell>
          <cell r="Q204" t="str">
            <v xml:space="preserve">Informasi dan Publikasi Pembangunan Ditjen. Cipta Karya </v>
          </cell>
          <cell r="R204" t="str">
            <v>Ir. Dwityo A. Soeranto, MURP</v>
          </cell>
          <cell r="S204" t="str">
            <v xml:space="preserve">Pembinaan dan Pengembangan Pemanfaatan Data dan Informasi </v>
          </cell>
          <cell r="T204" t="str">
            <v>DI</v>
          </cell>
          <cell r="U204">
            <v>110040670</v>
          </cell>
          <cell r="V204" t="str">
            <v xml:space="preserve">Mei </v>
          </cell>
          <cell r="X204">
            <v>26</v>
          </cell>
          <cell r="Y204">
            <v>9000</v>
          </cell>
          <cell r="Z204" t="str">
            <v>E</v>
          </cell>
          <cell r="AA204" t="str">
            <v>Parigi Moutong</v>
          </cell>
        </row>
        <row r="205">
          <cell r="A205">
            <v>198</v>
          </cell>
          <cell r="B205">
            <v>110019026</v>
          </cell>
          <cell r="C205" t="str">
            <v>Ir. Yan Piter Pangaribuan, M.Eng</v>
          </cell>
          <cell r="D205" t="str">
            <v>IV/A</v>
          </cell>
          <cell r="E205" t="str">
            <v xml:space="preserve">Pembina </v>
          </cell>
          <cell r="F205" t="str">
            <v>Ksd. Pendanaan LN Multilateral Bappenas</v>
          </cell>
          <cell r="G205" t="str">
            <v xml:space="preserve">Palu </v>
          </cell>
          <cell r="H205">
            <v>2591000</v>
          </cell>
          <cell r="I205">
            <v>39595</v>
          </cell>
          <cell r="J205">
            <v>39598</v>
          </cell>
          <cell r="K205">
            <v>4</v>
          </cell>
          <cell r="L205" t="str">
            <v>hari</v>
          </cell>
          <cell r="M205">
            <v>300000</v>
          </cell>
          <cell r="N205">
            <v>440000</v>
          </cell>
          <cell r="O205" t="str">
            <v>Pesawat Terbang</v>
          </cell>
          <cell r="P205" t="str">
            <v>01.0030.0062.524119 ( B )</v>
          </cell>
          <cell r="Q205" t="str">
            <v xml:space="preserve">Informasi dan Publikasi Pembangunan Ditjen. Cipta Karya </v>
          </cell>
          <cell r="R205" t="str">
            <v>Ir. Dwityo A. Soeranto, MURP</v>
          </cell>
          <cell r="S205" t="str">
            <v xml:space="preserve">Pembinaan dan Pengembangan Pemanfaatan Data dan Informasi </v>
          </cell>
          <cell r="T205" t="str">
            <v>DI</v>
          </cell>
          <cell r="U205">
            <v>110040670</v>
          </cell>
          <cell r="V205" t="str">
            <v xml:space="preserve">Mei </v>
          </cell>
          <cell r="X205">
            <v>26</v>
          </cell>
          <cell r="Y205">
            <v>9000</v>
          </cell>
          <cell r="Z205" t="str">
            <v>D</v>
          </cell>
          <cell r="AA205" t="str">
            <v>Parigi Moutong</v>
          </cell>
        </row>
        <row r="206">
          <cell r="A206">
            <v>199</v>
          </cell>
          <cell r="B206">
            <v>110037773</v>
          </cell>
          <cell r="C206" t="str">
            <v>Bambang Sukamto, SE, MM</v>
          </cell>
          <cell r="D206" t="str">
            <v>III/B</v>
          </cell>
          <cell r="E206" t="str">
            <v xml:space="preserve">Penata Muda Tingkat I </v>
          </cell>
          <cell r="F206" t="str">
            <v>Staf Tata Usaha</v>
          </cell>
          <cell r="G206" t="str">
            <v>Bandung</v>
          </cell>
          <cell r="H206">
            <v>150000</v>
          </cell>
          <cell r="I206">
            <v>39598</v>
          </cell>
          <cell r="J206">
            <v>39598</v>
          </cell>
          <cell r="K206">
            <v>1</v>
          </cell>
          <cell r="L206" t="str">
            <v>hari</v>
          </cell>
          <cell r="M206">
            <v>350000</v>
          </cell>
          <cell r="N206">
            <v>410000</v>
          </cell>
          <cell r="O206" t="str">
            <v>Kereta Api</v>
          </cell>
          <cell r="P206" t="str">
            <v>01.0030.0062.524119 ( B )</v>
          </cell>
          <cell r="Q206" t="str">
            <v xml:space="preserve">Informasi dan Publikasi Pembangunan Ditjen. Cipta Karya </v>
          </cell>
          <cell r="R206" t="str">
            <v>Ir. Dwityo A. Soeranto, MURP</v>
          </cell>
          <cell r="S206" t="str">
            <v xml:space="preserve">Pembinaan dan Pengembangan Pemanfaatan Data dan Informasi </v>
          </cell>
          <cell r="T206" t="str">
            <v>DI</v>
          </cell>
          <cell r="U206">
            <v>110040670</v>
          </cell>
          <cell r="V206" t="str">
            <v xml:space="preserve">Mei </v>
          </cell>
          <cell r="X206">
            <v>29</v>
          </cell>
          <cell r="Z206" t="str">
            <v>E</v>
          </cell>
          <cell r="AA206" t="str">
            <v>Bandung</v>
          </cell>
        </row>
        <row r="207">
          <cell r="A207">
            <v>200</v>
          </cell>
          <cell r="B207">
            <v>110053700</v>
          </cell>
          <cell r="C207" t="str">
            <v>Ir. Diana Kusumastuti, MT</v>
          </cell>
          <cell r="D207" t="str">
            <v>III/C</v>
          </cell>
          <cell r="E207" t="str">
            <v xml:space="preserve">Penata </v>
          </cell>
          <cell r="F207" t="str">
            <v>Kasi. Rencana Jangka Menengah</v>
          </cell>
          <cell r="G207" t="str">
            <v>Bandung</v>
          </cell>
          <cell r="H207">
            <v>150000</v>
          </cell>
          <cell r="I207">
            <v>39598</v>
          </cell>
          <cell r="J207">
            <v>39598</v>
          </cell>
          <cell r="K207">
            <v>1</v>
          </cell>
          <cell r="L207" t="str">
            <v>hari</v>
          </cell>
          <cell r="M207">
            <v>350000</v>
          </cell>
          <cell r="N207">
            <v>410000</v>
          </cell>
          <cell r="O207" t="str">
            <v>Kereta Api</v>
          </cell>
          <cell r="P207" t="str">
            <v>01.0030.0062.524119 ( B )</v>
          </cell>
          <cell r="Q207" t="str">
            <v xml:space="preserve">Informasi dan Publikasi Pembangunan Ditjen. Cipta Karya </v>
          </cell>
          <cell r="R207" t="str">
            <v>Ir. Dwityo A. Soeranto, MURP</v>
          </cell>
          <cell r="S207" t="str">
            <v xml:space="preserve">Pembinaan dan Pengembangan Pemanfaatan Data dan Informasi </v>
          </cell>
          <cell r="T207" t="str">
            <v>DI</v>
          </cell>
          <cell r="U207">
            <v>110040670</v>
          </cell>
          <cell r="V207" t="str">
            <v xml:space="preserve">Mei </v>
          </cell>
          <cell r="X207">
            <v>29</v>
          </cell>
          <cell r="Z207" t="str">
            <v>E</v>
          </cell>
          <cell r="AA207" t="str">
            <v>Bandung</v>
          </cell>
        </row>
        <row r="208">
          <cell r="A208">
            <v>201</v>
          </cell>
          <cell r="C208">
            <v>0</v>
          </cell>
          <cell r="D208" t="e">
            <v>#N/A</v>
          </cell>
          <cell r="E208" t="e">
            <v>#N/A</v>
          </cell>
          <cell r="F208" t="e">
            <v>#N/A</v>
          </cell>
          <cell r="K208">
            <v>1</v>
          </cell>
          <cell r="L208" t="str">
            <v>hari</v>
          </cell>
          <cell r="M208" t="e">
            <v>#N/A</v>
          </cell>
          <cell r="N208" t="e">
            <v>#N/A</v>
          </cell>
          <cell r="O208" t="str">
            <v>Pesawat Terbang</v>
          </cell>
          <cell r="Q208" t="e">
            <v>#N/A</v>
          </cell>
          <cell r="R208" t="e">
            <v>#N/A</v>
          </cell>
          <cell r="S208" t="e">
            <v>#N/A</v>
          </cell>
          <cell r="T208" t="e">
            <v>#N/A</v>
          </cell>
          <cell r="U208" t="e">
            <v>#N/A</v>
          </cell>
          <cell r="Z208" t="e">
            <v>#N/A</v>
          </cell>
        </row>
        <row r="209">
          <cell r="A209">
            <v>202</v>
          </cell>
          <cell r="B209">
            <v>110027460</v>
          </cell>
          <cell r="C209" t="str">
            <v>M. Hasan, BE</v>
          </cell>
          <cell r="D209" t="str">
            <v>III/C</v>
          </cell>
          <cell r="E209" t="str">
            <v xml:space="preserve">Penata </v>
          </cell>
          <cell r="F209" t="str">
            <v xml:space="preserve">Staf Subdit Data dan Informasi </v>
          </cell>
          <cell r="G209" t="str">
            <v>Mataram</v>
          </cell>
          <cell r="I209">
            <v>39609</v>
          </cell>
          <cell r="J209">
            <v>39611</v>
          </cell>
          <cell r="K209">
            <v>3</v>
          </cell>
          <cell r="L209" t="str">
            <v>hari</v>
          </cell>
          <cell r="M209">
            <v>350000</v>
          </cell>
          <cell r="N209">
            <v>350000</v>
          </cell>
          <cell r="O209" t="str">
            <v>Pesawat Terbang</v>
          </cell>
          <cell r="Q209" t="e">
            <v>#N/A</v>
          </cell>
          <cell r="R209" t="e">
            <v>#N/A</v>
          </cell>
          <cell r="S209" t="e">
            <v>#N/A</v>
          </cell>
          <cell r="T209" t="e">
            <v>#N/A</v>
          </cell>
          <cell r="U209" t="e">
            <v>#N/A</v>
          </cell>
          <cell r="V209" t="str">
            <v xml:space="preserve">Juni </v>
          </cell>
          <cell r="X209">
            <v>9</v>
          </cell>
          <cell r="Z209" t="str">
            <v>E</v>
          </cell>
          <cell r="AA209" t="str">
            <v>Mataram</v>
          </cell>
        </row>
        <row r="210">
          <cell r="A210">
            <v>203</v>
          </cell>
          <cell r="B210" t="str">
            <v>--</v>
          </cell>
          <cell r="C210" t="str">
            <v>Djati Waluyo W, Amd</v>
          </cell>
          <cell r="D210" t="str">
            <v>II/B</v>
          </cell>
          <cell r="E210" t="str">
            <v>Pengatur Muda Tingkat I</v>
          </cell>
          <cell r="F210" t="str">
            <v xml:space="preserve">Staf Subdit Data dan Informasi </v>
          </cell>
          <cell r="G210" t="str">
            <v>Mataram</v>
          </cell>
          <cell r="I210">
            <v>39609</v>
          </cell>
          <cell r="J210">
            <v>39611</v>
          </cell>
          <cell r="K210">
            <v>3</v>
          </cell>
          <cell r="L210" t="str">
            <v>hari</v>
          </cell>
          <cell r="M210">
            <v>350000</v>
          </cell>
          <cell r="N210">
            <v>215000</v>
          </cell>
          <cell r="O210" t="str">
            <v>Pesawat Terbang</v>
          </cell>
          <cell r="Q210" t="e">
            <v>#N/A</v>
          </cell>
          <cell r="R210" t="e">
            <v>#N/A</v>
          </cell>
          <cell r="S210" t="e">
            <v>#N/A</v>
          </cell>
          <cell r="T210" t="e">
            <v>#N/A</v>
          </cell>
          <cell r="U210" t="e">
            <v>#N/A</v>
          </cell>
          <cell r="V210" t="str">
            <v xml:space="preserve">Juni </v>
          </cell>
          <cell r="X210">
            <v>9</v>
          </cell>
          <cell r="Z210" t="str">
            <v>F</v>
          </cell>
          <cell r="AA210" t="str">
            <v>Mataram</v>
          </cell>
        </row>
        <row r="211">
          <cell r="A211">
            <v>204</v>
          </cell>
          <cell r="B211">
            <v>110027460</v>
          </cell>
          <cell r="C211" t="str">
            <v>M. Hasan, BE</v>
          </cell>
          <cell r="D211" t="str">
            <v>III/C</v>
          </cell>
          <cell r="E211" t="str">
            <v xml:space="preserve">Penata </v>
          </cell>
          <cell r="F211" t="str">
            <v xml:space="preserve">Staf Subdit Data dan Informasi </v>
          </cell>
          <cell r="G211" t="str">
            <v xml:space="preserve">Kendari </v>
          </cell>
          <cell r="I211">
            <v>39645</v>
          </cell>
          <cell r="J211">
            <v>39649</v>
          </cell>
          <cell r="K211">
            <v>5</v>
          </cell>
          <cell r="L211" t="str">
            <v>hari</v>
          </cell>
          <cell r="M211">
            <v>300000</v>
          </cell>
          <cell r="N211">
            <v>330000</v>
          </cell>
          <cell r="O211" t="str">
            <v>Pesawat Terbang</v>
          </cell>
          <cell r="Q211" t="e">
            <v>#N/A</v>
          </cell>
          <cell r="R211" t="e">
            <v>#N/A</v>
          </cell>
          <cell r="S211" t="e">
            <v>#N/A</v>
          </cell>
          <cell r="T211" t="e">
            <v>#N/A</v>
          </cell>
          <cell r="U211" t="e">
            <v>#N/A</v>
          </cell>
          <cell r="V211" t="str">
            <v>Juli</v>
          </cell>
          <cell r="X211">
            <v>15</v>
          </cell>
          <cell r="Z211" t="str">
            <v>E</v>
          </cell>
          <cell r="AA211" t="str">
            <v xml:space="preserve">Kendari </v>
          </cell>
        </row>
        <row r="212">
          <cell r="A212">
            <v>205</v>
          </cell>
          <cell r="C212">
            <v>0</v>
          </cell>
          <cell r="D212" t="e">
            <v>#N/A</v>
          </cell>
          <cell r="E212" t="e">
            <v>#N/A</v>
          </cell>
          <cell r="F212" t="e">
            <v>#N/A</v>
          </cell>
          <cell r="K212">
            <v>1</v>
          </cell>
          <cell r="L212" t="str">
            <v>hari</v>
          </cell>
          <cell r="M212" t="e">
            <v>#N/A</v>
          </cell>
          <cell r="N212" t="e">
            <v>#N/A</v>
          </cell>
          <cell r="O212" t="str">
            <v>Pesawat Terbang</v>
          </cell>
          <cell r="Q212" t="e">
            <v>#N/A</v>
          </cell>
          <cell r="R212" t="e">
            <v>#N/A</v>
          </cell>
          <cell r="S212" t="e">
            <v>#N/A</v>
          </cell>
          <cell r="T212" t="e">
            <v>#N/A</v>
          </cell>
          <cell r="U212" t="e">
            <v>#N/A</v>
          </cell>
          <cell r="Z212" t="e">
            <v>#N/A</v>
          </cell>
        </row>
        <row r="213">
          <cell r="A213">
            <v>206</v>
          </cell>
          <cell r="B213" t="str">
            <v>----</v>
          </cell>
          <cell r="C213" t="str">
            <v xml:space="preserve">Nawung Agora S.Sos </v>
          </cell>
          <cell r="D213" t="str">
            <v>III/A</v>
          </cell>
          <cell r="E213" t="str">
            <v xml:space="preserve">Penata Muda </v>
          </cell>
          <cell r="F213" t="str">
            <v xml:space="preserve">Staf Subdit Data dan Informasi </v>
          </cell>
          <cell r="G213" t="str">
            <v>Mataram</v>
          </cell>
          <cell r="H213">
            <v>2317800</v>
          </cell>
          <cell r="I213">
            <v>39573</v>
          </cell>
          <cell r="J213">
            <v>39575</v>
          </cell>
          <cell r="K213">
            <v>3</v>
          </cell>
          <cell r="L213" t="str">
            <v>hari</v>
          </cell>
          <cell r="M213">
            <v>350000</v>
          </cell>
          <cell r="N213">
            <v>350000</v>
          </cell>
          <cell r="O213" t="str">
            <v>Pesawat Terbang</v>
          </cell>
          <cell r="P213" t="str">
            <v>01.0030.0062.524119 ( A )</v>
          </cell>
          <cell r="Q213" t="str">
            <v>Penyelenggaraan Pameran dan Penyusunan Peta Tematik Bidang Cipta Karya</v>
          </cell>
          <cell r="R213" t="str">
            <v>Ir. Dwityo A. Soeranto, MURP</v>
          </cell>
          <cell r="S213" t="str">
            <v xml:space="preserve">Pembinaan dan Pengembangan Pemanfaatan Data dan Informasi </v>
          </cell>
          <cell r="T213" t="str">
            <v>DI</v>
          </cell>
          <cell r="U213">
            <v>110040670</v>
          </cell>
          <cell r="V213" t="str">
            <v xml:space="preserve">Mei </v>
          </cell>
          <cell r="X213">
            <v>2</v>
          </cell>
          <cell r="Y213">
            <v>20000</v>
          </cell>
          <cell r="Z213" t="str">
            <v>E</v>
          </cell>
          <cell r="AA213" t="str">
            <v>Mataram</v>
          </cell>
        </row>
        <row r="214">
          <cell r="A214">
            <v>207</v>
          </cell>
          <cell r="B214">
            <v>110062721</v>
          </cell>
          <cell r="C214" t="str">
            <v>Joni Santoso</v>
          </cell>
          <cell r="D214" t="str">
            <v>II/a</v>
          </cell>
          <cell r="E214" t="str">
            <v xml:space="preserve">Pengatur Muda </v>
          </cell>
          <cell r="F214" t="str">
            <v xml:space="preserve">Staf Subdit Data dan Informasi </v>
          </cell>
          <cell r="G214" t="str">
            <v>Mataram</v>
          </cell>
          <cell r="H214">
            <v>2317800</v>
          </cell>
          <cell r="I214">
            <v>39573</v>
          </cell>
          <cell r="J214">
            <v>39575</v>
          </cell>
          <cell r="K214">
            <v>3</v>
          </cell>
          <cell r="L214" t="str">
            <v>hari</v>
          </cell>
          <cell r="M214">
            <v>350000</v>
          </cell>
          <cell r="N214">
            <v>215000</v>
          </cell>
          <cell r="O214" t="str">
            <v>Pesawat Terbang</v>
          </cell>
          <cell r="P214" t="str">
            <v>01.0030.0062.524119 ( A )</v>
          </cell>
          <cell r="Q214" t="str">
            <v>Penyelenggaraan Pameran dan Penyusunan Peta Tematik Bidang Cipta Karya</v>
          </cell>
          <cell r="R214" t="str">
            <v>Ir. Dwityo A. Soeranto, MURP</v>
          </cell>
          <cell r="S214" t="str">
            <v xml:space="preserve">Pembinaan dan Pengembangan Pemanfaatan Data dan Informasi </v>
          </cell>
          <cell r="T214" t="str">
            <v>DI</v>
          </cell>
          <cell r="U214">
            <v>110040670</v>
          </cell>
          <cell r="V214" t="str">
            <v xml:space="preserve">Mei </v>
          </cell>
          <cell r="X214">
            <v>2</v>
          </cell>
          <cell r="Y214">
            <v>20000</v>
          </cell>
          <cell r="Z214" t="str">
            <v>F</v>
          </cell>
          <cell r="AA214" t="str">
            <v>Mataram</v>
          </cell>
        </row>
        <row r="215">
          <cell r="A215">
            <v>208</v>
          </cell>
          <cell r="B215" t="str">
            <v>---</v>
          </cell>
          <cell r="C215" t="str">
            <v>Nur Eniwati, SE</v>
          </cell>
          <cell r="D215" t="str">
            <v>III/A</v>
          </cell>
          <cell r="E215" t="str">
            <v xml:space="preserve">Penata Muda </v>
          </cell>
          <cell r="F215" t="str">
            <v xml:space="preserve">Staf Subdit Data dan Informasi </v>
          </cell>
          <cell r="G215" t="str">
            <v>Kupang</v>
          </cell>
          <cell r="H215">
            <v>3884000</v>
          </cell>
          <cell r="I215">
            <v>39573</v>
          </cell>
          <cell r="J215">
            <v>39575</v>
          </cell>
          <cell r="K215">
            <v>3</v>
          </cell>
          <cell r="L215" t="str">
            <v>hari</v>
          </cell>
          <cell r="M215">
            <v>350000</v>
          </cell>
          <cell r="N215">
            <v>275000</v>
          </cell>
          <cell r="O215" t="str">
            <v>Pesawat Terbang</v>
          </cell>
          <cell r="P215" t="str">
            <v>01.0030.0062.524119 ( A )</v>
          </cell>
          <cell r="Q215" t="str">
            <v>Penyelenggaraan Pameran dan Penyusunan Peta Tematik Bidang Cipta Karya</v>
          </cell>
          <cell r="R215" t="str">
            <v>Ir. Dwityo A. Soeranto, MURP</v>
          </cell>
          <cell r="S215" t="str">
            <v xml:space="preserve">Pembinaan dan Pengembangan Pemanfaatan Data dan Informasi </v>
          </cell>
          <cell r="T215" t="str">
            <v>DI</v>
          </cell>
          <cell r="U215">
            <v>110040670</v>
          </cell>
          <cell r="V215" t="str">
            <v xml:space="preserve">Mei </v>
          </cell>
          <cell r="X215">
            <v>2</v>
          </cell>
          <cell r="Y215">
            <v>20000</v>
          </cell>
          <cell r="Z215" t="str">
            <v>E</v>
          </cell>
          <cell r="AA215" t="str">
            <v>Kupang</v>
          </cell>
        </row>
        <row r="216">
          <cell r="A216">
            <v>209</v>
          </cell>
          <cell r="B216" t="str">
            <v>--</v>
          </cell>
          <cell r="C216" t="str">
            <v>Djati Waluyo W, Amd</v>
          </cell>
          <cell r="D216" t="str">
            <v>II/B</v>
          </cell>
          <cell r="E216" t="str">
            <v>Pengatur Muda Tingkat I</v>
          </cell>
          <cell r="F216" t="str">
            <v xml:space="preserve">Staf Subdit Data dan Informasi </v>
          </cell>
          <cell r="G216" t="str">
            <v>Kupang</v>
          </cell>
          <cell r="H216">
            <v>3884000</v>
          </cell>
          <cell r="I216">
            <v>39573</v>
          </cell>
          <cell r="J216">
            <v>39575</v>
          </cell>
          <cell r="K216">
            <v>3</v>
          </cell>
          <cell r="L216" t="str">
            <v>hari</v>
          </cell>
          <cell r="M216">
            <v>350000</v>
          </cell>
          <cell r="N216">
            <v>220000</v>
          </cell>
          <cell r="O216" t="str">
            <v>Pesawat Terbang</v>
          </cell>
          <cell r="P216" t="str">
            <v>01.0030.0062.524119 ( A )</v>
          </cell>
          <cell r="Q216" t="str">
            <v>Penyelenggaraan Pameran dan Penyusunan Peta Tematik Bidang Cipta Karya</v>
          </cell>
          <cell r="R216" t="str">
            <v>Ir. Dwityo A. Soeranto, MURP</v>
          </cell>
          <cell r="S216" t="str">
            <v xml:space="preserve">Pembinaan dan Pengembangan Pemanfaatan Data dan Informasi </v>
          </cell>
          <cell r="T216" t="str">
            <v>DI</v>
          </cell>
          <cell r="U216">
            <v>110040670</v>
          </cell>
          <cell r="V216" t="str">
            <v xml:space="preserve">Mei </v>
          </cell>
          <cell r="X216">
            <v>2</v>
          </cell>
          <cell r="Y216">
            <v>20000</v>
          </cell>
          <cell r="Z216" t="str">
            <v>F</v>
          </cell>
          <cell r="AA216" t="str">
            <v>Kupang</v>
          </cell>
        </row>
        <row r="217">
          <cell r="A217">
            <v>210</v>
          </cell>
          <cell r="B217">
            <v>110047766</v>
          </cell>
          <cell r="C217" t="str">
            <v>Ir. Djoko Karsono, MT</v>
          </cell>
          <cell r="D217" t="str">
            <v>IV/A</v>
          </cell>
          <cell r="E217" t="str">
            <v xml:space="preserve">Pembina </v>
          </cell>
          <cell r="F217" t="str">
            <v xml:space="preserve">Kasie Dokumentasi dan Publikasi </v>
          </cell>
          <cell r="G217" t="str">
            <v>Manokwari</v>
          </cell>
          <cell r="H217">
            <v>5176400</v>
          </cell>
          <cell r="I217">
            <v>39576</v>
          </cell>
          <cell r="J217">
            <v>39578</v>
          </cell>
          <cell r="K217">
            <v>3</v>
          </cell>
          <cell r="L217" t="str">
            <v>hari</v>
          </cell>
          <cell r="M217">
            <v>400000</v>
          </cell>
          <cell r="N217">
            <v>440000</v>
          </cell>
          <cell r="O217" t="str">
            <v>Pesawat Terbang</v>
          </cell>
          <cell r="P217" t="str">
            <v>01.0030.0062.524119 ( A )</v>
          </cell>
          <cell r="Q217" t="str">
            <v>Penyelenggaraan Pameran dan Penyusunan Peta Tematik Bidang Cipta Karya</v>
          </cell>
          <cell r="R217" t="str">
            <v>Ir. Dwityo A. Soeranto, MURP</v>
          </cell>
          <cell r="S217" t="str">
            <v xml:space="preserve">Pembinaan dan Pengembangan Pemanfaatan Data dan Informasi </v>
          </cell>
          <cell r="T217" t="str">
            <v>DI</v>
          </cell>
          <cell r="U217">
            <v>110040670</v>
          </cell>
          <cell r="V217" t="str">
            <v xml:space="preserve">Mei </v>
          </cell>
          <cell r="X217">
            <v>7</v>
          </cell>
          <cell r="Y217">
            <v>15000</v>
          </cell>
          <cell r="Z217" t="str">
            <v>D</v>
          </cell>
          <cell r="AA217" t="str">
            <v>Manokwari</v>
          </cell>
        </row>
        <row r="218">
          <cell r="A218">
            <v>211</v>
          </cell>
          <cell r="B218">
            <v>110042327</v>
          </cell>
          <cell r="C218" t="str">
            <v>Luargo</v>
          </cell>
          <cell r="D218" t="str">
            <v>III/A</v>
          </cell>
          <cell r="E218" t="str">
            <v xml:space="preserve">Penata Muda </v>
          </cell>
          <cell r="F218" t="str">
            <v xml:space="preserve">Staf Subdit Data dan Informasi </v>
          </cell>
          <cell r="G218" t="str">
            <v>Manokwari</v>
          </cell>
          <cell r="H218">
            <v>5176400</v>
          </cell>
          <cell r="I218">
            <v>39576</v>
          </cell>
          <cell r="J218">
            <v>39578</v>
          </cell>
          <cell r="K218">
            <v>3</v>
          </cell>
          <cell r="L218" t="str">
            <v>hari</v>
          </cell>
          <cell r="M218">
            <v>400000</v>
          </cell>
          <cell r="N218">
            <v>330000</v>
          </cell>
          <cell r="O218" t="str">
            <v>Pesawat Terbang</v>
          </cell>
          <cell r="P218" t="str">
            <v>01.0030.0062.524119 ( A )</v>
          </cell>
          <cell r="Q218" t="str">
            <v>Penyelenggaraan Pameran dan Penyusunan Peta Tematik Bidang Cipta Karya</v>
          </cell>
          <cell r="R218" t="str">
            <v>Ir. Dwityo A. Soeranto, MURP</v>
          </cell>
          <cell r="S218" t="str">
            <v xml:space="preserve">Pembinaan dan Pengembangan Pemanfaatan Data dan Informasi </v>
          </cell>
          <cell r="T218" t="str">
            <v>DI</v>
          </cell>
          <cell r="U218">
            <v>110040670</v>
          </cell>
          <cell r="V218" t="str">
            <v xml:space="preserve">Mei </v>
          </cell>
          <cell r="X218">
            <v>7</v>
          </cell>
          <cell r="Y218">
            <v>15000</v>
          </cell>
          <cell r="Z218" t="str">
            <v>E</v>
          </cell>
          <cell r="AA218" t="str">
            <v>Manokwari</v>
          </cell>
        </row>
        <row r="219">
          <cell r="A219">
            <v>212</v>
          </cell>
          <cell r="B219">
            <v>110027460</v>
          </cell>
          <cell r="C219" t="str">
            <v>M. Hasan, BE</v>
          </cell>
          <cell r="D219" t="str">
            <v>III/C</v>
          </cell>
          <cell r="E219" t="str">
            <v xml:space="preserve">Penata </v>
          </cell>
          <cell r="F219" t="str">
            <v xml:space="preserve">Staf Subdit Data dan Informasi </v>
          </cell>
          <cell r="G219" t="str">
            <v xml:space="preserve">Medan </v>
          </cell>
          <cell r="H219">
            <v>2996500</v>
          </cell>
          <cell r="I219">
            <v>39576</v>
          </cell>
          <cell r="J219">
            <v>39578</v>
          </cell>
          <cell r="K219">
            <v>3</v>
          </cell>
          <cell r="L219" t="str">
            <v>hari</v>
          </cell>
          <cell r="M219">
            <v>300000</v>
          </cell>
          <cell r="N219">
            <v>300000</v>
          </cell>
          <cell r="O219" t="str">
            <v>Pesawat Terbang</v>
          </cell>
          <cell r="P219" t="str">
            <v>01.0030.0062.524119 ( A )</v>
          </cell>
          <cell r="Q219" t="str">
            <v>Penyelenggaraan Pameran dan Penyusunan Peta Tematik Bidang Cipta Karya</v>
          </cell>
          <cell r="R219" t="str">
            <v>Ir. Dwityo A. Soeranto, MURP</v>
          </cell>
          <cell r="S219" t="str">
            <v xml:space="preserve">Pembinaan dan Pengembangan Pemanfaatan Data dan Informasi </v>
          </cell>
          <cell r="T219" t="str">
            <v>DI</v>
          </cell>
          <cell r="U219">
            <v>110040670</v>
          </cell>
          <cell r="V219" t="str">
            <v xml:space="preserve">Mei </v>
          </cell>
          <cell r="X219">
            <v>7</v>
          </cell>
          <cell r="Y219">
            <v>25000</v>
          </cell>
          <cell r="Z219" t="str">
            <v>E</v>
          </cell>
          <cell r="AA219" t="str">
            <v xml:space="preserve">Medan </v>
          </cell>
        </row>
        <row r="220">
          <cell r="A220">
            <v>213</v>
          </cell>
          <cell r="B220">
            <v>110035858</v>
          </cell>
          <cell r="C220" t="str">
            <v>Herni Widayanti, S.Sos</v>
          </cell>
          <cell r="D220" t="str">
            <v>III/B</v>
          </cell>
          <cell r="E220" t="str">
            <v xml:space="preserve">Penata Muda Tingkat I </v>
          </cell>
          <cell r="F220" t="str">
            <v xml:space="preserve">Staf Subdit Data dan Informasi </v>
          </cell>
          <cell r="G220" t="str">
            <v xml:space="preserve">Medan </v>
          </cell>
          <cell r="H220">
            <v>2996500</v>
          </cell>
          <cell r="I220">
            <v>39576</v>
          </cell>
          <cell r="J220">
            <v>39578</v>
          </cell>
          <cell r="K220">
            <v>3</v>
          </cell>
          <cell r="L220" t="str">
            <v>hari</v>
          </cell>
          <cell r="M220">
            <v>300000</v>
          </cell>
          <cell r="N220">
            <v>300000</v>
          </cell>
          <cell r="O220" t="str">
            <v>Pesawat Terbang</v>
          </cell>
          <cell r="P220" t="str">
            <v>01.0030.0062.524119 ( A )</v>
          </cell>
          <cell r="Q220" t="str">
            <v>Penyelenggaraan Pameran dan Penyusunan Peta Tematik Bidang Cipta Karya</v>
          </cell>
          <cell r="R220" t="str">
            <v>Ir. Dwityo A. Soeranto, MURP</v>
          </cell>
          <cell r="S220" t="str">
            <v xml:space="preserve">Pembinaan dan Pengembangan Pemanfaatan Data dan Informasi </v>
          </cell>
          <cell r="T220" t="str">
            <v>DI</v>
          </cell>
          <cell r="U220">
            <v>110040670</v>
          </cell>
          <cell r="V220" t="str">
            <v xml:space="preserve">Mei </v>
          </cell>
          <cell r="X220">
            <v>7</v>
          </cell>
          <cell r="Y220">
            <v>25000</v>
          </cell>
          <cell r="Z220" t="str">
            <v>E</v>
          </cell>
          <cell r="AA220" t="str">
            <v xml:space="preserve">Medan </v>
          </cell>
        </row>
        <row r="221">
          <cell r="A221">
            <v>214</v>
          </cell>
          <cell r="B221">
            <v>110057951</v>
          </cell>
          <cell r="C221" t="str">
            <v>Bhima Dhananjaya, ST</v>
          </cell>
          <cell r="D221" t="str">
            <v>III/A</v>
          </cell>
          <cell r="E221" t="str">
            <v xml:space="preserve">Penata Muda </v>
          </cell>
          <cell r="F221" t="str">
            <v xml:space="preserve">Staf Subdit Data dan Informasi </v>
          </cell>
          <cell r="G221" t="str">
            <v xml:space="preserve">Makasar </v>
          </cell>
          <cell r="H221">
            <v>3035000</v>
          </cell>
          <cell r="I221">
            <v>39576</v>
          </cell>
          <cell r="J221">
            <v>39578</v>
          </cell>
          <cell r="K221">
            <v>3</v>
          </cell>
          <cell r="L221" t="str">
            <v>hari</v>
          </cell>
          <cell r="M221">
            <v>350000</v>
          </cell>
          <cell r="N221">
            <v>385000</v>
          </cell>
          <cell r="O221" t="str">
            <v>Pesawat Terbang</v>
          </cell>
          <cell r="P221" t="str">
            <v>01.0030.0062.524119 ( A )</v>
          </cell>
          <cell r="Q221" t="str">
            <v>Penyelenggaraan Pameran dan Penyusunan Peta Tematik Bidang Cipta Karya</v>
          </cell>
          <cell r="R221" t="str">
            <v>Ir. Dwityo A. Soeranto, MURP</v>
          </cell>
          <cell r="S221" t="str">
            <v xml:space="preserve">Pembinaan dan Pengembangan Pemanfaatan Data dan Informasi </v>
          </cell>
          <cell r="T221" t="str">
            <v>DI</v>
          </cell>
          <cell r="U221">
            <v>110040670</v>
          </cell>
          <cell r="V221" t="str">
            <v xml:space="preserve">Mei </v>
          </cell>
          <cell r="X221">
            <v>7</v>
          </cell>
          <cell r="Y221">
            <v>30000</v>
          </cell>
          <cell r="Z221" t="str">
            <v>E</v>
          </cell>
          <cell r="AA221" t="str">
            <v xml:space="preserve">Makasar </v>
          </cell>
        </row>
        <row r="222">
          <cell r="A222">
            <v>215</v>
          </cell>
          <cell r="B222">
            <v>110022507</v>
          </cell>
          <cell r="C222" t="str">
            <v>Fadjar Subchi</v>
          </cell>
          <cell r="D222" t="str">
            <v>II/C</v>
          </cell>
          <cell r="E222" t="str">
            <v xml:space="preserve">Pengatur </v>
          </cell>
          <cell r="F222" t="str">
            <v xml:space="preserve">Staf Subdit Data dan Informasi </v>
          </cell>
          <cell r="G222" t="str">
            <v xml:space="preserve">Makasar </v>
          </cell>
          <cell r="H222">
            <v>3035000</v>
          </cell>
          <cell r="I222">
            <v>39576</v>
          </cell>
          <cell r="J222">
            <v>39578</v>
          </cell>
          <cell r="K222">
            <v>3</v>
          </cell>
          <cell r="L222" t="str">
            <v>hari</v>
          </cell>
          <cell r="M222">
            <v>350000</v>
          </cell>
          <cell r="N222">
            <v>220000</v>
          </cell>
          <cell r="O222" t="str">
            <v>Pesawat Terbang</v>
          </cell>
          <cell r="P222" t="str">
            <v>01.0030.0062.524119 ( A )</v>
          </cell>
          <cell r="Q222" t="str">
            <v>Penyelenggaraan Pameran dan Penyusunan Peta Tematik Bidang Cipta Karya</v>
          </cell>
          <cell r="R222" t="str">
            <v>Ir. Dwityo A. Soeranto, MURP</v>
          </cell>
          <cell r="S222" t="str">
            <v xml:space="preserve">Pembinaan dan Pengembangan Pemanfaatan Data dan Informasi </v>
          </cell>
          <cell r="T222" t="str">
            <v>DI</v>
          </cell>
          <cell r="U222">
            <v>110040670</v>
          </cell>
          <cell r="V222" t="str">
            <v xml:space="preserve">Mei </v>
          </cell>
          <cell r="X222">
            <v>7</v>
          </cell>
          <cell r="Y222">
            <v>30000</v>
          </cell>
          <cell r="Z222" t="str">
            <v>F</v>
          </cell>
          <cell r="AA222" t="str">
            <v xml:space="preserve">Makasar </v>
          </cell>
        </row>
        <row r="223">
          <cell r="A223">
            <v>216</v>
          </cell>
          <cell r="B223">
            <v>110035238</v>
          </cell>
          <cell r="C223" t="str">
            <v>Riama Simbolon, BA</v>
          </cell>
          <cell r="D223" t="str">
            <v>III/C</v>
          </cell>
          <cell r="E223" t="str">
            <v xml:space="preserve">Penata </v>
          </cell>
          <cell r="F223" t="str">
            <v xml:space="preserve">Staf Subdit Data dan Informasi </v>
          </cell>
          <cell r="G223" t="str">
            <v>Jayapura</v>
          </cell>
          <cell r="H223">
            <v>6756300</v>
          </cell>
          <cell r="I223">
            <v>39594</v>
          </cell>
          <cell r="J223">
            <v>39596</v>
          </cell>
          <cell r="K223">
            <v>3</v>
          </cell>
          <cell r="L223" t="str">
            <v>hari</v>
          </cell>
          <cell r="M223">
            <v>450000</v>
          </cell>
          <cell r="N223">
            <v>375000</v>
          </cell>
          <cell r="O223" t="str">
            <v>Pesawat Terbang</v>
          </cell>
          <cell r="P223" t="str">
            <v>01.0030.0062.524119 ( A )</v>
          </cell>
          <cell r="Q223" t="str">
            <v>Penyelenggaraan Pameran dan Penyusunan Peta Tematik Bidang Cipta Karya</v>
          </cell>
          <cell r="R223" t="str">
            <v>Ir. Dwityo A. Soeranto, MURP</v>
          </cell>
          <cell r="S223" t="str">
            <v xml:space="preserve">Pembinaan dan Pengembangan Pemanfaatan Data dan Informasi </v>
          </cell>
          <cell r="T223" t="str">
            <v>DI</v>
          </cell>
          <cell r="U223">
            <v>110040670</v>
          </cell>
          <cell r="V223" t="str">
            <v xml:space="preserve">Mei </v>
          </cell>
          <cell r="X223">
            <v>23</v>
          </cell>
          <cell r="Y223">
            <v>10000</v>
          </cell>
          <cell r="Z223" t="str">
            <v>E</v>
          </cell>
          <cell r="AA223" t="str">
            <v>Jayapura</v>
          </cell>
        </row>
        <row r="224">
          <cell r="A224">
            <v>217</v>
          </cell>
          <cell r="B224">
            <v>110031791</v>
          </cell>
          <cell r="C224" t="str">
            <v>Ahmad Saal</v>
          </cell>
          <cell r="D224" t="str">
            <v>II/D</v>
          </cell>
          <cell r="E224" t="str">
            <v xml:space="preserve">Pengatur Tingkat I </v>
          </cell>
          <cell r="F224" t="str">
            <v xml:space="preserve">Staf Subdit Data dan Informasi </v>
          </cell>
          <cell r="G224" t="str">
            <v>Jayapura</v>
          </cell>
          <cell r="H224">
            <v>6756300</v>
          </cell>
          <cell r="I224">
            <v>39594</v>
          </cell>
          <cell r="J224">
            <v>39596</v>
          </cell>
          <cell r="K224">
            <v>3</v>
          </cell>
          <cell r="L224" t="str">
            <v>hari</v>
          </cell>
          <cell r="M224">
            <v>450000</v>
          </cell>
          <cell r="N224">
            <v>275000</v>
          </cell>
          <cell r="O224" t="str">
            <v>Pesawat Terbang</v>
          </cell>
          <cell r="P224" t="str">
            <v>01.0030.0062.524119 ( A )</v>
          </cell>
          <cell r="Q224" t="str">
            <v>Penyelenggaraan Pameran dan Penyusunan Peta Tematik Bidang Cipta Karya</v>
          </cell>
          <cell r="R224" t="str">
            <v>Ir. Dwityo A. Soeranto, MURP</v>
          </cell>
          <cell r="S224" t="str">
            <v xml:space="preserve">Pembinaan dan Pengembangan Pemanfaatan Data dan Informasi </v>
          </cell>
          <cell r="T224" t="str">
            <v>DI</v>
          </cell>
          <cell r="U224">
            <v>110040670</v>
          </cell>
          <cell r="V224" t="str">
            <v xml:space="preserve">Mei </v>
          </cell>
          <cell r="X224">
            <v>23</v>
          </cell>
          <cell r="Y224">
            <v>10000</v>
          </cell>
          <cell r="Z224" t="str">
            <v>F</v>
          </cell>
          <cell r="AA224" t="str">
            <v>Jayapura</v>
          </cell>
        </row>
        <row r="225">
          <cell r="A225">
            <v>218</v>
          </cell>
          <cell r="B225">
            <v>110053779</v>
          </cell>
          <cell r="C225" t="str">
            <v>Deden Setyawan, BE</v>
          </cell>
          <cell r="D225" t="str">
            <v>III/A</v>
          </cell>
          <cell r="E225" t="str">
            <v xml:space="preserve">Penata Muda </v>
          </cell>
          <cell r="F225" t="str">
            <v xml:space="preserve">Staf Subdit Data dan Informasi </v>
          </cell>
          <cell r="G225" t="str">
            <v xml:space="preserve">Yogyakarta </v>
          </cell>
          <cell r="H225">
            <v>1430400</v>
          </cell>
          <cell r="I225">
            <v>39594</v>
          </cell>
          <cell r="J225">
            <v>39596</v>
          </cell>
          <cell r="K225">
            <v>3</v>
          </cell>
          <cell r="L225" t="str">
            <v>hari</v>
          </cell>
          <cell r="M225">
            <v>350000</v>
          </cell>
          <cell r="N225">
            <v>330000</v>
          </cell>
          <cell r="O225" t="str">
            <v>Pesawat Terbang</v>
          </cell>
          <cell r="P225" t="str">
            <v>01.0030.0062.524119 ( A )</v>
          </cell>
          <cell r="Q225" t="str">
            <v>Penyelenggaraan Pameran dan Penyusunan Peta Tematik Bidang Cipta Karya</v>
          </cell>
          <cell r="R225" t="str">
            <v>Ir. Dwityo A. Soeranto, MURP</v>
          </cell>
          <cell r="S225" t="str">
            <v xml:space="preserve">Pembinaan dan Pengembangan Pemanfaatan Data dan Informasi </v>
          </cell>
          <cell r="T225" t="str">
            <v>DI</v>
          </cell>
          <cell r="U225">
            <v>110040670</v>
          </cell>
          <cell r="V225" t="str">
            <v xml:space="preserve">Mei </v>
          </cell>
          <cell r="X225">
            <v>23</v>
          </cell>
          <cell r="Y225">
            <v>25000</v>
          </cell>
          <cell r="Z225" t="str">
            <v>E</v>
          </cell>
          <cell r="AA225" t="str">
            <v xml:space="preserve">Yogyakarta </v>
          </cell>
        </row>
        <row r="226">
          <cell r="A226">
            <v>219</v>
          </cell>
          <cell r="B226">
            <v>110047019</v>
          </cell>
          <cell r="C226" t="str">
            <v>Sri Purwati, S.Sos</v>
          </cell>
          <cell r="D226" t="str">
            <v>III/A</v>
          </cell>
          <cell r="E226" t="str">
            <v xml:space="preserve">Penata Muda </v>
          </cell>
          <cell r="F226" t="str">
            <v xml:space="preserve">Staf Subdit Data dan Informasi </v>
          </cell>
          <cell r="G226" t="str">
            <v xml:space="preserve">Yogyakarta </v>
          </cell>
          <cell r="H226">
            <v>1430400</v>
          </cell>
          <cell r="I226">
            <v>39594</v>
          </cell>
          <cell r="J226">
            <v>39596</v>
          </cell>
          <cell r="K226">
            <v>3</v>
          </cell>
          <cell r="L226" t="str">
            <v>hari</v>
          </cell>
          <cell r="M226">
            <v>350000</v>
          </cell>
          <cell r="N226">
            <v>330000</v>
          </cell>
          <cell r="O226" t="str">
            <v>Pesawat Terbang</v>
          </cell>
          <cell r="P226" t="str">
            <v>01.0030.0062.524119 ( A )</v>
          </cell>
          <cell r="Q226" t="str">
            <v>Penyelenggaraan Pameran dan Penyusunan Peta Tematik Bidang Cipta Karya</v>
          </cell>
          <cell r="R226" t="str">
            <v>Ir. Dwityo A. Soeranto, MURP</v>
          </cell>
          <cell r="S226" t="str">
            <v xml:space="preserve">Pembinaan dan Pengembangan Pemanfaatan Data dan Informasi </v>
          </cell>
          <cell r="T226" t="str">
            <v>DI</v>
          </cell>
          <cell r="U226">
            <v>110040670</v>
          </cell>
          <cell r="V226" t="str">
            <v xml:space="preserve">Mei </v>
          </cell>
          <cell r="X226">
            <v>23</v>
          </cell>
          <cell r="Y226">
            <v>25000</v>
          </cell>
          <cell r="Z226" t="str">
            <v>E</v>
          </cell>
          <cell r="AA226" t="str">
            <v xml:space="preserve">Yogyakarta </v>
          </cell>
        </row>
        <row r="227">
          <cell r="A227">
            <v>220</v>
          </cell>
          <cell r="B227">
            <v>110045359</v>
          </cell>
          <cell r="C227" t="str">
            <v>Darlina</v>
          </cell>
          <cell r="D227" t="str">
            <v>III/A</v>
          </cell>
          <cell r="E227" t="str">
            <v xml:space="preserve">Penata Muda </v>
          </cell>
          <cell r="F227" t="str">
            <v xml:space="preserve">Staf Subdit Data dan Informasi </v>
          </cell>
          <cell r="G227" t="str">
            <v>Serang</v>
          </cell>
          <cell r="I227">
            <v>39594</v>
          </cell>
          <cell r="J227">
            <v>39596</v>
          </cell>
          <cell r="K227">
            <v>3</v>
          </cell>
          <cell r="L227" t="str">
            <v>hari</v>
          </cell>
          <cell r="M227">
            <v>300000</v>
          </cell>
          <cell r="N227">
            <v>385000</v>
          </cell>
          <cell r="O227" t="str">
            <v>Kendaraan Dinas</v>
          </cell>
          <cell r="P227" t="str">
            <v>01.0030.0062.524119 ( A )</v>
          </cell>
          <cell r="Q227" t="str">
            <v>Penyelenggaraan Pameran dan Penyusunan Peta Tematik Bidang Cipta Karya</v>
          </cell>
          <cell r="R227" t="str">
            <v>Ir. Dwityo A. Soeranto, MURP</v>
          </cell>
          <cell r="S227" t="str">
            <v xml:space="preserve">Pembinaan dan Pengembangan Pemanfaatan Data dan Informasi </v>
          </cell>
          <cell r="T227" t="str">
            <v>DI</v>
          </cell>
          <cell r="U227">
            <v>110040670</v>
          </cell>
          <cell r="V227" t="str">
            <v xml:space="preserve">Mei </v>
          </cell>
          <cell r="X227">
            <v>23</v>
          </cell>
          <cell r="Z227" t="str">
            <v>E</v>
          </cell>
          <cell r="AA227" t="str">
            <v>Serang</v>
          </cell>
        </row>
        <row r="228">
          <cell r="A228">
            <v>221</v>
          </cell>
          <cell r="B228">
            <v>110042327</v>
          </cell>
          <cell r="C228" t="str">
            <v>Luargo</v>
          </cell>
          <cell r="D228" t="str">
            <v>III/A</v>
          </cell>
          <cell r="E228" t="str">
            <v xml:space="preserve">Penata Muda </v>
          </cell>
          <cell r="F228" t="str">
            <v xml:space="preserve">Staf Subdit Data dan Informasi </v>
          </cell>
          <cell r="I228">
            <v>39594</v>
          </cell>
          <cell r="J228">
            <v>39596</v>
          </cell>
          <cell r="K228">
            <v>3</v>
          </cell>
          <cell r="L228" t="str">
            <v>hari</v>
          </cell>
          <cell r="M228" t="e">
            <v>#N/A</v>
          </cell>
          <cell r="N228" t="e">
            <v>#N/A</v>
          </cell>
          <cell r="O228" t="str">
            <v>Pesawat Terbang</v>
          </cell>
          <cell r="P228" t="str">
            <v>01.0030.0062.524119 ( A )</v>
          </cell>
          <cell r="Q228" t="str">
            <v>Penyelenggaraan Pameran dan Penyusunan Peta Tematik Bidang Cipta Karya</v>
          </cell>
          <cell r="R228" t="str">
            <v>Ir. Dwityo A. Soeranto, MURP</v>
          </cell>
          <cell r="S228" t="str">
            <v xml:space="preserve">Pembinaan dan Pengembangan Pemanfaatan Data dan Informasi </v>
          </cell>
          <cell r="T228" t="str">
            <v>DI</v>
          </cell>
          <cell r="U228">
            <v>110040670</v>
          </cell>
          <cell r="V228" t="str">
            <v xml:space="preserve">Mei </v>
          </cell>
          <cell r="X228">
            <v>23</v>
          </cell>
          <cell r="Z228" t="str">
            <v>E</v>
          </cell>
        </row>
        <row r="229">
          <cell r="A229">
            <v>222</v>
          </cell>
          <cell r="B229">
            <v>110022507</v>
          </cell>
          <cell r="C229" t="str">
            <v>Fadjar Subchi</v>
          </cell>
          <cell r="D229" t="str">
            <v>II/C</v>
          </cell>
          <cell r="E229" t="str">
            <v xml:space="preserve">Pengatur </v>
          </cell>
          <cell r="F229" t="str">
            <v xml:space="preserve">Staf Subdit Data dan Informasi </v>
          </cell>
          <cell r="G229" t="str">
            <v xml:space="preserve">Palembang </v>
          </cell>
          <cell r="H229">
            <v>1430400</v>
          </cell>
          <cell r="I229">
            <v>39594</v>
          </cell>
          <cell r="J229">
            <v>39596</v>
          </cell>
          <cell r="K229">
            <v>3</v>
          </cell>
          <cell r="L229" t="str">
            <v>hari</v>
          </cell>
          <cell r="M229">
            <v>300000</v>
          </cell>
          <cell r="N229">
            <v>220000</v>
          </cell>
          <cell r="O229" t="str">
            <v>Pesawat Terbang</v>
          </cell>
          <cell r="P229" t="str">
            <v>01.0030.0062.524119 ( A )</v>
          </cell>
          <cell r="Q229" t="str">
            <v>Penyelenggaraan Pameran dan Penyusunan Peta Tematik Bidang Cipta Karya</v>
          </cell>
          <cell r="R229" t="str">
            <v>Ir. Dwityo A. Soeranto, MURP</v>
          </cell>
          <cell r="S229" t="str">
            <v xml:space="preserve">Pembinaan dan Pengembangan Pemanfaatan Data dan Informasi </v>
          </cell>
          <cell r="T229" t="str">
            <v>DI</v>
          </cell>
          <cell r="U229">
            <v>110040670</v>
          </cell>
          <cell r="V229" t="str">
            <v xml:space="preserve">Mei </v>
          </cell>
          <cell r="X229">
            <v>23</v>
          </cell>
          <cell r="Y229">
            <v>25000</v>
          </cell>
          <cell r="Z229" t="str">
            <v>F</v>
          </cell>
          <cell r="AA229" t="str">
            <v xml:space="preserve">Palembang </v>
          </cell>
        </row>
        <row r="230">
          <cell r="A230">
            <v>223</v>
          </cell>
          <cell r="B230" t="str">
            <v>----</v>
          </cell>
          <cell r="C230" t="str">
            <v xml:space="preserve">Nawung Agora S.Sos </v>
          </cell>
          <cell r="D230" t="str">
            <v>III/A</v>
          </cell>
          <cell r="E230" t="str">
            <v xml:space="preserve">Penata Muda </v>
          </cell>
          <cell r="F230" t="str">
            <v xml:space="preserve">Staf Subdit Data dan Informasi </v>
          </cell>
          <cell r="G230" t="str">
            <v xml:space="preserve">Palembang </v>
          </cell>
          <cell r="H230">
            <v>1430400</v>
          </cell>
          <cell r="I230">
            <v>39594</v>
          </cell>
          <cell r="J230">
            <v>39596</v>
          </cell>
          <cell r="K230">
            <v>3</v>
          </cell>
          <cell r="L230" t="str">
            <v>hari</v>
          </cell>
          <cell r="M230">
            <v>300000</v>
          </cell>
          <cell r="N230">
            <v>275000</v>
          </cell>
          <cell r="O230" t="str">
            <v>Pesawat Terbang</v>
          </cell>
          <cell r="P230" t="str">
            <v>01.0030.0062.524119 ( A )</v>
          </cell>
          <cell r="Q230" t="str">
            <v>Penyelenggaraan Pameran dan Penyusunan Peta Tematik Bidang Cipta Karya</v>
          </cell>
          <cell r="R230" t="str">
            <v>Ir. Dwityo A. Soeranto, MURP</v>
          </cell>
          <cell r="S230" t="str">
            <v xml:space="preserve">Pembinaan dan Pengembangan Pemanfaatan Data dan Informasi </v>
          </cell>
          <cell r="T230" t="str">
            <v>DI</v>
          </cell>
          <cell r="U230">
            <v>110040670</v>
          </cell>
          <cell r="V230" t="str">
            <v xml:space="preserve">Mei </v>
          </cell>
          <cell r="X230">
            <v>23</v>
          </cell>
          <cell r="Y230">
            <v>25000</v>
          </cell>
          <cell r="Z230" t="str">
            <v>E</v>
          </cell>
          <cell r="AA230" t="str">
            <v xml:space="preserve">Palembang </v>
          </cell>
        </row>
        <row r="231">
          <cell r="A231">
            <v>224</v>
          </cell>
          <cell r="B231">
            <v>110047766</v>
          </cell>
          <cell r="C231" t="str">
            <v>Ir. Djoko Karsono, MT</v>
          </cell>
          <cell r="D231" t="str">
            <v>IV/A</v>
          </cell>
          <cell r="E231" t="str">
            <v xml:space="preserve">Pembina </v>
          </cell>
          <cell r="F231" t="str">
            <v xml:space="preserve">Kasie Dokumentasi dan Publikasi </v>
          </cell>
          <cell r="G231" t="str">
            <v xml:space="preserve">Denpasar </v>
          </cell>
          <cell r="H231">
            <v>2329500</v>
          </cell>
          <cell r="I231">
            <v>39595</v>
          </cell>
          <cell r="J231">
            <v>39595</v>
          </cell>
          <cell r="K231">
            <v>1</v>
          </cell>
          <cell r="L231" t="str">
            <v>hari</v>
          </cell>
          <cell r="M231">
            <v>400000</v>
          </cell>
          <cell r="N231">
            <v>935000</v>
          </cell>
          <cell r="O231" t="str">
            <v>Pesawat Terbang</v>
          </cell>
          <cell r="P231" t="str">
            <v>01.0030.0062.524119 ( A )</v>
          </cell>
          <cell r="Q231" t="str">
            <v>Penyelenggaraan Pameran dan Penyusunan Peta Tematik Bidang Cipta Karya</v>
          </cell>
          <cell r="R231" t="str">
            <v>Ir. Dwityo A. Soeranto, MURP</v>
          </cell>
          <cell r="S231" t="str">
            <v xml:space="preserve">Pembinaan dan Pengembangan Pemanfaatan Data dan Informasi </v>
          </cell>
          <cell r="T231" t="str">
            <v>DI</v>
          </cell>
          <cell r="U231">
            <v>110040670</v>
          </cell>
          <cell r="V231" t="str">
            <v xml:space="preserve">Mei </v>
          </cell>
          <cell r="X231">
            <v>26</v>
          </cell>
          <cell r="Y231">
            <v>30000</v>
          </cell>
          <cell r="Z231" t="str">
            <v>D</v>
          </cell>
          <cell r="AA231" t="str">
            <v xml:space="preserve">Denpasar </v>
          </cell>
        </row>
        <row r="232">
          <cell r="A232">
            <v>225</v>
          </cell>
          <cell r="C232">
            <v>0</v>
          </cell>
          <cell r="D232" t="e">
            <v>#N/A</v>
          </cell>
          <cell r="E232" t="e">
            <v>#N/A</v>
          </cell>
          <cell r="F232" t="e">
            <v>#N/A</v>
          </cell>
          <cell r="K232">
            <v>1</v>
          </cell>
          <cell r="L232" t="str">
            <v>hari</v>
          </cell>
          <cell r="M232" t="e">
            <v>#N/A</v>
          </cell>
          <cell r="N232" t="e">
            <v>#N/A</v>
          </cell>
          <cell r="O232" t="str">
            <v>Pesawat Terbang</v>
          </cell>
          <cell r="Q232" t="e">
            <v>#N/A</v>
          </cell>
          <cell r="R232" t="e">
            <v>#N/A</v>
          </cell>
          <cell r="S232" t="e">
            <v>#N/A</v>
          </cell>
          <cell r="T232" t="e">
            <v>#N/A</v>
          </cell>
          <cell r="U232" t="e">
            <v>#N/A</v>
          </cell>
          <cell r="Z232" t="e">
            <v>#N/A</v>
          </cell>
        </row>
        <row r="233">
          <cell r="A233">
            <v>226</v>
          </cell>
          <cell r="B233" t="str">
            <v>---</v>
          </cell>
          <cell r="C233" t="str">
            <v>Nur Eniwati, SE</v>
          </cell>
          <cell r="D233" t="str">
            <v>III/A</v>
          </cell>
          <cell r="E233" t="str">
            <v xml:space="preserve">Penata Muda </v>
          </cell>
          <cell r="F233" t="str">
            <v xml:space="preserve">Staf Subdit Data dan Informasi </v>
          </cell>
          <cell r="G233" t="str">
            <v xml:space="preserve">Kendari </v>
          </cell>
          <cell r="H233">
            <v>3285600</v>
          </cell>
          <cell r="I233">
            <v>39580</v>
          </cell>
          <cell r="J233">
            <v>39582</v>
          </cell>
          <cell r="K233">
            <v>3</v>
          </cell>
          <cell r="L233" t="str">
            <v>hari</v>
          </cell>
          <cell r="M233">
            <v>300000</v>
          </cell>
          <cell r="N233">
            <v>330000</v>
          </cell>
          <cell r="O233" t="str">
            <v>Pesawat Terbang</v>
          </cell>
          <cell r="P233" t="str">
            <v>01.0030.0062.524119 ( A )</v>
          </cell>
          <cell r="Q233" t="str">
            <v>Penyelenggaraan Pameran dan Penyusunan Peta Tematik Bidang Cipta Karya</v>
          </cell>
          <cell r="R233" t="str">
            <v>Ir. Dwityo A. Soeranto, MURP</v>
          </cell>
          <cell r="S233" t="str">
            <v xml:space="preserve">Pembinaan dan Pengembangan Pemanfaatan Data dan Informasi </v>
          </cell>
          <cell r="T233" t="str">
            <v>DI</v>
          </cell>
          <cell r="U233">
            <v>110040670</v>
          </cell>
          <cell r="V233" t="str">
            <v xml:space="preserve">Mei </v>
          </cell>
          <cell r="X233">
            <v>9</v>
          </cell>
          <cell r="Y233">
            <v>8000</v>
          </cell>
          <cell r="Z233" t="str">
            <v>E</v>
          </cell>
          <cell r="AA233" t="str">
            <v xml:space="preserve">Kendari </v>
          </cell>
        </row>
        <row r="234">
          <cell r="A234">
            <v>227</v>
          </cell>
          <cell r="B234" t="str">
            <v>--</v>
          </cell>
          <cell r="C234" t="str">
            <v>Djati Waluyo W, Amd</v>
          </cell>
          <cell r="D234" t="str">
            <v>II/B</v>
          </cell>
          <cell r="E234" t="str">
            <v>Pengatur Muda Tingkat I</v>
          </cell>
          <cell r="F234" t="str">
            <v xml:space="preserve">Staf Subdit Data dan Informasi </v>
          </cell>
          <cell r="G234" t="str">
            <v xml:space="preserve">Kendari </v>
          </cell>
          <cell r="H234">
            <v>3285600</v>
          </cell>
          <cell r="I234">
            <v>39580</v>
          </cell>
          <cell r="J234">
            <v>39582</v>
          </cell>
          <cell r="K234">
            <v>3</v>
          </cell>
          <cell r="L234" t="str">
            <v>hari</v>
          </cell>
          <cell r="M234">
            <v>300000</v>
          </cell>
          <cell r="N234">
            <v>220000</v>
          </cell>
          <cell r="O234" t="str">
            <v>Pesawat Terbang</v>
          </cell>
          <cell r="P234" t="str">
            <v>01.0030.0062.524119 ( A )</v>
          </cell>
          <cell r="Q234" t="str">
            <v>Penyelenggaraan Pameran dan Penyusunan Peta Tematik Bidang Cipta Karya</v>
          </cell>
          <cell r="R234" t="str">
            <v>Ir. Dwityo A. Soeranto, MURP</v>
          </cell>
          <cell r="S234" t="str">
            <v xml:space="preserve">Pembinaan dan Pengembangan Pemanfaatan Data dan Informasi </v>
          </cell>
          <cell r="T234" t="str">
            <v>DI</v>
          </cell>
          <cell r="U234">
            <v>110040670</v>
          </cell>
          <cell r="V234" t="str">
            <v xml:space="preserve">Mei </v>
          </cell>
          <cell r="X234">
            <v>9</v>
          </cell>
          <cell r="Y234">
            <v>8000</v>
          </cell>
          <cell r="Z234" t="str">
            <v>F</v>
          </cell>
          <cell r="AA234" t="str">
            <v xml:space="preserve">Kendari </v>
          </cell>
        </row>
        <row r="235">
          <cell r="A235">
            <v>228</v>
          </cell>
          <cell r="B235">
            <v>110062721</v>
          </cell>
          <cell r="C235" t="str">
            <v>Joni Santoso</v>
          </cell>
          <cell r="D235" t="str">
            <v>II/a</v>
          </cell>
          <cell r="E235" t="str">
            <v xml:space="preserve">Pengatur Muda </v>
          </cell>
          <cell r="F235" t="str">
            <v xml:space="preserve">Staf Subdit Data dan Informasi </v>
          </cell>
          <cell r="G235" t="str">
            <v xml:space="preserve">Kendari </v>
          </cell>
          <cell r="H235">
            <v>3285600</v>
          </cell>
          <cell r="I235">
            <v>39580</v>
          </cell>
          <cell r="J235">
            <v>39582</v>
          </cell>
          <cell r="K235">
            <v>3</v>
          </cell>
          <cell r="L235" t="str">
            <v>hari</v>
          </cell>
          <cell r="M235">
            <v>300000</v>
          </cell>
          <cell r="N235">
            <v>220000</v>
          </cell>
          <cell r="O235" t="str">
            <v>Pesawat Terbang</v>
          </cell>
          <cell r="P235" t="str">
            <v>01.0030.0062.524119 ( A )</v>
          </cell>
          <cell r="Q235" t="str">
            <v>Penyelenggaraan Pameran dan Penyusunan Peta Tematik Bidang Cipta Karya</v>
          </cell>
          <cell r="R235" t="str">
            <v>Ir. Dwityo A. Soeranto, MURP</v>
          </cell>
          <cell r="S235" t="str">
            <v xml:space="preserve">Pembinaan dan Pengembangan Pemanfaatan Data dan Informasi </v>
          </cell>
          <cell r="T235" t="str">
            <v>DI</v>
          </cell>
          <cell r="U235">
            <v>110040670</v>
          </cell>
          <cell r="V235" t="str">
            <v xml:space="preserve">Mei </v>
          </cell>
          <cell r="X235">
            <v>9</v>
          </cell>
          <cell r="Y235">
            <v>8000</v>
          </cell>
          <cell r="Z235" t="str">
            <v>F</v>
          </cell>
          <cell r="AA235" t="str">
            <v xml:space="preserve">Kendari </v>
          </cell>
        </row>
        <row r="236">
          <cell r="A236">
            <v>229</v>
          </cell>
          <cell r="B236">
            <v>110055394</v>
          </cell>
          <cell r="C236" t="str">
            <v>Dra. Wardhiana S.</v>
          </cell>
          <cell r="D236" t="str">
            <v>III/B</v>
          </cell>
          <cell r="E236" t="str">
            <v xml:space="preserve">Penata Muda Tingkat I </v>
          </cell>
          <cell r="F236" t="str">
            <v xml:space="preserve">Staf Subdit Data dan Informasi </v>
          </cell>
          <cell r="G236" t="str">
            <v xml:space="preserve">Makasar </v>
          </cell>
          <cell r="H236">
            <v>3035000</v>
          </cell>
          <cell r="I236">
            <v>39583</v>
          </cell>
          <cell r="J236">
            <v>39585</v>
          </cell>
          <cell r="K236">
            <v>3</v>
          </cell>
          <cell r="L236" t="str">
            <v>hari</v>
          </cell>
          <cell r="M236">
            <v>350000</v>
          </cell>
          <cell r="N236">
            <v>385000</v>
          </cell>
          <cell r="O236" t="str">
            <v>Pesawat Terbang</v>
          </cell>
          <cell r="P236" t="str">
            <v>01.0030.0062.524119 ( A )</v>
          </cell>
          <cell r="Q236" t="str">
            <v>Penyelenggaraan Pameran dan Penyusunan Peta Tematik Bidang Cipta Karya</v>
          </cell>
          <cell r="R236" t="str">
            <v>Ir. Dwityo A. Soeranto, MURP</v>
          </cell>
          <cell r="S236" t="str">
            <v xml:space="preserve">Pembinaan dan Pengembangan Pemanfaatan Data dan Informasi </v>
          </cell>
          <cell r="T236" t="str">
            <v>DI</v>
          </cell>
          <cell r="U236">
            <v>110040670</v>
          </cell>
          <cell r="V236" t="str">
            <v xml:space="preserve">Mei </v>
          </cell>
          <cell r="X236">
            <v>14</v>
          </cell>
          <cell r="Y236">
            <v>30000</v>
          </cell>
          <cell r="Z236" t="str">
            <v>E</v>
          </cell>
          <cell r="AA236" t="str">
            <v xml:space="preserve">Makasar </v>
          </cell>
        </row>
        <row r="237">
          <cell r="A237">
            <v>230</v>
          </cell>
          <cell r="B237">
            <v>110042327</v>
          </cell>
          <cell r="C237" t="str">
            <v>Luargo</v>
          </cell>
          <cell r="D237" t="str">
            <v>III/A</v>
          </cell>
          <cell r="E237" t="str">
            <v xml:space="preserve">Penata Muda </v>
          </cell>
          <cell r="F237" t="str">
            <v xml:space="preserve">Staf Subdit Data dan Informasi </v>
          </cell>
          <cell r="G237" t="str">
            <v xml:space="preserve">Makasar </v>
          </cell>
          <cell r="H237">
            <v>3035000</v>
          </cell>
          <cell r="I237">
            <v>39583</v>
          </cell>
          <cell r="J237">
            <v>39585</v>
          </cell>
          <cell r="K237">
            <v>3</v>
          </cell>
          <cell r="L237" t="str">
            <v>hari</v>
          </cell>
          <cell r="M237">
            <v>350000</v>
          </cell>
          <cell r="N237">
            <v>385000</v>
          </cell>
          <cell r="O237" t="str">
            <v>Pesawat Terbang</v>
          </cell>
          <cell r="P237" t="str">
            <v>01.0030.0062.524119 ( A )</v>
          </cell>
          <cell r="Q237" t="str">
            <v>Penyelenggaraan Pameran dan Penyusunan Peta Tematik Bidang Cipta Karya</v>
          </cell>
          <cell r="R237" t="str">
            <v>Ir. Dwityo A. Soeranto, MURP</v>
          </cell>
          <cell r="S237" t="str">
            <v xml:space="preserve">Pembinaan dan Pengembangan Pemanfaatan Data dan Informasi </v>
          </cell>
          <cell r="T237" t="str">
            <v>DI</v>
          </cell>
          <cell r="U237">
            <v>110040670</v>
          </cell>
          <cell r="V237" t="str">
            <v xml:space="preserve">Mei </v>
          </cell>
          <cell r="X237">
            <v>14</v>
          </cell>
          <cell r="Y237">
            <v>30000</v>
          </cell>
          <cell r="Z237" t="str">
            <v>E</v>
          </cell>
          <cell r="AA237" t="str">
            <v xml:space="preserve">Makasar </v>
          </cell>
        </row>
        <row r="238">
          <cell r="A238">
            <v>231</v>
          </cell>
          <cell r="B238">
            <v>110022507</v>
          </cell>
          <cell r="C238" t="str">
            <v>Fadjar Subchi</v>
          </cell>
          <cell r="D238" t="str">
            <v>II/C</v>
          </cell>
          <cell r="E238" t="str">
            <v xml:space="preserve">Pengatur </v>
          </cell>
          <cell r="F238" t="str">
            <v xml:space="preserve">Staf Subdit Data dan Informasi </v>
          </cell>
          <cell r="G238" t="str">
            <v xml:space="preserve">Makasar </v>
          </cell>
          <cell r="H238">
            <v>3035000</v>
          </cell>
          <cell r="I238">
            <v>39583</v>
          </cell>
          <cell r="J238">
            <v>39585</v>
          </cell>
          <cell r="K238">
            <v>3</v>
          </cell>
          <cell r="L238" t="str">
            <v>hari</v>
          </cell>
          <cell r="M238">
            <v>350000</v>
          </cell>
          <cell r="N238">
            <v>220000</v>
          </cell>
          <cell r="O238" t="str">
            <v>Pesawat Terbang</v>
          </cell>
          <cell r="P238" t="str">
            <v>01.0030.0062.524119 ( A )</v>
          </cell>
          <cell r="Q238" t="str">
            <v>Penyelenggaraan Pameran dan Penyusunan Peta Tematik Bidang Cipta Karya</v>
          </cell>
          <cell r="R238" t="str">
            <v>Ir. Dwityo A. Soeranto, MURP</v>
          </cell>
          <cell r="S238" t="str">
            <v xml:space="preserve">Pembinaan dan Pengembangan Pemanfaatan Data dan Informasi </v>
          </cell>
          <cell r="T238" t="str">
            <v>DI</v>
          </cell>
          <cell r="U238">
            <v>110040670</v>
          </cell>
          <cell r="V238" t="str">
            <v xml:space="preserve">Mei </v>
          </cell>
          <cell r="X238">
            <v>14</v>
          </cell>
          <cell r="Y238">
            <v>30000</v>
          </cell>
          <cell r="Z238" t="str">
            <v>F</v>
          </cell>
          <cell r="AA238" t="str">
            <v xml:space="preserve">Makasar </v>
          </cell>
        </row>
        <row r="239">
          <cell r="A239">
            <v>232</v>
          </cell>
          <cell r="B239">
            <v>110055381</v>
          </cell>
          <cell r="C239" t="str">
            <v>Wayan Lindu Suwara, S.Kom</v>
          </cell>
          <cell r="D239" t="str">
            <v>III/B</v>
          </cell>
          <cell r="E239" t="str">
            <v xml:space="preserve">Penata Muda Tingkat I </v>
          </cell>
          <cell r="F239" t="str">
            <v xml:space="preserve">Staf Subdit Data dan Informasi </v>
          </cell>
          <cell r="G239" t="str">
            <v>Jayapura</v>
          </cell>
          <cell r="H239">
            <v>6756300</v>
          </cell>
          <cell r="I239">
            <v>39589</v>
          </cell>
          <cell r="J239">
            <v>39592</v>
          </cell>
          <cell r="K239">
            <v>4</v>
          </cell>
          <cell r="L239" t="str">
            <v>hari</v>
          </cell>
          <cell r="M239">
            <v>450000</v>
          </cell>
          <cell r="N239">
            <v>375000</v>
          </cell>
          <cell r="O239" t="str">
            <v>Pesawat Terbang</v>
          </cell>
          <cell r="P239" t="str">
            <v>01.0030.0062.524119 ( A )</v>
          </cell>
          <cell r="Q239" t="str">
            <v>Penyelenggaraan Pameran dan Penyusunan Peta Tematik Bidang Cipta Karya</v>
          </cell>
          <cell r="R239" t="str">
            <v>Ir. Dwityo A. Soeranto, MURP</v>
          </cell>
          <cell r="S239" t="str">
            <v xml:space="preserve">Pembinaan dan Pengembangan Pemanfaatan Data dan Informasi </v>
          </cell>
          <cell r="T239" t="str">
            <v>DI</v>
          </cell>
          <cell r="U239">
            <v>110040670</v>
          </cell>
          <cell r="V239" t="str">
            <v xml:space="preserve">Mei </v>
          </cell>
          <cell r="X239">
            <v>19</v>
          </cell>
          <cell r="Y239">
            <v>10000</v>
          </cell>
          <cell r="Z239" t="str">
            <v>E</v>
          </cell>
          <cell r="AA239" t="str">
            <v>Jayapura</v>
          </cell>
        </row>
        <row r="240">
          <cell r="A240">
            <v>233</v>
          </cell>
          <cell r="B240">
            <v>110057773</v>
          </cell>
          <cell r="C240" t="str">
            <v>Irvandi, S.Kom</v>
          </cell>
          <cell r="D240" t="str">
            <v>III/A</v>
          </cell>
          <cell r="E240" t="str">
            <v xml:space="preserve">Penata Muda </v>
          </cell>
          <cell r="F240" t="str">
            <v xml:space="preserve">Staf Subdit Data dan Informasi </v>
          </cell>
          <cell r="G240" t="str">
            <v>Jayapura</v>
          </cell>
          <cell r="H240">
            <v>6756300</v>
          </cell>
          <cell r="I240">
            <v>39589</v>
          </cell>
          <cell r="J240">
            <v>39592</v>
          </cell>
          <cell r="K240">
            <v>4</v>
          </cell>
          <cell r="L240" t="str">
            <v>hari</v>
          </cell>
          <cell r="M240">
            <v>450000</v>
          </cell>
          <cell r="N240">
            <v>375000</v>
          </cell>
          <cell r="O240" t="str">
            <v>Pesawat Terbang</v>
          </cell>
          <cell r="P240" t="str">
            <v>01.0030.0062.524119 ( A )</v>
          </cell>
          <cell r="Q240" t="str">
            <v>Penyelenggaraan Pameran dan Penyusunan Peta Tematik Bidang Cipta Karya</v>
          </cell>
          <cell r="R240" t="str">
            <v>Ir. Dwityo A. Soeranto, MURP</v>
          </cell>
          <cell r="S240" t="str">
            <v xml:space="preserve">Pembinaan dan Pengembangan Pemanfaatan Data dan Informasi </v>
          </cell>
          <cell r="T240" t="str">
            <v>DI</v>
          </cell>
          <cell r="U240">
            <v>110040670</v>
          </cell>
          <cell r="V240" t="str">
            <v xml:space="preserve">Mei </v>
          </cell>
          <cell r="X240">
            <v>19</v>
          </cell>
          <cell r="Y240">
            <v>10000</v>
          </cell>
          <cell r="Z240" t="str">
            <v>E</v>
          </cell>
          <cell r="AA240" t="str">
            <v>Jayapura</v>
          </cell>
        </row>
        <row r="241">
          <cell r="A241">
            <v>234</v>
          </cell>
          <cell r="B241">
            <v>110039315</v>
          </cell>
          <cell r="C241" t="str">
            <v>Indro Prasetyo, ST</v>
          </cell>
          <cell r="D241" t="str">
            <v>III/B</v>
          </cell>
          <cell r="E241" t="str">
            <v xml:space="preserve">Penata Muda Tingkat I </v>
          </cell>
          <cell r="F241" t="str">
            <v xml:space="preserve">Staf Subdit Data dan Informasi </v>
          </cell>
          <cell r="G241" t="str">
            <v>Kupang</v>
          </cell>
          <cell r="H241">
            <v>3884000</v>
          </cell>
          <cell r="I241">
            <v>39589</v>
          </cell>
          <cell r="J241">
            <v>39591</v>
          </cell>
          <cell r="K241">
            <v>3</v>
          </cell>
          <cell r="L241" t="str">
            <v>hari</v>
          </cell>
          <cell r="M241">
            <v>350000</v>
          </cell>
          <cell r="N241">
            <v>275000</v>
          </cell>
          <cell r="O241" t="str">
            <v>Pesawat Terbang</v>
          </cell>
          <cell r="P241" t="str">
            <v>01.0030.0062.524119 ( A )</v>
          </cell>
          <cell r="Q241" t="str">
            <v>Penyelenggaraan Pameran dan Penyusunan Peta Tematik Bidang Cipta Karya</v>
          </cell>
          <cell r="R241" t="str">
            <v>Ir. Dwityo A. Soeranto, MURP</v>
          </cell>
          <cell r="S241" t="str">
            <v xml:space="preserve">Pembinaan dan Pengembangan Pemanfaatan Data dan Informasi </v>
          </cell>
          <cell r="T241" t="str">
            <v>DI</v>
          </cell>
          <cell r="U241">
            <v>110040670</v>
          </cell>
          <cell r="V241" t="str">
            <v xml:space="preserve">Mei </v>
          </cell>
          <cell r="X241">
            <v>19</v>
          </cell>
          <cell r="Y241">
            <v>20000</v>
          </cell>
          <cell r="Z241" t="str">
            <v>E</v>
          </cell>
          <cell r="AA241" t="str">
            <v>Kupang</v>
          </cell>
        </row>
        <row r="242">
          <cell r="A242">
            <v>235</v>
          </cell>
          <cell r="B242">
            <v>110063515</v>
          </cell>
          <cell r="C242" t="str">
            <v>Irwan Leo Putra H, ST</v>
          </cell>
          <cell r="D242" t="str">
            <v>III/A</v>
          </cell>
          <cell r="E242" t="str">
            <v xml:space="preserve">Penata Muda </v>
          </cell>
          <cell r="F242" t="str">
            <v>Staf Subdit. Data dan Informasi</v>
          </cell>
          <cell r="G242" t="str">
            <v>Kupang</v>
          </cell>
          <cell r="H242">
            <v>3884000</v>
          </cell>
          <cell r="I242">
            <v>39589</v>
          </cell>
          <cell r="J242">
            <v>39591</v>
          </cell>
          <cell r="K242">
            <v>3</v>
          </cell>
          <cell r="L242" t="str">
            <v>hari</v>
          </cell>
          <cell r="M242">
            <v>350000</v>
          </cell>
          <cell r="N242">
            <v>275000</v>
          </cell>
          <cell r="O242" t="str">
            <v>Pesawat Terbang</v>
          </cell>
          <cell r="P242" t="str">
            <v>01.0030.0062.524119 ( A )</v>
          </cell>
          <cell r="Q242" t="str">
            <v>Penyelenggaraan Pameran dan Penyusunan Peta Tematik Bidang Cipta Karya</v>
          </cell>
          <cell r="R242" t="str">
            <v>Ir. Dwityo A. Soeranto, MURP</v>
          </cell>
          <cell r="S242" t="str">
            <v xml:space="preserve">Pembinaan dan Pengembangan Pemanfaatan Data dan Informasi </v>
          </cell>
          <cell r="T242" t="str">
            <v>DI</v>
          </cell>
          <cell r="U242">
            <v>110040670</v>
          </cell>
          <cell r="V242" t="str">
            <v xml:space="preserve">Mei </v>
          </cell>
          <cell r="X242">
            <v>19</v>
          </cell>
          <cell r="Y242">
            <v>20000</v>
          </cell>
          <cell r="Z242" t="str">
            <v>E</v>
          </cell>
          <cell r="AA242" t="str">
            <v>Kupang</v>
          </cell>
        </row>
        <row r="243">
          <cell r="A243">
            <v>236</v>
          </cell>
          <cell r="B243">
            <v>110027460</v>
          </cell>
          <cell r="C243" t="str">
            <v>M. Hasan, BE</v>
          </cell>
          <cell r="D243" t="str">
            <v>III/C</v>
          </cell>
          <cell r="E243" t="str">
            <v xml:space="preserve">Penata </v>
          </cell>
          <cell r="F243" t="str">
            <v xml:space="preserve">Staf Subdit Data dan Informasi </v>
          </cell>
          <cell r="G243" t="str">
            <v>Banda Aceh</v>
          </cell>
          <cell r="H243">
            <v>3597100</v>
          </cell>
          <cell r="I243">
            <v>39589</v>
          </cell>
          <cell r="J243">
            <v>39591</v>
          </cell>
          <cell r="K243">
            <v>3</v>
          </cell>
          <cell r="L243" t="str">
            <v>hari</v>
          </cell>
          <cell r="M243">
            <v>300000</v>
          </cell>
          <cell r="N243">
            <v>363000</v>
          </cell>
          <cell r="O243" t="str">
            <v>Pesawat Terbang</v>
          </cell>
          <cell r="P243" t="str">
            <v>01.0030.0062.524119 ( A )</v>
          </cell>
          <cell r="Q243" t="str">
            <v>Penyelenggaraan Pameran dan Penyusunan Peta Tematik Bidang Cipta Karya</v>
          </cell>
          <cell r="R243" t="str">
            <v>Ir. Dwityo A. Soeranto, MURP</v>
          </cell>
          <cell r="S243" t="str">
            <v xml:space="preserve">Pembinaan dan Pengembangan Pemanfaatan Data dan Informasi </v>
          </cell>
          <cell r="T243" t="str">
            <v>DI</v>
          </cell>
          <cell r="U243">
            <v>110040670</v>
          </cell>
          <cell r="V243" t="str">
            <v xml:space="preserve">Mei </v>
          </cell>
          <cell r="X243">
            <v>19</v>
          </cell>
          <cell r="Y243">
            <v>15000</v>
          </cell>
          <cell r="Z243" t="str">
            <v>E</v>
          </cell>
          <cell r="AA243" t="str">
            <v>Banda Aceh</v>
          </cell>
        </row>
        <row r="244">
          <cell r="A244">
            <v>237</v>
          </cell>
          <cell r="B244">
            <v>110035858</v>
          </cell>
          <cell r="C244" t="str">
            <v>Herni Widayanti, S.Sos</v>
          </cell>
          <cell r="D244" t="str">
            <v>III/B</v>
          </cell>
          <cell r="E244" t="str">
            <v xml:space="preserve">Penata Muda Tingkat I </v>
          </cell>
          <cell r="F244" t="str">
            <v xml:space="preserve">Staf Subdit Data dan Informasi </v>
          </cell>
          <cell r="G244" t="str">
            <v>Banda Aceh</v>
          </cell>
          <cell r="H244">
            <v>3597100</v>
          </cell>
          <cell r="I244">
            <v>39589</v>
          </cell>
          <cell r="J244">
            <v>39591</v>
          </cell>
          <cell r="K244">
            <v>3</v>
          </cell>
          <cell r="L244" t="str">
            <v>hari</v>
          </cell>
          <cell r="M244">
            <v>300000</v>
          </cell>
          <cell r="N244">
            <v>363000</v>
          </cell>
          <cell r="O244" t="str">
            <v>Pesawat Terbang</v>
          </cell>
          <cell r="P244" t="str">
            <v>01.0030.0062.524119 ( A )</v>
          </cell>
          <cell r="Q244" t="str">
            <v>Penyelenggaraan Pameran dan Penyusunan Peta Tematik Bidang Cipta Karya</v>
          </cell>
          <cell r="R244" t="str">
            <v>Ir. Dwityo A. Soeranto, MURP</v>
          </cell>
          <cell r="S244" t="str">
            <v xml:space="preserve">Pembinaan dan Pengembangan Pemanfaatan Data dan Informasi </v>
          </cell>
          <cell r="T244" t="str">
            <v>DI</v>
          </cell>
          <cell r="U244">
            <v>110040670</v>
          </cell>
          <cell r="V244" t="str">
            <v xml:space="preserve">Mei </v>
          </cell>
          <cell r="X244">
            <v>19</v>
          </cell>
          <cell r="Y244">
            <v>15000</v>
          </cell>
          <cell r="Z244" t="str">
            <v>E</v>
          </cell>
          <cell r="AA244" t="str">
            <v>Banda Aceh</v>
          </cell>
        </row>
        <row r="245">
          <cell r="A245">
            <v>238</v>
          </cell>
          <cell r="B245">
            <v>110055394</v>
          </cell>
          <cell r="C245" t="str">
            <v>Dra. Wardhiana S.</v>
          </cell>
          <cell r="D245" t="str">
            <v>III/B</v>
          </cell>
          <cell r="E245" t="str">
            <v xml:space="preserve">Penata Muda Tingkat I </v>
          </cell>
          <cell r="F245" t="str">
            <v xml:space="preserve">Staf Subdit Data dan Informasi </v>
          </cell>
          <cell r="G245" t="str">
            <v>Mataram</v>
          </cell>
          <cell r="H245">
            <v>2317800</v>
          </cell>
          <cell r="I245">
            <v>39589</v>
          </cell>
          <cell r="J245">
            <v>39591</v>
          </cell>
          <cell r="K245">
            <v>3</v>
          </cell>
          <cell r="L245" t="str">
            <v>hari</v>
          </cell>
          <cell r="M245">
            <v>350000</v>
          </cell>
          <cell r="N245">
            <v>350000</v>
          </cell>
          <cell r="O245" t="str">
            <v>Pesawat Terbang</v>
          </cell>
          <cell r="P245" t="str">
            <v>01.0030.0062.524119 ( A )</v>
          </cell>
          <cell r="Q245" t="str">
            <v>Penyelenggaraan Pameran dan Penyusunan Peta Tematik Bidang Cipta Karya</v>
          </cell>
          <cell r="R245" t="str">
            <v>Ir. Dwityo A. Soeranto, MURP</v>
          </cell>
          <cell r="S245" t="str">
            <v xml:space="preserve">Pembinaan dan Pengembangan Pemanfaatan Data dan Informasi </v>
          </cell>
          <cell r="T245" t="str">
            <v>DI</v>
          </cell>
          <cell r="U245">
            <v>110040670</v>
          </cell>
          <cell r="V245" t="str">
            <v xml:space="preserve">Mei </v>
          </cell>
          <cell r="X245">
            <v>19</v>
          </cell>
          <cell r="Y245">
            <v>20000</v>
          </cell>
          <cell r="Z245" t="str">
            <v>E</v>
          </cell>
          <cell r="AA245" t="str">
            <v>Mataram</v>
          </cell>
        </row>
        <row r="246">
          <cell r="A246">
            <v>239</v>
          </cell>
          <cell r="B246" t="str">
            <v>---</v>
          </cell>
          <cell r="C246" t="str">
            <v>Nur Eniwati, SE</v>
          </cell>
          <cell r="D246" t="str">
            <v>III/A</v>
          </cell>
          <cell r="E246" t="str">
            <v xml:space="preserve">Penata Muda </v>
          </cell>
          <cell r="F246" t="str">
            <v xml:space="preserve">Staf Subdit Data dan Informasi </v>
          </cell>
          <cell r="G246" t="str">
            <v>Mataram</v>
          </cell>
          <cell r="H246">
            <v>2317800</v>
          </cell>
          <cell r="I246">
            <v>39589</v>
          </cell>
          <cell r="J246">
            <v>39591</v>
          </cell>
          <cell r="K246">
            <v>3</v>
          </cell>
          <cell r="L246" t="str">
            <v>hari</v>
          </cell>
          <cell r="M246">
            <v>350000</v>
          </cell>
          <cell r="N246">
            <v>350000</v>
          </cell>
          <cell r="O246" t="str">
            <v>Pesawat Terbang</v>
          </cell>
          <cell r="P246" t="str">
            <v>01.0030.0062.524119 ( A )</v>
          </cell>
          <cell r="Q246" t="str">
            <v>Penyelenggaraan Pameran dan Penyusunan Peta Tematik Bidang Cipta Karya</v>
          </cell>
          <cell r="R246" t="str">
            <v>Ir. Dwityo A. Soeranto, MURP</v>
          </cell>
          <cell r="S246" t="str">
            <v xml:space="preserve">Pembinaan dan Pengembangan Pemanfaatan Data dan Informasi </v>
          </cell>
          <cell r="T246" t="str">
            <v>DI</v>
          </cell>
          <cell r="U246">
            <v>110040670</v>
          </cell>
          <cell r="V246" t="str">
            <v xml:space="preserve">Mei </v>
          </cell>
          <cell r="X246">
            <v>19</v>
          </cell>
          <cell r="Y246">
            <v>20000</v>
          </cell>
          <cell r="Z246" t="str">
            <v>E</v>
          </cell>
          <cell r="AA246" t="str">
            <v>Mataram</v>
          </cell>
        </row>
        <row r="247">
          <cell r="A247">
            <v>240</v>
          </cell>
          <cell r="B247" t="str">
            <v>--</v>
          </cell>
          <cell r="C247" t="str">
            <v>Djati Waluyo W, Amd</v>
          </cell>
          <cell r="D247" t="str">
            <v>II/B</v>
          </cell>
          <cell r="E247" t="str">
            <v>Pengatur Muda Tingkat I</v>
          </cell>
          <cell r="F247" t="str">
            <v xml:space="preserve">Staf Subdit Data dan Informasi </v>
          </cell>
          <cell r="G247" t="str">
            <v xml:space="preserve">Denpasar </v>
          </cell>
          <cell r="H247">
            <v>2329500</v>
          </cell>
          <cell r="I247">
            <v>39589</v>
          </cell>
          <cell r="J247">
            <v>39591</v>
          </cell>
          <cell r="K247">
            <v>3</v>
          </cell>
          <cell r="L247" t="str">
            <v>hari</v>
          </cell>
          <cell r="M247">
            <v>400000</v>
          </cell>
          <cell r="N247">
            <v>495000</v>
          </cell>
          <cell r="O247" t="str">
            <v>Pesawat Terbang</v>
          </cell>
          <cell r="P247" t="str">
            <v>01.0030.0062.524119 ( A )</v>
          </cell>
          <cell r="Q247" t="str">
            <v>Penyelenggaraan Pameran dan Penyusunan Peta Tematik Bidang Cipta Karya</v>
          </cell>
          <cell r="R247" t="str">
            <v>Ir. Dwityo A. Soeranto, MURP</v>
          </cell>
          <cell r="S247" t="str">
            <v xml:space="preserve">Pembinaan dan Pengembangan Pemanfaatan Data dan Informasi </v>
          </cell>
          <cell r="T247" t="str">
            <v>DI</v>
          </cell>
          <cell r="U247">
            <v>110040670</v>
          </cell>
          <cell r="V247" t="str">
            <v xml:space="preserve">Mei </v>
          </cell>
          <cell r="X247">
            <v>19</v>
          </cell>
          <cell r="Y247">
            <v>30000</v>
          </cell>
          <cell r="Z247" t="str">
            <v>F</v>
          </cell>
          <cell r="AA247" t="str">
            <v xml:space="preserve">Denpasar </v>
          </cell>
        </row>
        <row r="248">
          <cell r="A248">
            <v>241</v>
          </cell>
          <cell r="B248">
            <v>110062721</v>
          </cell>
          <cell r="C248" t="str">
            <v>Joni Santoso</v>
          </cell>
          <cell r="D248" t="str">
            <v>II/a</v>
          </cell>
          <cell r="E248" t="str">
            <v xml:space="preserve">Pengatur Muda </v>
          </cell>
          <cell r="F248" t="str">
            <v xml:space="preserve">Staf Subdit Data dan Informasi </v>
          </cell>
          <cell r="G248" t="str">
            <v xml:space="preserve">Denpasar </v>
          </cell>
          <cell r="H248">
            <v>2329500</v>
          </cell>
          <cell r="I248">
            <v>39589</v>
          </cell>
          <cell r="J248">
            <v>39591</v>
          </cell>
          <cell r="K248">
            <v>3</v>
          </cell>
          <cell r="L248" t="str">
            <v>hari</v>
          </cell>
          <cell r="M248">
            <v>400000</v>
          </cell>
          <cell r="N248">
            <v>495000</v>
          </cell>
          <cell r="O248" t="str">
            <v>Pesawat Terbang</v>
          </cell>
          <cell r="P248" t="str">
            <v>01.0030.0062.524119 ( A )</v>
          </cell>
          <cell r="Q248" t="str">
            <v>Penyelenggaraan Pameran dan Penyusunan Peta Tematik Bidang Cipta Karya</v>
          </cell>
          <cell r="R248" t="str">
            <v>Ir. Dwityo A. Soeranto, MURP</v>
          </cell>
          <cell r="S248" t="str">
            <v xml:space="preserve">Pembinaan dan Pengembangan Pemanfaatan Data dan Informasi </v>
          </cell>
          <cell r="T248" t="str">
            <v>DI</v>
          </cell>
          <cell r="U248">
            <v>110040670</v>
          </cell>
          <cell r="V248" t="str">
            <v xml:space="preserve">Mei </v>
          </cell>
          <cell r="X248">
            <v>19</v>
          </cell>
          <cell r="Y248">
            <v>30000</v>
          </cell>
          <cell r="Z248" t="str">
            <v>F</v>
          </cell>
          <cell r="AA248" t="str">
            <v xml:space="preserve">Denpasar </v>
          </cell>
        </row>
        <row r="249">
          <cell r="A249">
            <v>242</v>
          </cell>
          <cell r="C249">
            <v>0</v>
          </cell>
          <cell r="D249" t="e">
            <v>#N/A</v>
          </cell>
          <cell r="E249" t="e">
            <v>#N/A</v>
          </cell>
          <cell r="F249" t="e">
            <v>#N/A</v>
          </cell>
          <cell r="K249">
            <v>1</v>
          </cell>
          <cell r="L249" t="str">
            <v>hari</v>
          </cell>
          <cell r="M249" t="e">
            <v>#N/A</v>
          </cell>
          <cell r="N249" t="e">
            <v>#N/A</v>
          </cell>
          <cell r="O249" t="str">
            <v>Pesawat Terbang</v>
          </cell>
          <cell r="Q249" t="e">
            <v>#N/A</v>
          </cell>
          <cell r="R249" t="e">
            <v>#N/A</v>
          </cell>
          <cell r="S249" t="e">
            <v>#N/A</v>
          </cell>
          <cell r="T249" t="e">
            <v>#N/A</v>
          </cell>
          <cell r="U249" t="e">
            <v>#N/A</v>
          </cell>
          <cell r="Z249" t="e">
            <v>#N/A</v>
          </cell>
        </row>
        <row r="250">
          <cell r="A250">
            <v>243</v>
          </cell>
          <cell r="B250" t="str">
            <v>----</v>
          </cell>
          <cell r="C250" t="str">
            <v xml:space="preserve">Nawung Agora S.Sos </v>
          </cell>
          <cell r="D250" t="str">
            <v>III/A</v>
          </cell>
          <cell r="E250" t="str">
            <v xml:space="preserve">Penata Muda </v>
          </cell>
          <cell r="F250" t="str">
            <v xml:space="preserve">Staf Subdit Data dan Informasi </v>
          </cell>
          <cell r="G250" t="str">
            <v xml:space="preserve">Pangkal Pinang </v>
          </cell>
          <cell r="H250">
            <v>1280000</v>
          </cell>
          <cell r="I250">
            <v>39622</v>
          </cell>
          <cell r="J250">
            <v>39626</v>
          </cell>
          <cell r="K250">
            <v>5</v>
          </cell>
          <cell r="L250" t="str">
            <v>hari</v>
          </cell>
          <cell r="M250">
            <v>300000</v>
          </cell>
          <cell r="N250">
            <v>275000</v>
          </cell>
          <cell r="O250" t="str">
            <v>Pesawat Terbang</v>
          </cell>
          <cell r="P250" t="str">
            <v>01.0030.0062.524119 ( A )</v>
          </cell>
          <cell r="Q250" t="str">
            <v>Penyelenggaraan Pameran dan Penyusunan Peta Tematik Bidang Cipta Karya</v>
          </cell>
          <cell r="R250" t="str">
            <v>Ir. Dwityo A. Soeranto, MURP</v>
          </cell>
          <cell r="S250" t="str">
            <v xml:space="preserve">Pembinaan dan Pengembangan Pemanfaatan Data dan Informasi </v>
          </cell>
          <cell r="T250" t="str">
            <v>DI</v>
          </cell>
          <cell r="U250">
            <v>110040670</v>
          </cell>
          <cell r="V250" t="str">
            <v xml:space="preserve">Juni </v>
          </cell>
          <cell r="X250">
            <v>20</v>
          </cell>
          <cell r="Y250">
            <v>8000</v>
          </cell>
          <cell r="Z250" t="str">
            <v>E</v>
          </cell>
          <cell r="AA250" t="str">
            <v xml:space="preserve">Pangkal Pinang </v>
          </cell>
        </row>
        <row r="251">
          <cell r="A251">
            <v>244</v>
          </cell>
          <cell r="B251">
            <v>110058007</v>
          </cell>
          <cell r="C251" t="str">
            <v>W. Hardhikaputra, ST</v>
          </cell>
          <cell r="D251" t="str">
            <v>III/A</v>
          </cell>
          <cell r="E251" t="str">
            <v xml:space="preserve">Penata Muda </v>
          </cell>
          <cell r="F251" t="str">
            <v xml:space="preserve">Staf Subdit Data dan Informasi </v>
          </cell>
          <cell r="G251" t="str">
            <v xml:space="preserve">Pangkal Pinang </v>
          </cell>
          <cell r="H251">
            <v>1280000</v>
          </cell>
          <cell r="I251">
            <v>39622</v>
          </cell>
          <cell r="J251">
            <v>39626</v>
          </cell>
          <cell r="K251">
            <v>5</v>
          </cell>
          <cell r="L251" t="str">
            <v>hari</v>
          </cell>
          <cell r="M251">
            <v>300000</v>
          </cell>
          <cell r="N251">
            <v>275000</v>
          </cell>
          <cell r="O251" t="str">
            <v>Pesawat Terbang</v>
          </cell>
          <cell r="P251" t="str">
            <v>01.0030.0062.524119 ( A )</v>
          </cell>
          <cell r="Q251" t="str">
            <v>Penyelenggaraan Pameran dan Penyusunan Peta Tematik Bidang Cipta Karya</v>
          </cell>
          <cell r="R251" t="str">
            <v>Ir. Dwityo A. Soeranto, MURP</v>
          </cell>
          <cell r="S251" t="str">
            <v xml:space="preserve">Pembinaan dan Pengembangan Pemanfaatan Data dan Informasi </v>
          </cell>
          <cell r="T251" t="str">
            <v>DI</v>
          </cell>
          <cell r="U251">
            <v>110040670</v>
          </cell>
          <cell r="V251" t="str">
            <v xml:space="preserve">Juni </v>
          </cell>
          <cell r="X251">
            <v>20</v>
          </cell>
          <cell r="Y251">
            <v>8000</v>
          </cell>
          <cell r="Z251" t="str">
            <v>E</v>
          </cell>
          <cell r="AA251" t="str">
            <v xml:space="preserve">Pangkal Pinang </v>
          </cell>
        </row>
        <row r="252">
          <cell r="A252">
            <v>245</v>
          </cell>
          <cell r="B252">
            <v>110037149</v>
          </cell>
          <cell r="C252" t="str">
            <v>Nurtini, S.Sos</v>
          </cell>
          <cell r="D252" t="str">
            <v>III/C</v>
          </cell>
          <cell r="E252" t="str">
            <v xml:space="preserve">Penata </v>
          </cell>
          <cell r="F252" t="str">
            <v xml:space="preserve">Staf Subdit Data dan Informasi </v>
          </cell>
          <cell r="G252" t="str">
            <v xml:space="preserve">Jambi </v>
          </cell>
          <cell r="H252">
            <v>1432000</v>
          </cell>
          <cell r="I252">
            <v>39622</v>
          </cell>
          <cell r="J252">
            <v>39626</v>
          </cell>
          <cell r="K252">
            <v>5</v>
          </cell>
          <cell r="L252" t="str">
            <v>hari</v>
          </cell>
          <cell r="M252">
            <v>300000</v>
          </cell>
          <cell r="N252">
            <v>220000</v>
          </cell>
          <cell r="O252" t="str">
            <v>Pesawat Terbang</v>
          </cell>
          <cell r="P252" t="str">
            <v>01.0030.0062.524119 ( A )</v>
          </cell>
          <cell r="Q252" t="str">
            <v>Penyelenggaraan Pameran dan Penyusunan Peta Tematik Bidang Cipta Karya</v>
          </cell>
          <cell r="R252" t="str">
            <v>Ir. Dwityo A. Soeranto, MURP</v>
          </cell>
          <cell r="S252" t="str">
            <v xml:space="preserve">Pembinaan dan Pengembangan Pemanfaatan Data dan Informasi </v>
          </cell>
          <cell r="T252" t="str">
            <v>DI</v>
          </cell>
          <cell r="U252">
            <v>110040670</v>
          </cell>
          <cell r="V252" t="str">
            <v xml:space="preserve">Juni </v>
          </cell>
          <cell r="X252">
            <v>20</v>
          </cell>
          <cell r="Y252">
            <v>8000</v>
          </cell>
          <cell r="Z252" t="str">
            <v>E</v>
          </cell>
          <cell r="AA252" t="str">
            <v xml:space="preserve">Jambi </v>
          </cell>
        </row>
        <row r="253">
          <cell r="A253">
            <v>246</v>
          </cell>
          <cell r="B253">
            <v>110055394</v>
          </cell>
          <cell r="C253" t="str">
            <v>Dra. Wardhiana S.</v>
          </cell>
          <cell r="D253" t="str">
            <v>III/B</v>
          </cell>
          <cell r="E253" t="str">
            <v xml:space="preserve">Penata Muda Tingkat I </v>
          </cell>
          <cell r="F253" t="str">
            <v xml:space="preserve">Staf Subdit Data dan Informasi </v>
          </cell>
          <cell r="G253" t="str">
            <v xml:space="preserve">Jambi </v>
          </cell>
          <cell r="H253">
            <v>1432000</v>
          </cell>
          <cell r="I253">
            <v>39622</v>
          </cell>
          <cell r="J253">
            <v>39626</v>
          </cell>
          <cell r="K253">
            <v>5</v>
          </cell>
          <cell r="L253" t="str">
            <v>hari</v>
          </cell>
          <cell r="M253">
            <v>300000</v>
          </cell>
          <cell r="N253">
            <v>220000</v>
          </cell>
          <cell r="O253" t="str">
            <v>Pesawat Terbang</v>
          </cell>
          <cell r="P253" t="str">
            <v>01.0030.0062.524119 ( A )</v>
          </cell>
          <cell r="Q253" t="str">
            <v>Penyelenggaraan Pameran dan Penyusunan Peta Tematik Bidang Cipta Karya</v>
          </cell>
          <cell r="R253" t="str">
            <v>Ir. Dwityo A. Soeranto, MURP</v>
          </cell>
          <cell r="S253" t="str">
            <v xml:space="preserve">Pembinaan dan Pengembangan Pemanfaatan Data dan Informasi </v>
          </cell>
          <cell r="T253" t="str">
            <v>DI</v>
          </cell>
          <cell r="U253">
            <v>110040670</v>
          </cell>
          <cell r="V253" t="str">
            <v xml:space="preserve">Juni </v>
          </cell>
          <cell r="X253">
            <v>20</v>
          </cell>
          <cell r="Y253">
            <v>8000</v>
          </cell>
          <cell r="Z253" t="str">
            <v>E</v>
          </cell>
          <cell r="AA253" t="str">
            <v xml:space="preserve">Jambi </v>
          </cell>
        </row>
        <row r="254">
          <cell r="A254">
            <v>247</v>
          </cell>
          <cell r="B254">
            <v>110057773</v>
          </cell>
          <cell r="C254" t="str">
            <v>Irvandi, S.Kom</v>
          </cell>
          <cell r="D254" t="str">
            <v>III/A</v>
          </cell>
          <cell r="E254" t="str">
            <v xml:space="preserve">Penata Muda </v>
          </cell>
          <cell r="F254" t="str">
            <v xml:space="preserve">Staf Subdit Data dan Informasi </v>
          </cell>
          <cell r="G254" t="str">
            <v>Banda Aceh</v>
          </cell>
          <cell r="H254">
            <v>3077000</v>
          </cell>
          <cell r="I254">
            <v>39622</v>
          </cell>
          <cell r="J254">
            <v>39626</v>
          </cell>
          <cell r="K254">
            <v>5</v>
          </cell>
          <cell r="L254" t="str">
            <v>hari</v>
          </cell>
          <cell r="M254">
            <v>300000</v>
          </cell>
          <cell r="N254">
            <v>363000</v>
          </cell>
          <cell r="O254" t="str">
            <v>Pesawat Terbang</v>
          </cell>
          <cell r="P254" t="str">
            <v>01.0030.0062.524119 ( A )</v>
          </cell>
          <cell r="Q254" t="str">
            <v>Penyelenggaraan Pameran dan Penyusunan Peta Tematik Bidang Cipta Karya</v>
          </cell>
          <cell r="R254" t="str">
            <v>Ir. Dwityo A. Soeranto, MURP</v>
          </cell>
          <cell r="S254" t="str">
            <v xml:space="preserve">Pembinaan dan Pengembangan Pemanfaatan Data dan Informasi </v>
          </cell>
          <cell r="T254" t="str">
            <v>DI</v>
          </cell>
          <cell r="U254">
            <v>110040670</v>
          </cell>
          <cell r="V254" t="str">
            <v xml:space="preserve">Juni </v>
          </cell>
          <cell r="X254">
            <v>20</v>
          </cell>
          <cell r="Y254">
            <v>15000</v>
          </cell>
          <cell r="Z254" t="str">
            <v>E</v>
          </cell>
          <cell r="AA254" t="str">
            <v>Banda Aceh</v>
          </cell>
        </row>
        <row r="255">
          <cell r="A255">
            <v>248</v>
          </cell>
          <cell r="B255" t="str">
            <v>--</v>
          </cell>
          <cell r="C255" t="str">
            <v>Djati Waluyo W, Amd</v>
          </cell>
          <cell r="D255" t="str">
            <v>II/B</v>
          </cell>
          <cell r="E255" t="str">
            <v>Pengatur Muda Tingkat I</v>
          </cell>
          <cell r="F255" t="str">
            <v xml:space="preserve">Staf Subdit Data dan Informasi </v>
          </cell>
          <cell r="G255" t="str">
            <v>Banda Aceh</v>
          </cell>
          <cell r="H255">
            <v>2977000</v>
          </cell>
          <cell r="I255">
            <v>39622</v>
          </cell>
          <cell r="J255">
            <v>39626</v>
          </cell>
          <cell r="K255">
            <v>5</v>
          </cell>
          <cell r="L255" t="str">
            <v>hari</v>
          </cell>
          <cell r="M255">
            <v>300000</v>
          </cell>
          <cell r="N255">
            <v>220000</v>
          </cell>
          <cell r="O255" t="str">
            <v>Pesawat Terbang</v>
          </cell>
          <cell r="P255" t="str">
            <v>01.0030.0062.524119 ( A )</v>
          </cell>
          <cell r="Q255" t="str">
            <v>Penyelenggaraan Pameran dan Penyusunan Peta Tematik Bidang Cipta Karya</v>
          </cell>
          <cell r="R255" t="str">
            <v>Ir. Dwityo A. Soeranto, MURP</v>
          </cell>
          <cell r="S255" t="str">
            <v xml:space="preserve">Pembinaan dan Pengembangan Pemanfaatan Data dan Informasi </v>
          </cell>
          <cell r="T255" t="str">
            <v>DI</v>
          </cell>
          <cell r="U255">
            <v>110040670</v>
          </cell>
          <cell r="V255" t="str">
            <v xml:space="preserve">Juni </v>
          </cell>
          <cell r="X255">
            <v>20</v>
          </cell>
          <cell r="Y255">
            <v>15000</v>
          </cell>
          <cell r="Z255" t="str">
            <v>F</v>
          </cell>
          <cell r="AA255" t="str">
            <v>Banda Aceh</v>
          </cell>
        </row>
        <row r="256">
          <cell r="A256">
            <v>249</v>
          </cell>
          <cell r="B256">
            <v>110045359</v>
          </cell>
          <cell r="C256" t="str">
            <v>Darlina</v>
          </cell>
          <cell r="D256" t="str">
            <v>III/A</v>
          </cell>
          <cell r="E256" t="str">
            <v xml:space="preserve">Penata Muda </v>
          </cell>
          <cell r="F256" t="str">
            <v xml:space="preserve">Staf Subdit Data dan Informasi </v>
          </cell>
          <cell r="G256" t="str">
            <v>Bengkulu</v>
          </cell>
          <cell r="H256">
            <v>1486000</v>
          </cell>
          <cell r="I256">
            <v>39629</v>
          </cell>
          <cell r="J256">
            <v>39633</v>
          </cell>
          <cell r="K256">
            <v>5</v>
          </cell>
          <cell r="L256" t="str">
            <v>hari</v>
          </cell>
          <cell r="M256">
            <v>300000</v>
          </cell>
          <cell r="N256">
            <v>330000</v>
          </cell>
          <cell r="O256" t="str">
            <v>Pesawat Terbang</v>
          </cell>
          <cell r="P256" t="str">
            <v>01.0030.0062.524119 ( A )</v>
          </cell>
          <cell r="Q256" t="str">
            <v>Penyelenggaraan Pameran dan Penyusunan Peta Tematik Bidang Cipta Karya</v>
          </cell>
          <cell r="R256" t="str">
            <v>Ir. Dwityo A. Soeranto, MURP</v>
          </cell>
          <cell r="S256" t="str">
            <v xml:space="preserve">Pembinaan dan Pengembangan Pemanfaatan Data dan Informasi </v>
          </cell>
          <cell r="T256" t="str">
            <v>DI</v>
          </cell>
          <cell r="U256">
            <v>110040670</v>
          </cell>
          <cell r="V256" t="str">
            <v xml:space="preserve">Juni </v>
          </cell>
          <cell r="X256">
            <v>30</v>
          </cell>
          <cell r="Y256">
            <v>8000</v>
          </cell>
          <cell r="Z256" t="str">
            <v>E</v>
          </cell>
          <cell r="AA256" t="str">
            <v>Bengkulu</v>
          </cell>
        </row>
        <row r="257">
          <cell r="A257">
            <v>250</v>
          </cell>
          <cell r="B257">
            <v>110035238</v>
          </cell>
          <cell r="C257" t="str">
            <v>Riama Simbolon, BA</v>
          </cell>
          <cell r="D257" t="str">
            <v>III/C</v>
          </cell>
          <cell r="E257" t="str">
            <v xml:space="preserve">Penata </v>
          </cell>
          <cell r="F257" t="str">
            <v xml:space="preserve">Staf Subdit Data dan Informasi </v>
          </cell>
          <cell r="G257" t="str">
            <v>Bengkulu</v>
          </cell>
          <cell r="H257">
            <v>1486000</v>
          </cell>
          <cell r="I257">
            <v>39629</v>
          </cell>
          <cell r="J257">
            <v>39633</v>
          </cell>
          <cell r="K257">
            <v>5</v>
          </cell>
          <cell r="L257" t="str">
            <v>hari</v>
          </cell>
          <cell r="M257">
            <v>300000</v>
          </cell>
          <cell r="N257">
            <v>330000</v>
          </cell>
          <cell r="O257" t="str">
            <v>Pesawat Terbang</v>
          </cell>
          <cell r="P257" t="str">
            <v>01.0030.0062.524119 ( A )</v>
          </cell>
          <cell r="Q257" t="str">
            <v>Penyelenggaraan Pameran dan Penyusunan Peta Tematik Bidang Cipta Karya</v>
          </cell>
          <cell r="R257" t="str">
            <v>Ir. Dwityo A. Soeranto, MURP</v>
          </cell>
          <cell r="S257" t="str">
            <v xml:space="preserve">Pembinaan dan Pengembangan Pemanfaatan Data dan Informasi </v>
          </cell>
          <cell r="T257" t="str">
            <v>DI</v>
          </cell>
          <cell r="U257">
            <v>110040670</v>
          </cell>
          <cell r="V257" t="str">
            <v xml:space="preserve">Juni </v>
          </cell>
          <cell r="X257">
            <v>30</v>
          </cell>
          <cell r="Y257">
            <v>8000</v>
          </cell>
          <cell r="Z257" t="str">
            <v>E</v>
          </cell>
          <cell r="AA257" t="str">
            <v>Bengkulu</v>
          </cell>
        </row>
        <row r="258">
          <cell r="A258">
            <v>251</v>
          </cell>
          <cell r="B258">
            <v>110039315</v>
          </cell>
          <cell r="C258" t="str">
            <v>Indro Prasetyo, ST</v>
          </cell>
          <cell r="D258" t="str">
            <v>III/B</v>
          </cell>
          <cell r="E258" t="str">
            <v xml:space="preserve">Penata Muda Tingkat I </v>
          </cell>
          <cell r="F258" t="str">
            <v xml:space="preserve">Staf Subdit Data dan Informasi </v>
          </cell>
          <cell r="G258" t="str">
            <v xml:space="preserve">Bandar Lampung </v>
          </cell>
          <cell r="H258">
            <v>970000</v>
          </cell>
          <cell r="I258">
            <v>39629</v>
          </cell>
          <cell r="J258">
            <v>39633</v>
          </cell>
          <cell r="K258">
            <v>5</v>
          </cell>
          <cell r="L258" t="str">
            <v>hari</v>
          </cell>
          <cell r="M258">
            <v>300000</v>
          </cell>
          <cell r="N258">
            <v>330000</v>
          </cell>
          <cell r="O258" t="str">
            <v>Pesawat Terbang</v>
          </cell>
          <cell r="P258" t="str">
            <v>01.0030.0062.524119 ( A )</v>
          </cell>
          <cell r="Q258" t="str">
            <v>Penyelenggaraan Pameran dan Penyusunan Peta Tematik Bidang Cipta Karya</v>
          </cell>
          <cell r="R258" t="str">
            <v>Ir. Dwityo A. Soeranto, MURP</v>
          </cell>
          <cell r="S258" t="str">
            <v xml:space="preserve">Pembinaan dan Pengembangan Pemanfaatan Data dan Informasi </v>
          </cell>
          <cell r="T258" t="str">
            <v>DI</v>
          </cell>
          <cell r="U258">
            <v>110040670</v>
          </cell>
          <cell r="V258" t="str">
            <v xml:space="preserve">Juni </v>
          </cell>
          <cell r="X258">
            <v>30</v>
          </cell>
          <cell r="Y258">
            <v>8000</v>
          </cell>
          <cell r="Z258" t="str">
            <v>E</v>
          </cell>
          <cell r="AA258" t="str">
            <v xml:space="preserve">Bandar Lampung </v>
          </cell>
        </row>
        <row r="259">
          <cell r="A259">
            <v>252</v>
          </cell>
          <cell r="B259">
            <v>110063515</v>
          </cell>
          <cell r="C259" t="str">
            <v>Irwan Leo Putra H, ST</v>
          </cell>
          <cell r="D259" t="str">
            <v>III/A</v>
          </cell>
          <cell r="E259" t="str">
            <v xml:space="preserve">Penata Muda </v>
          </cell>
          <cell r="F259" t="str">
            <v>Staf Subdit. Data dan Informasi</v>
          </cell>
          <cell r="G259" t="str">
            <v xml:space="preserve">Bandar Lampung </v>
          </cell>
          <cell r="H259">
            <v>970000</v>
          </cell>
          <cell r="I259">
            <v>39629</v>
          </cell>
          <cell r="J259">
            <v>39633</v>
          </cell>
          <cell r="K259">
            <v>5</v>
          </cell>
          <cell r="L259" t="str">
            <v>hari</v>
          </cell>
          <cell r="M259">
            <v>300000</v>
          </cell>
          <cell r="N259">
            <v>330000</v>
          </cell>
          <cell r="O259" t="str">
            <v>Pesawat Terbang</v>
          </cell>
          <cell r="P259" t="str">
            <v>01.0030.0062.524119 ( A )</v>
          </cell>
          <cell r="Q259" t="str">
            <v>Penyelenggaraan Pameran dan Penyusunan Peta Tematik Bidang Cipta Karya</v>
          </cell>
          <cell r="R259" t="str">
            <v>Ir. Dwityo A. Soeranto, MURP</v>
          </cell>
          <cell r="S259" t="str">
            <v xml:space="preserve">Pembinaan dan Pengembangan Pemanfaatan Data dan Informasi </v>
          </cell>
          <cell r="T259" t="str">
            <v>DI</v>
          </cell>
          <cell r="U259">
            <v>110040670</v>
          </cell>
          <cell r="V259" t="str">
            <v xml:space="preserve">Juni </v>
          </cell>
          <cell r="X259">
            <v>30</v>
          </cell>
          <cell r="Y259">
            <v>8000</v>
          </cell>
          <cell r="Z259" t="str">
            <v>E</v>
          </cell>
          <cell r="AA259" t="str">
            <v xml:space="preserve">Bandar Lampung </v>
          </cell>
        </row>
        <row r="260">
          <cell r="A260">
            <v>253</v>
          </cell>
          <cell r="B260">
            <v>110047019</v>
          </cell>
          <cell r="C260" t="str">
            <v>Sri Purwati, S.Sos</v>
          </cell>
          <cell r="D260" t="str">
            <v>III/A</v>
          </cell>
          <cell r="E260" t="str">
            <v xml:space="preserve">Penata Muda </v>
          </cell>
          <cell r="F260" t="str">
            <v xml:space="preserve">Staf Subdit Data dan Informasi </v>
          </cell>
          <cell r="G260" t="str">
            <v xml:space="preserve">Padang </v>
          </cell>
          <cell r="H260">
            <v>2485000</v>
          </cell>
          <cell r="I260">
            <v>39629</v>
          </cell>
          <cell r="J260">
            <v>39633</v>
          </cell>
          <cell r="K260">
            <v>5</v>
          </cell>
          <cell r="L260" t="str">
            <v>hari</v>
          </cell>
          <cell r="M260">
            <v>300000</v>
          </cell>
          <cell r="N260">
            <v>330000</v>
          </cell>
          <cell r="O260" t="str">
            <v>Pesawat Terbang</v>
          </cell>
          <cell r="P260" t="str">
            <v>01.0030.0062.524119 ( A )</v>
          </cell>
          <cell r="Q260" t="str">
            <v>Penyelenggaraan Pameran dan Penyusunan Peta Tematik Bidang Cipta Karya</v>
          </cell>
          <cell r="R260" t="str">
            <v>Ir. Dwityo A. Soeranto, MURP</v>
          </cell>
          <cell r="S260" t="str">
            <v xml:space="preserve">Pembinaan dan Pengembangan Pemanfaatan Data dan Informasi </v>
          </cell>
          <cell r="T260" t="str">
            <v>DI</v>
          </cell>
          <cell r="U260">
            <v>110040670</v>
          </cell>
          <cell r="V260" t="str">
            <v xml:space="preserve">Juni </v>
          </cell>
          <cell r="X260">
            <v>30</v>
          </cell>
          <cell r="Y260">
            <v>25000</v>
          </cell>
          <cell r="Z260" t="str">
            <v>E</v>
          </cell>
          <cell r="AA260" t="str">
            <v xml:space="preserve">Padang </v>
          </cell>
        </row>
        <row r="261">
          <cell r="A261">
            <v>254</v>
          </cell>
          <cell r="B261">
            <v>110035858</v>
          </cell>
          <cell r="C261" t="str">
            <v>Herni Widayanti, S.Sos</v>
          </cell>
          <cell r="D261" t="str">
            <v>III/B</v>
          </cell>
          <cell r="E261" t="str">
            <v xml:space="preserve">Penata Muda Tingkat I </v>
          </cell>
          <cell r="F261" t="str">
            <v xml:space="preserve">Staf Subdit Data dan Informasi </v>
          </cell>
          <cell r="G261" t="str">
            <v xml:space="preserve">Padang </v>
          </cell>
          <cell r="H261">
            <v>2485000</v>
          </cell>
          <cell r="I261">
            <v>39629</v>
          </cell>
          <cell r="J261">
            <v>39633</v>
          </cell>
          <cell r="K261">
            <v>5</v>
          </cell>
          <cell r="L261" t="str">
            <v>hari</v>
          </cell>
          <cell r="M261">
            <v>300000</v>
          </cell>
          <cell r="N261">
            <v>330000</v>
          </cell>
          <cell r="O261" t="str">
            <v>Pesawat Terbang</v>
          </cell>
          <cell r="P261" t="str">
            <v>01.0030.0062.524119 ( A )</v>
          </cell>
          <cell r="Q261" t="str">
            <v>Penyelenggaraan Pameran dan Penyusunan Peta Tematik Bidang Cipta Karya</v>
          </cell>
          <cell r="R261" t="str">
            <v>Ir. Dwityo A. Soeranto, MURP</v>
          </cell>
          <cell r="S261" t="str">
            <v xml:space="preserve">Pembinaan dan Pengembangan Pemanfaatan Data dan Informasi </v>
          </cell>
          <cell r="T261" t="str">
            <v>DI</v>
          </cell>
          <cell r="U261">
            <v>110040670</v>
          </cell>
          <cell r="V261" t="str">
            <v xml:space="preserve">Juni </v>
          </cell>
          <cell r="X261">
            <v>30</v>
          </cell>
          <cell r="Y261">
            <v>25000</v>
          </cell>
          <cell r="Z261" t="str">
            <v>E</v>
          </cell>
          <cell r="AA261" t="str">
            <v xml:space="preserve">Padang </v>
          </cell>
        </row>
        <row r="262">
          <cell r="A262">
            <v>255</v>
          </cell>
          <cell r="B262">
            <v>110055381</v>
          </cell>
          <cell r="C262" t="str">
            <v>Wayan Lindu Suwara, S.Kom</v>
          </cell>
          <cell r="D262" t="str">
            <v>III/B</v>
          </cell>
          <cell r="E262" t="str">
            <v xml:space="preserve">Penata Muda Tingkat I </v>
          </cell>
          <cell r="F262" t="str">
            <v xml:space="preserve">Staf Subdit Data dan Informasi </v>
          </cell>
          <cell r="G262" t="str">
            <v xml:space="preserve">Yogyakarta </v>
          </cell>
          <cell r="H262">
            <v>1583700</v>
          </cell>
          <cell r="I262">
            <v>39636</v>
          </cell>
          <cell r="J262">
            <v>39640</v>
          </cell>
          <cell r="K262">
            <v>5</v>
          </cell>
          <cell r="L262" t="str">
            <v>hari</v>
          </cell>
          <cell r="M262">
            <v>350000</v>
          </cell>
          <cell r="N262">
            <v>330000</v>
          </cell>
          <cell r="O262" t="str">
            <v>Pesawat Terbang</v>
          </cell>
          <cell r="P262" t="str">
            <v>01.0030.0062.524119 ( A )</v>
          </cell>
          <cell r="Q262" t="str">
            <v>Penyelenggaraan Pameran dan Penyusunan Peta Tematik Bidang Cipta Karya</v>
          </cell>
          <cell r="R262" t="str">
            <v>Ir. Dwityo A. Soeranto, MURP</v>
          </cell>
          <cell r="S262" t="str">
            <v xml:space="preserve">Pembinaan dan Pengembangan Pemanfaatan Data dan Informasi </v>
          </cell>
          <cell r="T262" t="str">
            <v>DI</v>
          </cell>
          <cell r="U262">
            <v>110040670</v>
          </cell>
          <cell r="V262" t="str">
            <v>Juli</v>
          </cell>
          <cell r="X262">
            <v>4</v>
          </cell>
          <cell r="Y262">
            <v>25000</v>
          </cell>
          <cell r="Z262" t="str">
            <v>E</v>
          </cell>
          <cell r="AA262" t="str">
            <v xml:space="preserve">Yogyakarta </v>
          </cell>
        </row>
        <row r="263">
          <cell r="A263">
            <v>256</v>
          </cell>
          <cell r="B263">
            <v>110022507</v>
          </cell>
          <cell r="C263" t="str">
            <v>Fadjar Subchi</v>
          </cell>
          <cell r="D263" t="str">
            <v>II/C</v>
          </cell>
          <cell r="E263" t="str">
            <v xml:space="preserve">Pengatur </v>
          </cell>
          <cell r="F263" t="str">
            <v xml:space="preserve">Staf Subdit Data dan Informasi </v>
          </cell>
          <cell r="G263" t="str">
            <v xml:space="preserve">Yogyakarta </v>
          </cell>
          <cell r="H263">
            <v>1583700</v>
          </cell>
          <cell r="I263">
            <v>39636</v>
          </cell>
          <cell r="J263">
            <v>39640</v>
          </cell>
          <cell r="K263">
            <v>5</v>
          </cell>
          <cell r="L263" t="str">
            <v>hari</v>
          </cell>
          <cell r="M263">
            <v>350000</v>
          </cell>
          <cell r="N263">
            <v>225000</v>
          </cell>
          <cell r="O263" t="str">
            <v>Pesawat Terbang</v>
          </cell>
          <cell r="P263" t="str">
            <v>01.0030.0062.524119 ( A )</v>
          </cell>
          <cell r="Q263" t="str">
            <v>Penyelenggaraan Pameran dan Penyusunan Peta Tematik Bidang Cipta Karya</v>
          </cell>
          <cell r="R263" t="str">
            <v>Ir. Dwityo A. Soeranto, MURP</v>
          </cell>
          <cell r="S263" t="str">
            <v xml:space="preserve">Pembinaan dan Pengembangan Pemanfaatan Data dan Informasi </v>
          </cell>
          <cell r="T263" t="str">
            <v>DI</v>
          </cell>
          <cell r="U263">
            <v>110040670</v>
          </cell>
          <cell r="V263" t="str">
            <v>Juli</v>
          </cell>
          <cell r="X263">
            <v>4</v>
          </cell>
          <cell r="Y263">
            <v>25000</v>
          </cell>
          <cell r="Z263" t="str">
            <v>F</v>
          </cell>
          <cell r="AA263" t="str">
            <v xml:space="preserve">Yogyakarta </v>
          </cell>
        </row>
        <row r="264">
          <cell r="A264">
            <v>257</v>
          </cell>
          <cell r="C264">
            <v>0</v>
          </cell>
          <cell r="D264" t="e">
            <v>#N/A</v>
          </cell>
          <cell r="E264" t="e">
            <v>#N/A</v>
          </cell>
          <cell r="F264" t="e">
            <v>#N/A</v>
          </cell>
          <cell r="K264">
            <v>1</v>
          </cell>
          <cell r="L264" t="str">
            <v>hari</v>
          </cell>
          <cell r="M264" t="e">
            <v>#N/A</v>
          </cell>
          <cell r="N264" t="e">
            <v>#N/A</v>
          </cell>
          <cell r="O264" t="str">
            <v>Pesawat Terbang</v>
          </cell>
          <cell r="Q264" t="e">
            <v>#N/A</v>
          </cell>
          <cell r="R264" t="e">
            <v>#N/A</v>
          </cell>
          <cell r="S264" t="e">
            <v>#N/A</v>
          </cell>
          <cell r="T264" t="e">
            <v>#N/A</v>
          </cell>
          <cell r="U264" t="e">
            <v>#N/A</v>
          </cell>
          <cell r="Z264" t="e">
            <v>#N/A</v>
          </cell>
        </row>
        <row r="265">
          <cell r="A265">
            <v>258</v>
          </cell>
          <cell r="B265">
            <v>110057042</v>
          </cell>
          <cell r="C265" t="str">
            <v>Mursalim,Spd, ST</v>
          </cell>
          <cell r="D265" t="str">
            <v>III/B</v>
          </cell>
          <cell r="E265" t="str">
            <v xml:space="preserve">Penata Muda Tingkat I </v>
          </cell>
          <cell r="F265" t="str">
            <v xml:space="preserve">Staf Subdit Evaluasi Kinerja </v>
          </cell>
          <cell r="G265" t="str">
            <v xml:space="preserve">Medan </v>
          </cell>
          <cell r="H265">
            <v>2996500</v>
          </cell>
          <cell r="I265">
            <v>39540</v>
          </cell>
          <cell r="J265">
            <v>39542</v>
          </cell>
          <cell r="K265">
            <v>3</v>
          </cell>
          <cell r="L265" t="str">
            <v>hari</v>
          </cell>
          <cell r="M265">
            <v>300000</v>
          </cell>
          <cell r="N265">
            <v>300000</v>
          </cell>
          <cell r="O265" t="str">
            <v>Pesawat Terbang</v>
          </cell>
          <cell r="P265" t="str">
            <v>01.0030.4544.524119</v>
          </cell>
          <cell r="Q265" t="str">
            <v xml:space="preserve">Pemantauan dan Pengendalian Pinjaman/Hibah Luar Negeri di lingkungan Direktorat Jenderal Cipta Karya </v>
          </cell>
          <cell r="R265" t="str">
            <v>Ir. Dwityo A. Soeranto, MURP</v>
          </cell>
          <cell r="S265" t="str">
            <v xml:space="preserve">Pembinaan dan Pengembangan Pemanfaatan Data dan Informasi </v>
          </cell>
          <cell r="T265" t="str">
            <v>DI</v>
          </cell>
          <cell r="U265">
            <v>110040670</v>
          </cell>
          <cell r="V265" t="str">
            <v xml:space="preserve">Maret </v>
          </cell>
          <cell r="X265">
            <v>28</v>
          </cell>
          <cell r="Y265">
            <v>25000</v>
          </cell>
          <cell r="Z265" t="str">
            <v>E</v>
          </cell>
          <cell r="AA265" t="str">
            <v xml:space="preserve">Medan </v>
          </cell>
        </row>
        <row r="266">
          <cell r="A266">
            <v>259</v>
          </cell>
          <cell r="B266">
            <v>110045510</v>
          </cell>
          <cell r="C266" t="str">
            <v>Suyatin</v>
          </cell>
          <cell r="D266" t="str">
            <v>II/C</v>
          </cell>
          <cell r="E266" t="str">
            <v xml:space="preserve">Pengatur </v>
          </cell>
          <cell r="F266" t="str">
            <v>Staf Tata Usaha</v>
          </cell>
          <cell r="G266" t="str">
            <v xml:space="preserve">Makasar </v>
          </cell>
          <cell r="H266">
            <v>3035000</v>
          </cell>
          <cell r="I266">
            <v>39545</v>
          </cell>
          <cell r="J266">
            <v>39547</v>
          </cell>
          <cell r="K266">
            <v>3</v>
          </cell>
          <cell r="L266" t="str">
            <v>hari</v>
          </cell>
          <cell r="M266">
            <v>350000</v>
          </cell>
          <cell r="N266">
            <v>220000</v>
          </cell>
          <cell r="O266" t="str">
            <v>Pesawat Terbang</v>
          </cell>
          <cell r="P266" t="str">
            <v>01.0030.4544.524119</v>
          </cell>
          <cell r="Q266" t="str">
            <v xml:space="preserve">Pemantauan dan Pengendalian Pinjaman/Hibah Luar Negeri di lingkungan Direktorat Jenderal Cipta Karya </v>
          </cell>
          <cell r="R266" t="str">
            <v>Ir. Dwityo A. Soeranto, MURP</v>
          </cell>
          <cell r="S266" t="str">
            <v xml:space="preserve">Pembinaan dan Pengembangan Pemanfaatan Data dan Informasi </v>
          </cell>
          <cell r="T266" t="str">
            <v>DI</v>
          </cell>
          <cell r="U266">
            <v>110040670</v>
          </cell>
          <cell r="V266" t="str">
            <v xml:space="preserve">April </v>
          </cell>
          <cell r="X266">
            <v>7</v>
          </cell>
          <cell r="Y266">
            <v>30000</v>
          </cell>
          <cell r="Z266" t="str">
            <v>F</v>
          </cell>
          <cell r="AA266" t="str">
            <v xml:space="preserve">Makasar </v>
          </cell>
        </row>
        <row r="267">
          <cell r="A267">
            <v>260</v>
          </cell>
          <cell r="B267">
            <v>110035900</v>
          </cell>
          <cell r="C267" t="str">
            <v>Herry Purwadi, SH</v>
          </cell>
          <cell r="D267" t="str">
            <v>III/D</v>
          </cell>
          <cell r="E267" t="str">
            <v>Penata Tingkat I</v>
          </cell>
          <cell r="F267" t="str">
            <v>Staf Dit. Bina Program</v>
          </cell>
          <cell r="G267" t="str">
            <v xml:space="preserve">Makasar </v>
          </cell>
          <cell r="H267">
            <v>3035000</v>
          </cell>
          <cell r="I267">
            <v>39545</v>
          </cell>
          <cell r="J267">
            <v>39547</v>
          </cell>
          <cell r="K267">
            <v>3</v>
          </cell>
          <cell r="L267" t="str">
            <v>hari</v>
          </cell>
          <cell r="M267">
            <v>350000</v>
          </cell>
          <cell r="N267">
            <v>385000</v>
          </cell>
          <cell r="O267" t="str">
            <v>Pesawat Terbang</v>
          </cell>
          <cell r="P267" t="str">
            <v>01.0030.4544.524119</v>
          </cell>
          <cell r="Q267" t="str">
            <v xml:space="preserve">Pemantauan dan Pengendalian Pinjaman/Hibah Luar Negeri di lingkungan Direktorat Jenderal Cipta Karya </v>
          </cell>
          <cell r="R267" t="str">
            <v>Ir. Dwityo A. Soeranto, MURP</v>
          </cell>
          <cell r="S267" t="str">
            <v xml:space="preserve">Pembinaan dan Pengembangan Pemanfaatan Data dan Informasi </v>
          </cell>
          <cell r="T267" t="str">
            <v>DI</v>
          </cell>
          <cell r="U267">
            <v>110040670</v>
          </cell>
          <cell r="V267" t="str">
            <v xml:space="preserve">April </v>
          </cell>
          <cell r="X267">
            <v>7</v>
          </cell>
          <cell r="Y267">
            <v>30000</v>
          </cell>
          <cell r="Z267" t="str">
            <v>E</v>
          </cell>
          <cell r="AA267" t="str">
            <v xml:space="preserve">Makasar </v>
          </cell>
        </row>
        <row r="268">
          <cell r="A268">
            <v>261</v>
          </cell>
          <cell r="B268">
            <v>110061530</v>
          </cell>
          <cell r="C268" t="str">
            <v>Murtado</v>
          </cell>
          <cell r="D268" t="str">
            <v>II/A</v>
          </cell>
          <cell r="E268" t="str">
            <v xml:space="preserve">Pengatur Muda </v>
          </cell>
          <cell r="F268" t="str">
            <v>Staf Dit. Bina Program</v>
          </cell>
          <cell r="G268" t="str">
            <v xml:space="preserve">Makasar </v>
          </cell>
          <cell r="H268">
            <v>3035000</v>
          </cell>
          <cell r="I268">
            <v>39545</v>
          </cell>
          <cell r="J268">
            <v>39547</v>
          </cell>
          <cell r="K268">
            <v>3</v>
          </cell>
          <cell r="L268" t="str">
            <v>hari</v>
          </cell>
          <cell r="M268">
            <v>350000</v>
          </cell>
          <cell r="N268">
            <v>220000</v>
          </cell>
          <cell r="O268" t="str">
            <v>Pesawat Terbang</v>
          </cell>
          <cell r="P268" t="str">
            <v>01.0030.4544.524119</v>
          </cell>
          <cell r="Q268" t="str">
            <v xml:space="preserve">Pemantauan dan Pengendalian Pinjaman/Hibah Luar Negeri di lingkungan Direktorat Jenderal Cipta Karya </v>
          </cell>
          <cell r="R268" t="str">
            <v>Ir. Dwityo A. Soeranto, MURP</v>
          </cell>
          <cell r="S268" t="str">
            <v xml:space="preserve">Pembinaan dan Pengembangan Pemanfaatan Data dan Informasi </v>
          </cell>
          <cell r="T268" t="str">
            <v>DI</v>
          </cell>
          <cell r="U268">
            <v>110040670</v>
          </cell>
          <cell r="V268" t="str">
            <v xml:space="preserve">April </v>
          </cell>
          <cell r="X268">
            <v>7</v>
          </cell>
          <cell r="Y268">
            <v>30000</v>
          </cell>
          <cell r="Z268" t="str">
            <v>F</v>
          </cell>
          <cell r="AA268" t="str">
            <v xml:space="preserve">Makasar </v>
          </cell>
        </row>
        <row r="269">
          <cell r="A269">
            <v>262</v>
          </cell>
          <cell r="B269">
            <v>110038404</v>
          </cell>
          <cell r="C269" t="str">
            <v>Tjitro Sudiro, BBM</v>
          </cell>
          <cell r="D269" t="str">
            <v>III/C</v>
          </cell>
          <cell r="E269" t="str">
            <v xml:space="preserve">Penata </v>
          </cell>
          <cell r="F269" t="str">
            <v>Staf Dit. Bina Program</v>
          </cell>
          <cell r="G269" t="str">
            <v xml:space="preserve">Denpasar </v>
          </cell>
          <cell r="H269">
            <v>2329500</v>
          </cell>
          <cell r="I269">
            <v>39547</v>
          </cell>
          <cell r="J269">
            <v>39549</v>
          </cell>
          <cell r="K269">
            <v>3</v>
          </cell>
          <cell r="L269" t="str">
            <v>hari</v>
          </cell>
          <cell r="M269">
            <v>400000</v>
          </cell>
          <cell r="N269">
            <v>770000</v>
          </cell>
          <cell r="O269" t="str">
            <v>Pesawat Terbang</v>
          </cell>
          <cell r="P269" t="str">
            <v>01.0030.4544.524119</v>
          </cell>
          <cell r="Q269" t="str">
            <v xml:space="preserve">Pemantauan dan Pengendalian Pinjaman/Hibah Luar Negeri di lingkungan Direktorat Jenderal Cipta Karya </v>
          </cell>
          <cell r="R269" t="str">
            <v>Ir. Dwityo A. Soeranto, MURP</v>
          </cell>
          <cell r="S269" t="str">
            <v xml:space="preserve">Pembinaan dan Pengembangan Pemanfaatan Data dan Informasi </v>
          </cell>
          <cell r="T269" t="str">
            <v>DI</v>
          </cell>
          <cell r="U269">
            <v>110040670</v>
          </cell>
          <cell r="V269" t="str">
            <v xml:space="preserve">April </v>
          </cell>
          <cell r="X269">
            <v>8</v>
          </cell>
          <cell r="Y269">
            <v>30000</v>
          </cell>
          <cell r="Z269" t="str">
            <v>E</v>
          </cell>
          <cell r="AA269" t="str">
            <v xml:space="preserve">Denpasar </v>
          </cell>
        </row>
        <row r="270">
          <cell r="A270">
            <v>263</v>
          </cell>
          <cell r="B270">
            <v>110055972</v>
          </cell>
          <cell r="C270" t="str">
            <v>Tukiman</v>
          </cell>
          <cell r="D270" t="str">
            <v>II/A</v>
          </cell>
          <cell r="E270" t="str">
            <v xml:space="preserve">Pengatur Muda </v>
          </cell>
          <cell r="F270" t="str">
            <v>Staf Tata Usaha</v>
          </cell>
          <cell r="G270" t="str">
            <v xml:space="preserve">Denpasar </v>
          </cell>
          <cell r="H270">
            <v>2329500</v>
          </cell>
          <cell r="I270">
            <v>39547</v>
          </cell>
          <cell r="J270">
            <v>39549</v>
          </cell>
          <cell r="K270">
            <v>3</v>
          </cell>
          <cell r="L270" t="str">
            <v>hari</v>
          </cell>
          <cell r="M270">
            <v>400000</v>
          </cell>
          <cell r="N270">
            <v>495000</v>
          </cell>
          <cell r="O270" t="str">
            <v>Pesawat Terbang</v>
          </cell>
          <cell r="P270" t="str">
            <v>01.0030.4544.524119</v>
          </cell>
          <cell r="Q270" t="str">
            <v xml:space="preserve">Pemantauan dan Pengendalian Pinjaman/Hibah Luar Negeri di lingkungan Direktorat Jenderal Cipta Karya </v>
          </cell>
          <cell r="R270" t="str">
            <v>Ir. Dwityo A. Soeranto, MURP</v>
          </cell>
          <cell r="S270" t="str">
            <v xml:space="preserve">Pembinaan dan Pengembangan Pemanfaatan Data dan Informasi </v>
          </cell>
          <cell r="T270" t="str">
            <v>DI</v>
          </cell>
          <cell r="U270">
            <v>110040670</v>
          </cell>
          <cell r="V270" t="str">
            <v xml:space="preserve">April </v>
          </cell>
          <cell r="X270">
            <v>8</v>
          </cell>
          <cell r="Y270">
            <v>30000</v>
          </cell>
          <cell r="Z270" t="str">
            <v>F</v>
          </cell>
          <cell r="AA270" t="str">
            <v xml:space="preserve">Denpasar </v>
          </cell>
        </row>
        <row r="271">
          <cell r="A271">
            <v>264</v>
          </cell>
          <cell r="B271">
            <v>110022820</v>
          </cell>
          <cell r="C271" t="str">
            <v>Irwan Dalimunthe, BAC</v>
          </cell>
          <cell r="D271" t="str">
            <v>III/C</v>
          </cell>
          <cell r="E271" t="str">
            <v xml:space="preserve">Penata </v>
          </cell>
          <cell r="F271" t="str">
            <v>Staf Dit. Bina Program</v>
          </cell>
          <cell r="G271" t="str">
            <v xml:space="preserve">Surabaya </v>
          </cell>
          <cell r="H271">
            <v>1926900</v>
          </cell>
          <cell r="I271">
            <v>39552</v>
          </cell>
          <cell r="J271">
            <v>39554</v>
          </cell>
          <cell r="K271">
            <v>3</v>
          </cell>
          <cell r="L271" t="str">
            <v>hari</v>
          </cell>
          <cell r="M271">
            <v>350000</v>
          </cell>
          <cell r="N271">
            <v>385000</v>
          </cell>
          <cell r="O271" t="str">
            <v>Pesawat Terbang</v>
          </cell>
          <cell r="P271" t="str">
            <v>01.0030.4544.524119</v>
          </cell>
          <cell r="Q271" t="str">
            <v xml:space="preserve">Pemantauan dan Pengendalian Pinjaman/Hibah Luar Negeri di lingkungan Direktorat Jenderal Cipta Karya </v>
          </cell>
          <cell r="R271" t="str">
            <v>Ir. Dwityo A. Soeranto, MURP</v>
          </cell>
          <cell r="S271" t="str">
            <v xml:space="preserve">Pembinaan dan Pengembangan Pemanfaatan Data dan Informasi </v>
          </cell>
          <cell r="T271" t="str">
            <v>DI</v>
          </cell>
          <cell r="U271">
            <v>110040670</v>
          </cell>
          <cell r="V271" t="str">
            <v xml:space="preserve">April </v>
          </cell>
          <cell r="X271">
            <v>11</v>
          </cell>
          <cell r="Y271">
            <v>30000</v>
          </cell>
          <cell r="Z271" t="str">
            <v>E</v>
          </cell>
          <cell r="AA271" t="str">
            <v xml:space="preserve">Surabaya </v>
          </cell>
        </row>
        <row r="272">
          <cell r="A272">
            <v>265</v>
          </cell>
          <cell r="B272">
            <v>110032099</v>
          </cell>
          <cell r="C272" t="str">
            <v>Siti Ngafiah</v>
          </cell>
          <cell r="D272" t="str">
            <v>III/B</v>
          </cell>
          <cell r="E272" t="str">
            <v xml:space="preserve">Penata Muda Tingkat I </v>
          </cell>
          <cell r="F272" t="str">
            <v>Staf Tata Usaha</v>
          </cell>
          <cell r="G272" t="str">
            <v xml:space="preserve">Surabaya </v>
          </cell>
          <cell r="H272">
            <v>1926900</v>
          </cell>
          <cell r="I272">
            <v>39552</v>
          </cell>
          <cell r="J272">
            <v>39554</v>
          </cell>
          <cell r="K272">
            <v>3</v>
          </cell>
          <cell r="L272" t="str">
            <v>hari</v>
          </cell>
          <cell r="M272">
            <v>350000</v>
          </cell>
          <cell r="N272">
            <v>385000</v>
          </cell>
          <cell r="O272" t="str">
            <v>Pesawat Terbang</v>
          </cell>
          <cell r="P272" t="str">
            <v>01.0030.4544.524119</v>
          </cell>
          <cell r="Q272" t="str">
            <v xml:space="preserve">Pemantauan dan Pengendalian Pinjaman/Hibah Luar Negeri di lingkungan Direktorat Jenderal Cipta Karya </v>
          </cell>
          <cell r="R272" t="str">
            <v>Ir. Dwityo A. Soeranto, MURP</v>
          </cell>
          <cell r="S272" t="str">
            <v xml:space="preserve">Pembinaan dan Pengembangan Pemanfaatan Data dan Informasi </v>
          </cell>
          <cell r="T272" t="str">
            <v>DI</v>
          </cell>
          <cell r="U272">
            <v>110040670</v>
          </cell>
          <cell r="V272" t="str">
            <v xml:space="preserve">April </v>
          </cell>
          <cell r="X272">
            <v>11</v>
          </cell>
          <cell r="Y272">
            <v>30000</v>
          </cell>
          <cell r="Z272" t="str">
            <v>E</v>
          </cell>
          <cell r="AA272" t="str">
            <v xml:space="preserve">Surabaya </v>
          </cell>
        </row>
        <row r="273">
          <cell r="A273">
            <v>266</v>
          </cell>
          <cell r="B273">
            <v>110057447</v>
          </cell>
          <cell r="C273" t="str">
            <v>Danur Wenda Utami, SE, MM</v>
          </cell>
          <cell r="D273" t="str">
            <v>III/A</v>
          </cell>
          <cell r="E273" t="str">
            <v xml:space="preserve">Penata Muda </v>
          </cell>
          <cell r="F273" t="str">
            <v>Staf Setditjen. Cipta Karya</v>
          </cell>
          <cell r="G273" t="str">
            <v xml:space="preserve">Pontianak </v>
          </cell>
          <cell r="H273">
            <v>1950000</v>
          </cell>
          <cell r="I273">
            <v>39554</v>
          </cell>
          <cell r="J273">
            <v>39556</v>
          </cell>
          <cell r="K273">
            <v>3</v>
          </cell>
          <cell r="L273" t="str">
            <v>hari</v>
          </cell>
          <cell r="M273">
            <v>300000</v>
          </cell>
          <cell r="N273">
            <v>275000</v>
          </cell>
          <cell r="O273" t="str">
            <v>Pesawat Terbang</v>
          </cell>
          <cell r="P273" t="str">
            <v>01.0030.4544.524119</v>
          </cell>
          <cell r="Q273" t="str">
            <v xml:space="preserve">Pemantauan dan Pengendalian Pinjaman/Hibah Luar Negeri di lingkungan Direktorat Jenderal Cipta Karya </v>
          </cell>
          <cell r="R273" t="str">
            <v>Ir. Dwityo A. Soeranto, MURP</v>
          </cell>
          <cell r="S273" t="str">
            <v xml:space="preserve">Pembinaan dan Pengembangan Pemanfaatan Data dan Informasi </v>
          </cell>
          <cell r="T273" t="str">
            <v>DI</v>
          </cell>
          <cell r="U273">
            <v>110040670</v>
          </cell>
          <cell r="V273" t="str">
            <v xml:space="preserve">April </v>
          </cell>
          <cell r="X273">
            <v>11</v>
          </cell>
          <cell r="Y273">
            <v>25000</v>
          </cell>
          <cell r="Z273" t="str">
            <v>E</v>
          </cell>
          <cell r="AA273" t="str">
            <v xml:space="preserve">Pontianak </v>
          </cell>
        </row>
        <row r="274">
          <cell r="A274">
            <v>267</v>
          </cell>
          <cell r="B274">
            <v>110028495</v>
          </cell>
          <cell r="C274" t="str">
            <v>Agustina Suprapti</v>
          </cell>
          <cell r="D274" t="str">
            <v>III/B</v>
          </cell>
          <cell r="E274" t="str">
            <v xml:space="preserve">Penata Muda Tingkat I </v>
          </cell>
          <cell r="F274" t="str">
            <v>Staf Dit. Bina Program</v>
          </cell>
          <cell r="G274" t="str">
            <v xml:space="preserve">Pontianak </v>
          </cell>
          <cell r="H274">
            <v>1950000</v>
          </cell>
          <cell r="I274">
            <v>39554</v>
          </cell>
          <cell r="J274">
            <v>39556</v>
          </cell>
          <cell r="K274">
            <v>3</v>
          </cell>
          <cell r="L274" t="str">
            <v>hari</v>
          </cell>
          <cell r="M274">
            <v>300000</v>
          </cell>
          <cell r="N274">
            <v>275000</v>
          </cell>
          <cell r="O274" t="str">
            <v>Pesawat Terbang</v>
          </cell>
          <cell r="P274" t="str">
            <v>01.0030.4544.524119</v>
          </cell>
          <cell r="Q274" t="str">
            <v xml:space="preserve">Pemantauan dan Pengendalian Pinjaman/Hibah Luar Negeri di lingkungan Direktorat Jenderal Cipta Karya </v>
          </cell>
          <cell r="R274" t="str">
            <v>Ir. Dwityo A. Soeranto, MURP</v>
          </cell>
          <cell r="S274" t="str">
            <v xml:space="preserve">Pembinaan dan Pengembangan Pemanfaatan Data dan Informasi </v>
          </cell>
          <cell r="T274" t="str">
            <v>DI</v>
          </cell>
          <cell r="U274">
            <v>110040670</v>
          </cell>
          <cell r="V274" t="str">
            <v xml:space="preserve">April </v>
          </cell>
          <cell r="X274">
            <v>11</v>
          </cell>
          <cell r="Y274">
            <v>25000</v>
          </cell>
          <cell r="Z274" t="str">
            <v>E</v>
          </cell>
          <cell r="AA274" t="str">
            <v xml:space="preserve">Pontianak </v>
          </cell>
        </row>
        <row r="275">
          <cell r="A275">
            <v>268</v>
          </cell>
          <cell r="B275">
            <v>110045360</v>
          </cell>
          <cell r="C275" t="str">
            <v>Suparmo, S.Sos</v>
          </cell>
          <cell r="D275" t="str">
            <v>III/B</v>
          </cell>
          <cell r="E275" t="str">
            <v xml:space="preserve">Penata Muda Tingkat I </v>
          </cell>
          <cell r="F275" t="str">
            <v>Staf Tata Usaha</v>
          </cell>
          <cell r="G275" t="str">
            <v>Mataram</v>
          </cell>
          <cell r="H275">
            <v>2317800</v>
          </cell>
          <cell r="I275">
            <v>39559</v>
          </cell>
          <cell r="J275">
            <v>39561</v>
          </cell>
          <cell r="K275">
            <v>3</v>
          </cell>
          <cell r="L275" t="str">
            <v>hari</v>
          </cell>
          <cell r="M275">
            <v>350000</v>
          </cell>
          <cell r="N275">
            <v>350000</v>
          </cell>
          <cell r="O275" t="str">
            <v>Pesawat Terbang</v>
          </cell>
          <cell r="P275" t="str">
            <v>01.0030.4544.524119</v>
          </cell>
          <cell r="Q275" t="str">
            <v xml:space="preserve">Pemantauan dan Pengendalian Pinjaman/Hibah Luar Negeri di lingkungan Direktorat Jenderal Cipta Karya </v>
          </cell>
          <cell r="R275" t="str">
            <v>Ir. Dwityo A. Soeranto, MURP</v>
          </cell>
          <cell r="S275" t="str">
            <v xml:space="preserve">Pembinaan dan Pengembangan Pemanfaatan Data dan Informasi </v>
          </cell>
          <cell r="T275" t="str">
            <v>DI</v>
          </cell>
          <cell r="U275">
            <v>110040670</v>
          </cell>
          <cell r="V275" t="str">
            <v xml:space="preserve">April </v>
          </cell>
          <cell r="X275">
            <v>18</v>
          </cell>
          <cell r="Y275">
            <v>20000</v>
          </cell>
          <cell r="Z275" t="str">
            <v>E</v>
          </cell>
          <cell r="AA275" t="str">
            <v>Mataram</v>
          </cell>
        </row>
        <row r="276">
          <cell r="A276">
            <v>269</v>
          </cell>
          <cell r="B276">
            <v>110063354</v>
          </cell>
          <cell r="C276" t="str">
            <v>Basri</v>
          </cell>
          <cell r="D276" t="str">
            <v>II/A</v>
          </cell>
          <cell r="E276" t="str">
            <v xml:space="preserve">Pengatur Muda </v>
          </cell>
          <cell r="F276" t="str">
            <v>Staf Tata Usaha</v>
          </cell>
          <cell r="G276" t="str">
            <v>Mataram</v>
          </cell>
          <cell r="H276">
            <v>2317800</v>
          </cell>
          <cell r="I276">
            <v>39559</v>
          </cell>
          <cell r="J276">
            <v>39561</v>
          </cell>
          <cell r="K276">
            <v>3</v>
          </cell>
          <cell r="L276" t="str">
            <v>hari</v>
          </cell>
          <cell r="M276">
            <v>350000</v>
          </cell>
          <cell r="N276">
            <v>215000</v>
          </cell>
          <cell r="O276" t="str">
            <v>Pesawat Terbang</v>
          </cell>
          <cell r="P276" t="str">
            <v>01.0030.4544.524119</v>
          </cell>
          <cell r="Q276" t="str">
            <v xml:space="preserve">Pemantauan dan Pengendalian Pinjaman/Hibah Luar Negeri di lingkungan Direktorat Jenderal Cipta Karya </v>
          </cell>
          <cell r="R276" t="str">
            <v>Ir. Dwityo A. Soeranto, MURP</v>
          </cell>
          <cell r="S276" t="str">
            <v xml:space="preserve">Pembinaan dan Pengembangan Pemanfaatan Data dan Informasi </v>
          </cell>
          <cell r="T276" t="str">
            <v>DI</v>
          </cell>
          <cell r="U276">
            <v>110040670</v>
          </cell>
          <cell r="V276" t="str">
            <v xml:space="preserve">April </v>
          </cell>
          <cell r="X276">
            <v>18</v>
          </cell>
          <cell r="Y276">
            <v>20000</v>
          </cell>
          <cell r="Z276" t="str">
            <v>F</v>
          </cell>
          <cell r="AA276" t="str">
            <v>Mataram</v>
          </cell>
        </row>
        <row r="277">
          <cell r="A277">
            <v>270</v>
          </cell>
          <cell r="B277">
            <v>110057042</v>
          </cell>
          <cell r="C277" t="str">
            <v>Mursalim,Spd, ST</v>
          </cell>
          <cell r="D277" t="str">
            <v>III/B</v>
          </cell>
          <cell r="E277" t="str">
            <v xml:space="preserve">Penata Muda Tingkat I </v>
          </cell>
          <cell r="F277" t="str">
            <v xml:space="preserve">Staf Subdit Evaluasi Kinerja </v>
          </cell>
          <cell r="G277" t="str">
            <v xml:space="preserve">Padang </v>
          </cell>
          <cell r="H277">
            <v>2306400</v>
          </cell>
          <cell r="I277">
            <v>39554</v>
          </cell>
          <cell r="J277">
            <v>39556</v>
          </cell>
          <cell r="K277">
            <v>3</v>
          </cell>
          <cell r="L277" t="str">
            <v>hari</v>
          </cell>
          <cell r="M277">
            <v>300000</v>
          </cell>
          <cell r="N277">
            <v>330000</v>
          </cell>
          <cell r="O277" t="str">
            <v>Pesawat Terbang</v>
          </cell>
          <cell r="P277" t="str">
            <v>01.0030.4544.524119</v>
          </cell>
          <cell r="Q277" t="str">
            <v xml:space="preserve">Pemantauan dan Pengendalian Pinjaman/Hibah Luar Negeri di lingkungan Direktorat Jenderal Cipta Karya </v>
          </cell>
          <cell r="R277" t="str">
            <v>Ir. Dwityo A. Soeranto, MURP</v>
          </cell>
          <cell r="S277" t="str">
            <v xml:space="preserve">Pembinaan dan Pengembangan Pemanfaatan Data dan Informasi </v>
          </cell>
          <cell r="T277" t="str">
            <v>DI</v>
          </cell>
          <cell r="U277">
            <v>110040670</v>
          </cell>
          <cell r="V277" t="str">
            <v xml:space="preserve">April </v>
          </cell>
          <cell r="X277">
            <v>11</v>
          </cell>
          <cell r="Y277">
            <v>25000</v>
          </cell>
          <cell r="Z277" t="str">
            <v>E</v>
          </cell>
          <cell r="AA277" t="str">
            <v xml:space="preserve">Padang </v>
          </cell>
        </row>
        <row r="278">
          <cell r="A278">
            <v>271</v>
          </cell>
          <cell r="B278">
            <v>110045510</v>
          </cell>
          <cell r="C278" t="str">
            <v>Suyatin</v>
          </cell>
          <cell r="D278" t="str">
            <v>II/C</v>
          </cell>
          <cell r="E278" t="str">
            <v xml:space="preserve">Pengatur </v>
          </cell>
          <cell r="F278" t="str">
            <v>Staf Tata Usaha</v>
          </cell>
          <cell r="G278" t="str">
            <v xml:space="preserve">Padang </v>
          </cell>
          <cell r="H278">
            <v>2306400</v>
          </cell>
          <cell r="I278">
            <v>39554</v>
          </cell>
          <cell r="J278">
            <v>39556</v>
          </cell>
          <cell r="K278">
            <v>3</v>
          </cell>
          <cell r="L278" t="str">
            <v>hari</v>
          </cell>
          <cell r="M278">
            <v>300000</v>
          </cell>
          <cell r="N278">
            <v>275000</v>
          </cell>
          <cell r="O278" t="str">
            <v>Pesawat Terbang</v>
          </cell>
          <cell r="P278" t="str">
            <v>01.0030.4544.524119</v>
          </cell>
          <cell r="Q278" t="str">
            <v xml:space="preserve">Pemantauan dan Pengendalian Pinjaman/Hibah Luar Negeri di lingkungan Direktorat Jenderal Cipta Karya </v>
          </cell>
          <cell r="R278" t="str">
            <v>Ir. Dwityo A. Soeranto, MURP</v>
          </cell>
          <cell r="S278" t="str">
            <v xml:space="preserve">Pembinaan dan Pengembangan Pemanfaatan Data dan Informasi </v>
          </cell>
          <cell r="T278" t="str">
            <v>DI</v>
          </cell>
          <cell r="U278">
            <v>110040670</v>
          </cell>
          <cell r="V278" t="str">
            <v xml:space="preserve">April </v>
          </cell>
          <cell r="X278">
            <v>11</v>
          </cell>
          <cell r="Y278">
            <v>25000</v>
          </cell>
          <cell r="Z278" t="str">
            <v>F</v>
          </cell>
          <cell r="AA278" t="str">
            <v xml:space="preserve">Padang </v>
          </cell>
        </row>
        <row r="279">
          <cell r="A279">
            <v>272</v>
          </cell>
          <cell r="B279">
            <v>110035900</v>
          </cell>
          <cell r="C279" t="str">
            <v>Herry Purwadi, SH</v>
          </cell>
          <cell r="D279" t="str">
            <v>III/D</v>
          </cell>
          <cell r="E279" t="str">
            <v>Penata Tingkat I</v>
          </cell>
          <cell r="F279" t="str">
            <v>Staf Dit. Bina Program</v>
          </cell>
          <cell r="G279" t="str">
            <v xml:space="preserve">Jambi </v>
          </cell>
          <cell r="H279">
            <v>1552000</v>
          </cell>
          <cell r="I279">
            <v>39559</v>
          </cell>
          <cell r="J279">
            <v>39561</v>
          </cell>
          <cell r="K279">
            <v>3</v>
          </cell>
          <cell r="L279" t="str">
            <v>hari</v>
          </cell>
          <cell r="M279">
            <v>300000</v>
          </cell>
          <cell r="N279">
            <v>220000</v>
          </cell>
          <cell r="O279" t="str">
            <v>Pesawat Terbang</v>
          </cell>
          <cell r="P279" t="str">
            <v>01.0030.4544.524119</v>
          </cell>
          <cell r="Q279" t="str">
            <v xml:space="preserve">Pemantauan dan Pengendalian Pinjaman/Hibah Luar Negeri di lingkungan Direktorat Jenderal Cipta Karya </v>
          </cell>
          <cell r="R279" t="str">
            <v>Ir. Dwityo A. Soeranto, MURP</v>
          </cell>
          <cell r="S279" t="str">
            <v xml:space="preserve">Pembinaan dan Pengembangan Pemanfaatan Data dan Informasi </v>
          </cell>
          <cell r="T279" t="str">
            <v>DI</v>
          </cell>
          <cell r="U279">
            <v>110040670</v>
          </cell>
          <cell r="V279" t="str">
            <v xml:space="preserve">April </v>
          </cell>
          <cell r="X279">
            <v>18</v>
          </cell>
          <cell r="Y279">
            <v>8000</v>
          </cell>
          <cell r="Z279" t="str">
            <v>E</v>
          </cell>
          <cell r="AA279" t="str">
            <v xml:space="preserve">Jambi </v>
          </cell>
        </row>
        <row r="280">
          <cell r="A280">
            <v>273</v>
          </cell>
          <cell r="B280">
            <v>110061530</v>
          </cell>
          <cell r="C280" t="str">
            <v>Murtado</v>
          </cell>
          <cell r="D280" t="str">
            <v>II/A</v>
          </cell>
          <cell r="E280" t="str">
            <v xml:space="preserve">Pengatur Muda </v>
          </cell>
          <cell r="F280" t="str">
            <v>Staf Dit. Bina Program</v>
          </cell>
          <cell r="G280" t="str">
            <v xml:space="preserve">Jambi </v>
          </cell>
          <cell r="H280">
            <v>1552000</v>
          </cell>
          <cell r="I280">
            <v>39559</v>
          </cell>
          <cell r="J280">
            <v>39561</v>
          </cell>
          <cell r="K280">
            <v>3</v>
          </cell>
          <cell r="L280" t="str">
            <v>hari</v>
          </cell>
          <cell r="M280">
            <v>300000</v>
          </cell>
          <cell r="N280">
            <v>165000</v>
          </cell>
          <cell r="O280" t="str">
            <v>Pesawat Terbang</v>
          </cell>
          <cell r="P280" t="str">
            <v>01.0030.4544.524119</v>
          </cell>
          <cell r="Q280" t="str">
            <v xml:space="preserve">Pemantauan dan Pengendalian Pinjaman/Hibah Luar Negeri di lingkungan Direktorat Jenderal Cipta Karya </v>
          </cell>
          <cell r="R280" t="str">
            <v>Ir. Dwityo A. Soeranto, MURP</v>
          </cell>
          <cell r="S280" t="str">
            <v xml:space="preserve">Pembinaan dan Pengembangan Pemanfaatan Data dan Informasi </v>
          </cell>
          <cell r="T280" t="str">
            <v>DI</v>
          </cell>
          <cell r="U280">
            <v>110040670</v>
          </cell>
          <cell r="V280" t="str">
            <v xml:space="preserve">April </v>
          </cell>
          <cell r="X280">
            <v>18</v>
          </cell>
          <cell r="Y280">
            <v>8000</v>
          </cell>
          <cell r="Z280" t="str">
            <v>F</v>
          </cell>
          <cell r="AA280" t="str">
            <v xml:space="preserve">Jambi </v>
          </cell>
        </row>
        <row r="281">
          <cell r="A281">
            <v>274</v>
          </cell>
          <cell r="B281">
            <v>110038404</v>
          </cell>
          <cell r="C281" t="str">
            <v>Tjitro Sudiro, BBM</v>
          </cell>
          <cell r="D281" t="str">
            <v>III/C</v>
          </cell>
          <cell r="E281" t="str">
            <v xml:space="preserve">Penata </v>
          </cell>
          <cell r="F281" t="str">
            <v>Staf Dit. Bina Program</v>
          </cell>
          <cell r="G281" t="str">
            <v xml:space="preserve">Kendari </v>
          </cell>
          <cell r="H281">
            <v>3285600</v>
          </cell>
          <cell r="I281">
            <v>39561</v>
          </cell>
          <cell r="J281">
            <v>39563</v>
          </cell>
          <cell r="K281">
            <v>3</v>
          </cell>
          <cell r="L281" t="str">
            <v>hari</v>
          </cell>
          <cell r="M281">
            <v>300000</v>
          </cell>
          <cell r="N281">
            <v>330000</v>
          </cell>
          <cell r="O281" t="str">
            <v>Pesawat Terbang</v>
          </cell>
          <cell r="P281" t="str">
            <v>01.0030.4544.524119</v>
          </cell>
          <cell r="Q281" t="str">
            <v xml:space="preserve">Pemantauan dan Pengendalian Pinjaman/Hibah Luar Negeri di lingkungan Direktorat Jenderal Cipta Karya </v>
          </cell>
          <cell r="R281" t="str">
            <v>Ir. Dwityo A. Soeranto, MURP</v>
          </cell>
          <cell r="S281" t="str">
            <v xml:space="preserve">Pembinaan dan Pengembangan Pemanfaatan Data dan Informasi </v>
          </cell>
          <cell r="T281" t="str">
            <v>DI</v>
          </cell>
          <cell r="U281">
            <v>110040670</v>
          </cell>
          <cell r="V281" t="str">
            <v xml:space="preserve">April </v>
          </cell>
          <cell r="X281">
            <v>22</v>
          </cell>
          <cell r="Y281">
            <v>8000</v>
          </cell>
          <cell r="Z281" t="str">
            <v>E</v>
          </cell>
          <cell r="AA281" t="str">
            <v xml:space="preserve">Kendari </v>
          </cell>
        </row>
        <row r="282">
          <cell r="A282">
            <v>275</v>
          </cell>
          <cell r="B282">
            <v>110055972</v>
          </cell>
          <cell r="C282" t="str">
            <v>Tukiman</v>
          </cell>
          <cell r="D282" t="str">
            <v>II/A</v>
          </cell>
          <cell r="E282" t="str">
            <v xml:space="preserve">Pengatur Muda </v>
          </cell>
          <cell r="F282" t="str">
            <v>Staf Tata Usaha</v>
          </cell>
          <cell r="G282" t="str">
            <v xml:space="preserve">Kendari </v>
          </cell>
          <cell r="H282">
            <v>3285600</v>
          </cell>
          <cell r="I282">
            <v>39561</v>
          </cell>
          <cell r="J282">
            <v>39563</v>
          </cell>
          <cell r="K282">
            <v>3</v>
          </cell>
          <cell r="L282" t="str">
            <v>hari</v>
          </cell>
          <cell r="M282">
            <v>300000</v>
          </cell>
          <cell r="N282">
            <v>220000</v>
          </cell>
          <cell r="O282" t="str">
            <v>Pesawat Terbang</v>
          </cell>
          <cell r="P282" t="str">
            <v>01.0030.4544.524119</v>
          </cell>
          <cell r="Q282" t="str">
            <v xml:space="preserve">Pemantauan dan Pengendalian Pinjaman/Hibah Luar Negeri di lingkungan Direktorat Jenderal Cipta Karya </v>
          </cell>
          <cell r="R282" t="str">
            <v>Ir. Dwityo A. Soeranto, MURP</v>
          </cell>
          <cell r="S282" t="str">
            <v xml:space="preserve">Pembinaan dan Pengembangan Pemanfaatan Data dan Informasi </v>
          </cell>
          <cell r="T282" t="str">
            <v>DI</v>
          </cell>
          <cell r="U282">
            <v>110040670</v>
          </cell>
          <cell r="V282" t="str">
            <v xml:space="preserve">April </v>
          </cell>
          <cell r="X282">
            <v>22</v>
          </cell>
          <cell r="Y282">
            <v>8000</v>
          </cell>
          <cell r="Z282" t="str">
            <v>F</v>
          </cell>
          <cell r="AA282" t="str">
            <v xml:space="preserve">Kendari </v>
          </cell>
        </row>
        <row r="283">
          <cell r="A283">
            <v>276</v>
          </cell>
          <cell r="B283">
            <v>110022820</v>
          </cell>
          <cell r="C283" t="str">
            <v>Irwan Dalimunthe, BAC</v>
          </cell>
          <cell r="D283" t="str">
            <v>III/C</v>
          </cell>
          <cell r="E283" t="str">
            <v xml:space="preserve">Penata </v>
          </cell>
          <cell r="F283" t="str">
            <v>Staf Dit. Bina Program</v>
          </cell>
          <cell r="G283" t="str">
            <v xml:space="preserve">Yogyakarta </v>
          </cell>
          <cell r="H283">
            <v>1430400</v>
          </cell>
          <cell r="I283">
            <v>39566</v>
          </cell>
          <cell r="J283">
            <v>39568</v>
          </cell>
          <cell r="K283">
            <v>3</v>
          </cell>
          <cell r="L283" t="str">
            <v>hari</v>
          </cell>
          <cell r="M283">
            <v>350000</v>
          </cell>
          <cell r="N283">
            <v>330000</v>
          </cell>
          <cell r="O283" t="str">
            <v>Pesawat Terbang</v>
          </cell>
          <cell r="P283" t="str">
            <v>01.0030.4544.524119</v>
          </cell>
          <cell r="Q283" t="str">
            <v xml:space="preserve">Pemantauan dan Pengendalian Pinjaman/Hibah Luar Negeri di lingkungan Direktorat Jenderal Cipta Karya </v>
          </cell>
          <cell r="R283" t="str">
            <v>Ir. Dwityo A. Soeranto, MURP</v>
          </cell>
          <cell r="S283" t="str">
            <v xml:space="preserve">Pembinaan dan Pengembangan Pemanfaatan Data dan Informasi </v>
          </cell>
          <cell r="T283" t="str">
            <v>DI</v>
          </cell>
          <cell r="U283">
            <v>110040670</v>
          </cell>
          <cell r="V283" t="str">
            <v xml:space="preserve">April </v>
          </cell>
          <cell r="X283">
            <v>25</v>
          </cell>
          <cell r="Y283">
            <v>25000</v>
          </cell>
          <cell r="Z283" t="str">
            <v>E</v>
          </cell>
          <cell r="AA283" t="str">
            <v xml:space="preserve">Yogyakarta </v>
          </cell>
        </row>
        <row r="284">
          <cell r="A284">
            <v>277</v>
          </cell>
          <cell r="B284">
            <v>110032099</v>
          </cell>
          <cell r="C284" t="str">
            <v>Siti Ngafiah</v>
          </cell>
          <cell r="D284" t="str">
            <v>III/B</v>
          </cell>
          <cell r="E284" t="str">
            <v xml:space="preserve">Penata Muda Tingkat I </v>
          </cell>
          <cell r="F284" t="str">
            <v>Staf Tata Usaha</v>
          </cell>
          <cell r="G284" t="str">
            <v xml:space="preserve">Yogyakarta </v>
          </cell>
          <cell r="H284">
            <v>1430400</v>
          </cell>
          <cell r="I284">
            <v>39566</v>
          </cell>
          <cell r="J284">
            <v>39568</v>
          </cell>
          <cell r="K284">
            <v>3</v>
          </cell>
          <cell r="L284" t="str">
            <v>hari</v>
          </cell>
          <cell r="M284">
            <v>350000</v>
          </cell>
          <cell r="N284">
            <v>330000</v>
          </cell>
          <cell r="O284" t="str">
            <v>Pesawat Terbang</v>
          </cell>
          <cell r="P284" t="str">
            <v>01.0030.4544.524119</v>
          </cell>
          <cell r="Q284" t="str">
            <v xml:space="preserve">Pemantauan dan Pengendalian Pinjaman/Hibah Luar Negeri di lingkungan Direktorat Jenderal Cipta Karya </v>
          </cell>
          <cell r="R284" t="str">
            <v>Ir. Dwityo A. Soeranto, MURP</v>
          </cell>
          <cell r="S284" t="str">
            <v xml:space="preserve">Pembinaan dan Pengembangan Pemanfaatan Data dan Informasi </v>
          </cell>
          <cell r="T284" t="str">
            <v>DI</v>
          </cell>
          <cell r="U284">
            <v>110040670</v>
          </cell>
          <cell r="V284" t="str">
            <v xml:space="preserve">April </v>
          </cell>
          <cell r="X284">
            <v>25</v>
          </cell>
          <cell r="Y284">
            <v>25000</v>
          </cell>
          <cell r="Z284" t="str">
            <v>E</v>
          </cell>
          <cell r="AA284" t="str">
            <v xml:space="preserve">Yogyakarta </v>
          </cell>
        </row>
        <row r="285">
          <cell r="A285">
            <v>278</v>
          </cell>
          <cell r="B285">
            <v>110057447</v>
          </cell>
          <cell r="C285" t="str">
            <v>Danur Wenda Utami, SE, MM</v>
          </cell>
          <cell r="D285" t="str">
            <v>III/A</v>
          </cell>
          <cell r="E285" t="str">
            <v xml:space="preserve">Penata Muda </v>
          </cell>
          <cell r="F285" t="str">
            <v>Staf Setditjen. Cipta Karya</v>
          </cell>
          <cell r="G285" t="str">
            <v>Banjarmasin</v>
          </cell>
          <cell r="H285">
            <v>2284400</v>
          </cell>
          <cell r="I285">
            <v>39573</v>
          </cell>
          <cell r="J285">
            <v>39575</v>
          </cell>
          <cell r="K285">
            <v>3</v>
          </cell>
          <cell r="L285" t="str">
            <v>hari</v>
          </cell>
          <cell r="M285">
            <v>300000</v>
          </cell>
          <cell r="N285">
            <v>250000</v>
          </cell>
          <cell r="O285" t="str">
            <v>Pesawat Terbang</v>
          </cell>
          <cell r="P285" t="str">
            <v>01.0030.4544.524119</v>
          </cell>
          <cell r="Q285" t="str">
            <v xml:space="preserve">Pemantauan dan Pengendalian Pinjaman/Hibah Luar Negeri di lingkungan Direktorat Jenderal Cipta Karya </v>
          </cell>
          <cell r="R285" t="str">
            <v>Ir. Dwityo A. Soeranto, MURP</v>
          </cell>
          <cell r="S285" t="str">
            <v xml:space="preserve">Pembinaan dan Pengembangan Pemanfaatan Data dan Informasi </v>
          </cell>
          <cell r="T285" t="str">
            <v>DI</v>
          </cell>
          <cell r="U285">
            <v>110040670</v>
          </cell>
          <cell r="V285" t="str">
            <v xml:space="preserve">Mei </v>
          </cell>
          <cell r="X285">
            <v>2</v>
          </cell>
          <cell r="Y285">
            <v>20000</v>
          </cell>
          <cell r="Z285" t="str">
            <v>E</v>
          </cell>
          <cell r="AA285" t="str">
            <v>Banjarmasin</v>
          </cell>
        </row>
        <row r="286">
          <cell r="A286">
            <v>279</v>
          </cell>
          <cell r="B286">
            <v>110028495</v>
          </cell>
          <cell r="C286" t="str">
            <v>Agustina Suprapti</v>
          </cell>
          <cell r="D286" t="str">
            <v>III/B</v>
          </cell>
          <cell r="E286" t="str">
            <v xml:space="preserve">Penata Muda Tingkat I </v>
          </cell>
          <cell r="F286" t="str">
            <v>Staf Dit. Bina Program</v>
          </cell>
          <cell r="G286" t="str">
            <v>Banjarmasin</v>
          </cell>
          <cell r="H286">
            <v>2284400</v>
          </cell>
          <cell r="I286">
            <v>39573</v>
          </cell>
          <cell r="J286">
            <v>39575</v>
          </cell>
          <cell r="K286">
            <v>3</v>
          </cell>
          <cell r="L286" t="str">
            <v>hari</v>
          </cell>
          <cell r="M286">
            <v>300000</v>
          </cell>
          <cell r="N286">
            <v>250000</v>
          </cell>
          <cell r="O286" t="str">
            <v>Pesawat Terbang</v>
          </cell>
          <cell r="P286" t="str">
            <v>01.0030.4544.524119</v>
          </cell>
          <cell r="Q286" t="str">
            <v xml:space="preserve">Pemantauan dan Pengendalian Pinjaman/Hibah Luar Negeri di lingkungan Direktorat Jenderal Cipta Karya </v>
          </cell>
          <cell r="R286" t="str">
            <v>Ir. Dwityo A. Soeranto, MURP</v>
          </cell>
          <cell r="S286" t="str">
            <v xml:space="preserve">Pembinaan dan Pengembangan Pemanfaatan Data dan Informasi </v>
          </cell>
          <cell r="T286" t="str">
            <v>DI</v>
          </cell>
          <cell r="U286">
            <v>110040670</v>
          </cell>
          <cell r="V286" t="str">
            <v xml:space="preserve">Mei </v>
          </cell>
          <cell r="X286">
            <v>2</v>
          </cell>
          <cell r="Y286">
            <v>20000</v>
          </cell>
          <cell r="Z286" t="str">
            <v>E</v>
          </cell>
          <cell r="AA286" t="str">
            <v>Banjarmasin</v>
          </cell>
        </row>
        <row r="287">
          <cell r="A287">
            <v>280</v>
          </cell>
          <cell r="B287">
            <v>110037766</v>
          </cell>
          <cell r="C287" t="str">
            <v>Syakbanny Munzief</v>
          </cell>
          <cell r="D287" t="str">
            <v>III/A</v>
          </cell>
          <cell r="E287" t="str">
            <v xml:space="preserve">Penata Muda </v>
          </cell>
          <cell r="F287" t="str">
            <v>Staf Tata Usaha</v>
          </cell>
          <cell r="G287" t="str">
            <v xml:space="preserve">Palu </v>
          </cell>
          <cell r="H287">
            <v>3510000</v>
          </cell>
          <cell r="I287">
            <v>39575</v>
          </cell>
          <cell r="J287">
            <v>39577</v>
          </cell>
          <cell r="K287">
            <v>3</v>
          </cell>
          <cell r="L287" t="str">
            <v>hari</v>
          </cell>
          <cell r="M287">
            <v>300000</v>
          </cell>
          <cell r="N287">
            <v>330000</v>
          </cell>
          <cell r="O287" t="str">
            <v>Pesawat Terbang</v>
          </cell>
          <cell r="P287" t="str">
            <v>01.0030.4544.524119</v>
          </cell>
          <cell r="Q287" t="str">
            <v xml:space="preserve">Pemantauan dan Pengendalian Pinjaman/Hibah Luar Negeri di lingkungan Direktorat Jenderal Cipta Karya </v>
          </cell>
          <cell r="R287" t="str">
            <v>Ir. Dwityo A. Soeranto, MURP</v>
          </cell>
          <cell r="S287" t="str">
            <v xml:space="preserve">Pembinaan dan Pengembangan Pemanfaatan Data dan Informasi </v>
          </cell>
          <cell r="T287" t="str">
            <v>DI</v>
          </cell>
          <cell r="U287">
            <v>110040670</v>
          </cell>
          <cell r="V287" t="str">
            <v xml:space="preserve">Mei </v>
          </cell>
          <cell r="X287">
            <v>6</v>
          </cell>
          <cell r="Y287">
            <v>9000</v>
          </cell>
          <cell r="Z287" t="str">
            <v>E</v>
          </cell>
          <cell r="AA287" t="str">
            <v xml:space="preserve">Palu </v>
          </cell>
        </row>
        <row r="288">
          <cell r="A288">
            <v>281</v>
          </cell>
          <cell r="B288">
            <v>110063354</v>
          </cell>
          <cell r="C288" t="str">
            <v>Basri</v>
          </cell>
          <cell r="D288" t="str">
            <v>II/A</v>
          </cell>
          <cell r="E288" t="str">
            <v xml:space="preserve">Pengatur Muda </v>
          </cell>
          <cell r="F288" t="str">
            <v>Staf Tata Usaha</v>
          </cell>
          <cell r="G288" t="str">
            <v xml:space="preserve">Palu </v>
          </cell>
          <cell r="H288">
            <v>3510000</v>
          </cell>
          <cell r="I288">
            <v>39575</v>
          </cell>
          <cell r="J288">
            <v>39577</v>
          </cell>
          <cell r="K288">
            <v>3</v>
          </cell>
          <cell r="L288" t="str">
            <v>hari</v>
          </cell>
          <cell r="M288">
            <v>300000</v>
          </cell>
          <cell r="N288">
            <v>165000</v>
          </cell>
          <cell r="O288" t="str">
            <v>Pesawat Terbang</v>
          </cell>
          <cell r="P288" t="str">
            <v>01.0030.4544.524119</v>
          </cell>
          <cell r="Q288" t="str">
            <v xml:space="preserve">Pemantauan dan Pengendalian Pinjaman/Hibah Luar Negeri di lingkungan Direktorat Jenderal Cipta Karya </v>
          </cell>
          <cell r="R288" t="str">
            <v>Ir. Dwityo A. Soeranto, MURP</v>
          </cell>
          <cell r="S288" t="str">
            <v xml:space="preserve">Pembinaan dan Pengembangan Pemanfaatan Data dan Informasi </v>
          </cell>
          <cell r="T288" t="str">
            <v>DI</v>
          </cell>
          <cell r="U288">
            <v>110040670</v>
          </cell>
          <cell r="V288" t="str">
            <v xml:space="preserve">Mei </v>
          </cell>
          <cell r="X288">
            <v>6</v>
          </cell>
          <cell r="Y288">
            <v>9000</v>
          </cell>
          <cell r="Z288" t="str">
            <v>F</v>
          </cell>
          <cell r="AA288" t="str">
            <v xml:space="preserve">Palu </v>
          </cell>
        </row>
        <row r="289">
          <cell r="A289">
            <v>282</v>
          </cell>
          <cell r="C289">
            <v>0</v>
          </cell>
          <cell r="D289" t="e">
            <v>#N/A</v>
          </cell>
          <cell r="E289" t="e">
            <v>#N/A</v>
          </cell>
          <cell r="F289" t="e">
            <v>#N/A</v>
          </cell>
          <cell r="K289">
            <v>1</v>
          </cell>
          <cell r="L289" t="str">
            <v>hari</v>
          </cell>
          <cell r="M289" t="e">
            <v>#N/A</v>
          </cell>
          <cell r="N289" t="e">
            <v>#N/A</v>
          </cell>
          <cell r="O289" t="str">
            <v>Pesawat Terbang</v>
          </cell>
          <cell r="Q289" t="e">
            <v>#N/A</v>
          </cell>
          <cell r="R289" t="e">
            <v>#N/A</v>
          </cell>
          <cell r="S289" t="e">
            <v>#N/A</v>
          </cell>
          <cell r="T289" t="e">
            <v>#N/A</v>
          </cell>
          <cell r="U289" t="e">
            <v>#N/A</v>
          </cell>
          <cell r="Z289" t="e">
            <v>#N/A</v>
          </cell>
        </row>
        <row r="290">
          <cell r="A290">
            <v>283</v>
          </cell>
          <cell r="B290">
            <v>110040670</v>
          </cell>
          <cell r="C290" t="str">
            <v>Ir. Dwityo A. Soeranto, MURP</v>
          </cell>
          <cell r="D290" t="str">
            <v>IV/A</v>
          </cell>
          <cell r="E290" t="str">
            <v xml:space="preserve">Pembina </v>
          </cell>
          <cell r="F290" t="str">
            <v xml:space="preserve">Kasubdit Data dan Informasi </v>
          </cell>
          <cell r="I290">
            <v>39651</v>
          </cell>
          <cell r="J290">
            <v>39652</v>
          </cell>
          <cell r="K290">
            <v>2</v>
          </cell>
          <cell r="L290" t="str">
            <v>hari</v>
          </cell>
          <cell r="M290" t="e">
            <v>#N/A</v>
          </cell>
          <cell r="N290" t="e">
            <v>#N/A</v>
          </cell>
          <cell r="O290" t="str">
            <v>Pesawat Terbang</v>
          </cell>
          <cell r="Q290" t="e">
            <v>#N/A</v>
          </cell>
          <cell r="R290" t="e">
            <v>#N/A</v>
          </cell>
          <cell r="S290" t="e">
            <v>#N/A</v>
          </cell>
          <cell r="T290" t="e">
            <v>#N/A</v>
          </cell>
          <cell r="U290" t="e">
            <v>#N/A</v>
          </cell>
          <cell r="Z290" t="str">
            <v>D</v>
          </cell>
        </row>
        <row r="291">
          <cell r="A291">
            <v>284</v>
          </cell>
          <cell r="C291">
            <v>0</v>
          </cell>
          <cell r="D291" t="e">
            <v>#N/A</v>
          </cell>
          <cell r="E291" t="e">
            <v>#N/A</v>
          </cell>
          <cell r="F291" t="e">
            <v>#N/A</v>
          </cell>
          <cell r="K291">
            <v>1</v>
          </cell>
          <cell r="L291" t="str">
            <v>hari</v>
          </cell>
          <cell r="M291" t="e">
            <v>#N/A</v>
          </cell>
          <cell r="N291" t="e">
            <v>#N/A</v>
          </cell>
          <cell r="O291" t="str">
            <v>Pesawat Terbang</v>
          </cell>
          <cell r="Q291" t="e">
            <v>#N/A</v>
          </cell>
          <cell r="R291" t="e">
            <v>#N/A</v>
          </cell>
          <cell r="S291" t="e">
            <v>#N/A</v>
          </cell>
          <cell r="T291" t="e">
            <v>#N/A</v>
          </cell>
          <cell r="U291" t="e">
            <v>#N/A</v>
          </cell>
          <cell r="Z291" t="e">
            <v>#N/A</v>
          </cell>
        </row>
        <row r="292">
          <cell r="A292">
            <v>285</v>
          </cell>
          <cell r="B292">
            <v>110055394</v>
          </cell>
          <cell r="C292" t="str">
            <v>Dra. Wardhiana S.</v>
          </cell>
          <cell r="D292" t="str">
            <v>III/B</v>
          </cell>
          <cell r="E292" t="str">
            <v xml:space="preserve">Penata Muda Tingkat I </v>
          </cell>
          <cell r="F292" t="str">
            <v xml:space="preserve">Staf Subdit Data dan Informasi </v>
          </cell>
          <cell r="G292" t="str">
            <v xml:space="preserve">Surabaya </v>
          </cell>
          <cell r="H292">
            <v>1926900</v>
          </cell>
          <cell r="I292">
            <v>39573</v>
          </cell>
          <cell r="J292">
            <v>39578</v>
          </cell>
          <cell r="K292">
            <v>6</v>
          </cell>
          <cell r="L292" t="str">
            <v>hari</v>
          </cell>
          <cell r="M292">
            <v>350000</v>
          </cell>
          <cell r="N292">
            <v>385000</v>
          </cell>
          <cell r="O292" t="str">
            <v>Pesawat Terbang</v>
          </cell>
          <cell r="P292" t="str">
            <v>01.0030.0062.524119 ( B )</v>
          </cell>
          <cell r="Q292" t="str">
            <v xml:space="preserve">Informasi dan Publikasi Pembangunan Ditjen. Cipta Karya </v>
          </cell>
          <cell r="R292" t="str">
            <v>Ir. Dwityo A. Soeranto, MURP</v>
          </cell>
          <cell r="S292" t="str">
            <v xml:space="preserve">Pembinaan dan Pengembangan Pemanfaatan Data dan Informasi </v>
          </cell>
          <cell r="T292" t="str">
            <v>DI</v>
          </cell>
          <cell r="U292">
            <v>110040670</v>
          </cell>
          <cell r="V292" t="str">
            <v xml:space="preserve">Mei </v>
          </cell>
          <cell r="X292">
            <v>2</v>
          </cell>
          <cell r="Y292">
            <v>30000</v>
          </cell>
          <cell r="Z292" t="str">
            <v>E</v>
          </cell>
          <cell r="AA292" t="str">
            <v xml:space="preserve">Surabaya </v>
          </cell>
        </row>
        <row r="293">
          <cell r="A293">
            <v>286</v>
          </cell>
          <cell r="B293">
            <v>110035238</v>
          </cell>
          <cell r="C293" t="str">
            <v>Riama Simbolon, BA</v>
          </cell>
          <cell r="D293" t="str">
            <v>III/C</v>
          </cell>
          <cell r="E293" t="str">
            <v xml:space="preserve">Penata </v>
          </cell>
          <cell r="F293" t="str">
            <v xml:space="preserve">Staf Subdit Data dan Informasi </v>
          </cell>
          <cell r="G293" t="str">
            <v xml:space="preserve">Palangkaraya </v>
          </cell>
          <cell r="H293">
            <v>2200800</v>
          </cell>
          <cell r="I293">
            <v>39580</v>
          </cell>
          <cell r="J293">
            <v>39582</v>
          </cell>
          <cell r="K293">
            <v>3</v>
          </cell>
          <cell r="L293" t="str">
            <v>hari</v>
          </cell>
          <cell r="M293">
            <v>300000</v>
          </cell>
          <cell r="N293">
            <v>288000</v>
          </cell>
          <cell r="O293" t="str">
            <v>Pesawat Terbang</v>
          </cell>
          <cell r="P293" t="str">
            <v>01.0030.0062.524119 ( B )</v>
          </cell>
          <cell r="Q293" t="str">
            <v xml:space="preserve">Informasi dan Publikasi Pembangunan Ditjen. Cipta Karya </v>
          </cell>
          <cell r="R293" t="str">
            <v>Ir. Dwityo A. Soeranto, MURP</v>
          </cell>
          <cell r="S293" t="str">
            <v xml:space="preserve">Pembinaan dan Pengembangan Pemanfaatan Data dan Informasi </v>
          </cell>
          <cell r="T293" t="str">
            <v>DI</v>
          </cell>
          <cell r="U293">
            <v>110040670</v>
          </cell>
          <cell r="V293" t="str">
            <v xml:space="preserve">Mei </v>
          </cell>
          <cell r="X293">
            <v>9</v>
          </cell>
          <cell r="Y293">
            <v>8000</v>
          </cell>
          <cell r="Z293" t="str">
            <v>E</v>
          </cell>
          <cell r="AA293" t="str">
            <v xml:space="preserve">Palangkaraya </v>
          </cell>
        </row>
        <row r="294">
          <cell r="A294">
            <v>287</v>
          </cell>
          <cell r="B294">
            <v>110063343</v>
          </cell>
          <cell r="C294" t="str">
            <v>Elkana Catur, ST</v>
          </cell>
          <cell r="D294" t="str">
            <v>III/A</v>
          </cell>
          <cell r="E294" t="str">
            <v xml:space="preserve">Penata Muda </v>
          </cell>
          <cell r="F294" t="str">
            <v xml:space="preserve">Staf Subdit Data dan Informasi </v>
          </cell>
          <cell r="G294" t="str">
            <v xml:space="preserve">Palangkaraya </v>
          </cell>
          <cell r="H294">
            <v>2200800</v>
          </cell>
          <cell r="I294">
            <v>39580</v>
          </cell>
          <cell r="J294">
            <v>39582</v>
          </cell>
          <cell r="K294">
            <v>3</v>
          </cell>
          <cell r="L294" t="str">
            <v>hari</v>
          </cell>
          <cell r="M294">
            <v>300000</v>
          </cell>
          <cell r="N294">
            <v>288000</v>
          </cell>
          <cell r="O294" t="str">
            <v>Pesawat Terbang</v>
          </cell>
          <cell r="P294" t="str">
            <v>01.0030.0062.524119 ( B )</v>
          </cell>
          <cell r="Q294" t="str">
            <v xml:space="preserve">Informasi dan Publikasi Pembangunan Ditjen. Cipta Karya </v>
          </cell>
          <cell r="R294" t="str">
            <v>Ir. Dwityo A. Soeranto, MURP</v>
          </cell>
          <cell r="S294" t="str">
            <v xml:space="preserve">Pembinaan dan Pengembangan Pemanfaatan Data dan Informasi </v>
          </cell>
          <cell r="T294" t="str">
            <v>DI</v>
          </cell>
          <cell r="U294">
            <v>110040670</v>
          </cell>
          <cell r="V294" t="str">
            <v xml:space="preserve">Mei </v>
          </cell>
          <cell r="X294">
            <v>9</v>
          </cell>
          <cell r="Y294">
            <v>8000</v>
          </cell>
          <cell r="Z294" t="str">
            <v>E</v>
          </cell>
          <cell r="AA294" t="str">
            <v xml:space="preserve">Palangkaraya </v>
          </cell>
        </row>
        <row r="295">
          <cell r="A295">
            <v>288</v>
          </cell>
          <cell r="B295">
            <v>110055381</v>
          </cell>
          <cell r="C295" t="str">
            <v>Wayan Lindu Suwara, S.Kom</v>
          </cell>
          <cell r="D295" t="str">
            <v>III/B</v>
          </cell>
          <cell r="E295" t="str">
            <v xml:space="preserve">Penata Muda Tingkat I </v>
          </cell>
          <cell r="F295" t="str">
            <v xml:space="preserve">Staf Subdit Data dan Informasi </v>
          </cell>
          <cell r="G295" t="str">
            <v xml:space="preserve">Pontianak </v>
          </cell>
          <cell r="H295">
            <v>1950000</v>
          </cell>
          <cell r="I295">
            <v>39580</v>
          </cell>
          <cell r="J295">
            <v>39582</v>
          </cell>
          <cell r="K295">
            <v>3</v>
          </cell>
          <cell r="L295" t="str">
            <v>hari</v>
          </cell>
          <cell r="M295">
            <v>300000</v>
          </cell>
          <cell r="N295">
            <v>275000</v>
          </cell>
          <cell r="O295" t="str">
            <v>Pesawat Terbang</v>
          </cell>
          <cell r="P295" t="str">
            <v>01.0030.0062.524119 ( B )</v>
          </cell>
          <cell r="Q295" t="str">
            <v xml:space="preserve">Informasi dan Publikasi Pembangunan Ditjen. Cipta Karya </v>
          </cell>
          <cell r="R295" t="str">
            <v>Ir. Dwityo A. Soeranto, MURP</v>
          </cell>
          <cell r="S295" t="str">
            <v xml:space="preserve">Pembinaan dan Pengembangan Pemanfaatan Data dan Informasi </v>
          </cell>
          <cell r="T295" t="str">
            <v>DI</v>
          </cell>
          <cell r="U295">
            <v>110040670</v>
          </cell>
          <cell r="V295" t="str">
            <v xml:space="preserve">Mei </v>
          </cell>
          <cell r="X295">
            <v>9</v>
          </cell>
          <cell r="Y295">
            <v>25000</v>
          </cell>
          <cell r="Z295" t="str">
            <v>E</v>
          </cell>
          <cell r="AA295" t="str">
            <v xml:space="preserve">Pontianak </v>
          </cell>
        </row>
        <row r="296">
          <cell r="A296">
            <v>289</v>
          </cell>
          <cell r="B296">
            <v>110057773</v>
          </cell>
          <cell r="C296" t="str">
            <v>Irvandi, S.Kom</v>
          </cell>
          <cell r="D296" t="str">
            <v>III/A</v>
          </cell>
          <cell r="E296" t="str">
            <v xml:space="preserve">Penata Muda </v>
          </cell>
          <cell r="F296" t="str">
            <v xml:space="preserve">Staf Subdit Data dan Informasi </v>
          </cell>
          <cell r="G296" t="str">
            <v xml:space="preserve">Pontianak </v>
          </cell>
          <cell r="H296">
            <v>1950000</v>
          </cell>
          <cell r="I296">
            <v>39580</v>
          </cell>
          <cell r="J296">
            <v>39582</v>
          </cell>
          <cell r="K296">
            <v>3</v>
          </cell>
          <cell r="L296" t="str">
            <v>hari</v>
          </cell>
          <cell r="M296">
            <v>300000</v>
          </cell>
          <cell r="N296">
            <v>275000</v>
          </cell>
          <cell r="O296" t="str">
            <v>Pesawat Terbang</v>
          </cell>
          <cell r="P296" t="str">
            <v>01.0030.0062.524119 ( B )</v>
          </cell>
          <cell r="Q296" t="str">
            <v xml:space="preserve">Informasi dan Publikasi Pembangunan Ditjen. Cipta Karya </v>
          </cell>
          <cell r="R296" t="str">
            <v>Ir. Dwityo A. Soeranto, MURP</v>
          </cell>
          <cell r="S296" t="str">
            <v xml:space="preserve">Pembinaan dan Pengembangan Pemanfaatan Data dan Informasi </v>
          </cell>
          <cell r="T296" t="str">
            <v>DI</v>
          </cell>
          <cell r="U296">
            <v>110040670</v>
          </cell>
          <cell r="V296" t="str">
            <v xml:space="preserve">Mei </v>
          </cell>
          <cell r="X296">
            <v>9</v>
          </cell>
          <cell r="Y296">
            <v>25000</v>
          </cell>
          <cell r="Z296" t="str">
            <v>E</v>
          </cell>
          <cell r="AA296" t="str">
            <v xml:space="preserve">Pontianak </v>
          </cell>
        </row>
        <row r="297">
          <cell r="A297">
            <v>290</v>
          </cell>
          <cell r="B297">
            <v>110039315</v>
          </cell>
          <cell r="C297" t="str">
            <v>Indro Prasetyo, ST</v>
          </cell>
          <cell r="D297" t="str">
            <v>III/B</v>
          </cell>
          <cell r="E297" t="str">
            <v xml:space="preserve">Penata Muda Tingkat I </v>
          </cell>
          <cell r="F297" t="str">
            <v xml:space="preserve">Staf Subdit Data dan Informasi </v>
          </cell>
          <cell r="G297" t="str">
            <v>Banjarmasin</v>
          </cell>
          <cell r="H297">
            <v>2284400</v>
          </cell>
          <cell r="I297">
            <v>39580</v>
          </cell>
          <cell r="J297">
            <v>39582</v>
          </cell>
          <cell r="K297">
            <v>3</v>
          </cell>
          <cell r="L297" t="str">
            <v>hari</v>
          </cell>
          <cell r="M297">
            <v>300000</v>
          </cell>
          <cell r="N297">
            <v>250000</v>
          </cell>
          <cell r="O297" t="str">
            <v>Pesawat Terbang</v>
          </cell>
          <cell r="P297" t="str">
            <v>01.0030.0062.524119 ( B )</v>
          </cell>
          <cell r="Q297" t="str">
            <v xml:space="preserve">Informasi dan Publikasi Pembangunan Ditjen. Cipta Karya </v>
          </cell>
          <cell r="R297" t="str">
            <v>Ir. Dwityo A. Soeranto, MURP</v>
          </cell>
          <cell r="S297" t="str">
            <v xml:space="preserve">Pembinaan dan Pengembangan Pemanfaatan Data dan Informasi </v>
          </cell>
          <cell r="T297" t="str">
            <v>DI</v>
          </cell>
          <cell r="U297">
            <v>110040670</v>
          </cell>
          <cell r="V297" t="str">
            <v xml:space="preserve">Mei </v>
          </cell>
          <cell r="X297">
            <v>9</v>
          </cell>
          <cell r="Y297">
            <v>20000</v>
          </cell>
          <cell r="Z297" t="str">
            <v>E</v>
          </cell>
          <cell r="AA297" t="str">
            <v>Banjarmasin</v>
          </cell>
        </row>
        <row r="298">
          <cell r="A298">
            <v>291</v>
          </cell>
          <cell r="B298" t="str">
            <v>----</v>
          </cell>
          <cell r="C298" t="str">
            <v xml:space="preserve">Nawung Agora S.Sos </v>
          </cell>
          <cell r="D298" t="str">
            <v>III/A</v>
          </cell>
          <cell r="E298" t="str">
            <v xml:space="preserve">Penata Muda </v>
          </cell>
          <cell r="F298" t="str">
            <v xml:space="preserve">Staf Subdit Data dan Informasi </v>
          </cell>
          <cell r="G298" t="str">
            <v>Banjarmasin</v>
          </cell>
          <cell r="H298">
            <v>2284400</v>
          </cell>
          <cell r="I298">
            <v>39580</v>
          </cell>
          <cell r="J298">
            <v>39582</v>
          </cell>
          <cell r="K298">
            <v>3</v>
          </cell>
          <cell r="L298" t="str">
            <v>hari</v>
          </cell>
          <cell r="M298">
            <v>300000</v>
          </cell>
          <cell r="N298">
            <v>250000</v>
          </cell>
          <cell r="O298" t="str">
            <v>Pesawat Terbang</v>
          </cell>
          <cell r="P298" t="str">
            <v>01.0030.0062.524119 ( B )</v>
          </cell>
          <cell r="Q298" t="str">
            <v xml:space="preserve">Informasi dan Publikasi Pembangunan Ditjen. Cipta Karya </v>
          </cell>
          <cell r="R298" t="str">
            <v>Ir. Dwityo A. Soeranto, MURP</v>
          </cell>
          <cell r="S298" t="str">
            <v xml:space="preserve">Pembinaan dan Pengembangan Pemanfaatan Data dan Informasi </v>
          </cell>
          <cell r="T298" t="str">
            <v>DI</v>
          </cell>
          <cell r="U298">
            <v>110040670</v>
          </cell>
          <cell r="V298" t="str">
            <v xml:space="preserve">Mei </v>
          </cell>
          <cell r="X298">
            <v>9</v>
          </cell>
          <cell r="Y298">
            <v>20000</v>
          </cell>
          <cell r="Z298" t="str">
            <v>E</v>
          </cell>
          <cell r="AA298" t="str">
            <v>Banjarmasin</v>
          </cell>
        </row>
        <row r="299">
          <cell r="A299">
            <v>292</v>
          </cell>
          <cell r="B299">
            <v>110047019</v>
          </cell>
          <cell r="C299" t="str">
            <v>Sri Purwati, S.Sos</v>
          </cell>
          <cell r="D299" t="str">
            <v>III/A</v>
          </cell>
          <cell r="E299" t="str">
            <v xml:space="preserve">Penata Muda </v>
          </cell>
          <cell r="F299" t="str">
            <v xml:space="preserve">Staf Subdit Data dan Informasi </v>
          </cell>
          <cell r="G299" t="str">
            <v>Gorontalo</v>
          </cell>
          <cell r="H299">
            <v>5042000</v>
          </cell>
          <cell r="I299">
            <v>39583</v>
          </cell>
          <cell r="J299">
            <v>39585</v>
          </cell>
          <cell r="K299">
            <v>3</v>
          </cell>
          <cell r="L299" t="str">
            <v>hari</v>
          </cell>
          <cell r="M299">
            <v>300000</v>
          </cell>
          <cell r="N299">
            <v>330000</v>
          </cell>
          <cell r="O299" t="str">
            <v>Pesawat Terbang</v>
          </cell>
          <cell r="P299" t="str">
            <v>01.0030.0062.524119 ( B )</v>
          </cell>
          <cell r="Q299" t="str">
            <v xml:space="preserve">Informasi dan Publikasi Pembangunan Ditjen. Cipta Karya </v>
          </cell>
          <cell r="R299" t="str">
            <v>Ir. Dwityo A. Soeranto, MURP</v>
          </cell>
          <cell r="S299" t="str">
            <v xml:space="preserve">Pembinaan dan Pengembangan Pemanfaatan Data dan Informasi </v>
          </cell>
          <cell r="T299" t="str">
            <v>DI</v>
          </cell>
          <cell r="U299">
            <v>110040670</v>
          </cell>
          <cell r="V299" t="str">
            <v xml:space="preserve">Mei </v>
          </cell>
          <cell r="X299">
            <v>14</v>
          </cell>
          <cell r="Y299">
            <v>9000</v>
          </cell>
          <cell r="Z299" t="str">
            <v>E</v>
          </cell>
          <cell r="AA299" t="str">
            <v>Gorontalo</v>
          </cell>
        </row>
        <row r="300">
          <cell r="A300">
            <v>293</v>
          </cell>
          <cell r="B300">
            <v>110053779</v>
          </cell>
          <cell r="C300" t="str">
            <v>Deden Setyawan, BE</v>
          </cell>
          <cell r="D300" t="str">
            <v>III/A</v>
          </cell>
          <cell r="E300" t="str">
            <v xml:space="preserve">Penata Muda </v>
          </cell>
          <cell r="F300" t="str">
            <v xml:space="preserve">Staf Subdit Data dan Informasi </v>
          </cell>
          <cell r="G300" t="str">
            <v>Gorontalo</v>
          </cell>
          <cell r="H300">
            <v>5042000</v>
          </cell>
          <cell r="I300">
            <v>39583</v>
          </cell>
          <cell r="J300">
            <v>39585</v>
          </cell>
          <cell r="K300">
            <v>3</v>
          </cell>
          <cell r="L300" t="str">
            <v>hari</v>
          </cell>
          <cell r="M300">
            <v>300000</v>
          </cell>
          <cell r="N300">
            <v>330000</v>
          </cell>
          <cell r="O300" t="str">
            <v>Pesawat Terbang</v>
          </cell>
          <cell r="P300" t="str">
            <v>01.0030.0062.524119 ( B )</v>
          </cell>
          <cell r="Q300" t="str">
            <v xml:space="preserve">Informasi dan Publikasi Pembangunan Ditjen. Cipta Karya </v>
          </cell>
          <cell r="R300" t="str">
            <v>Ir. Dwityo A. Soeranto, MURP</v>
          </cell>
          <cell r="S300" t="str">
            <v xml:space="preserve">Pembinaan dan Pengembangan Pemanfaatan Data dan Informasi </v>
          </cell>
          <cell r="T300" t="str">
            <v>DI</v>
          </cell>
          <cell r="U300">
            <v>110040670</v>
          </cell>
          <cell r="V300" t="str">
            <v xml:space="preserve">Mei </v>
          </cell>
          <cell r="X300">
            <v>14</v>
          </cell>
          <cell r="Y300">
            <v>9000</v>
          </cell>
          <cell r="Z300" t="str">
            <v>E</v>
          </cell>
          <cell r="AA300" t="str">
            <v>Gorontalo</v>
          </cell>
        </row>
        <row r="301">
          <cell r="A301">
            <v>294</v>
          </cell>
          <cell r="B301">
            <v>110027460</v>
          </cell>
          <cell r="C301" t="str">
            <v>M. Hasan, BE</v>
          </cell>
          <cell r="D301" t="str">
            <v>III/C</v>
          </cell>
          <cell r="E301" t="str">
            <v xml:space="preserve">Penata </v>
          </cell>
          <cell r="F301" t="str">
            <v xml:space="preserve">Staf Subdit Data dan Informasi </v>
          </cell>
          <cell r="G301" t="str">
            <v>Ternate</v>
          </cell>
          <cell r="H301">
            <v>5604000</v>
          </cell>
          <cell r="I301">
            <v>39583</v>
          </cell>
          <cell r="J301">
            <v>39585</v>
          </cell>
          <cell r="K301">
            <v>3</v>
          </cell>
          <cell r="L301" t="str">
            <v>hari</v>
          </cell>
          <cell r="M301">
            <v>300000</v>
          </cell>
          <cell r="N301">
            <v>220000</v>
          </cell>
          <cell r="O301" t="str">
            <v>Pesawat Terbang</v>
          </cell>
          <cell r="P301" t="str">
            <v>01.0030.0062.524119 ( B )</v>
          </cell>
          <cell r="Q301" t="str">
            <v xml:space="preserve">Informasi dan Publikasi Pembangunan Ditjen. Cipta Karya </v>
          </cell>
          <cell r="R301" t="str">
            <v>Ir. Dwityo A. Soeranto, MURP</v>
          </cell>
          <cell r="S301" t="str">
            <v xml:space="preserve">Pembinaan dan Pengembangan Pemanfaatan Data dan Informasi </v>
          </cell>
          <cell r="T301" t="str">
            <v>DI</v>
          </cell>
          <cell r="U301">
            <v>110040670</v>
          </cell>
          <cell r="V301" t="str">
            <v xml:space="preserve">Mei </v>
          </cell>
          <cell r="X301">
            <v>14</v>
          </cell>
          <cell r="Y301">
            <v>9000</v>
          </cell>
          <cell r="Z301" t="str">
            <v>E</v>
          </cell>
          <cell r="AA301" t="str">
            <v>Ternate</v>
          </cell>
        </row>
        <row r="302">
          <cell r="A302">
            <v>295</v>
          </cell>
          <cell r="B302">
            <v>110031791</v>
          </cell>
          <cell r="C302" t="str">
            <v>Ahmad Saal</v>
          </cell>
          <cell r="D302" t="str">
            <v>II/D</v>
          </cell>
          <cell r="E302" t="str">
            <v xml:space="preserve">Pengatur Tingkat I </v>
          </cell>
          <cell r="F302" t="str">
            <v xml:space="preserve">Staf Subdit Data dan Informasi </v>
          </cell>
          <cell r="G302" t="str">
            <v>Ternate</v>
          </cell>
          <cell r="H302">
            <v>5604000</v>
          </cell>
          <cell r="I302">
            <v>39583</v>
          </cell>
          <cell r="J302">
            <v>39585</v>
          </cell>
          <cell r="K302">
            <v>3</v>
          </cell>
          <cell r="L302" t="str">
            <v>hari</v>
          </cell>
          <cell r="M302">
            <v>300000</v>
          </cell>
          <cell r="N302">
            <v>165000</v>
          </cell>
          <cell r="O302" t="str">
            <v>Pesawat Terbang</v>
          </cell>
          <cell r="P302" t="str">
            <v>01.0030.0062.524119 ( B )</v>
          </cell>
          <cell r="Q302" t="str">
            <v xml:space="preserve">Informasi dan Publikasi Pembangunan Ditjen. Cipta Karya </v>
          </cell>
          <cell r="R302" t="str">
            <v>Ir. Dwityo A. Soeranto, MURP</v>
          </cell>
          <cell r="S302" t="str">
            <v xml:space="preserve">Pembinaan dan Pengembangan Pemanfaatan Data dan Informasi </v>
          </cell>
          <cell r="T302" t="str">
            <v>DI</v>
          </cell>
          <cell r="U302">
            <v>110040670</v>
          </cell>
          <cell r="V302" t="str">
            <v xml:space="preserve">Mei </v>
          </cell>
          <cell r="X302">
            <v>14</v>
          </cell>
          <cell r="Y302">
            <v>9000</v>
          </cell>
          <cell r="Z302" t="str">
            <v>F</v>
          </cell>
          <cell r="AA302" t="str">
            <v>Ternate</v>
          </cell>
        </row>
        <row r="303">
          <cell r="A303">
            <v>296</v>
          </cell>
          <cell r="B303">
            <v>110035858</v>
          </cell>
          <cell r="C303" t="str">
            <v>Herni Widayanti, S.Sos</v>
          </cell>
          <cell r="D303" t="str">
            <v>III/B</v>
          </cell>
          <cell r="E303" t="str">
            <v xml:space="preserve">Penata Muda Tingkat I </v>
          </cell>
          <cell r="F303" t="str">
            <v xml:space="preserve">Staf Subdit Data dan Informasi </v>
          </cell>
          <cell r="G303" t="str">
            <v>Manokwari</v>
          </cell>
          <cell r="H303">
            <v>5176400</v>
          </cell>
          <cell r="I303">
            <v>39583</v>
          </cell>
          <cell r="J303">
            <v>39585</v>
          </cell>
          <cell r="K303">
            <v>3</v>
          </cell>
          <cell r="L303" t="str">
            <v>hari</v>
          </cell>
          <cell r="M303">
            <v>400000</v>
          </cell>
          <cell r="N303">
            <v>330000</v>
          </cell>
          <cell r="O303" t="str">
            <v>Pesawat Terbang</v>
          </cell>
          <cell r="P303" t="str">
            <v>01.0030.0062.524119 ( B )</v>
          </cell>
          <cell r="Q303" t="str">
            <v xml:space="preserve">Informasi dan Publikasi Pembangunan Ditjen. Cipta Karya </v>
          </cell>
          <cell r="R303" t="str">
            <v>Ir. Dwityo A. Soeranto, MURP</v>
          </cell>
          <cell r="S303" t="str">
            <v xml:space="preserve">Pembinaan dan Pengembangan Pemanfaatan Data dan Informasi </v>
          </cell>
          <cell r="T303" t="str">
            <v>DI</v>
          </cell>
          <cell r="U303">
            <v>110040670</v>
          </cell>
          <cell r="V303" t="str">
            <v xml:space="preserve">Mei </v>
          </cell>
          <cell r="X303">
            <v>14</v>
          </cell>
          <cell r="Y303">
            <v>15000</v>
          </cell>
          <cell r="Z303" t="str">
            <v>E</v>
          </cell>
          <cell r="AA303" t="str">
            <v>Manokwari</v>
          </cell>
        </row>
        <row r="304">
          <cell r="A304">
            <v>297</v>
          </cell>
          <cell r="B304">
            <v>110045359</v>
          </cell>
          <cell r="C304" t="str">
            <v>Darlina</v>
          </cell>
          <cell r="D304" t="str">
            <v>III/A</v>
          </cell>
          <cell r="E304" t="str">
            <v xml:space="preserve">Penata Muda </v>
          </cell>
          <cell r="F304" t="str">
            <v xml:space="preserve">Staf Subdit Data dan Informasi </v>
          </cell>
          <cell r="G304" t="str">
            <v>Manokwari</v>
          </cell>
          <cell r="H304">
            <v>5176400</v>
          </cell>
          <cell r="I304">
            <v>39583</v>
          </cell>
          <cell r="J304">
            <v>39585</v>
          </cell>
          <cell r="K304">
            <v>3</v>
          </cell>
          <cell r="L304" t="str">
            <v>hari</v>
          </cell>
          <cell r="M304">
            <v>400000</v>
          </cell>
          <cell r="N304">
            <v>330000</v>
          </cell>
          <cell r="O304" t="str">
            <v>Pesawat Terbang</v>
          </cell>
          <cell r="P304" t="str">
            <v>01.0030.0062.524119 ( B )</v>
          </cell>
          <cell r="Q304" t="str">
            <v xml:space="preserve">Informasi dan Publikasi Pembangunan Ditjen. Cipta Karya </v>
          </cell>
          <cell r="R304" t="str">
            <v>Ir. Dwityo A. Soeranto, MURP</v>
          </cell>
          <cell r="S304" t="str">
            <v xml:space="preserve">Pembinaan dan Pengembangan Pemanfaatan Data dan Informasi </v>
          </cell>
          <cell r="T304" t="str">
            <v>DI</v>
          </cell>
          <cell r="U304">
            <v>110040670</v>
          </cell>
          <cell r="V304" t="str">
            <v xml:space="preserve">Mei </v>
          </cell>
          <cell r="X304">
            <v>14</v>
          </cell>
          <cell r="Y304">
            <v>15000</v>
          </cell>
          <cell r="Z304" t="str">
            <v>E</v>
          </cell>
          <cell r="AA304" t="str">
            <v>Manokwari</v>
          </cell>
        </row>
        <row r="305">
          <cell r="A305">
            <v>298</v>
          </cell>
          <cell r="C305">
            <v>0</v>
          </cell>
          <cell r="D305" t="e">
            <v>#N/A</v>
          </cell>
          <cell r="E305" t="e">
            <v>#N/A</v>
          </cell>
          <cell r="F305" t="e">
            <v>#N/A</v>
          </cell>
          <cell r="K305">
            <v>1</v>
          </cell>
          <cell r="L305" t="str">
            <v>hari</v>
          </cell>
          <cell r="M305" t="e">
            <v>#N/A</v>
          </cell>
          <cell r="N305" t="e">
            <v>#N/A</v>
          </cell>
          <cell r="O305" t="str">
            <v>Pesawat Terbang</v>
          </cell>
          <cell r="Q305" t="e">
            <v>#N/A</v>
          </cell>
          <cell r="R305" t="e">
            <v>#N/A</v>
          </cell>
          <cell r="S305" t="e">
            <v>#N/A</v>
          </cell>
          <cell r="T305" t="e">
            <v>#N/A</v>
          </cell>
          <cell r="U305" t="e">
            <v>#N/A</v>
          </cell>
          <cell r="Z305" t="e">
            <v>#N/A</v>
          </cell>
        </row>
        <row r="306">
          <cell r="A306">
            <v>299</v>
          </cell>
          <cell r="B306">
            <v>110040854</v>
          </cell>
          <cell r="C306" t="str">
            <v>Sri Murni EK, S.Kom, MM</v>
          </cell>
          <cell r="D306" t="str">
            <v>III/C</v>
          </cell>
          <cell r="E306" t="str">
            <v xml:space="preserve">Penata </v>
          </cell>
          <cell r="F306" t="str">
            <v>Kasi Data dan Sistem Informasi</v>
          </cell>
          <cell r="G306" t="str">
            <v>Jayapura</v>
          </cell>
          <cell r="H306">
            <v>6756300</v>
          </cell>
          <cell r="I306">
            <v>39580</v>
          </cell>
          <cell r="J306">
            <v>39583</v>
          </cell>
          <cell r="K306">
            <v>4</v>
          </cell>
          <cell r="L306" t="str">
            <v>hari</v>
          </cell>
          <cell r="M306">
            <v>450000</v>
          </cell>
          <cell r="N306">
            <v>375000</v>
          </cell>
          <cell r="O306" t="str">
            <v>Pesawat Terbang</v>
          </cell>
          <cell r="P306" t="str">
            <v>01.0030.0062.524119 ( A )</v>
          </cell>
          <cell r="Q306" t="str">
            <v>Penyelenggaraan Pameran dan Penyusunan Peta Tematik Bidang Cipta Karya</v>
          </cell>
          <cell r="R306" t="str">
            <v>Ir. Dwityo A. Soeranto, MURP</v>
          </cell>
          <cell r="S306" t="str">
            <v xml:space="preserve">Pembinaan dan Pengembangan Pemanfaatan Data dan Informasi </v>
          </cell>
          <cell r="T306" t="str">
            <v>DI</v>
          </cell>
          <cell r="U306">
            <v>110040670</v>
          </cell>
          <cell r="V306" t="str">
            <v xml:space="preserve">Mei </v>
          </cell>
          <cell r="X306">
            <v>9</v>
          </cell>
          <cell r="Y306">
            <v>10000</v>
          </cell>
          <cell r="Z306" t="str">
            <v>E</v>
          </cell>
          <cell r="AA306" t="str">
            <v>Jayapura</v>
          </cell>
        </row>
        <row r="307">
          <cell r="A307">
            <v>300</v>
          </cell>
          <cell r="B307">
            <v>110037149</v>
          </cell>
          <cell r="C307" t="str">
            <v>Nurtini, S.Sos</v>
          </cell>
          <cell r="D307" t="str">
            <v>III/C</v>
          </cell>
          <cell r="E307" t="str">
            <v xml:space="preserve">Penata </v>
          </cell>
          <cell r="F307" t="str">
            <v xml:space="preserve">Staf Subdit Data dan Informasi </v>
          </cell>
          <cell r="G307" t="str">
            <v>Kupang</v>
          </cell>
          <cell r="H307">
            <v>3884000</v>
          </cell>
          <cell r="I307">
            <v>39580</v>
          </cell>
          <cell r="J307">
            <v>39582</v>
          </cell>
          <cell r="K307">
            <v>3</v>
          </cell>
          <cell r="L307" t="str">
            <v>hari</v>
          </cell>
          <cell r="M307">
            <v>350000</v>
          </cell>
          <cell r="N307">
            <v>275000</v>
          </cell>
          <cell r="O307" t="str">
            <v>Pesawat Terbang</v>
          </cell>
          <cell r="P307" t="str">
            <v>01.0030.0062.524119 ( A )</v>
          </cell>
          <cell r="Q307" t="str">
            <v>Penyelenggaraan Pameran dan Penyusunan Peta Tematik Bidang Cipta Karya</v>
          </cell>
          <cell r="R307" t="str">
            <v>Ir. Dwityo A. Soeranto, MURP</v>
          </cell>
          <cell r="S307" t="str">
            <v xml:space="preserve">Pembinaan dan Pengembangan Pemanfaatan Data dan Informasi </v>
          </cell>
          <cell r="T307" t="str">
            <v>DI</v>
          </cell>
          <cell r="U307">
            <v>110040670</v>
          </cell>
          <cell r="V307" t="str">
            <v xml:space="preserve">Mei </v>
          </cell>
          <cell r="X307">
            <v>9</v>
          </cell>
          <cell r="Y307">
            <v>20000</v>
          </cell>
          <cell r="Z307" t="str">
            <v>E</v>
          </cell>
          <cell r="AA307" t="str">
            <v>Kupang</v>
          </cell>
        </row>
        <row r="308">
          <cell r="A308">
            <v>301</v>
          </cell>
          <cell r="B308">
            <v>110063515</v>
          </cell>
          <cell r="C308" t="str">
            <v>Irwan Leo Putra H, ST</v>
          </cell>
          <cell r="D308" t="str">
            <v>III/A</v>
          </cell>
          <cell r="E308" t="str">
            <v xml:space="preserve">Penata Muda </v>
          </cell>
          <cell r="F308" t="str">
            <v>Staf Subdit. Data dan Informasi</v>
          </cell>
          <cell r="G308" t="str">
            <v xml:space="preserve">Denpasar </v>
          </cell>
          <cell r="H308">
            <v>2329500</v>
          </cell>
          <cell r="I308">
            <v>39580</v>
          </cell>
          <cell r="J308">
            <v>39582</v>
          </cell>
          <cell r="K308">
            <v>3</v>
          </cell>
          <cell r="L308" t="str">
            <v>hari</v>
          </cell>
          <cell r="M308">
            <v>400000</v>
          </cell>
          <cell r="N308">
            <v>770000</v>
          </cell>
          <cell r="O308" t="str">
            <v>Pesawat Terbang</v>
          </cell>
          <cell r="P308" t="str">
            <v>01.0030.0062.524119 ( A )</v>
          </cell>
          <cell r="Q308" t="str">
            <v>Penyelenggaraan Pameran dan Penyusunan Peta Tematik Bidang Cipta Karya</v>
          </cell>
          <cell r="R308" t="str">
            <v>Ir. Dwityo A. Soeranto, MURP</v>
          </cell>
          <cell r="S308" t="str">
            <v xml:space="preserve">Pembinaan dan Pengembangan Pemanfaatan Data dan Informasi </v>
          </cell>
          <cell r="T308" t="str">
            <v>DI</v>
          </cell>
          <cell r="U308">
            <v>110040670</v>
          </cell>
          <cell r="V308" t="str">
            <v xml:space="preserve">Mei </v>
          </cell>
          <cell r="X308">
            <v>9</v>
          </cell>
          <cell r="Y308">
            <v>30000</v>
          </cell>
          <cell r="Z308" t="str">
            <v>E</v>
          </cell>
          <cell r="AA308" t="str">
            <v xml:space="preserve">Denpasar </v>
          </cell>
        </row>
        <row r="309">
          <cell r="A309">
            <v>302</v>
          </cell>
          <cell r="B309">
            <v>110047766</v>
          </cell>
          <cell r="C309" t="str">
            <v>Ir. Djoko Karsono, MT</v>
          </cell>
          <cell r="D309" t="str">
            <v>IV/A</v>
          </cell>
          <cell r="E309" t="str">
            <v xml:space="preserve">Pembina </v>
          </cell>
          <cell r="F309" t="str">
            <v xml:space="preserve">Kasie Dokumentasi dan Publikasi </v>
          </cell>
          <cell r="G309" t="str">
            <v>Banda Aceh</v>
          </cell>
          <cell r="H309">
            <v>3597100</v>
          </cell>
          <cell r="I309">
            <v>39583</v>
          </cell>
          <cell r="J309">
            <v>39585</v>
          </cell>
          <cell r="K309">
            <v>3</v>
          </cell>
          <cell r="L309" t="str">
            <v>hari</v>
          </cell>
          <cell r="M309">
            <v>300000</v>
          </cell>
          <cell r="N309">
            <v>500000</v>
          </cell>
          <cell r="O309" t="str">
            <v>Pesawat Terbang</v>
          </cell>
          <cell r="P309" t="str">
            <v>01.0030.0062.524119 ( A )</v>
          </cell>
          <cell r="Q309" t="str">
            <v>Penyelenggaraan Pameran dan Penyusunan Peta Tematik Bidang Cipta Karya</v>
          </cell>
          <cell r="R309" t="str">
            <v>Ir. Dwityo A. Soeranto, MURP</v>
          </cell>
          <cell r="S309" t="str">
            <v xml:space="preserve">Pembinaan dan Pengembangan Pemanfaatan Data dan Informasi </v>
          </cell>
          <cell r="T309" t="str">
            <v>DI</v>
          </cell>
          <cell r="U309">
            <v>110040670</v>
          </cell>
          <cell r="V309" t="str">
            <v xml:space="preserve">Mei </v>
          </cell>
          <cell r="X309">
            <v>14</v>
          </cell>
          <cell r="Y309">
            <v>15000</v>
          </cell>
          <cell r="Z309" t="str">
            <v>D</v>
          </cell>
          <cell r="AA309" t="str">
            <v>Banda Aceh</v>
          </cell>
        </row>
        <row r="310">
          <cell r="A310">
            <v>303</v>
          </cell>
          <cell r="B310">
            <v>110040854</v>
          </cell>
          <cell r="C310" t="str">
            <v>Sri Murni EK, S.Kom, MM</v>
          </cell>
          <cell r="D310" t="str">
            <v>III/C</v>
          </cell>
          <cell r="E310" t="str">
            <v xml:space="preserve">Penata </v>
          </cell>
          <cell r="F310" t="str">
            <v>Kasi Data dan Sistem Informasi</v>
          </cell>
          <cell r="G310" t="str">
            <v>Gorontalo</v>
          </cell>
          <cell r="H310">
            <v>5042000</v>
          </cell>
          <cell r="I310">
            <v>39596</v>
          </cell>
          <cell r="J310">
            <v>39598</v>
          </cell>
          <cell r="K310">
            <v>3</v>
          </cell>
          <cell r="L310" t="str">
            <v>hari</v>
          </cell>
          <cell r="M310">
            <v>300000</v>
          </cell>
          <cell r="N310">
            <v>330000</v>
          </cell>
          <cell r="O310" t="str">
            <v>Pesawat Terbang</v>
          </cell>
          <cell r="P310" t="str">
            <v>01.0030.0062.524119 ( A )</v>
          </cell>
          <cell r="Q310" t="str">
            <v>Penyelenggaraan Pameran dan Penyusunan Peta Tematik Bidang Cipta Karya</v>
          </cell>
          <cell r="R310" t="str">
            <v>Ir. Dwityo A. Soeranto, MURP</v>
          </cell>
          <cell r="S310" t="str">
            <v xml:space="preserve">Pembinaan dan Pengembangan Pemanfaatan Data dan Informasi </v>
          </cell>
          <cell r="T310" t="str">
            <v>DI</v>
          </cell>
          <cell r="U310">
            <v>110040670</v>
          </cell>
          <cell r="V310" t="str">
            <v xml:space="preserve">Mei </v>
          </cell>
          <cell r="X310">
            <v>27</v>
          </cell>
          <cell r="Y310">
            <v>9000</v>
          </cell>
          <cell r="Z310" t="str">
            <v>E</v>
          </cell>
          <cell r="AA310" t="str">
            <v>Gorontalo</v>
          </cell>
        </row>
        <row r="311">
          <cell r="A311">
            <v>304</v>
          </cell>
          <cell r="B311">
            <v>110037149</v>
          </cell>
          <cell r="C311" t="str">
            <v>Nurtini, S.Sos</v>
          </cell>
          <cell r="D311" t="str">
            <v>III/C</v>
          </cell>
          <cell r="E311" t="str">
            <v xml:space="preserve">Penata </v>
          </cell>
          <cell r="F311" t="str">
            <v xml:space="preserve">Staf Subdit Data dan Informasi </v>
          </cell>
          <cell r="G311" t="str">
            <v>Ternate</v>
          </cell>
          <cell r="H311">
            <v>5604000</v>
          </cell>
          <cell r="I311">
            <v>39596</v>
          </cell>
          <cell r="J311">
            <v>39598</v>
          </cell>
          <cell r="K311">
            <v>3</v>
          </cell>
          <cell r="L311" t="str">
            <v>hari</v>
          </cell>
          <cell r="M311">
            <v>300000</v>
          </cell>
          <cell r="N311">
            <v>220000</v>
          </cell>
          <cell r="O311" t="str">
            <v>Pesawat Terbang</v>
          </cell>
          <cell r="P311" t="str">
            <v>01.0030.0062.524119 ( A )</v>
          </cell>
          <cell r="Q311" t="str">
            <v>Penyelenggaraan Pameran dan Penyusunan Peta Tematik Bidang Cipta Karya</v>
          </cell>
          <cell r="R311" t="str">
            <v>Ir. Dwityo A. Soeranto, MURP</v>
          </cell>
          <cell r="S311" t="str">
            <v xml:space="preserve">Pembinaan dan Pengembangan Pemanfaatan Data dan Informasi </v>
          </cell>
          <cell r="T311" t="str">
            <v>DI</v>
          </cell>
          <cell r="U311">
            <v>110040670</v>
          </cell>
          <cell r="V311" t="str">
            <v xml:space="preserve">Mei </v>
          </cell>
          <cell r="X311">
            <v>27</v>
          </cell>
          <cell r="Y311">
            <v>9000</v>
          </cell>
          <cell r="Z311" t="str">
            <v>E</v>
          </cell>
          <cell r="AA311" t="str">
            <v>Ternate</v>
          </cell>
        </row>
        <row r="312">
          <cell r="A312">
            <v>305</v>
          </cell>
          <cell r="C312">
            <v>0</v>
          </cell>
          <cell r="D312" t="e">
            <v>#N/A</v>
          </cell>
          <cell r="E312" t="e">
            <v>#N/A</v>
          </cell>
          <cell r="F312" t="e">
            <v>#N/A</v>
          </cell>
          <cell r="K312">
            <v>1</v>
          </cell>
          <cell r="L312" t="str">
            <v>hari</v>
          </cell>
          <cell r="M312" t="e">
            <v>#N/A</v>
          </cell>
          <cell r="N312" t="e">
            <v>#N/A</v>
          </cell>
          <cell r="O312" t="str">
            <v>Pesawat Terbang</v>
          </cell>
          <cell r="Q312" t="e">
            <v>#N/A</v>
          </cell>
          <cell r="R312" t="e">
            <v>#N/A</v>
          </cell>
          <cell r="S312" t="e">
            <v>#N/A</v>
          </cell>
          <cell r="T312" t="e">
            <v>#N/A</v>
          </cell>
          <cell r="U312" t="e">
            <v>#N/A</v>
          </cell>
          <cell r="Z312" t="e">
            <v>#N/A</v>
          </cell>
        </row>
        <row r="313">
          <cell r="A313">
            <v>306</v>
          </cell>
          <cell r="B313">
            <v>110037149</v>
          </cell>
          <cell r="C313" t="str">
            <v>Nurtini, S.Sos</v>
          </cell>
          <cell r="D313" t="str">
            <v>III/C</v>
          </cell>
          <cell r="E313" t="str">
            <v xml:space="preserve">Penata </v>
          </cell>
          <cell r="F313" t="str">
            <v xml:space="preserve">Staf Subdit Data dan Informasi </v>
          </cell>
          <cell r="G313" t="str">
            <v xml:space="preserve">Surabaya </v>
          </cell>
          <cell r="H313">
            <v>1926900</v>
          </cell>
          <cell r="I313">
            <v>39602</v>
          </cell>
          <cell r="J313">
            <v>39604</v>
          </cell>
          <cell r="K313">
            <v>3</v>
          </cell>
          <cell r="L313" t="str">
            <v>hari</v>
          </cell>
          <cell r="M313">
            <v>350000</v>
          </cell>
          <cell r="N313">
            <v>385000</v>
          </cell>
          <cell r="O313" t="str">
            <v>Pesawat Terbang</v>
          </cell>
          <cell r="P313" t="str">
            <v>01.0030.0062.524119 ( A )</v>
          </cell>
          <cell r="Q313" t="str">
            <v>Penyelenggaraan Pameran dan Penyusunan Peta Tematik Bidang Cipta Karya</v>
          </cell>
          <cell r="R313" t="str">
            <v>Ir. Dwityo A. Soeranto, MURP</v>
          </cell>
          <cell r="S313" t="str">
            <v xml:space="preserve">Pembinaan dan Pengembangan Pemanfaatan Data dan Informasi </v>
          </cell>
          <cell r="T313" t="str">
            <v>DI</v>
          </cell>
          <cell r="U313">
            <v>110040670</v>
          </cell>
          <cell r="V313" t="str">
            <v xml:space="preserve">Juni </v>
          </cell>
          <cell r="X313">
            <v>2</v>
          </cell>
          <cell r="Y313">
            <v>30000</v>
          </cell>
          <cell r="Z313" t="str">
            <v>E</v>
          </cell>
          <cell r="AA313" t="str">
            <v xml:space="preserve">Surabaya </v>
          </cell>
        </row>
        <row r="314">
          <cell r="A314">
            <v>307</v>
          </cell>
          <cell r="B314">
            <v>110057773</v>
          </cell>
          <cell r="C314" t="str">
            <v>Irvandi, S.Kom</v>
          </cell>
          <cell r="D314" t="str">
            <v>III/A</v>
          </cell>
          <cell r="E314" t="str">
            <v xml:space="preserve">Penata Muda </v>
          </cell>
          <cell r="F314" t="str">
            <v xml:space="preserve">Staf Subdit Data dan Informasi </v>
          </cell>
          <cell r="G314" t="str">
            <v xml:space="preserve">Surabaya </v>
          </cell>
          <cell r="H314">
            <v>1926900</v>
          </cell>
          <cell r="I314">
            <v>39602</v>
          </cell>
          <cell r="J314">
            <v>39604</v>
          </cell>
          <cell r="K314">
            <v>3</v>
          </cell>
          <cell r="L314" t="str">
            <v>hari</v>
          </cell>
          <cell r="M314">
            <v>350000</v>
          </cell>
          <cell r="N314">
            <v>385000</v>
          </cell>
          <cell r="O314" t="str">
            <v>Pesawat Terbang</v>
          </cell>
          <cell r="P314" t="str">
            <v>01.0030.0062.524119 ( A )</v>
          </cell>
          <cell r="Q314" t="str">
            <v>Penyelenggaraan Pameran dan Penyusunan Peta Tematik Bidang Cipta Karya</v>
          </cell>
          <cell r="R314" t="str">
            <v>Ir. Dwityo A. Soeranto, MURP</v>
          </cell>
          <cell r="S314" t="str">
            <v xml:space="preserve">Pembinaan dan Pengembangan Pemanfaatan Data dan Informasi </v>
          </cell>
          <cell r="T314" t="str">
            <v>DI</v>
          </cell>
          <cell r="U314">
            <v>110040670</v>
          </cell>
          <cell r="V314" t="str">
            <v xml:space="preserve">Juni </v>
          </cell>
          <cell r="X314">
            <v>2</v>
          </cell>
          <cell r="Y314">
            <v>30000</v>
          </cell>
          <cell r="Z314" t="str">
            <v>E</v>
          </cell>
          <cell r="AA314" t="str">
            <v xml:space="preserve">Surabaya </v>
          </cell>
        </row>
        <row r="315">
          <cell r="A315">
            <v>308</v>
          </cell>
          <cell r="B315">
            <v>110039315</v>
          </cell>
          <cell r="C315" t="str">
            <v>Indro Prasetyo, ST</v>
          </cell>
          <cell r="D315" t="str">
            <v>III/B</v>
          </cell>
          <cell r="E315" t="str">
            <v xml:space="preserve">Penata Muda Tingkat I </v>
          </cell>
          <cell r="F315" t="str">
            <v xml:space="preserve">Staf Subdit Data dan Informasi </v>
          </cell>
          <cell r="G315" t="str">
            <v xml:space="preserve">Semarang </v>
          </cell>
          <cell r="H315">
            <v>1364400</v>
          </cell>
          <cell r="I315">
            <v>39602</v>
          </cell>
          <cell r="J315">
            <v>39604</v>
          </cell>
          <cell r="K315">
            <v>3</v>
          </cell>
          <cell r="L315" t="str">
            <v>hari</v>
          </cell>
          <cell r="M315">
            <v>300000</v>
          </cell>
          <cell r="N315">
            <v>385000</v>
          </cell>
          <cell r="O315" t="str">
            <v>Pesawat Terbang</v>
          </cell>
          <cell r="P315" t="str">
            <v>01.0030.0062.524119 ( A )</v>
          </cell>
          <cell r="Q315" t="str">
            <v>Penyelenggaraan Pameran dan Penyusunan Peta Tematik Bidang Cipta Karya</v>
          </cell>
          <cell r="R315" t="str">
            <v>Ir. Dwityo A. Soeranto, MURP</v>
          </cell>
          <cell r="S315" t="str">
            <v xml:space="preserve">Pembinaan dan Pengembangan Pemanfaatan Data dan Informasi </v>
          </cell>
          <cell r="T315" t="str">
            <v>DI</v>
          </cell>
          <cell r="U315">
            <v>110040670</v>
          </cell>
          <cell r="V315" t="str">
            <v xml:space="preserve">Juni </v>
          </cell>
          <cell r="X315">
            <v>2</v>
          </cell>
          <cell r="Y315">
            <v>25000</v>
          </cell>
          <cell r="Z315" t="str">
            <v>E</v>
          </cell>
          <cell r="AA315" t="str">
            <v xml:space="preserve">Semarang </v>
          </cell>
        </row>
        <row r="316">
          <cell r="A316">
            <v>309</v>
          </cell>
          <cell r="B316">
            <v>110031791</v>
          </cell>
          <cell r="C316" t="str">
            <v>Ahmad Saal</v>
          </cell>
          <cell r="D316" t="str">
            <v>II/D</v>
          </cell>
          <cell r="E316" t="str">
            <v xml:space="preserve">Pengatur Tingkat I </v>
          </cell>
          <cell r="F316" t="str">
            <v xml:space="preserve">Staf Subdit Data dan Informasi </v>
          </cell>
          <cell r="G316" t="str">
            <v xml:space="preserve">Semarang </v>
          </cell>
          <cell r="H316">
            <v>1364400</v>
          </cell>
          <cell r="I316">
            <v>39602</v>
          </cell>
          <cell r="J316">
            <v>39604</v>
          </cell>
          <cell r="K316">
            <v>3</v>
          </cell>
          <cell r="L316" t="str">
            <v>hari</v>
          </cell>
          <cell r="M316">
            <v>300000</v>
          </cell>
          <cell r="N316">
            <v>275000</v>
          </cell>
          <cell r="O316" t="str">
            <v>Pesawat Terbang</v>
          </cell>
          <cell r="P316" t="str">
            <v>01.0030.0062.524119 ( A )</v>
          </cell>
          <cell r="Q316" t="str">
            <v>Penyelenggaraan Pameran dan Penyusunan Peta Tematik Bidang Cipta Karya</v>
          </cell>
          <cell r="R316" t="str">
            <v>Ir. Dwityo A. Soeranto, MURP</v>
          </cell>
          <cell r="S316" t="str">
            <v xml:space="preserve">Pembinaan dan Pengembangan Pemanfaatan Data dan Informasi </v>
          </cell>
          <cell r="T316" t="str">
            <v>DI</v>
          </cell>
          <cell r="U316">
            <v>110040670</v>
          </cell>
          <cell r="V316" t="str">
            <v xml:space="preserve">Juni </v>
          </cell>
          <cell r="X316">
            <v>2</v>
          </cell>
          <cell r="Y316">
            <v>25000</v>
          </cell>
          <cell r="Z316" t="str">
            <v>F</v>
          </cell>
          <cell r="AA316" t="str">
            <v xml:space="preserve">Semarang </v>
          </cell>
        </row>
        <row r="317">
          <cell r="A317">
            <v>310</v>
          </cell>
          <cell r="B317">
            <v>110027460</v>
          </cell>
          <cell r="C317" t="str">
            <v>M. Hasan, BE</v>
          </cell>
          <cell r="D317" t="str">
            <v>III/C</v>
          </cell>
          <cell r="E317" t="str">
            <v xml:space="preserve">Penata </v>
          </cell>
          <cell r="F317" t="str">
            <v xml:space="preserve">Staf Subdit Data dan Informasi </v>
          </cell>
          <cell r="G317" t="str">
            <v xml:space="preserve">Denpasar </v>
          </cell>
          <cell r="H317">
            <v>2225000</v>
          </cell>
          <cell r="I317">
            <v>39602</v>
          </cell>
          <cell r="J317">
            <v>39604</v>
          </cell>
          <cell r="K317">
            <v>3</v>
          </cell>
          <cell r="L317" t="str">
            <v>hari</v>
          </cell>
          <cell r="M317">
            <v>400000</v>
          </cell>
          <cell r="N317">
            <v>770000</v>
          </cell>
          <cell r="O317" t="str">
            <v>Pesawat Terbang</v>
          </cell>
          <cell r="P317" t="str">
            <v>01.0030.0062.524119 ( A )</v>
          </cell>
          <cell r="Q317" t="str">
            <v>Penyelenggaraan Pameran dan Penyusunan Peta Tematik Bidang Cipta Karya</v>
          </cell>
          <cell r="R317" t="str">
            <v>Ir. Dwityo A. Soeranto, MURP</v>
          </cell>
          <cell r="S317" t="str">
            <v xml:space="preserve">Pembinaan dan Pengembangan Pemanfaatan Data dan Informasi </v>
          </cell>
          <cell r="T317" t="str">
            <v>DI</v>
          </cell>
          <cell r="U317">
            <v>110040670</v>
          </cell>
          <cell r="V317" t="str">
            <v xml:space="preserve">Juni </v>
          </cell>
          <cell r="X317">
            <v>2</v>
          </cell>
          <cell r="Y317">
            <v>30000</v>
          </cell>
          <cell r="Z317" t="str">
            <v>E</v>
          </cell>
          <cell r="AA317" t="str">
            <v xml:space="preserve">Denpasar </v>
          </cell>
        </row>
        <row r="318">
          <cell r="A318">
            <v>311</v>
          </cell>
          <cell r="B318" t="str">
            <v>--</v>
          </cell>
          <cell r="C318" t="str">
            <v>Djati Waluyo W, Amd</v>
          </cell>
          <cell r="D318" t="str">
            <v>II/B</v>
          </cell>
          <cell r="E318" t="str">
            <v>Pengatur Muda Tingkat I</v>
          </cell>
          <cell r="F318" t="str">
            <v xml:space="preserve">Staf Subdit Data dan Informasi </v>
          </cell>
          <cell r="G318" t="str">
            <v xml:space="preserve">Denpasar </v>
          </cell>
          <cell r="H318">
            <v>2225000</v>
          </cell>
          <cell r="I318">
            <v>39602</v>
          </cell>
          <cell r="J318">
            <v>39604</v>
          </cell>
          <cell r="K318">
            <v>3</v>
          </cell>
          <cell r="L318" t="str">
            <v>hari</v>
          </cell>
          <cell r="M318">
            <v>400000</v>
          </cell>
          <cell r="N318">
            <v>495000</v>
          </cell>
          <cell r="O318" t="str">
            <v>Pesawat Terbang</v>
          </cell>
          <cell r="P318" t="str">
            <v>01.0030.0062.524119 ( A )</v>
          </cell>
          <cell r="Q318" t="str">
            <v>Penyelenggaraan Pameran dan Penyusunan Peta Tematik Bidang Cipta Karya</v>
          </cell>
          <cell r="R318" t="str">
            <v>Ir. Dwityo A. Soeranto, MURP</v>
          </cell>
          <cell r="S318" t="str">
            <v xml:space="preserve">Pembinaan dan Pengembangan Pemanfaatan Data dan Informasi </v>
          </cell>
          <cell r="T318" t="str">
            <v>DI</v>
          </cell>
          <cell r="U318">
            <v>110040670</v>
          </cell>
          <cell r="V318" t="str">
            <v xml:space="preserve">Juni </v>
          </cell>
          <cell r="X318">
            <v>2</v>
          </cell>
          <cell r="Y318">
            <v>30000</v>
          </cell>
          <cell r="Z318" t="str">
            <v>F</v>
          </cell>
          <cell r="AA318" t="str">
            <v xml:space="preserve">Denpasar </v>
          </cell>
        </row>
        <row r="319">
          <cell r="A319">
            <v>312</v>
          </cell>
          <cell r="B319">
            <v>110035858</v>
          </cell>
          <cell r="C319" t="str">
            <v>Herni Widayanti, S.Sos</v>
          </cell>
          <cell r="D319" t="str">
            <v>III/B</v>
          </cell>
          <cell r="E319" t="str">
            <v xml:space="preserve">Penata Muda Tingkat I </v>
          </cell>
          <cell r="F319" t="str">
            <v xml:space="preserve">Staf Subdit Data dan Informasi </v>
          </cell>
          <cell r="G319" t="str">
            <v xml:space="preserve">Padang </v>
          </cell>
          <cell r="H319">
            <v>1951100</v>
          </cell>
          <cell r="I319">
            <v>39602</v>
          </cell>
          <cell r="J319">
            <v>39604</v>
          </cell>
          <cell r="K319">
            <v>3</v>
          </cell>
          <cell r="L319" t="str">
            <v>hari</v>
          </cell>
          <cell r="M319">
            <v>300000</v>
          </cell>
          <cell r="N319">
            <v>330000</v>
          </cell>
          <cell r="O319" t="str">
            <v>Pesawat Terbang</v>
          </cell>
          <cell r="P319" t="str">
            <v>01.0030.0062.524119 ( A )</v>
          </cell>
          <cell r="Q319" t="str">
            <v>Penyelenggaraan Pameran dan Penyusunan Peta Tematik Bidang Cipta Karya</v>
          </cell>
          <cell r="R319" t="str">
            <v>Ir. Dwityo A. Soeranto, MURP</v>
          </cell>
          <cell r="S319" t="str">
            <v xml:space="preserve">Pembinaan dan Pengembangan Pemanfaatan Data dan Informasi </v>
          </cell>
          <cell r="T319" t="str">
            <v>DI</v>
          </cell>
          <cell r="U319">
            <v>110040670</v>
          </cell>
          <cell r="V319" t="str">
            <v xml:space="preserve">Juni </v>
          </cell>
          <cell r="X319">
            <v>2</v>
          </cell>
          <cell r="Y319">
            <v>25000</v>
          </cell>
          <cell r="Z319" t="str">
            <v>E</v>
          </cell>
          <cell r="AA319" t="str">
            <v xml:space="preserve">Padang </v>
          </cell>
        </row>
        <row r="320">
          <cell r="A320">
            <v>313</v>
          </cell>
          <cell r="B320">
            <v>110055394</v>
          </cell>
          <cell r="C320" t="str">
            <v>Dra. Wardhiana S.</v>
          </cell>
          <cell r="D320" t="str">
            <v>III/B</v>
          </cell>
          <cell r="E320" t="str">
            <v xml:space="preserve">Penata Muda Tingkat I </v>
          </cell>
          <cell r="F320" t="str">
            <v xml:space="preserve">Staf Subdit Data dan Informasi </v>
          </cell>
          <cell r="G320" t="str">
            <v xml:space="preserve">Padang </v>
          </cell>
          <cell r="H320">
            <v>1951100</v>
          </cell>
          <cell r="I320">
            <v>39602</v>
          </cell>
          <cell r="J320">
            <v>39604</v>
          </cell>
          <cell r="K320">
            <v>3</v>
          </cell>
          <cell r="L320" t="str">
            <v>hari</v>
          </cell>
          <cell r="M320">
            <v>300000</v>
          </cell>
          <cell r="N320">
            <v>330000</v>
          </cell>
          <cell r="O320" t="str">
            <v>Pesawat Terbang</v>
          </cell>
          <cell r="P320" t="str">
            <v>01.0030.0062.524119 ( A )</v>
          </cell>
          <cell r="Q320" t="str">
            <v>Penyelenggaraan Pameran dan Penyusunan Peta Tematik Bidang Cipta Karya</v>
          </cell>
          <cell r="R320" t="str">
            <v>Ir. Dwityo A. Soeranto, MURP</v>
          </cell>
          <cell r="S320" t="str">
            <v xml:space="preserve">Pembinaan dan Pengembangan Pemanfaatan Data dan Informasi </v>
          </cell>
          <cell r="T320" t="str">
            <v>DI</v>
          </cell>
          <cell r="U320">
            <v>110040670</v>
          </cell>
          <cell r="V320" t="str">
            <v xml:space="preserve">Juni </v>
          </cell>
          <cell r="X320">
            <v>2</v>
          </cell>
          <cell r="Y320">
            <v>25000</v>
          </cell>
          <cell r="Z320" t="str">
            <v>E</v>
          </cell>
          <cell r="AA320" t="str">
            <v xml:space="preserve">Padang </v>
          </cell>
        </row>
        <row r="321">
          <cell r="A321">
            <v>314</v>
          </cell>
          <cell r="C321">
            <v>0</v>
          </cell>
          <cell r="D321" t="e">
            <v>#N/A</v>
          </cell>
          <cell r="E321" t="e">
            <v>#N/A</v>
          </cell>
          <cell r="F321" t="e">
            <v>#N/A</v>
          </cell>
          <cell r="K321">
            <v>1</v>
          </cell>
          <cell r="L321" t="str">
            <v>hari</v>
          </cell>
          <cell r="M321" t="e">
            <v>#N/A</v>
          </cell>
          <cell r="N321" t="e">
            <v>#N/A</v>
          </cell>
          <cell r="O321" t="str">
            <v>Pesawat Terbang</v>
          </cell>
          <cell r="Q321" t="e">
            <v>#N/A</v>
          </cell>
          <cell r="R321" t="e">
            <v>#N/A</v>
          </cell>
          <cell r="S321" t="e">
            <v>#N/A</v>
          </cell>
          <cell r="T321" t="e">
            <v>#N/A</v>
          </cell>
          <cell r="U321" t="e">
            <v>#N/A</v>
          </cell>
          <cell r="Z321" t="e">
            <v>#N/A</v>
          </cell>
        </row>
        <row r="322">
          <cell r="A322">
            <v>315</v>
          </cell>
          <cell r="B322">
            <v>110038280</v>
          </cell>
          <cell r="C322" t="str">
            <v>Surianto Sastrosumitro, S.Sos</v>
          </cell>
          <cell r="D322" t="str">
            <v>III/B</v>
          </cell>
          <cell r="E322" t="str">
            <v xml:space="preserve">Penata Muda Tingkat I </v>
          </cell>
          <cell r="F322" t="str">
            <v xml:space="preserve">Staf Subdit Data dan Informasi </v>
          </cell>
          <cell r="G322" t="str">
            <v>Batam</v>
          </cell>
          <cell r="H322">
            <v>2115000</v>
          </cell>
          <cell r="I322">
            <v>39615</v>
          </cell>
          <cell r="J322">
            <v>39617</v>
          </cell>
          <cell r="K322">
            <v>3</v>
          </cell>
          <cell r="L322" t="str">
            <v>hari</v>
          </cell>
          <cell r="M322">
            <v>300000</v>
          </cell>
          <cell r="N322">
            <v>250000</v>
          </cell>
          <cell r="O322" t="str">
            <v>Pesawat Terbang</v>
          </cell>
          <cell r="P322" t="str">
            <v>01.0030.0062.524119 ( B )</v>
          </cell>
          <cell r="Q322" t="str">
            <v xml:space="preserve">Informasi dan Publikasi Pembangunan Ditjen. Cipta Karya </v>
          </cell>
          <cell r="R322" t="str">
            <v>Ir. Dwityo A. Soeranto, MURP</v>
          </cell>
          <cell r="S322" t="str">
            <v xml:space="preserve">Pembinaan dan Pengembangan Pemanfaatan Data dan Informasi </v>
          </cell>
          <cell r="T322" t="str">
            <v>DI</v>
          </cell>
          <cell r="U322">
            <v>110040670</v>
          </cell>
          <cell r="V322" t="str">
            <v xml:space="preserve">Juni </v>
          </cell>
          <cell r="X322">
            <v>13</v>
          </cell>
          <cell r="Y322">
            <v>30000</v>
          </cell>
          <cell r="Z322" t="str">
            <v>E</v>
          </cell>
          <cell r="AA322" t="str">
            <v>Batam</v>
          </cell>
        </row>
        <row r="323">
          <cell r="A323">
            <v>316</v>
          </cell>
          <cell r="B323">
            <v>110031791</v>
          </cell>
          <cell r="C323" t="str">
            <v>Ahmad Saal</v>
          </cell>
          <cell r="D323" t="str">
            <v>II/D</v>
          </cell>
          <cell r="E323" t="str">
            <v xml:space="preserve">Pengatur Tingkat I </v>
          </cell>
          <cell r="F323" t="str">
            <v xml:space="preserve">Staf Subdit Data dan Informasi </v>
          </cell>
          <cell r="G323" t="str">
            <v>Batam</v>
          </cell>
          <cell r="H323">
            <v>2115000</v>
          </cell>
          <cell r="I323">
            <v>39615</v>
          </cell>
          <cell r="J323">
            <v>39617</v>
          </cell>
          <cell r="K323">
            <v>3</v>
          </cell>
          <cell r="L323" t="str">
            <v>hari</v>
          </cell>
          <cell r="M323">
            <v>300000</v>
          </cell>
          <cell r="N323">
            <v>150000</v>
          </cell>
          <cell r="O323" t="str">
            <v>Pesawat Terbang</v>
          </cell>
          <cell r="P323" t="str">
            <v>01.0030.0062.524119 ( B )</v>
          </cell>
          <cell r="Q323" t="str">
            <v xml:space="preserve">Informasi dan Publikasi Pembangunan Ditjen. Cipta Karya </v>
          </cell>
          <cell r="R323" t="str">
            <v>Ir. Dwityo A. Soeranto, MURP</v>
          </cell>
          <cell r="S323" t="str">
            <v xml:space="preserve">Pembinaan dan Pengembangan Pemanfaatan Data dan Informasi </v>
          </cell>
          <cell r="T323" t="str">
            <v>DI</v>
          </cell>
          <cell r="U323">
            <v>110040670</v>
          </cell>
          <cell r="V323" t="str">
            <v xml:space="preserve">Juni </v>
          </cell>
          <cell r="X323">
            <v>13</v>
          </cell>
          <cell r="Y323">
            <v>30000</v>
          </cell>
          <cell r="Z323" t="str">
            <v>F</v>
          </cell>
          <cell r="AA323" t="str">
            <v>Batam</v>
          </cell>
        </row>
        <row r="324">
          <cell r="A324">
            <v>317</v>
          </cell>
          <cell r="B324">
            <v>110035858</v>
          </cell>
          <cell r="C324" t="str">
            <v>Herni Widayanti, S.Sos</v>
          </cell>
          <cell r="D324" t="str">
            <v>III/B</v>
          </cell>
          <cell r="E324" t="str">
            <v xml:space="preserve">Penata Muda Tingkat I </v>
          </cell>
          <cell r="F324" t="str">
            <v xml:space="preserve">Staf Subdit Data dan Informasi </v>
          </cell>
          <cell r="G324" t="str">
            <v xml:space="preserve">Makasar </v>
          </cell>
          <cell r="H324">
            <v>1966900</v>
          </cell>
          <cell r="I324">
            <v>39615</v>
          </cell>
          <cell r="J324">
            <v>39617</v>
          </cell>
          <cell r="K324">
            <v>3</v>
          </cell>
          <cell r="L324" t="str">
            <v>hari</v>
          </cell>
          <cell r="M324">
            <v>350000</v>
          </cell>
          <cell r="N324">
            <v>385000</v>
          </cell>
          <cell r="O324" t="str">
            <v>Pesawat Terbang</v>
          </cell>
          <cell r="P324" t="str">
            <v>01.0030.0062.524119 ( B )</v>
          </cell>
          <cell r="Q324" t="str">
            <v xml:space="preserve">Informasi dan Publikasi Pembangunan Ditjen. Cipta Karya </v>
          </cell>
          <cell r="R324" t="str">
            <v>Ir. Dwityo A. Soeranto, MURP</v>
          </cell>
          <cell r="S324" t="str">
            <v xml:space="preserve">Pembinaan dan Pengembangan Pemanfaatan Data dan Informasi </v>
          </cell>
          <cell r="T324" t="str">
            <v>DI</v>
          </cell>
          <cell r="U324">
            <v>110040670</v>
          </cell>
          <cell r="V324" t="str">
            <v xml:space="preserve">Juni </v>
          </cell>
          <cell r="X324">
            <v>13</v>
          </cell>
          <cell r="Y324">
            <v>30000</v>
          </cell>
          <cell r="Z324" t="str">
            <v>E</v>
          </cell>
          <cell r="AA324" t="str">
            <v xml:space="preserve">Makasar </v>
          </cell>
        </row>
        <row r="325">
          <cell r="A325">
            <v>318</v>
          </cell>
          <cell r="B325">
            <v>110055394</v>
          </cell>
          <cell r="C325" t="str">
            <v>Dra. Wardhiana S.</v>
          </cell>
          <cell r="D325" t="str">
            <v>III/B</v>
          </cell>
          <cell r="E325" t="str">
            <v xml:space="preserve">Penata Muda Tingkat I </v>
          </cell>
          <cell r="F325" t="str">
            <v xml:space="preserve">Staf Subdit Data dan Informasi </v>
          </cell>
          <cell r="G325" t="str">
            <v xml:space="preserve">Makasar </v>
          </cell>
          <cell r="H325">
            <v>1966900</v>
          </cell>
          <cell r="I325">
            <v>39615</v>
          </cell>
          <cell r="J325">
            <v>39617</v>
          </cell>
          <cell r="K325">
            <v>3</v>
          </cell>
          <cell r="L325" t="str">
            <v>hari</v>
          </cell>
          <cell r="M325">
            <v>350000</v>
          </cell>
          <cell r="N325">
            <v>385000</v>
          </cell>
          <cell r="O325" t="str">
            <v>Pesawat Terbang</v>
          </cell>
          <cell r="P325" t="str">
            <v>01.0030.0062.524119 ( B )</v>
          </cell>
          <cell r="Q325" t="str">
            <v xml:space="preserve">Informasi dan Publikasi Pembangunan Ditjen. Cipta Karya </v>
          </cell>
          <cell r="R325" t="str">
            <v>Ir. Dwityo A. Soeranto, MURP</v>
          </cell>
          <cell r="S325" t="str">
            <v xml:space="preserve">Pembinaan dan Pengembangan Pemanfaatan Data dan Informasi </v>
          </cell>
          <cell r="T325" t="str">
            <v>DI</v>
          </cell>
          <cell r="U325">
            <v>110040670</v>
          </cell>
          <cell r="V325" t="str">
            <v xml:space="preserve">Juni </v>
          </cell>
          <cell r="X325">
            <v>13</v>
          </cell>
          <cell r="Y325">
            <v>30000</v>
          </cell>
          <cell r="Z325" t="str">
            <v>E</v>
          </cell>
          <cell r="AA325" t="str">
            <v xml:space="preserve">Makasar </v>
          </cell>
        </row>
        <row r="326">
          <cell r="A326">
            <v>319</v>
          </cell>
          <cell r="B326">
            <v>110055381</v>
          </cell>
          <cell r="C326" t="str">
            <v>Wayan Lindu Suwara, S.Kom</v>
          </cell>
          <cell r="D326" t="str">
            <v>III/B</v>
          </cell>
          <cell r="E326" t="str">
            <v xml:space="preserve">Penata Muda Tingkat I </v>
          </cell>
          <cell r="F326" t="str">
            <v xml:space="preserve">Staf Subdit Data dan Informasi </v>
          </cell>
          <cell r="G326" t="str">
            <v>Banjarmasin</v>
          </cell>
          <cell r="H326">
            <v>2284400</v>
          </cell>
          <cell r="I326">
            <v>39618</v>
          </cell>
          <cell r="J326">
            <v>39620</v>
          </cell>
          <cell r="K326">
            <v>3</v>
          </cell>
          <cell r="L326" t="str">
            <v>hari</v>
          </cell>
          <cell r="M326">
            <v>300000</v>
          </cell>
          <cell r="N326">
            <v>250000</v>
          </cell>
          <cell r="O326" t="str">
            <v>Pesawat Terbang</v>
          </cell>
          <cell r="P326" t="str">
            <v>01.0030.0062.524119 ( B )</v>
          </cell>
          <cell r="Q326" t="str">
            <v xml:space="preserve">Informasi dan Publikasi Pembangunan Ditjen. Cipta Karya </v>
          </cell>
          <cell r="R326" t="str">
            <v>Ir. Dwityo A. Soeranto, MURP</v>
          </cell>
          <cell r="S326" t="str">
            <v xml:space="preserve">Pembinaan dan Pengembangan Pemanfaatan Data dan Informasi </v>
          </cell>
          <cell r="T326" t="str">
            <v>DI</v>
          </cell>
          <cell r="U326">
            <v>110040670</v>
          </cell>
          <cell r="V326" t="str">
            <v xml:space="preserve">Juni </v>
          </cell>
          <cell r="X326">
            <v>18</v>
          </cell>
          <cell r="Y326">
            <v>20000</v>
          </cell>
          <cell r="Z326" t="str">
            <v>E</v>
          </cell>
          <cell r="AA326" t="str">
            <v>Banjarmasin</v>
          </cell>
        </row>
        <row r="327">
          <cell r="A327">
            <v>320</v>
          </cell>
          <cell r="B327">
            <v>110062721</v>
          </cell>
          <cell r="C327" t="str">
            <v>Joni Santoso</v>
          </cell>
          <cell r="D327" t="str">
            <v>II/a</v>
          </cell>
          <cell r="E327" t="str">
            <v xml:space="preserve">Pengatur Muda </v>
          </cell>
          <cell r="F327" t="str">
            <v xml:space="preserve">Staf Subdit Data dan Informasi </v>
          </cell>
          <cell r="G327" t="str">
            <v>Banjarmasin</v>
          </cell>
          <cell r="H327">
            <v>2284400</v>
          </cell>
          <cell r="I327">
            <v>39618</v>
          </cell>
          <cell r="J327">
            <v>39620</v>
          </cell>
          <cell r="K327">
            <v>3</v>
          </cell>
          <cell r="L327" t="str">
            <v>hari</v>
          </cell>
          <cell r="M327">
            <v>300000</v>
          </cell>
          <cell r="N327">
            <v>150000</v>
          </cell>
          <cell r="O327" t="str">
            <v>Pesawat Terbang</v>
          </cell>
          <cell r="P327" t="str">
            <v>01.0030.0062.524119 ( B )</v>
          </cell>
          <cell r="Q327" t="str">
            <v xml:space="preserve">Informasi dan Publikasi Pembangunan Ditjen. Cipta Karya </v>
          </cell>
          <cell r="R327" t="str">
            <v>Ir. Dwityo A. Soeranto, MURP</v>
          </cell>
          <cell r="S327" t="str">
            <v xml:space="preserve">Pembinaan dan Pengembangan Pemanfaatan Data dan Informasi </v>
          </cell>
          <cell r="T327" t="str">
            <v>DI</v>
          </cell>
          <cell r="U327">
            <v>110040670</v>
          </cell>
          <cell r="V327" t="str">
            <v xml:space="preserve">Juni </v>
          </cell>
          <cell r="X327">
            <v>18</v>
          </cell>
          <cell r="Y327">
            <v>20000</v>
          </cell>
          <cell r="Z327" t="str">
            <v>F</v>
          </cell>
          <cell r="AA327" t="str">
            <v>Banjarmasin</v>
          </cell>
        </row>
        <row r="328">
          <cell r="A328">
            <v>321</v>
          </cell>
          <cell r="B328">
            <v>110053779</v>
          </cell>
          <cell r="C328" t="str">
            <v>Deden Setyawan, BE</v>
          </cell>
          <cell r="D328" t="str">
            <v>III/A</v>
          </cell>
          <cell r="E328" t="str">
            <v xml:space="preserve">Penata Muda </v>
          </cell>
          <cell r="F328" t="str">
            <v xml:space="preserve">Staf Subdit Data dan Informasi </v>
          </cell>
          <cell r="G328" t="str">
            <v xml:space="preserve">Denpasar </v>
          </cell>
          <cell r="H328">
            <v>2225000</v>
          </cell>
          <cell r="I328">
            <v>39618</v>
          </cell>
          <cell r="J328">
            <v>39620</v>
          </cell>
          <cell r="K328">
            <v>3</v>
          </cell>
          <cell r="L328" t="str">
            <v>hari</v>
          </cell>
          <cell r="M328">
            <v>400000</v>
          </cell>
          <cell r="N328">
            <v>770000</v>
          </cell>
          <cell r="O328" t="str">
            <v>Pesawat Terbang</v>
          </cell>
          <cell r="P328" t="str">
            <v>01.0030.0062.524119 ( B )</v>
          </cell>
          <cell r="Q328" t="str">
            <v xml:space="preserve">Informasi dan Publikasi Pembangunan Ditjen. Cipta Karya </v>
          </cell>
          <cell r="R328" t="str">
            <v>Ir. Dwityo A. Soeranto, MURP</v>
          </cell>
          <cell r="S328" t="str">
            <v xml:space="preserve">Pembinaan dan Pengembangan Pemanfaatan Data dan Informasi </v>
          </cell>
          <cell r="T328" t="str">
            <v>DI</v>
          </cell>
          <cell r="U328">
            <v>110040670</v>
          </cell>
          <cell r="V328" t="str">
            <v xml:space="preserve">Juni </v>
          </cell>
          <cell r="X328">
            <v>18</v>
          </cell>
          <cell r="Y328">
            <v>30000</v>
          </cell>
          <cell r="Z328" t="str">
            <v>E</v>
          </cell>
          <cell r="AA328" t="str">
            <v xml:space="preserve">Denpasar </v>
          </cell>
        </row>
        <row r="329">
          <cell r="A329">
            <v>322</v>
          </cell>
          <cell r="B329">
            <v>110022507</v>
          </cell>
          <cell r="C329" t="str">
            <v>Fadjar Subchi</v>
          </cell>
          <cell r="D329" t="str">
            <v>II/C</v>
          </cell>
          <cell r="E329" t="str">
            <v xml:space="preserve">Pengatur </v>
          </cell>
          <cell r="F329" t="str">
            <v xml:space="preserve">Staf Subdit Data dan Informasi </v>
          </cell>
          <cell r="G329" t="str">
            <v xml:space="preserve">Denpasar </v>
          </cell>
          <cell r="H329">
            <v>2225000</v>
          </cell>
          <cell r="I329">
            <v>39618</v>
          </cell>
          <cell r="J329">
            <v>39620</v>
          </cell>
          <cell r="K329">
            <v>3</v>
          </cell>
          <cell r="L329" t="str">
            <v>hari</v>
          </cell>
          <cell r="M329">
            <v>400000</v>
          </cell>
          <cell r="N329">
            <v>495000</v>
          </cell>
          <cell r="O329" t="str">
            <v>Pesawat Terbang</v>
          </cell>
          <cell r="P329" t="str">
            <v>01.0030.0062.524119 ( B )</v>
          </cell>
          <cell r="Q329" t="str">
            <v xml:space="preserve">Informasi dan Publikasi Pembangunan Ditjen. Cipta Karya </v>
          </cell>
          <cell r="R329" t="str">
            <v>Ir. Dwityo A. Soeranto, MURP</v>
          </cell>
          <cell r="S329" t="str">
            <v xml:space="preserve">Pembinaan dan Pengembangan Pemanfaatan Data dan Informasi </v>
          </cell>
          <cell r="T329" t="str">
            <v>DI</v>
          </cell>
          <cell r="U329">
            <v>110040670</v>
          </cell>
          <cell r="V329" t="str">
            <v xml:space="preserve">Juni </v>
          </cell>
          <cell r="X329">
            <v>18</v>
          </cell>
          <cell r="Y329">
            <v>30000</v>
          </cell>
          <cell r="Z329" t="str">
            <v>F</v>
          </cell>
          <cell r="AA329" t="str">
            <v xml:space="preserve">Denpasar </v>
          </cell>
        </row>
        <row r="330">
          <cell r="A330">
            <v>323</v>
          </cell>
          <cell r="B330">
            <v>110042327</v>
          </cell>
          <cell r="C330" t="str">
            <v>Luargo</v>
          </cell>
          <cell r="D330" t="str">
            <v>III/A</v>
          </cell>
          <cell r="E330" t="str">
            <v xml:space="preserve">Penata Muda </v>
          </cell>
          <cell r="F330" t="str">
            <v xml:space="preserve">Staf Subdit Data dan Informasi </v>
          </cell>
          <cell r="G330" t="str">
            <v>Mataram</v>
          </cell>
          <cell r="H330">
            <v>2157200</v>
          </cell>
          <cell r="I330">
            <v>39618</v>
          </cell>
          <cell r="J330">
            <v>39620</v>
          </cell>
          <cell r="K330">
            <v>3</v>
          </cell>
          <cell r="L330" t="str">
            <v>hari</v>
          </cell>
          <cell r="M330">
            <v>350000</v>
          </cell>
          <cell r="N330">
            <v>350000</v>
          </cell>
          <cell r="O330" t="str">
            <v>Pesawat Terbang</v>
          </cell>
          <cell r="P330" t="str">
            <v>01.0030.0062.524119 ( B )</v>
          </cell>
          <cell r="Q330" t="str">
            <v xml:space="preserve">Informasi dan Publikasi Pembangunan Ditjen. Cipta Karya </v>
          </cell>
          <cell r="R330" t="str">
            <v>Ir. Dwityo A. Soeranto, MURP</v>
          </cell>
          <cell r="S330" t="str">
            <v xml:space="preserve">Pembinaan dan Pengembangan Pemanfaatan Data dan Informasi </v>
          </cell>
          <cell r="T330" t="str">
            <v>DI</v>
          </cell>
          <cell r="U330">
            <v>110040670</v>
          </cell>
          <cell r="V330" t="str">
            <v xml:space="preserve">Juni </v>
          </cell>
          <cell r="X330">
            <v>18</v>
          </cell>
          <cell r="Y330">
            <v>20000</v>
          </cell>
          <cell r="Z330" t="str">
            <v>E</v>
          </cell>
          <cell r="AA330" t="str">
            <v>Mataram</v>
          </cell>
        </row>
        <row r="331">
          <cell r="A331">
            <v>324</v>
          </cell>
          <cell r="B331">
            <v>110063515</v>
          </cell>
          <cell r="C331" t="str">
            <v>Irwan Leo Putra H, ST</v>
          </cell>
          <cell r="D331" t="str">
            <v>III/A</v>
          </cell>
          <cell r="E331" t="str">
            <v xml:space="preserve">Penata Muda </v>
          </cell>
          <cell r="F331" t="str">
            <v>Staf Subdit. Data dan Informasi</v>
          </cell>
          <cell r="G331" t="str">
            <v>Mataram</v>
          </cell>
          <cell r="H331">
            <v>2157200</v>
          </cell>
          <cell r="I331">
            <v>39618</v>
          </cell>
          <cell r="J331">
            <v>39620</v>
          </cell>
          <cell r="K331">
            <v>3</v>
          </cell>
          <cell r="L331" t="str">
            <v>hari</v>
          </cell>
          <cell r="M331">
            <v>350000</v>
          </cell>
          <cell r="N331">
            <v>350000</v>
          </cell>
          <cell r="O331" t="str">
            <v>Pesawat Terbang</v>
          </cell>
          <cell r="P331" t="str">
            <v>01.0030.0062.524119 ( B )</v>
          </cell>
          <cell r="Q331" t="str">
            <v xml:space="preserve">Informasi dan Publikasi Pembangunan Ditjen. Cipta Karya </v>
          </cell>
          <cell r="R331" t="str">
            <v>Ir. Dwityo A. Soeranto, MURP</v>
          </cell>
          <cell r="S331" t="str">
            <v xml:space="preserve">Pembinaan dan Pengembangan Pemanfaatan Data dan Informasi </v>
          </cell>
          <cell r="T331" t="str">
            <v>DI</v>
          </cell>
          <cell r="U331">
            <v>110040670</v>
          </cell>
          <cell r="V331" t="str">
            <v xml:space="preserve">Juni </v>
          </cell>
          <cell r="X331">
            <v>18</v>
          </cell>
          <cell r="Y331">
            <v>20000</v>
          </cell>
          <cell r="Z331" t="str">
            <v>E</v>
          </cell>
          <cell r="AA331" t="str">
            <v>Mataram</v>
          </cell>
        </row>
        <row r="332">
          <cell r="A332">
            <v>325</v>
          </cell>
          <cell r="B332" t="str">
            <v>---</v>
          </cell>
          <cell r="C332" t="str">
            <v>Nur Eniwati, SE</v>
          </cell>
          <cell r="D332" t="str">
            <v>III/A</v>
          </cell>
          <cell r="E332" t="str">
            <v xml:space="preserve">Penata Muda </v>
          </cell>
          <cell r="F332" t="str">
            <v xml:space="preserve">Staf Subdit Data dan Informasi </v>
          </cell>
          <cell r="G332" t="str">
            <v xml:space="preserve">Yogyakarta </v>
          </cell>
          <cell r="H332">
            <v>1430400</v>
          </cell>
          <cell r="I332">
            <v>39618</v>
          </cell>
          <cell r="J332">
            <v>39620</v>
          </cell>
          <cell r="K332">
            <v>3</v>
          </cell>
          <cell r="L332" t="str">
            <v>hari</v>
          </cell>
          <cell r="M332">
            <v>350000</v>
          </cell>
          <cell r="N332">
            <v>330000</v>
          </cell>
          <cell r="O332" t="str">
            <v>Pesawat Terbang</v>
          </cell>
          <cell r="P332" t="str">
            <v>01.0030.0062.524119 ( B )</v>
          </cell>
          <cell r="Q332" t="str">
            <v xml:space="preserve">Informasi dan Publikasi Pembangunan Ditjen. Cipta Karya </v>
          </cell>
          <cell r="R332" t="str">
            <v>Ir. Dwityo A. Soeranto, MURP</v>
          </cell>
          <cell r="S332" t="str">
            <v xml:space="preserve">Pembinaan dan Pengembangan Pemanfaatan Data dan Informasi </v>
          </cell>
          <cell r="T332" t="str">
            <v>DI</v>
          </cell>
          <cell r="U332">
            <v>110040670</v>
          </cell>
          <cell r="V332" t="str">
            <v xml:space="preserve">Juni </v>
          </cell>
          <cell r="X332">
            <v>18</v>
          </cell>
          <cell r="Y332">
            <v>25000</v>
          </cell>
          <cell r="Z332" t="str">
            <v>E</v>
          </cell>
          <cell r="AA332" t="str">
            <v xml:space="preserve">Yogyakarta </v>
          </cell>
        </row>
        <row r="333">
          <cell r="A333">
            <v>326</v>
          </cell>
          <cell r="B333">
            <v>110047019</v>
          </cell>
          <cell r="C333" t="str">
            <v>Sri Purwati, S.Sos</v>
          </cell>
          <cell r="D333" t="str">
            <v>III/A</v>
          </cell>
          <cell r="E333" t="str">
            <v xml:space="preserve">Penata Muda </v>
          </cell>
          <cell r="F333" t="str">
            <v xml:space="preserve">Staf Subdit Data dan Informasi </v>
          </cell>
          <cell r="G333" t="str">
            <v xml:space="preserve">Yogyakarta </v>
          </cell>
          <cell r="H333">
            <v>1430400</v>
          </cell>
          <cell r="I333">
            <v>39618</v>
          </cell>
          <cell r="J333">
            <v>39620</v>
          </cell>
          <cell r="K333">
            <v>3</v>
          </cell>
          <cell r="L333" t="str">
            <v>hari</v>
          </cell>
          <cell r="M333">
            <v>350000</v>
          </cell>
          <cell r="N333">
            <v>330000</v>
          </cell>
          <cell r="O333" t="str">
            <v>Pesawat Terbang</v>
          </cell>
          <cell r="P333" t="str">
            <v>01.0030.0062.524119 ( B )</v>
          </cell>
          <cell r="Q333" t="str">
            <v xml:space="preserve">Informasi dan Publikasi Pembangunan Ditjen. Cipta Karya </v>
          </cell>
          <cell r="R333" t="str">
            <v>Ir. Dwityo A. Soeranto, MURP</v>
          </cell>
          <cell r="S333" t="str">
            <v xml:space="preserve">Pembinaan dan Pengembangan Pemanfaatan Data dan Informasi </v>
          </cell>
          <cell r="T333" t="str">
            <v>DI</v>
          </cell>
          <cell r="U333">
            <v>110040670</v>
          </cell>
          <cell r="V333" t="str">
            <v xml:space="preserve">Juni </v>
          </cell>
          <cell r="X333">
            <v>18</v>
          </cell>
          <cell r="Y333">
            <v>25000</v>
          </cell>
          <cell r="Z333" t="str">
            <v>E</v>
          </cell>
          <cell r="AA333" t="str">
            <v xml:space="preserve">Yogyakarta </v>
          </cell>
        </row>
        <row r="334">
          <cell r="A334">
            <v>327</v>
          </cell>
          <cell r="C334">
            <v>0</v>
          </cell>
          <cell r="D334" t="e">
            <v>#N/A</v>
          </cell>
          <cell r="E334" t="e">
            <v>#N/A</v>
          </cell>
          <cell r="F334" t="e">
            <v>#N/A</v>
          </cell>
          <cell r="K334">
            <v>1</v>
          </cell>
          <cell r="L334" t="str">
            <v>hari</v>
          </cell>
          <cell r="M334" t="e">
            <v>#N/A</v>
          </cell>
          <cell r="N334" t="e">
            <v>#N/A</v>
          </cell>
          <cell r="O334" t="str">
            <v>Pesawat Terbang</v>
          </cell>
          <cell r="Q334" t="e">
            <v>#N/A</v>
          </cell>
          <cell r="R334" t="e">
            <v>#N/A</v>
          </cell>
          <cell r="S334" t="e">
            <v>#N/A</v>
          </cell>
          <cell r="T334" t="e">
            <v>#N/A</v>
          </cell>
          <cell r="U334" t="e">
            <v>#N/A</v>
          </cell>
          <cell r="Z334" t="e">
            <v>#N/A</v>
          </cell>
        </row>
        <row r="335">
          <cell r="A335">
            <v>328</v>
          </cell>
          <cell r="B335">
            <v>110022820</v>
          </cell>
          <cell r="C335" t="str">
            <v>Irwan Dalimunthe, BAC</v>
          </cell>
          <cell r="D335" t="str">
            <v>III/C</v>
          </cell>
          <cell r="E335" t="str">
            <v xml:space="preserve">Penata </v>
          </cell>
          <cell r="F335" t="str">
            <v>Staf Dit. Bina Program</v>
          </cell>
          <cell r="G335" t="str">
            <v>Mataram</v>
          </cell>
          <cell r="H335">
            <v>2157200</v>
          </cell>
          <cell r="I335">
            <v>39664</v>
          </cell>
          <cell r="J335">
            <v>39666</v>
          </cell>
          <cell r="K335">
            <v>3</v>
          </cell>
          <cell r="L335" t="str">
            <v>hari</v>
          </cell>
          <cell r="M335">
            <v>350000</v>
          </cell>
          <cell r="N335">
            <v>350000</v>
          </cell>
          <cell r="O335" t="str">
            <v>Pesawat Terbang</v>
          </cell>
          <cell r="P335" t="str">
            <v>01.0030.4544.524119</v>
          </cell>
          <cell r="Q335" t="str">
            <v xml:space="preserve">Pemantauan dan Pengendalian Pinjaman/Hibah Luar Negeri di lingkungan Direktorat Jenderal Cipta Karya </v>
          </cell>
          <cell r="R335" t="str">
            <v>Ir. Dwityo A. Soeranto, MURP</v>
          </cell>
          <cell r="S335" t="str">
            <v xml:space="preserve">Pembinaan dan Pengembangan Pemanfaatan Data dan Informasi </v>
          </cell>
          <cell r="T335" t="str">
            <v>DI</v>
          </cell>
          <cell r="U335">
            <v>110040670</v>
          </cell>
          <cell r="V335" t="str">
            <v xml:space="preserve"> Agustus </v>
          </cell>
          <cell r="X335">
            <v>1</v>
          </cell>
          <cell r="Y335">
            <v>20000</v>
          </cell>
          <cell r="Z335" t="str">
            <v>E</v>
          </cell>
          <cell r="AA335" t="str">
            <v>Mataram</v>
          </cell>
        </row>
        <row r="336">
          <cell r="A336">
            <v>329</v>
          </cell>
          <cell r="B336">
            <v>110063354</v>
          </cell>
          <cell r="C336" t="str">
            <v>Basri</v>
          </cell>
          <cell r="D336" t="str">
            <v>II/A</v>
          </cell>
          <cell r="E336" t="str">
            <v xml:space="preserve">Pengatur Muda </v>
          </cell>
          <cell r="F336" t="str">
            <v>Staf Tata Usaha</v>
          </cell>
          <cell r="G336" t="str">
            <v>Mataram</v>
          </cell>
          <cell r="H336">
            <v>2157200</v>
          </cell>
          <cell r="I336">
            <v>39664</v>
          </cell>
          <cell r="J336">
            <v>39666</v>
          </cell>
          <cell r="K336">
            <v>3</v>
          </cell>
          <cell r="L336" t="str">
            <v>hari</v>
          </cell>
          <cell r="M336">
            <v>350000</v>
          </cell>
          <cell r="N336">
            <v>215000</v>
          </cell>
          <cell r="O336" t="str">
            <v>Pesawat Terbang</v>
          </cell>
          <cell r="P336" t="str">
            <v>01.0030.4544.524119</v>
          </cell>
          <cell r="Q336" t="str">
            <v xml:space="preserve">Pemantauan dan Pengendalian Pinjaman/Hibah Luar Negeri di lingkungan Direktorat Jenderal Cipta Karya </v>
          </cell>
          <cell r="R336" t="str">
            <v>Ir. Dwityo A. Soeranto, MURP</v>
          </cell>
          <cell r="S336" t="str">
            <v xml:space="preserve">Pembinaan dan Pengembangan Pemanfaatan Data dan Informasi </v>
          </cell>
          <cell r="T336" t="str">
            <v>DI</v>
          </cell>
          <cell r="U336">
            <v>110040670</v>
          </cell>
          <cell r="V336" t="str">
            <v xml:space="preserve"> Agustus </v>
          </cell>
          <cell r="X336">
            <v>1</v>
          </cell>
          <cell r="Y336">
            <v>20000</v>
          </cell>
          <cell r="Z336" t="str">
            <v>F</v>
          </cell>
          <cell r="AA336" t="str">
            <v>Mataram</v>
          </cell>
        </row>
        <row r="337">
          <cell r="A337">
            <v>330</v>
          </cell>
          <cell r="B337">
            <v>110057042</v>
          </cell>
          <cell r="C337" t="str">
            <v>Mursalim,Spd, ST</v>
          </cell>
          <cell r="D337" t="str">
            <v>III/B</v>
          </cell>
          <cell r="E337" t="str">
            <v xml:space="preserve">Penata Muda Tingkat I </v>
          </cell>
          <cell r="F337" t="str">
            <v xml:space="preserve">Staf Subdit Evaluasi Kinerja </v>
          </cell>
          <cell r="G337" t="str">
            <v xml:space="preserve">Makasar </v>
          </cell>
          <cell r="H337">
            <v>1966900</v>
          </cell>
          <cell r="I337">
            <v>39666</v>
          </cell>
          <cell r="J337">
            <v>39668</v>
          </cell>
          <cell r="K337">
            <v>3</v>
          </cell>
          <cell r="L337" t="str">
            <v>hari</v>
          </cell>
          <cell r="M337">
            <v>350000</v>
          </cell>
          <cell r="N337">
            <v>385000</v>
          </cell>
          <cell r="O337" t="str">
            <v>Pesawat Terbang</v>
          </cell>
          <cell r="P337" t="str">
            <v>01.0030.4544.524119</v>
          </cell>
          <cell r="Q337" t="str">
            <v xml:space="preserve">Pemantauan dan Pengendalian Pinjaman/Hibah Luar Negeri di lingkungan Direktorat Jenderal Cipta Karya </v>
          </cell>
          <cell r="R337" t="str">
            <v>Ir. Dwityo A. Soeranto, MURP</v>
          </cell>
          <cell r="S337" t="str">
            <v xml:space="preserve">Pembinaan dan Pengembangan Pemanfaatan Data dan Informasi </v>
          </cell>
          <cell r="T337" t="str">
            <v>DI</v>
          </cell>
          <cell r="U337">
            <v>110040670</v>
          </cell>
          <cell r="V337" t="str">
            <v xml:space="preserve"> Agustus </v>
          </cell>
          <cell r="X337">
            <v>5</v>
          </cell>
          <cell r="Y337">
            <v>30000</v>
          </cell>
          <cell r="Z337" t="str">
            <v>E</v>
          </cell>
          <cell r="AA337" t="str">
            <v xml:space="preserve">Makasar </v>
          </cell>
        </row>
        <row r="338">
          <cell r="A338">
            <v>331</v>
          </cell>
          <cell r="B338">
            <v>110061530</v>
          </cell>
          <cell r="C338" t="str">
            <v>Murtado</v>
          </cell>
          <cell r="D338" t="str">
            <v>II/A</v>
          </cell>
          <cell r="E338" t="str">
            <v xml:space="preserve">Pengatur Muda </v>
          </cell>
          <cell r="F338" t="str">
            <v>Staf Dit. Bina Program</v>
          </cell>
          <cell r="G338" t="str">
            <v xml:space="preserve">Makasar </v>
          </cell>
          <cell r="H338">
            <v>1966900</v>
          </cell>
          <cell r="I338">
            <v>39666</v>
          </cell>
          <cell r="J338">
            <v>39668</v>
          </cell>
          <cell r="K338">
            <v>3</v>
          </cell>
          <cell r="L338" t="str">
            <v>hari</v>
          </cell>
          <cell r="M338">
            <v>350000</v>
          </cell>
          <cell r="N338">
            <v>220000</v>
          </cell>
          <cell r="O338" t="str">
            <v>Pesawat Terbang</v>
          </cell>
          <cell r="P338" t="str">
            <v>01.0030.4544.524119</v>
          </cell>
          <cell r="Q338" t="str">
            <v xml:space="preserve">Pemantauan dan Pengendalian Pinjaman/Hibah Luar Negeri di lingkungan Direktorat Jenderal Cipta Karya </v>
          </cell>
          <cell r="R338" t="str">
            <v>Ir. Dwityo A. Soeranto, MURP</v>
          </cell>
          <cell r="S338" t="str">
            <v xml:space="preserve">Pembinaan dan Pengembangan Pemanfaatan Data dan Informasi </v>
          </cell>
          <cell r="T338" t="str">
            <v>DI</v>
          </cell>
          <cell r="U338">
            <v>110040670</v>
          </cell>
          <cell r="V338" t="str">
            <v xml:space="preserve"> Agustus </v>
          </cell>
          <cell r="X338">
            <v>5</v>
          </cell>
          <cell r="Y338">
            <v>30000</v>
          </cell>
          <cell r="Z338" t="str">
            <v>F</v>
          </cell>
          <cell r="AA338" t="str">
            <v xml:space="preserve">Makasar </v>
          </cell>
        </row>
        <row r="339">
          <cell r="A339">
            <v>332</v>
          </cell>
          <cell r="B339">
            <v>110028495</v>
          </cell>
          <cell r="C339" t="str">
            <v>Agustina Suprapti</v>
          </cell>
          <cell r="D339" t="str">
            <v>III/B</v>
          </cell>
          <cell r="E339" t="str">
            <v xml:space="preserve">Penata Muda Tingkat I </v>
          </cell>
          <cell r="F339" t="str">
            <v>Staf Dit. Bina Program</v>
          </cell>
          <cell r="G339" t="str">
            <v xml:space="preserve">Denpasar </v>
          </cell>
          <cell r="H339">
            <v>2225000</v>
          </cell>
          <cell r="I339">
            <v>39671</v>
          </cell>
          <cell r="J339">
            <v>39673</v>
          </cell>
          <cell r="K339">
            <v>3</v>
          </cell>
          <cell r="L339" t="str">
            <v>hari</v>
          </cell>
          <cell r="M339">
            <v>400000</v>
          </cell>
          <cell r="N339">
            <v>770000</v>
          </cell>
          <cell r="O339" t="str">
            <v>Pesawat Terbang</v>
          </cell>
          <cell r="P339" t="str">
            <v>01.0030.4544.524119</v>
          </cell>
          <cell r="Q339" t="str">
            <v xml:space="preserve">Pemantauan dan Pengendalian Pinjaman/Hibah Luar Negeri di lingkungan Direktorat Jenderal Cipta Karya </v>
          </cell>
          <cell r="R339" t="str">
            <v>Ir. Dwityo A. Soeranto, MURP</v>
          </cell>
          <cell r="S339" t="str">
            <v xml:space="preserve">Pembinaan dan Pengembangan Pemanfaatan Data dan Informasi </v>
          </cell>
          <cell r="T339" t="str">
            <v>DI</v>
          </cell>
          <cell r="U339">
            <v>110040670</v>
          </cell>
          <cell r="V339" t="str">
            <v xml:space="preserve"> Agustus </v>
          </cell>
          <cell r="X339">
            <v>8</v>
          </cell>
          <cell r="Y339">
            <v>30000</v>
          </cell>
          <cell r="Z339" t="str">
            <v>E</v>
          </cell>
          <cell r="AA339" t="str">
            <v xml:space="preserve">Denpasar </v>
          </cell>
        </row>
        <row r="340">
          <cell r="A340">
            <v>333</v>
          </cell>
          <cell r="B340">
            <v>110038404</v>
          </cell>
          <cell r="C340" t="str">
            <v>Tjitro Sudiro, BBM</v>
          </cell>
          <cell r="D340" t="str">
            <v>III/C</v>
          </cell>
          <cell r="E340" t="str">
            <v xml:space="preserve">Penata </v>
          </cell>
          <cell r="F340" t="str">
            <v>Staf Dit. Bina Program</v>
          </cell>
          <cell r="G340" t="str">
            <v xml:space="preserve">Denpasar </v>
          </cell>
          <cell r="H340">
            <v>2225000</v>
          </cell>
          <cell r="I340">
            <v>39671</v>
          </cell>
          <cell r="J340">
            <v>39673</v>
          </cell>
          <cell r="K340">
            <v>3</v>
          </cell>
          <cell r="L340" t="str">
            <v>hari</v>
          </cell>
          <cell r="M340">
            <v>400000</v>
          </cell>
          <cell r="N340">
            <v>770000</v>
          </cell>
          <cell r="O340" t="str">
            <v>Pesawat Terbang</v>
          </cell>
          <cell r="P340" t="str">
            <v>01.0030.4544.524119</v>
          </cell>
          <cell r="Q340" t="str">
            <v xml:space="preserve">Pemantauan dan Pengendalian Pinjaman/Hibah Luar Negeri di lingkungan Direktorat Jenderal Cipta Karya </v>
          </cell>
          <cell r="R340" t="str">
            <v>Ir. Dwityo A. Soeranto, MURP</v>
          </cell>
          <cell r="S340" t="str">
            <v xml:space="preserve">Pembinaan dan Pengembangan Pemanfaatan Data dan Informasi </v>
          </cell>
          <cell r="T340" t="str">
            <v>DI</v>
          </cell>
          <cell r="U340">
            <v>110040670</v>
          </cell>
          <cell r="V340" t="str">
            <v xml:space="preserve"> Agustus </v>
          </cell>
          <cell r="X340">
            <v>8</v>
          </cell>
          <cell r="Y340">
            <v>30000</v>
          </cell>
          <cell r="Z340" t="str">
            <v>E</v>
          </cell>
          <cell r="AA340" t="str">
            <v xml:space="preserve">Denpasar </v>
          </cell>
        </row>
        <row r="341">
          <cell r="A341">
            <v>334</v>
          </cell>
          <cell r="B341">
            <v>110045510</v>
          </cell>
          <cell r="C341" t="str">
            <v>Suyatin</v>
          </cell>
          <cell r="D341" t="str">
            <v>II/C</v>
          </cell>
          <cell r="E341" t="str">
            <v xml:space="preserve">Pengatur </v>
          </cell>
          <cell r="F341" t="str">
            <v>Staf Tata Usaha</v>
          </cell>
          <cell r="G341" t="str">
            <v xml:space="preserve">Medan </v>
          </cell>
          <cell r="H341">
            <v>2367300</v>
          </cell>
          <cell r="I341">
            <v>39673</v>
          </cell>
          <cell r="J341">
            <v>39675</v>
          </cell>
          <cell r="K341">
            <v>3</v>
          </cell>
          <cell r="L341" t="str">
            <v>hari</v>
          </cell>
          <cell r="M341">
            <v>300000</v>
          </cell>
          <cell r="N341">
            <v>240000</v>
          </cell>
          <cell r="O341" t="str">
            <v>Pesawat Terbang</v>
          </cell>
          <cell r="P341" t="str">
            <v>01.0030.4544.524119</v>
          </cell>
          <cell r="Q341" t="str">
            <v xml:space="preserve">Pemantauan dan Pengendalian Pinjaman/Hibah Luar Negeri di lingkungan Direktorat Jenderal Cipta Karya </v>
          </cell>
          <cell r="R341" t="str">
            <v>Ir. Dwityo A. Soeranto, MURP</v>
          </cell>
          <cell r="S341" t="str">
            <v xml:space="preserve">Pembinaan dan Pengembangan Pemanfaatan Data dan Informasi </v>
          </cell>
          <cell r="T341" t="str">
            <v>DI</v>
          </cell>
          <cell r="U341">
            <v>110040670</v>
          </cell>
          <cell r="V341" t="str">
            <v xml:space="preserve"> Agustus </v>
          </cell>
          <cell r="X341">
            <v>12</v>
          </cell>
          <cell r="Y341">
            <v>25000</v>
          </cell>
          <cell r="Z341" t="str">
            <v>F</v>
          </cell>
          <cell r="AA341" t="str">
            <v xml:space="preserve">Medan </v>
          </cell>
        </row>
        <row r="342">
          <cell r="A342">
            <v>335</v>
          </cell>
          <cell r="B342">
            <v>110037766</v>
          </cell>
          <cell r="C342" t="str">
            <v>Syakbanny Munzief</v>
          </cell>
          <cell r="D342" t="str">
            <v>III/A</v>
          </cell>
          <cell r="E342" t="str">
            <v xml:space="preserve">Penata Muda </v>
          </cell>
          <cell r="F342" t="str">
            <v>Staf Tata Usaha</v>
          </cell>
          <cell r="G342" t="str">
            <v xml:space="preserve">Medan </v>
          </cell>
          <cell r="H342">
            <v>2367300</v>
          </cell>
          <cell r="I342">
            <v>39673</v>
          </cell>
          <cell r="J342">
            <v>39675</v>
          </cell>
          <cell r="K342">
            <v>3</v>
          </cell>
          <cell r="L342" t="str">
            <v>hari</v>
          </cell>
          <cell r="M342">
            <v>300000</v>
          </cell>
          <cell r="N342">
            <v>300000</v>
          </cell>
          <cell r="O342" t="str">
            <v>Pesawat Terbang</v>
          </cell>
          <cell r="P342" t="str">
            <v>01.0030.4544.524119</v>
          </cell>
          <cell r="Q342" t="str">
            <v xml:space="preserve">Pemantauan dan Pengendalian Pinjaman/Hibah Luar Negeri di lingkungan Direktorat Jenderal Cipta Karya </v>
          </cell>
          <cell r="R342" t="str">
            <v>Ir. Dwityo A. Soeranto, MURP</v>
          </cell>
          <cell r="S342" t="str">
            <v xml:space="preserve">Pembinaan dan Pengembangan Pemanfaatan Data dan Informasi </v>
          </cell>
          <cell r="T342" t="str">
            <v>DI</v>
          </cell>
          <cell r="U342">
            <v>110040670</v>
          </cell>
          <cell r="V342" t="str">
            <v xml:space="preserve"> Agustus </v>
          </cell>
          <cell r="X342">
            <v>12</v>
          </cell>
          <cell r="Y342">
            <v>25000</v>
          </cell>
          <cell r="Z342" t="str">
            <v>E</v>
          </cell>
          <cell r="AA342" t="str">
            <v xml:space="preserve">Medan </v>
          </cell>
        </row>
        <row r="343">
          <cell r="A343">
            <v>336</v>
          </cell>
          <cell r="B343">
            <v>110057447</v>
          </cell>
          <cell r="C343" t="str">
            <v>Danur Wenda Utami, SE, MM</v>
          </cell>
          <cell r="D343" t="str">
            <v>III/A</v>
          </cell>
          <cell r="E343" t="str">
            <v xml:space="preserve">Penata Muda </v>
          </cell>
          <cell r="F343" t="str">
            <v>Staf Setditjen. Cipta Karya</v>
          </cell>
          <cell r="G343" t="str">
            <v xml:space="preserve">Padang </v>
          </cell>
          <cell r="H343">
            <v>1951100</v>
          </cell>
          <cell r="I343">
            <v>39680</v>
          </cell>
          <cell r="J343">
            <v>39682</v>
          </cell>
          <cell r="K343">
            <v>3</v>
          </cell>
          <cell r="L343" t="str">
            <v>hari</v>
          </cell>
          <cell r="M343">
            <v>300000</v>
          </cell>
          <cell r="N343">
            <v>330000</v>
          </cell>
          <cell r="O343" t="str">
            <v>Pesawat Terbang</v>
          </cell>
          <cell r="P343" t="str">
            <v>01.0030.4544.524119</v>
          </cell>
          <cell r="Q343" t="str">
            <v xml:space="preserve">Pemantauan dan Pengendalian Pinjaman/Hibah Luar Negeri di lingkungan Direktorat Jenderal Cipta Karya </v>
          </cell>
          <cell r="R343" t="str">
            <v>Ir. Dwityo A. Soeranto, MURP</v>
          </cell>
          <cell r="S343" t="str">
            <v xml:space="preserve">Pembinaan dan Pengembangan Pemanfaatan Data dan Informasi </v>
          </cell>
          <cell r="T343" t="str">
            <v>DI</v>
          </cell>
          <cell r="U343">
            <v>110040670</v>
          </cell>
          <cell r="V343" t="str">
            <v xml:space="preserve"> Agustus </v>
          </cell>
          <cell r="X343">
            <v>21</v>
          </cell>
          <cell r="Y343">
            <v>25000</v>
          </cell>
          <cell r="Z343" t="str">
            <v>E</v>
          </cell>
          <cell r="AA343" t="str">
            <v xml:space="preserve">Padang </v>
          </cell>
        </row>
        <row r="344">
          <cell r="A344">
            <v>337</v>
          </cell>
          <cell r="B344">
            <v>110032099</v>
          </cell>
          <cell r="C344" t="str">
            <v>Siti Ngafiah</v>
          </cell>
          <cell r="D344" t="str">
            <v>III/B</v>
          </cell>
          <cell r="E344" t="str">
            <v xml:space="preserve">Penata Muda Tingkat I </v>
          </cell>
          <cell r="F344" t="str">
            <v>Staf Tata Usaha</v>
          </cell>
          <cell r="G344" t="str">
            <v xml:space="preserve">Padang </v>
          </cell>
          <cell r="H344">
            <v>1951100</v>
          </cell>
          <cell r="I344">
            <v>39680</v>
          </cell>
          <cell r="J344">
            <v>39682</v>
          </cell>
          <cell r="K344">
            <v>3</v>
          </cell>
          <cell r="L344" t="str">
            <v>hari</v>
          </cell>
          <cell r="M344">
            <v>300000</v>
          </cell>
          <cell r="N344">
            <v>330000</v>
          </cell>
          <cell r="O344" t="str">
            <v>Pesawat Terbang</v>
          </cell>
          <cell r="P344" t="str">
            <v>01.0030.4544.524119</v>
          </cell>
          <cell r="Q344" t="str">
            <v xml:space="preserve">Pemantauan dan Pengendalian Pinjaman/Hibah Luar Negeri di lingkungan Direktorat Jenderal Cipta Karya </v>
          </cell>
          <cell r="R344" t="str">
            <v>Ir. Dwityo A. Soeranto, MURP</v>
          </cell>
          <cell r="S344" t="str">
            <v xml:space="preserve">Pembinaan dan Pengembangan Pemanfaatan Data dan Informasi </v>
          </cell>
          <cell r="T344" t="str">
            <v>DI</v>
          </cell>
          <cell r="U344">
            <v>110040670</v>
          </cell>
          <cell r="V344" t="str">
            <v xml:space="preserve"> Agustus </v>
          </cell>
          <cell r="X344">
            <v>21</v>
          </cell>
          <cell r="Y344">
            <v>25000</v>
          </cell>
          <cell r="Z344" t="str">
            <v>E</v>
          </cell>
          <cell r="AA344" t="str">
            <v xml:space="preserve">Padang </v>
          </cell>
        </row>
        <row r="345">
          <cell r="A345">
            <v>338</v>
          </cell>
          <cell r="B345">
            <v>110035900</v>
          </cell>
          <cell r="C345" t="str">
            <v>Herry Purwadi, SH</v>
          </cell>
          <cell r="D345" t="str">
            <v>III/D</v>
          </cell>
          <cell r="E345" t="str">
            <v>Penata Tingkat I</v>
          </cell>
          <cell r="F345" t="str">
            <v>Staf Dit. Bina Program</v>
          </cell>
          <cell r="G345" t="str">
            <v xml:space="preserve">Jambi </v>
          </cell>
          <cell r="H345">
            <v>1552000</v>
          </cell>
          <cell r="I345">
            <v>39685</v>
          </cell>
          <cell r="J345">
            <v>39687</v>
          </cell>
          <cell r="K345">
            <v>3</v>
          </cell>
          <cell r="L345" t="str">
            <v>hari</v>
          </cell>
          <cell r="M345">
            <v>300000</v>
          </cell>
          <cell r="N345">
            <v>220000</v>
          </cell>
          <cell r="O345" t="str">
            <v>Pesawat Terbang</v>
          </cell>
          <cell r="P345" t="str">
            <v>01.0030.4544.524119</v>
          </cell>
          <cell r="Q345" t="str">
            <v xml:space="preserve">Pemantauan dan Pengendalian Pinjaman/Hibah Luar Negeri di lingkungan Direktorat Jenderal Cipta Karya </v>
          </cell>
          <cell r="R345" t="str">
            <v>Ir. Dwityo A. Soeranto, MURP</v>
          </cell>
          <cell r="S345" t="str">
            <v xml:space="preserve">Pembinaan dan Pengembangan Pemanfaatan Data dan Informasi </v>
          </cell>
          <cell r="T345" t="str">
            <v>DI</v>
          </cell>
          <cell r="U345">
            <v>110040670</v>
          </cell>
          <cell r="V345" t="str">
            <v xml:space="preserve"> Agustus </v>
          </cell>
          <cell r="X345">
            <v>26</v>
          </cell>
          <cell r="Y345">
            <v>8000</v>
          </cell>
          <cell r="Z345" t="str">
            <v>E</v>
          </cell>
          <cell r="AA345" t="str">
            <v xml:space="preserve">Jambi </v>
          </cell>
        </row>
        <row r="346">
          <cell r="A346">
            <v>339</v>
          </cell>
          <cell r="B346">
            <v>110055972</v>
          </cell>
          <cell r="C346" t="str">
            <v>Tukiman</v>
          </cell>
          <cell r="D346" t="str">
            <v>II/A</v>
          </cell>
          <cell r="E346" t="str">
            <v xml:space="preserve">Pengatur Muda </v>
          </cell>
          <cell r="F346" t="str">
            <v>Staf Tata Usaha</v>
          </cell>
          <cell r="G346" t="str">
            <v xml:space="preserve">Jambi </v>
          </cell>
          <cell r="H346">
            <v>1552000</v>
          </cell>
          <cell r="I346">
            <v>39685</v>
          </cell>
          <cell r="J346">
            <v>39687</v>
          </cell>
          <cell r="K346">
            <v>3</v>
          </cell>
          <cell r="L346" t="str">
            <v>hari</v>
          </cell>
          <cell r="M346">
            <v>300000</v>
          </cell>
          <cell r="N346">
            <v>165000</v>
          </cell>
          <cell r="O346" t="str">
            <v>Pesawat Terbang</v>
          </cell>
          <cell r="P346" t="str">
            <v>01.0030.4544.524119</v>
          </cell>
          <cell r="Q346" t="str">
            <v xml:space="preserve">Pemantauan dan Pengendalian Pinjaman/Hibah Luar Negeri di lingkungan Direktorat Jenderal Cipta Karya </v>
          </cell>
          <cell r="R346" t="str">
            <v>Ir. Dwityo A. Soeranto, MURP</v>
          </cell>
          <cell r="S346" t="str">
            <v xml:space="preserve">Pembinaan dan Pengembangan Pemanfaatan Data dan Informasi </v>
          </cell>
          <cell r="T346" t="str">
            <v>DI</v>
          </cell>
          <cell r="U346">
            <v>110040670</v>
          </cell>
          <cell r="V346" t="str">
            <v xml:space="preserve"> Agustus </v>
          </cell>
          <cell r="X346">
            <v>26</v>
          </cell>
          <cell r="Y346">
            <v>8000</v>
          </cell>
          <cell r="Z346" t="str">
            <v>F</v>
          </cell>
          <cell r="AA346" t="str">
            <v xml:space="preserve">Jambi </v>
          </cell>
        </row>
        <row r="347">
          <cell r="A347">
            <v>340</v>
          </cell>
          <cell r="C347">
            <v>0</v>
          </cell>
          <cell r="D347" t="e">
            <v>#N/A</v>
          </cell>
          <cell r="E347" t="e">
            <v>#N/A</v>
          </cell>
          <cell r="F347" t="e">
            <v>#N/A</v>
          </cell>
          <cell r="K347">
            <v>1</v>
          </cell>
          <cell r="L347" t="str">
            <v>hari</v>
          </cell>
          <cell r="M347" t="e">
            <v>#N/A</v>
          </cell>
          <cell r="N347" t="e">
            <v>#N/A</v>
          </cell>
          <cell r="O347" t="str">
            <v>Pesawat Terbang</v>
          </cell>
          <cell r="Q347" t="e">
            <v>#N/A</v>
          </cell>
          <cell r="R347" t="e">
            <v>#N/A</v>
          </cell>
          <cell r="S347" t="e">
            <v>#N/A</v>
          </cell>
          <cell r="T347" t="e">
            <v>#N/A</v>
          </cell>
          <cell r="U347" t="e">
            <v>#N/A</v>
          </cell>
          <cell r="W347" t="e">
            <v>#N/A</v>
          </cell>
          <cell r="Z347" t="e">
            <v>#N/A</v>
          </cell>
        </row>
        <row r="348">
          <cell r="A348">
            <v>341</v>
          </cell>
          <cell r="B348">
            <v>110053779</v>
          </cell>
          <cell r="C348" t="str">
            <v>Deden Setyawan, BE</v>
          </cell>
          <cell r="D348" t="str">
            <v>III/A</v>
          </cell>
          <cell r="E348" t="str">
            <v xml:space="preserve">Penata Muda </v>
          </cell>
          <cell r="F348" t="str">
            <v xml:space="preserve">Staf Subdit Data dan Informasi </v>
          </cell>
          <cell r="G348" t="str">
            <v>Banda Aceh</v>
          </cell>
          <cell r="H348">
            <v>3597100</v>
          </cell>
          <cell r="I348">
            <v>39664</v>
          </cell>
          <cell r="J348">
            <v>39666</v>
          </cell>
          <cell r="K348">
            <v>3</v>
          </cell>
          <cell r="L348" t="str">
            <v>hari</v>
          </cell>
          <cell r="M348">
            <v>300000</v>
          </cell>
          <cell r="N348">
            <v>363000</v>
          </cell>
          <cell r="O348" t="str">
            <v>Pesawat Terbang</v>
          </cell>
          <cell r="P348" t="str">
            <v>01.0030.0062.524119 ( A )</v>
          </cell>
          <cell r="Q348" t="str">
            <v>Penyelenggaraan Pameran dan Penyusunan Peta Tematik Bidang Cipta Karya</v>
          </cell>
          <cell r="R348" t="str">
            <v>Ir. Dwityo A. Soeranto, MURP</v>
          </cell>
          <cell r="S348" t="str">
            <v xml:space="preserve">Pembinaan dan Pengembangan Pemanfaatan Data dan Informasi </v>
          </cell>
          <cell r="T348" t="str">
            <v>DI</v>
          </cell>
          <cell r="U348">
            <v>110040670</v>
          </cell>
          <cell r="V348" t="str">
            <v xml:space="preserve"> Agustus </v>
          </cell>
          <cell r="W348" t="str">
            <v>VIII</v>
          </cell>
          <cell r="X348">
            <v>1</v>
          </cell>
          <cell r="Y348">
            <v>15000</v>
          </cell>
          <cell r="Z348" t="str">
            <v>E</v>
          </cell>
          <cell r="AA348" t="str">
            <v>Banda Aceh</v>
          </cell>
        </row>
        <row r="349">
          <cell r="A349">
            <v>342</v>
          </cell>
          <cell r="B349">
            <v>110031791</v>
          </cell>
          <cell r="C349" t="str">
            <v>Ahmad Saal</v>
          </cell>
          <cell r="D349" t="str">
            <v>II/D</v>
          </cell>
          <cell r="E349" t="str">
            <v xml:space="preserve">Pengatur Tingkat I </v>
          </cell>
          <cell r="F349" t="str">
            <v xml:space="preserve">Staf Subdit Data dan Informasi </v>
          </cell>
          <cell r="G349" t="str">
            <v>Banda Aceh</v>
          </cell>
          <cell r="H349">
            <v>3597100</v>
          </cell>
          <cell r="I349">
            <v>39664</v>
          </cell>
          <cell r="J349">
            <v>39666</v>
          </cell>
          <cell r="K349">
            <v>3</v>
          </cell>
          <cell r="L349" t="str">
            <v>hari</v>
          </cell>
          <cell r="M349">
            <v>300000</v>
          </cell>
          <cell r="N349">
            <v>220000</v>
          </cell>
          <cell r="O349" t="str">
            <v>Pesawat Terbang</v>
          </cell>
          <cell r="P349" t="str">
            <v>01.0030.0062.524119 ( A )</v>
          </cell>
          <cell r="Q349" t="str">
            <v>Penyelenggaraan Pameran dan Penyusunan Peta Tematik Bidang Cipta Karya</v>
          </cell>
          <cell r="R349" t="str">
            <v>Ir. Dwityo A. Soeranto, MURP</v>
          </cell>
          <cell r="S349" t="str">
            <v xml:space="preserve">Pembinaan dan Pengembangan Pemanfaatan Data dan Informasi </v>
          </cell>
          <cell r="T349" t="str">
            <v>DI</v>
          </cell>
          <cell r="U349">
            <v>110040670</v>
          </cell>
          <cell r="V349" t="str">
            <v xml:space="preserve"> Agustus </v>
          </cell>
          <cell r="W349" t="str">
            <v>VIII</v>
          </cell>
          <cell r="X349">
            <v>1</v>
          </cell>
          <cell r="Y349">
            <v>15000</v>
          </cell>
          <cell r="Z349" t="str">
            <v>F</v>
          </cell>
          <cell r="AA349" t="str">
            <v>Banda Aceh</v>
          </cell>
        </row>
        <row r="350">
          <cell r="A350">
            <v>343</v>
          </cell>
          <cell r="B350">
            <v>110063515</v>
          </cell>
          <cell r="C350" t="str">
            <v>Irwan Leo Putra H, ST</v>
          </cell>
          <cell r="D350" t="str">
            <v>III/A</v>
          </cell>
          <cell r="E350" t="str">
            <v xml:space="preserve">Penata Muda </v>
          </cell>
          <cell r="F350" t="str">
            <v>Staf Subdit. Data dan Informasi</v>
          </cell>
          <cell r="G350" t="str">
            <v>Pekanbaru</v>
          </cell>
          <cell r="H350">
            <v>2315200</v>
          </cell>
          <cell r="I350">
            <v>39664</v>
          </cell>
          <cell r="J350">
            <v>39666</v>
          </cell>
          <cell r="K350">
            <v>3</v>
          </cell>
          <cell r="L350" t="str">
            <v>hari</v>
          </cell>
          <cell r="M350">
            <v>300000</v>
          </cell>
          <cell r="N350">
            <v>330000</v>
          </cell>
          <cell r="O350" t="str">
            <v>Pesawat Terbang</v>
          </cell>
          <cell r="P350" t="str">
            <v>01.0030.0062.524119 ( A )</v>
          </cell>
          <cell r="Q350" t="str">
            <v>Penyelenggaraan Pameran dan Penyusunan Peta Tematik Bidang Cipta Karya</v>
          </cell>
          <cell r="R350" t="str">
            <v>Ir. Dwityo A. Soeranto, MURP</v>
          </cell>
          <cell r="S350" t="str">
            <v xml:space="preserve">Pembinaan dan Pengembangan Pemanfaatan Data dan Informasi </v>
          </cell>
          <cell r="T350" t="str">
            <v>DI</v>
          </cell>
          <cell r="U350">
            <v>110040670</v>
          </cell>
          <cell r="V350" t="str">
            <v xml:space="preserve"> Agustus </v>
          </cell>
          <cell r="W350" t="str">
            <v>VIII</v>
          </cell>
          <cell r="X350">
            <v>1</v>
          </cell>
          <cell r="Y350">
            <v>25000</v>
          </cell>
          <cell r="Z350" t="str">
            <v>E</v>
          </cell>
          <cell r="AA350" t="str">
            <v>Pekanbaru</v>
          </cell>
        </row>
        <row r="351">
          <cell r="A351">
            <v>344</v>
          </cell>
          <cell r="B351">
            <v>110062721</v>
          </cell>
          <cell r="C351" t="str">
            <v>Joni Santoso</v>
          </cell>
          <cell r="D351" t="str">
            <v>II/a</v>
          </cell>
          <cell r="E351" t="str">
            <v xml:space="preserve">Pengatur Muda </v>
          </cell>
          <cell r="F351" t="str">
            <v xml:space="preserve">Staf Subdit Data dan Informasi </v>
          </cell>
          <cell r="G351" t="str">
            <v>Pekanbaru</v>
          </cell>
          <cell r="H351">
            <v>2315200</v>
          </cell>
          <cell r="I351">
            <v>39664</v>
          </cell>
          <cell r="J351">
            <v>39666</v>
          </cell>
          <cell r="K351">
            <v>3</v>
          </cell>
          <cell r="L351" t="str">
            <v>hari</v>
          </cell>
          <cell r="M351">
            <v>300000</v>
          </cell>
          <cell r="N351">
            <v>220000</v>
          </cell>
          <cell r="O351" t="str">
            <v>Pesawat Terbang</v>
          </cell>
          <cell r="P351" t="str">
            <v>01.0030.0062.524119 ( A )</v>
          </cell>
          <cell r="Q351" t="str">
            <v>Penyelenggaraan Pameran dan Penyusunan Peta Tematik Bidang Cipta Karya</v>
          </cell>
          <cell r="R351" t="str">
            <v>Ir. Dwityo A. Soeranto, MURP</v>
          </cell>
          <cell r="S351" t="str">
            <v xml:space="preserve">Pembinaan dan Pengembangan Pemanfaatan Data dan Informasi </v>
          </cell>
          <cell r="T351" t="str">
            <v>DI</v>
          </cell>
          <cell r="U351">
            <v>110040670</v>
          </cell>
          <cell r="V351" t="str">
            <v xml:space="preserve"> Agustus </v>
          </cell>
          <cell r="W351" t="str">
            <v>VIII</v>
          </cell>
          <cell r="X351">
            <v>1</v>
          </cell>
          <cell r="Y351">
            <v>25000</v>
          </cell>
          <cell r="Z351" t="str">
            <v>F</v>
          </cell>
          <cell r="AA351" t="str">
            <v>Pekanbaru</v>
          </cell>
        </row>
        <row r="352">
          <cell r="A352">
            <v>345</v>
          </cell>
          <cell r="B352">
            <v>110027460</v>
          </cell>
          <cell r="C352" t="str">
            <v>M. Hasan, BE</v>
          </cell>
          <cell r="D352" t="str">
            <v>III/C</v>
          </cell>
          <cell r="E352" t="str">
            <v xml:space="preserve">Penata </v>
          </cell>
          <cell r="F352" t="str">
            <v xml:space="preserve">Staf Subdit Data dan Informasi </v>
          </cell>
          <cell r="G352" t="str">
            <v>Tanjung Pinang</v>
          </cell>
          <cell r="H352">
            <v>1717000</v>
          </cell>
          <cell r="I352">
            <v>39664</v>
          </cell>
          <cell r="J352">
            <v>39666</v>
          </cell>
          <cell r="K352">
            <v>3</v>
          </cell>
          <cell r="L352" t="str">
            <v>hari</v>
          </cell>
          <cell r="M352">
            <v>300000</v>
          </cell>
          <cell r="N352">
            <v>246000</v>
          </cell>
          <cell r="O352" t="str">
            <v>Pesawat Terbang</v>
          </cell>
          <cell r="P352" t="str">
            <v>01.0030.0062.524119 ( A )</v>
          </cell>
          <cell r="Q352" t="str">
            <v>Penyelenggaraan Pameran dan Penyusunan Peta Tematik Bidang Cipta Karya</v>
          </cell>
          <cell r="R352" t="str">
            <v>Ir. Dwityo A. Soeranto, MURP</v>
          </cell>
          <cell r="S352" t="str">
            <v xml:space="preserve">Pembinaan dan Pengembangan Pemanfaatan Data dan Informasi </v>
          </cell>
          <cell r="T352" t="str">
            <v>DI</v>
          </cell>
          <cell r="U352">
            <v>110040670</v>
          </cell>
          <cell r="V352" t="str">
            <v xml:space="preserve"> Agustus </v>
          </cell>
          <cell r="W352" t="str">
            <v>VIII</v>
          </cell>
          <cell r="X352">
            <v>1</v>
          </cell>
          <cell r="Y352">
            <v>15000</v>
          </cell>
          <cell r="Z352" t="str">
            <v>E</v>
          </cell>
          <cell r="AA352" t="str">
            <v>Tanjung Pinang</v>
          </cell>
        </row>
        <row r="353">
          <cell r="A353">
            <v>346</v>
          </cell>
          <cell r="B353" t="str">
            <v>--</v>
          </cell>
          <cell r="C353" t="str">
            <v>Djati Waluyo W, Amd</v>
          </cell>
          <cell r="D353" t="str">
            <v>II/B</v>
          </cell>
          <cell r="E353" t="str">
            <v>Pengatur Muda Tingkat I</v>
          </cell>
          <cell r="F353" t="str">
            <v xml:space="preserve">Staf Subdit Data dan Informasi </v>
          </cell>
          <cell r="G353" t="str">
            <v>Tanjung Pinang</v>
          </cell>
          <cell r="H353">
            <v>1717000</v>
          </cell>
          <cell r="I353">
            <v>39664</v>
          </cell>
          <cell r="J353">
            <v>39666</v>
          </cell>
          <cell r="K353">
            <v>3</v>
          </cell>
          <cell r="L353" t="str">
            <v>hari</v>
          </cell>
          <cell r="M353">
            <v>300000</v>
          </cell>
          <cell r="N353">
            <v>185000</v>
          </cell>
          <cell r="O353" t="str">
            <v>Pesawat Terbang</v>
          </cell>
          <cell r="P353" t="str">
            <v>01.0030.0062.524119 ( A )</v>
          </cell>
          <cell r="Q353" t="str">
            <v>Penyelenggaraan Pameran dan Penyusunan Peta Tematik Bidang Cipta Karya</v>
          </cell>
          <cell r="R353" t="str">
            <v>Ir. Dwityo A. Soeranto, MURP</v>
          </cell>
          <cell r="S353" t="str">
            <v xml:space="preserve">Pembinaan dan Pengembangan Pemanfaatan Data dan Informasi </v>
          </cell>
          <cell r="T353" t="str">
            <v>DI</v>
          </cell>
          <cell r="U353">
            <v>110040670</v>
          </cell>
          <cell r="V353" t="str">
            <v xml:space="preserve"> Agustus </v>
          </cell>
          <cell r="W353" t="str">
            <v>VIII</v>
          </cell>
          <cell r="X353">
            <v>1</v>
          </cell>
          <cell r="Y353">
            <v>15000</v>
          </cell>
          <cell r="Z353" t="str">
            <v>F</v>
          </cell>
          <cell r="AA353" t="str">
            <v>Tanjung Pinang</v>
          </cell>
        </row>
        <row r="354">
          <cell r="A354">
            <v>347</v>
          </cell>
          <cell r="B354">
            <v>110035858</v>
          </cell>
          <cell r="C354" t="str">
            <v>Herni Widayanti, S.Sos</v>
          </cell>
          <cell r="D354" t="str">
            <v>III/B</v>
          </cell>
          <cell r="E354" t="str">
            <v xml:space="preserve">Penata Muda Tingkat I </v>
          </cell>
          <cell r="F354" t="str">
            <v xml:space="preserve">Staf Subdit Data dan Informasi </v>
          </cell>
          <cell r="G354" t="str">
            <v>Palembang</v>
          </cell>
          <cell r="H354">
            <v>1364400</v>
          </cell>
          <cell r="I354">
            <v>39664</v>
          </cell>
          <cell r="J354">
            <v>39666</v>
          </cell>
          <cell r="K354">
            <v>3</v>
          </cell>
          <cell r="L354" t="str">
            <v>hari</v>
          </cell>
          <cell r="M354">
            <v>300000</v>
          </cell>
          <cell r="N354">
            <v>288000</v>
          </cell>
          <cell r="O354" t="str">
            <v>Pesawat Terbang</v>
          </cell>
          <cell r="P354" t="str">
            <v>01.0030.0062.524119 ( A )</v>
          </cell>
          <cell r="Q354" t="str">
            <v>Penyelenggaraan Pameran dan Penyusunan Peta Tematik Bidang Cipta Karya</v>
          </cell>
          <cell r="R354" t="str">
            <v>Ir. Dwityo A. Soeranto, MURP</v>
          </cell>
          <cell r="S354" t="str">
            <v xml:space="preserve">Pembinaan dan Pengembangan Pemanfaatan Data dan Informasi </v>
          </cell>
          <cell r="T354" t="str">
            <v>DI</v>
          </cell>
          <cell r="U354">
            <v>110040670</v>
          </cell>
          <cell r="V354" t="str">
            <v xml:space="preserve"> Agustus </v>
          </cell>
          <cell r="W354" t="str">
            <v>VIII</v>
          </cell>
          <cell r="X354">
            <v>1</v>
          </cell>
          <cell r="Y354">
            <v>25000</v>
          </cell>
          <cell r="Z354" t="str">
            <v>E</v>
          </cell>
          <cell r="AA354" t="str">
            <v>Palembang</v>
          </cell>
        </row>
        <row r="355">
          <cell r="A355">
            <v>348</v>
          </cell>
          <cell r="B355" t="str">
            <v>---</v>
          </cell>
          <cell r="C355" t="str">
            <v>Nur Eniwati, SE</v>
          </cell>
          <cell r="D355" t="str">
            <v>III/A</v>
          </cell>
          <cell r="E355" t="str">
            <v xml:space="preserve">Penata Muda </v>
          </cell>
          <cell r="F355" t="str">
            <v xml:space="preserve">Staf Subdit Data dan Informasi </v>
          </cell>
          <cell r="G355" t="str">
            <v>Palembang</v>
          </cell>
          <cell r="H355">
            <v>1364400</v>
          </cell>
          <cell r="I355">
            <v>39664</v>
          </cell>
          <cell r="J355">
            <v>39666</v>
          </cell>
          <cell r="K355">
            <v>3</v>
          </cell>
          <cell r="L355" t="str">
            <v>hari</v>
          </cell>
          <cell r="M355">
            <v>300000</v>
          </cell>
          <cell r="N355">
            <v>288000</v>
          </cell>
          <cell r="O355" t="str">
            <v>Pesawat Terbang</v>
          </cell>
          <cell r="P355" t="str">
            <v>01.0030.0062.524119 ( A )</v>
          </cell>
          <cell r="Q355" t="str">
            <v>Penyelenggaraan Pameran dan Penyusunan Peta Tematik Bidang Cipta Karya</v>
          </cell>
          <cell r="R355" t="str">
            <v>Ir. Dwityo A. Soeranto, MURP</v>
          </cell>
          <cell r="S355" t="str">
            <v xml:space="preserve">Pembinaan dan Pengembangan Pemanfaatan Data dan Informasi </v>
          </cell>
          <cell r="T355" t="str">
            <v>DI</v>
          </cell>
          <cell r="U355">
            <v>110040670</v>
          </cell>
          <cell r="V355" t="str">
            <v xml:space="preserve"> Agustus </v>
          </cell>
          <cell r="W355" t="str">
            <v>VIII</v>
          </cell>
          <cell r="X355">
            <v>1</v>
          </cell>
          <cell r="Y355">
            <v>25000</v>
          </cell>
          <cell r="Z355" t="str">
            <v>E</v>
          </cell>
          <cell r="AA355" t="str">
            <v>Palembang</v>
          </cell>
        </row>
        <row r="356">
          <cell r="A356">
            <v>349</v>
          </cell>
          <cell r="C356">
            <v>0</v>
          </cell>
          <cell r="D356" t="e">
            <v>#N/A</v>
          </cell>
          <cell r="E356" t="e">
            <v>#N/A</v>
          </cell>
          <cell r="F356" t="e">
            <v>#N/A</v>
          </cell>
          <cell r="H356" t="e">
            <v>#N/A</v>
          </cell>
          <cell r="K356">
            <v>1</v>
          </cell>
          <cell r="L356" t="str">
            <v>hari</v>
          </cell>
          <cell r="M356" t="e">
            <v>#N/A</v>
          </cell>
          <cell r="N356" t="e">
            <v>#N/A</v>
          </cell>
          <cell r="O356" t="str">
            <v>Pesawat Terbang</v>
          </cell>
          <cell r="Q356" t="e">
            <v>#N/A</v>
          </cell>
          <cell r="R356" t="e">
            <v>#N/A</v>
          </cell>
          <cell r="S356" t="e">
            <v>#N/A</v>
          </cell>
          <cell r="T356" t="e">
            <v>#N/A</v>
          </cell>
          <cell r="U356" t="e">
            <v>#N/A</v>
          </cell>
          <cell r="W356" t="e">
            <v>#N/A</v>
          </cell>
          <cell r="Z356" t="e">
            <v>#N/A</v>
          </cell>
        </row>
        <row r="357">
          <cell r="A357">
            <v>350</v>
          </cell>
          <cell r="B357">
            <v>110037149</v>
          </cell>
          <cell r="C357" t="str">
            <v>Nurtini, S.Sos</v>
          </cell>
          <cell r="D357" t="str">
            <v>III/C</v>
          </cell>
          <cell r="E357" t="str">
            <v xml:space="preserve">Penata </v>
          </cell>
          <cell r="F357" t="str">
            <v xml:space="preserve">Staf Subdit Data dan Informasi </v>
          </cell>
          <cell r="G357" t="str">
            <v>Medan</v>
          </cell>
          <cell r="H357">
            <v>2367300</v>
          </cell>
          <cell r="I357">
            <v>39666</v>
          </cell>
          <cell r="J357">
            <v>39668</v>
          </cell>
          <cell r="K357">
            <v>3</v>
          </cell>
          <cell r="L357" t="str">
            <v>hari</v>
          </cell>
          <cell r="M357">
            <v>350000</v>
          </cell>
          <cell r="N357">
            <v>350000</v>
          </cell>
          <cell r="O357" t="str">
            <v>Pesawat Terbang</v>
          </cell>
          <cell r="P357" t="str">
            <v>01.0030.0062.524119 ( A )</v>
          </cell>
          <cell r="Q357" t="str">
            <v>Penyelenggaraan Pameran dan Penyusunan Peta Tematik Bidang Cipta Karya</v>
          </cell>
          <cell r="R357" t="str">
            <v>Ir. Dwityo A. Soeranto, MURP</v>
          </cell>
          <cell r="S357" t="str">
            <v xml:space="preserve">Pembinaan dan Pengembangan Pemanfaatan Data dan Informasi </v>
          </cell>
          <cell r="T357" t="str">
            <v>DI</v>
          </cell>
          <cell r="U357">
            <v>110040670</v>
          </cell>
          <cell r="V357" t="str">
            <v xml:space="preserve"> Agustus </v>
          </cell>
          <cell r="W357" t="str">
            <v>VIII</v>
          </cell>
          <cell r="X357">
            <v>7</v>
          </cell>
          <cell r="Y357">
            <v>25000</v>
          </cell>
          <cell r="Z357" t="str">
            <v>E</v>
          </cell>
          <cell r="AA357" t="str">
            <v>Medan</v>
          </cell>
        </row>
        <row r="358">
          <cell r="A358">
            <v>351</v>
          </cell>
          <cell r="B358">
            <v>110035238</v>
          </cell>
          <cell r="C358" t="str">
            <v>Riama Simbolon, BA</v>
          </cell>
          <cell r="D358" t="str">
            <v>III/C</v>
          </cell>
          <cell r="E358" t="str">
            <v xml:space="preserve">Penata </v>
          </cell>
          <cell r="F358" t="str">
            <v xml:space="preserve">Staf Subdit Data dan Informasi </v>
          </cell>
          <cell r="G358" t="str">
            <v>Medan</v>
          </cell>
          <cell r="H358">
            <v>2367300</v>
          </cell>
          <cell r="I358">
            <v>39666</v>
          </cell>
          <cell r="J358">
            <v>39668</v>
          </cell>
          <cell r="K358">
            <v>3</v>
          </cell>
          <cell r="L358" t="str">
            <v>hari</v>
          </cell>
          <cell r="M358">
            <v>350000</v>
          </cell>
          <cell r="N358">
            <v>350000</v>
          </cell>
          <cell r="O358" t="str">
            <v>Pesawat Terbang</v>
          </cell>
          <cell r="P358" t="str">
            <v>01.0030.0062.524119 ( A )</v>
          </cell>
          <cell r="Q358" t="str">
            <v>Penyelenggaraan Pameran dan Penyusunan Peta Tematik Bidang Cipta Karya</v>
          </cell>
          <cell r="R358" t="str">
            <v>Ir. Dwityo A. Soeranto, MURP</v>
          </cell>
          <cell r="S358" t="str">
            <v xml:space="preserve">Pembinaan dan Pengembangan Pemanfaatan Data dan Informasi </v>
          </cell>
          <cell r="T358" t="str">
            <v>DI</v>
          </cell>
          <cell r="U358">
            <v>110040670</v>
          </cell>
          <cell r="V358" t="str">
            <v xml:space="preserve"> Agustus </v>
          </cell>
          <cell r="W358" t="str">
            <v>VIII</v>
          </cell>
          <cell r="X358">
            <v>7</v>
          </cell>
          <cell r="Y358">
            <v>25000</v>
          </cell>
          <cell r="Z358" t="str">
            <v>E</v>
          </cell>
          <cell r="AA358" t="str">
            <v>Medan</v>
          </cell>
        </row>
        <row r="359">
          <cell r="A359">
            <v>352</v>
          </cell>
          <cell r="B359">
            <v>110055381</v>
          </cell>
          <cell r="C359" t="str">
            <v>Wayan Lindu Suwara, S.Kom</v>
          </cell>
          <cell r="D359" t="str">
            <v>III/B</v>
          </cell>
          <cell r="E359" t="str">
            <v xml:space="preserve">Penata Muda Tingkat I </v>
          </cell>
          <cell r="F359" t="str">
            <v xml:space="preserve">Staf Subdit Data dan Informasi </v>
          </cell>
          <cell r="G359" t="str">
            <v>Mataram</v>
          </cell>
          <cell r="H359">
            <v>2157200</v>
          </cell>
          <cell r="I359">
            <v>39666</v>
          </cell>
          <cell r="J359">
            <v>39668</v>
          </cell>
          <cell r="K359">
            <v>3</v>
          </cell>
          <cell r="L359" t="str">
            <v>hari</v>
          </cell>
          <cell r="M359">
            <v>350000</v>
          </cell>
          <cell r="N359">
            <v>350000</v>
          </cell>
          <cell r="O359" t="str">
            <v>Pesawat Terbang</v>
          </cell>
          <cell r="P359" t="str">
            <v>01.0030.0062.524119 ( A )</v>
          </cell>
          <cell r="Q359" t="str">
            <v>Penyelenggaraan Pameran dan Penyusunan Peta Tematik Bidang Cipta Karya</v>
          </cell>
          <cell r="R359" t="str">
            <v>Ir. Dwityo A. Soeranto, MURP</v>
          </cell>
          <cell r="S359" t="str">
            <v xml:space="preserve">Pembinaan dan Pengembangan Pemanfaatan Data dan Informasi </v>
          </cell>
          <cell r="T359" t="str">
            <v>DI</v>
          </cell>
          <cell r="U359">
            <v>110040670</v>
          </cell>
          <cell r="V359" t="str">
            <v xml:space="preserve"> Agustus </v>
          </cell>
          <cell r="W359" t="str">
            <v>VIII</v>
          </cell>
          <cell r="X359">
            <v>7</v>
          </cell>
          <cell r="Y359">
            <v>20000</v>
          </cell>
          <cell r="Z359" t="str">
            <v>E</v>
          </cell>
          <cell r="AA359" t="str">
            <v>Mataram</v>
          </cell>
        </row>
        <row r="360">
          <cell r="A360">
            <v>353</v>
          </cell>
          <cell r="B360">
            <v>110022507</v>
          </cell>
          <cell r="C360" t="str">
            <v>Fadjar Subchi</v>
          </cell>
          <cell r="D360" t="str">
            <v>II/C</v>
          </cell>
          <cell r="E360" t="str">
            <v xml:space="preserve">Pengatur </v>
          </cell>
          <cell r="F360" t="str">
            <v xml:space="preserve">Staf Subdit Data dan Informasi </v>
          </cell>
          <cell r="G360" t="str">
            <v>Mataram</v>
          </cell>
          <cell r="H360">
            <v>2157200</v>
          </cell>
          <cell r="I360">
            <v>39666</v>
          </cell>
          <cell r="J360">
            <v>39668</v>
          </cell>
          <cell r="K360">
            <v>3</v>
          </cell>
          <cell r="L360" t="str">
            <v>hari</v>
          </cell>
          <cell r="M360">
            <v>350000</v>
          </cell>
          <cell r="N360">
            <v>215000</v>
          </cell>
          <cell r="O360" t="str">
            <v>Pesawat Terbang</v>
          </cell>
          <cell r="P360" t="str">
            <v>01.0030.0062.524119 ( A )</v>
          </cell>
          <cell r="Q360" t="str">
            <v>Penyelenggaraan Pameran dan Penyusunan Peta Tematik Bidang Cipta Karya</v>
          </cell>
          <cell r="R360" t="str">
            <v>Ir. Dwityo A. Soeranto, MURP</v>
          </cell>
          <cell r="S360" t="str">
            <v xml:space="preserve">Pembinaan dan Pengembangan Pemanfaatan Data dan Informasi </v>
          </cell>
          <cell r="T360" t="str">
            <v>DI</v>
          </cell>
          <cell r="U360">
            <v>110040670</v>
          </cell>
          <cell r="V360" t="str">
            <v xml:space="preserve"> Agustus </v>
          </cell>
          <cell r="W360" t="str">
            <v>VIII</v>
          </cell>
          <cell r="X360">
            <v>7</v>
          </cell>
          <cell r="Y360">
            <v>20000</v>
          </cell>
          <cell r="Z360" t="str">
            <v>F</v>
          </cell>
          <cell r="AA360" t="str">
            <v>Mataram</v>
          </cell>
        </row>
        <row r="361">
          <cell r="A361">
            <v>354</v>
          </cell>
          <cell r="B361">
            <v>110057773</v>
          </cell>
          <cell r="C361" t="str">
            <v>Irvandi, S.Kom</v>
          </cell>
          <cell r="D361" t="str">
            <v>III/A</v>
          </cell>
          <cell r="E361" t="str">
            <v xml:space="preserve">Penata Muda </v>
          </cell>
          <cell r="F361" t="str">
            <v xml:space="preserve">Staf Subdit Data dan Informasi </v>
          </cell>
          <cell r="G361" t="str">
            <v>Makasar</v>
          </cell>
          <cell r="H361">
            <v>3035000</v>
          </cell>
          <cell r="I361">
            <v>39666</v>
          </cell>
          <cell r="J361">
            <v>39668</v>
          </cell>
          <cell r="K361">
            <v>3</v>
          </cell>
          <cell r="L361" t="str">
            <v>hari</v>
          </cell>
          <cell r="M361">
            <v>350000</v>
          </cell>
          <cell r="N361">
            <v>275000</v>
          </cell>
          <cell r="O361" t="str">
            <v>Pesawat Terbang</v>
          </cell>
          <cell r="P361" t="str">
            <v>01.0030.0062.524119 ( A )</v>
          </cell>
          <cell r="Q361" t="str">
            <v>Penyelenggaraan Pameran dan Penyusunan Peta Tematik Bidang Cipta Karya</v>
          </cell>
          <cell r="R361" t="str">
            <v>Ir. Dwityo A. Soeranto, MURP</v>
          </cell>
          <cell r="S361" t="str">
            <v xml:space="preserve">Pembinaan dan Pengembangan Pemanfaatan Data dan Informasi </v>
          </cell>
          <cell r="T361" t="str">
            <v>DI</v>
          </cell>
          <cell r="U361">
            <v>110040670</v>
          </cell>
          <cell r="V361" t="str">
            <v xml:space="preserve"> Agustus </v>
          </cell>
          <cell r="W361" t="str">
            <v>VIII</v>
          </cell>
          <cell r="X361">
            <v>7</v>
          </cell>
          <cell r="Y361">
            <v>30000</v>
          </cell>
          <cell r="Z361" t="str">
            <v>E</v>
          </cell>
          <cell r="AA361" t="str">
            <v>Makasar</v>
          </cell>
        </row>
        <row r="362">
          <cell r="A362">
            <v>355</v>
          </cell>
          <cell r="B362">
            <v>110042327</v>
          </cell>
          <cell r="C362" t="str">
            <v>Luargo</v>
          </cell>
          <cell r="D362" t="str">
            <v>III/A</v>
          </cell>
          <cell r="E362" t="str">
            <v xml:space="preserve">Penata Muda </v>
          </cell>
          <cell r="F362" t="str">
            <v xml:space="preserve">Staf Subdit Data dan Informasi </v>
          </cell>
          <cell r="G362" t="str">
            <v>Makasar</v>
          </cell>
          <cell r="H362">
            <v>3035000</v>
          </cell>
          <cell r="I362">
            <v>39666</v>
          </cell>
          <cell r="J362">
            <v>39668</v>
          </cell>
          <cell r="K362">
            <v>3</v>
          </cell>
          <cell r="L362" t="str">
            <v>hari</v>
          </cell>
          <cell r="M362">
            <v>350000</v>
          </cell>
          <cell r="N362">
            <v>275000</v>
          </cell>
          <cell r="O362" t="str">
            <v>Pesawat Terbang</v>
          </cell>
          <cell r="P362" t="str">
            <v>01.0030.0062.524119 ( A )</v>
          </cell>
          <cell r="Q362" t="str">
            <v>Penyelenggaraan Pameran dan Penyusunan Peta Tematik Bidang Cipta Karya</v>
          </cell>
          <cell r="R362" t="str">
            <v>Ir. Dwityo A. Soeranto, MURP</v>
          </cell>
          <cell r="S362" t="str">
            <v xml:space="preserve">Pembinaan dan Pengembangan Pemanfaatan Data dan Informasi </v>
          </cell>
          <cell r="T362" t="str">
            <v>DI</v>
          </cell>
          <cell r="U362">
            <v>110040670</v>
          </cell>
          <cell r="V362" t="str">
            <v xml:space="preserve"> Agustus </v>
          </cell>
          <cell r="W362" t="str">
            <v>VIII</v>
          </cell>
          <cell r="X362">
            <v>7</v>
          </cell>
          <cell r="Y362">
            <v>30000</v>
          </cell>
          <cell r="Z362" t="str">
            <v>E</v>
          </cell>
          <cell r="AA362" t="str">
            <v>Makasar</v>
          </cell>
        </row>
        <row r="363">
          <cell r="A363">
            <v>356</v>
          </cell>
          <cell r="B363">
            <v>110039315</v>
          </cell>
          <cell r="C363" t="str">
            <v>Indro Prasetyo, ST</v>
          </cell>
          <cell r="D363" t="str">
            <v>III/B</v>
          </cell>
          <cell r="E363" t="str">
            <v xml:space="preserve">Penata Muda Tingkat I </v>
          </cell>
          <cell r="F363" t="str">
            <v xml:space="preserve">Staf Subdit Data dan Informasi </v>
          </cell>
          <cell r="G363" t="str">
            <v>Denpasar</v>
          </cell>
          <cell r="H363">
            <v>2329500</v>
          </cell>
          <cell r="I363">
            <v>39666</v>
          </cell>
          <cell r="J363">
            <v>39668</v>
          </cell>
          <cell r="K363">
            <v>3</v>
          </cell>
          <cell r="L363" t="str">
            <v>hari</v>
          </cell>
          <cell r="M363">
            <v>300000</v>
          </cell>
          <cell r="N363">
            <v>330000</v>
          </cell>
          <cell r="O363" t="str">
            <v>Pesawat Terbang</v>
          </cell>
          <cell r="P363" t="str">
            <v>01.0030.0062.524119 ( A )</v>
          </cell>
          <cell r="Q363" t="str">
            <v>Penyelenggaraan Pameran dan Penyusunan Peta Tematik Bidang Cipta Karya</v>
          </cell>
          <cell r="R363" t="str">
            <v>Ir. Dwityo A. Soeranto, MURP</v>
          </cell>
          <cell r="S363" t="str">
            <v xml:space="preserve">Pembinaan dan Pengembangan Pemanfaatan Data dan Informasi </v>
          </cell>
          <cell r="T363" t="str">
            <v>DI</v>
          </cell>
          <cell r="U363">
            <v>110040670</v>
          </cell>
          <cell r="V363" t="str">
            <v xml:space="preserve"> Agustus </v>
          </cell>
          <cell r="W363" t="str">
            <v>VIII</v>
          </cell>
          <cell r="X363">
            <v>7</v>
          </cell>
          <cell r="Y363">
            <v>30000</v>
          </cell>
          <cell r="Z363" t="str">
            <v>E</v>
          </cell>
          <cell r="AA363" t="str">
            <v>Denpasar</v>
          </cell>
        </row>
        <row r="364">
          <cell r="A364">
            <v>357</v>
          </cell>
          <cell r="B364">
            <v>110047019</v>
          </cell>
          <cell r="C364" t="str">
            <v>Sri Purwati, S.Sos</v>
          </cell>
          <cell r="D364" t="str">
            <v>III/A</v>
          </cell>
          <cell r="E364" t="str">
            <v xml:space="preserve">Penata Muda </v>
          </cell>
          <cell r="F364" t="str">
            <v xml:space="preserve">Staf Subdit Data dan Informasi </v>
          </cell>
          <cell r="G364" t="str">
            <v>Denpasar</v>
          </cell>
          <cell r="H364">
            <v>2329500</v>
          </cell>
          <cell r="I364">
            <v>39666</v>
          </cell>
          <cell r="J364">
            <v>39668</v>
          </cell>
          <cell r="K364">
            <v>3</v>
          </cell>
          <cell r="L364" t="str">
            <v>hari</v>
          </cell>
          <cell r="M364">
            <v>300000</v>
          </cell>
          <cell r="N364">
            <v>330000</v>
          </cell>
          <cell r="O364" t="str">
            <v>Pesawat Terbang</v>
          </cell>
          <cell r="P364" t="str">
            <v>01.0030.0062.524119 ( A )</v>
          </cell>
          <cell r="Q364" t="str">
            <v>Penyelenggaraan Pameran dan Penyusunan Peta Tematik Bidang Cipta Karya</v>
          </cell>
          <cell r="R364" t="str">
            <v>Ir. Dwityo A. Soeranto, MURP</v>
          </cell>
          <cell r="S364" t="str">
            <v xml:space="preserve">Pembinaan dan Pengembangan Pemanfaatan Data dan Informasi </v>
          </cell>
          <cell r="T364" t="str">
            <v>DI</v>
          </cell>
          <cell r="U364">
            <v>110040670</v>
          </cell>
          <cell r="V364" t="str">
            <v xml:space="preserve"> Agustus </v>
          </cell>
          <cell r="W364" t="str">
            <v>VIII</v>
          </cell>
          <cell r="X364">
            <v>7</v>
          </cell>
          <cell r="Y364">
            <v>30000</v>
          </cell>
          <cell r="Z364" t="str">
            <v>E</v>
          </cell>
          <cell r="AA364" t="str">
            <v>Denpasar</v>
          </cell>
        </row>
        <row r="365">
          <cell r="A365">
            <v>358</v>
          </cell>
          <cell r="B365">
            <v>110045359</v>
          </cell>
          <cell r="C365" t="str">
            <v>Darlina</v>
          </cell>
          <cell r="D365" t="str">
            <v>III/A</v>
          </cell>
          <cell r="E365" t="str">
            <v xml:space="preserve">Penata Muda </v>
          </cell>
          <cell r="F365" t="str">
            <v xml:space="preserve">Staf Subdit Data dan Informasi </v>
          </cell>
          <cell r="G365" t="str">
            <v>Kendari</v>
          </cell>
          <cell r="H365">
            <v>3285600</v>
          </cell>
          <cell r="I365">
            <v>39666</v>
          </cell>
          <cell r="J365">
            <v>39668</v>
          </cell>
          <cell r="K365">
            <v>3</v>
          </cell>
          <cell r="L365" t="str">
            <v>hari</v>
          </cell>
          <cell r="M365">
            <v>450000</v>
          </cell>
          <cell r="N365">
            <v>375000</v>
          </cell>
          <cell r="O365" t="str">
            <v>Pesawat Terbang</v>
          </cell>
          <cell r="P365" t="str">
            <v>01.0030.0062.524119 ( A )</v>
          </cell>
          <cell r="Q365" t="str">
            <v>Penyelenggaraan Pameran dan Penyusunan Peta Tematik Bidang Cipta Karya</v>
          </cell>
          <cell r="R365" t="str">
            <v>Ir. Dwityo A. Soeranto, MURP</v>
          </cell>
          <cell r="S365" t="str">
            <v xml:space="preserve">Pembinaan dan Pengembangan Pemanfaatan Data dan Informasi </v>
          </cell>
          <cell r="T365" t="str">
            <v>DI</v>
          </cell>
          <cell r="U365">
            <v>110040670</v>
          </cell>
          <cell r="V365" t="str">
            <v xml:space="preserve"> Agustus </v>
          </cell>
          <cell r="W365" t="str">
            <v>VIII</v>
          </cell>
          <cell r="X365">
            <v>7</v>
          </cell>
          <cell r="Y365">
            <v>8000</v>
          </cell>
          <cell r="Z365" t="str">
            <v>E</v>
          </cell>
          <cell r="AA365" t="str">
            <v>Kendari</v>
          </cell>
        </row>
        <row r="366">
          <cell r="A366">
            <v>359</v>
          </cell>
          <cell r="B366">
            <v>110055394</v>
          </cell>
          <cell r="C366" t="str">
            <v>Dra. Wardhiana S.</v>
          </cell>
          <cell r="D366" t="str">
            <v>III/B</v>
          </cell>
          <cell r="E366" t="str">
            <v xml:space="preserve">Penata Muda Tingkat I </v>
          </cell>
          <cell r="F366" t="str">
            <v xml:space="preserve">Staf Subdit Data dan Informasi </v>
          </cell>
          <cell r="G366" t="str">
            <v>Kendari</v>
          </cell>
          <cell r="H366">
            <v>3285600</v>
          </cell>
          <cell r="I366">
            <v>39666</v>
          </cell>
          <cell r="J366">
            <v>39668</v>
          </cell>
          <cell r="K366">
            <v>3</v>
          </cell>
          <cell r="L366" t="str">
            <v>hari</v>
          </cell>
          <cell r="M366">
            <v>450000</v>
          </cell>
          <cell r="N366">
            <v>375000</v>
          </cell>
          <cell r="O366" t="str">
            <v>Pesawat Terbang</v>
          </cell>
          <cell r="P366" t="str">
            <v>01.0030.0062.524119 ( A )</v>
          </cell>
          <cell r="Q366" t="str">
            <v>Penyelenggaraan Pameran dan Penyusunan Peta Tematik Bidang Cipta Karya</v>
          </cell>
          <cell r="R366" t="str">
            <v>Ir. Dwityo A. Soeranto, MURP</v>
          </cell>
          <cell r="S366" t="str">
            <v xml:space="preserve">Pembinaan dan Pengembangan Pemanfaatan Data dan Informasi </v>
          </cell>
          <cell r="T366" t="str">
            <v>DI</v>
          </cell>
          <cell r="U366">
            <v>110040670</v>
          </cell>
          <cell r="V366" t="str">
            <v xml:space="preserve"> Agustus </v>
          </cell>
          <cell r="W366" t="str">
            <v>VIII</v>
          </cell>
          <cell r="X366">
            <v>7</v>
          </cell>
          <cell r="Y366">
            <v>8000</v>
          </cell>
          <cell r="Z366" t="str">
            <v>E</v>
          </cell>
          <cell r="AA366" t="str">
            <v>Kendari</v>
          </cell>
        </row>
        <row r="367">
          <cell r="A367">
            <v>360</v>
          </cell>
          <cell r="C367">
            <v>0</v>
          </cell>
          <cell r="D367" t="e">
            <v>#N/A</v>
          </cell>
          <cell r="E367" t="e">
            <v>#N/A</v>
          </cell>
          <cell r="F367" t="e">
            <v>#N/A</v>
          </cell>
          <cell r="H367" t="e">
            <v>#N/A</v>
          </cell>
          <cell r="K367">
            <v>1</v>
          </cell>
          <cell r="L367" t="str">
            <v>hari</v>
          </cell>
          <cell r="M367" t="e">
            <v>#N/A</v>
          </cell>
          <cell r="N367" t="e">
            <v>#N/A</v>
          </cell>
          <cell r="O367" t="str">
            <v>Pesawat Terbang</v>
          </cell>
          <cell r="Q367" t="e">
            <v>#N/A</v>
          </cell>
          <cell r="R367" t="e">
            <v>#N/A</v>
          </cell>
          <cell r="S367" t="e">
            <v>#N/A</v>
          </cell>
          <cell r="T367" t="e">
            <v>#N/A</v>
          </cell>
          <cell r="U367" t="e">
            <v>#N/A</v>
          </cell>
          <cell r="W367" t="e">
            <v>#N/A</v>
          </cell>
          <cell r="Z367" t="e">
            <v>#N/A</v>
          </cell>
        </row>
        <row r="368">
          <cell r="A368">
            <v>361</v>
          </cell>
          <cell r="B368">
            <v>110053779</v>
          </cell>
          <cell r="C368" t="str">
            <v>Deden Setyawan, BE</v>
          </cell>
          <cell r="D368" t="str">
            <v>III/A</v>
          </cell>
          <cell r="E368" t="str">
            <v xml:space="preserve">Penata Muda </v>
          </cell>
          <cell r="F368" t="str">
            <v xml:space="preserve">Staf Subdit Data dan Informasi </v>
          </cell>
          <cell r="G368" t="str">
            <v>Kendari</v>
          </cell>
          <cell r="H368">
            <v>3285600</v>
          </cell>
          <cell r="I368" t="str">
            <v>11  Agustus  2008</v>
          </cell>
          <cell r="J368" t="str">
            <v>13  Agustus  2008</v>
          </cell>
          <cell r="K368" t="e">
            <v>#VALUE!</v>
          </cell>
          <cell r="L368" t="str">
            <v>hari</v>
          </cell>
          <cell r="M368">
            <v>450000</v>
          </cell>
          <cell r="N368">
            <v>375000</v>
          </cell>
          <cell r="O368" t="str">
            <v>Pesawat Terbang</v>
          </cell>
          <cell r="P368" t="str">
            <v>01.0030.0062.524119 ( B )</v>
          </cell>
          <cell r="Q368" t="str">
            <v xml:space="preserve">Informasi dan Publikasi Pembangunan Ditjen. Cipta Karya </v>
          </cell>
          <cell r="R368" t="str">
            <v>Ir. Dwityo A. Soeranto, MURP</v>
          </cell>
          <cell r="S368" t="str">
            <v xml:space="preserve">Pembinaan dan Pengembangan Pemanfaatan Data dan Informasi </v>
          </cell>
          <cell r="T368" t="str">
            <v>DI</v>
          </cell>
          <cell r="U368">
            <v>110040670</v>
          </cell>
          <cell r="V368" t="str">
            <v xml:space="preserve"> Agustus </v>
          </cell>
          <cell r="W368" t="str">
            <v>VIII</v>
          </cell>
          <cell r="X368">
            <v>8</v>
          </cell>
          <cell r="Y368">
            <v>8000</v>
          </cell>
          <cell r="Z368" t="str">
            <v>E</v>
          </cell>
          <cell r="AA368" t="str">
            <v>Kendari</v>
          </cell>
        </row>
        <row r="369">
          <cell r="A369">
            <v>362</v>
          </cell>
          <cell r="B369" t="str">
            <v>--</v>
          </cell>
          <cell r="C369" t="str">
            <v>Djati Waluyo W, Amd</v>
          </cell>
          <cell r="D369" t="str">
            <v>II/B</v>
          </cell>
          <cell r="E369" t="str">
            <v>Pengatur Muda Tingkat I</v>
          </cell>
          <cell r="F369" t="str">
            <v xml:space="preserve">Staf Subdit Data dan Informasi </v>
          </cell>
          <cell r="G369" t="str">
            <v>Kendari</v>
          </cell>
          <cell r="H369">
            <v>3285600</v>
          </cell>
          <cell r="I369" t="str">
            <v>11  Agustus  2008</v>
          </cell>
          <cell r="J369" t="str">
            <v>13  Agustus  2008</v>
          </cell>
          <cell r="K369" t="e">
            <v>#VALUE!</v>
          </cell>
          <cell r="L369" t="str">
            <v>hari</v>
          </cell>
          <cell r="M369">
            <v>450000</v>
          </cell>
          <cell r="N369">
            <v>275000</v>
          </cell>
          <cell r="O369" t="str">
            <v>Pesawat Terbang</v>
          </cell>
          <cell r="P369" t="str">
            <v>01.0030.0062.524119 ( B )</v>
          </cell>
          <cell r="Q369" t="str">
            <v xml:space="preserve">Informasi dan Publikasi Pembangunan Ditjen. Cipta Karya </v>
          </cell>
          <cell r="R369" t="str">
            <v>Ir. Dwityo A. Soeranto, MURP</v>
          </cell>
          <cell r="S369" t="str">
            <v xml:space="preserve">Pembinaan dan Pengembangan Pemanfaatan Data dan Informasi </v>
          </cell>
          <cell r="T369" t="str">
            <v>DI</v>
          </cell>
          <cell r="U369">
            <v>110040670</v>
          </cell>
          <cell r="V369" t="str">
            <v xml:space="preserve"> Agustus </v>
          </cell>
          <cell r="W369" t="str">
            <v>VIII</v>
          </cell>
          <cell r="X369">
            <v>8</v>
          </cell>
          <cell r="Y369">
            <v>8000</v>
          </cell>
          <cell r="Z369" t="str">
            <v>F</v>
          </cell>
          <cell r="AA369" t="str">
            <v>Kendari</v>
          </cell>
        </row>
        <row r="370">
          <cell r="A370">
            <v>363</v>
          </cell>
          <cell r="B370">
            <v>110047766</v>
          </cell>
          <cell r="C370" t="str">
            <v>Ir. Djoko Karsono, MT</v>
          </cell>
          <cell r="D370" t="str">
            <v>IV/A</v>
          </cell>
          <cell r="E370" t="str">
            <v xml:space="preserve">Pembina </v>
          </cell>
          <cell r="F370" t="str">
            <v xml:space="preserve">Kasie Dokumentasi dan Publikasi </v>
          </cell>
          <cell r="G370" t="str">
            <v>Mataram</v>
          </cell>
          <cell r="H370">
            <v>2147200</v>
          </cell>
          <cell r="I370" t="str">
            <v>11  Agustus  2008</v>
          </cell>
          <cell r="J370" t="str">
            <v>13  Agustus  2008</v>
          </cell>
          <cell r="K370" t="e">
            <v>#VALUE!</v>
          </cell>
          <cell r="L370" t="str">
            <v>hari</v>
          </cell>
          <cell r="M370">
            <v>350000</v>
          </cell>
          <cell r="N370">
            <v>495000</v>
          </cell>
          <cell r="O370" t="str">
            <v>Pesawat Terbang</v>
          </cell>
          <cell r="P370" t="str">
            <v>01.0030.0062.524119 ( B )</v>
          </cell>
          <cell r="Q370" t="str">
            <v xml:space="preserve">Informasi dan Publikasi Pembangunan Ditjen. Cipta Karya </v>
          </cell>
          <cell r="R370" t="str">
            <v>Ir. Dwityo A. Soeranto, MURP</v>
          </cell>
          <cell r="S370" t="str">
            <v xml:space="preserve">Pembinaan dan Pengembangan Pemanfaatan Data dan Informasi </v>
          </cell>
          <cell r="T370" t="str">
            <v>DI</v>
          </cell>
          <cell r="U370">
            <v>110040670</v>
          </cell>
          <cell r="V370" t="str">
            <v xml:space="preserve"> Agustus </v>
          </cell>
          <cell r="W370" t="str">
            <v>VIII</v>
          </cell>
          <cell r="X370">
            <v>8</v>
          </cell>
          <cell r="Y370">
            <v>20000</v>
          </cell>
          <cell r="Z370" t="str">
            <v>D</v>
          </cell>
          <cell r="AA370" t="str">
            <v>Mataram</v>
          </cell>
        </row>
        <row r="371">
          <cell r="A371">
            <v>364</v>
          </cell>
          <cell r="B371">
            <v>110062721</v>
          </cell>
          <cell r="C371" t="str">
            <v>Joni Santoso</v>
          </cell>
          <cell r="D371" t="str">
            <v>II/a</v>
          </cell>
          <cell r="E371" t="str">
            <v xml:space="preserve">Pengatur Muda </v>
          </cell>
          <cell r="F371" t="str">
            <v xml:space="preserve">Staf Subdit Data dan Informasi </v>
          </cell>
          <cell r="G371" t="str">
            <v>Mataram</v>
          </cell>
          <cell r="H371">
            <v>2147200</v>
          </cell>
          <cell r="I371" t="str">
            <v>11  Agustus  2008</v>
          </cell>
          <cell r="J371" t="str">
            <v>13  Agustus  2008</v>
          </cell>
          <cell r="K371" t="e">
            <v>#VALUE!</v>
          </cell>
          <cell r="L371" t="str">
            <v>hari</v>
          </cell>
          <cell r="M371">
            <v>350000</v>
          </cell>
          <cell r="N371">
            <v>215000</v>
          </cell>
          <cell r="O371" t="str">
            <v>Pesawat Terbang</v>
          </cell>
          <cell r="P371" t="str">
            <v>01.0030.0062.524119 ( B )</v>
          </cell>
          <cell r="Q371" t="str">
            <v xml:space="preserve">Informasi dan Publikasi Pembangunan Ditjen. Cipta Karya </v>
          </cell>
          <cell r="R371" t="str">
            <v>Ir. Dwityo A. Soeranto, MURP</v>
          </cell>
          <cell r="S371" t="str">
            <v xml:space="preserve">Pembinaan dan Pengembangan Pemanfaatan Data dan Informasi </v>
          </cell>
          <cell r="T371" t="str">
            <v>DI</v>
          </cell>
          <cell r="U371">
            <v>110040670</v>
          </cell>
          <cell r="V371" t="str">
            <v xml:space="preserve"> Agustus </v>
          </cell>
          <cell r="W371" t="str">
            <v>VIII</v>
          </cell>
          <cell r="X371">
            <v>8</v>
          </cell>
          <cell r="Y371">
            <v>20000</v>
          </cell>
          <cell r="Z371" t="str">
            <v>F</v>
          </cell>
          <cell r="AA371" t="str">
            <v>Mataram</v>
          </cell>
        </row>
        <row r="372">
          <cell r="A372">
            <v>365</v>
          </cell>
          <cell r="B372">
            <v>110035858</v>
          </cell>
          <cell r="C372" t="str">
            <v>Herni Widayanti, S.Sos</v>
          </cell>
          <cell r="D372" t="str">
            <v>III/B</v>
          </cell>
          <cell r="E372" t="str">
            <v xml:space="preserve">Penata Muda Tingkat I </v>
          </cell>
          <cell r="F372" t="str">
            <v xml:space="preserve">Staf Subdit Data dan Informasi </v>
          </cell>
          <cell r="G372" t="str">
            <v>Denpasar</v>
          </cell>
          <cell r="H372">
            <v>2329500</v>
          </cell>
          <cell r="I372" t="str">
            <v>11  Agustus  2008</v>
          </cell>
          <cell r="J372" t="str">
            <v>13  Agustus  2008</v>
          </cell>
          <cell r="K372" t="e">
            <v>#VALUE!</v>
          </cell>
          <cell r="L372" t="str">
            <v>hari</v>
          </cell>
          <cell r="M372">
            <v>300000</v>
          </cell>
          <cell r="N372">
            <v>330000</v>
          </cell>
          <cell r="O372" t="str">
            <v>Pesawat Terbang</v>
          </cell>
          <cell r="P372" t="str">
            <v>01.0030.0062.524119 ( B )</v>
          </cell>
          <cell r="Q372" t="str">
            <v xml:space="preserve">Informasi dan Publikasi Pembangunan Ditjen. Cipta Karya </v>
          </cell>
          <cell r="R372" t="str">
            <v>Ir. Dwityo A. Soeranto, MURP</v>
          </cell>
          <cell r="S372" t="str">
            <v xml:space="preserve">Pembinaan dan Pengembangan Pemanfaatan Data dan Informasi </v>
          </cell>
          <cell r="T372" t="str">
            <v>DI</v>
          </cell>
          <cell r="U372">
            <v>110040670</v>
          </cell>
          <cell r="V372" t="str">
            <v xml:space="preserve"> Agustus </v>
          </cell>
          <cell r="W372" t="str">
            <v>VIII</v>
          </cell>
          <cell r="X372">
            <v>8</v>
          </cell>
          <cell r="Y372">
            <v>30000</v>
          </cell>
          <cell r="Z372" t="str">
            <v>E</v>
          </cell>
          <cell r="AA372" t="str">
            <v>Denpasar</v>
          </cell>
        </row>
        <row r="373">
          <cell r="A373">
            <v>366</v>
          </cell>
          <cell r="B373" t="str">
            <v>---</v>
          </cell>
          <cell r="C373" t="str">
            <v>Nur Eniwati, SE</v>
          </cell>
          <cell r="D373" t="str">
            <v>III/A</v>
          </cell>
          <cell r="E373" t="str">
            <v xml:space="preserve">Penata Muda </v>
          </cell>
          <cell r="F373" t="str">
            <v xml:space="preserve">Staf Subdit Data dan Informasi </v>
          </cell>
          <cell r="G373" t="str">
            <v>Denpasar</v>
          </cell>
          <cell r="H373">
            <v>2329500</v>
          </cell>
          <cell r="I373" t="str">
            <v>11  Agustus  2008</v>
          </cell>
          <cell r="J373" t="str">
            <v>13  Agustus  2008</v>
          </cell>
          <cell r="K373" t="e">
            <v>#VALUE!</v>
          </cell>
          <cell r="L373" t="str">
            <v>hari</v>
          </cell>
          <cell r="M373">
            <v>300000</v>
          </cell>
          <cell r="N373">
            <v>330000</v>
          </cell>
          <cell r="O373" t="str">
            <v>Pesawat Terbang</v>
          </cell>
          <cell r="P373" t="str">
            <v>01.0030.0062.524119 ( B )</v>
          </cell>
          <cell r="Q373" t="str">
            <v xml:space="preserve">Informasi dan Publikasi Pembangunan Ditjen. Cipta Karya </v>
          </cell>
          <cell r="R373" t="str">
            <v>Ir. Dwityo A. Soeranto, MURP</v>
          </cell>
          <cell r="S373" t="str">
            <v xml:space="preserve">Pembinaan dan Pengembangan Pemanfaatan Data dan Informasi </v>
          </cell>
          <cell r="T373" t="str">
            <v>DI</v>
          </cell>
          <cell r="U373">
            <v>110040670</v>
          </cell>
          <cell r="V373" t="str">
            <v xml:space="preserve"> Agustus </v>
          </cell>
          <cell r="W373" t="str">
            <v>VIII</v>
          </cell>
          <cell r="X373">
            <v>8</v>
          </cell>
          <cell r="Y373">
            <v>30000</v>
          </cell>
          <cell r="Z373" t="str">
            <v>E</v>
          </cell>
          <cell r="AA373" t="str">
            <v>Denpasar</v>
          </cell>
        </row>
        <row r="374">
          <cell r="A374">
            <v>367</v>
          </cell>
          <cell r="B374">
            <v>110037149</v>
          </cell>
          <cell r="C374" t="str">
            <v>Nurtini, S.Sos</v>
          </cell>
          <cell r="D374" t="str">
            <v>III/C</v>
          </cell>
          <cell r="E374" t="str">
            <v xml:space="preserve">Penata </v>
          </cell>
          <cell r="F374" t="str">
            <v xml:space="preserve">Staf Subdit Data dan Informasi </v>
          </cell>
          <cell r="G374" t="str">
            <v>Surabaya</v>
          </cell>
          <cell r="H374">
            <v>1300000</v>
          </cell>
          <cell r="I374" t="str">
            <v>13  Agustus  2008</v>
          </cell>
          <cell r="J374" t="str">
            <v>15  Agustus  2008</v>
          </cell>
          <cell r="K374" t="e">
            <v>#VALUE!</v>
          </cell>
          <cell r="L374" t="str">
            <v>hari</v>
          </cell>
          <cell r="M374">
            <v>400000</v>
          </cell>
          <cell r="N374">
            <v>330000</v>
          </cell>
          <cell r="O374" t="str">
            <v>Pesawat Terbang</v>
          </cell>
          <cell r="P374" t="str">
            <v>01.0030.0062.524119 ( B )</v>
          </cell>
          <cell r="Q374" t="str">
            <v xml:space="preserve">Informasi dan Publikasi Pembangunan Ditjen. Cipta Karya </v>
          </cell>
          <cell r="R374" t="str">
            <v>Ir. Dwityo A. Soeranto, MURP</v>
          </cell>
          <cell r="S374" t="str">
            <v xml:space="preserve">Pembinaan dan Pengembangan Pemanfaatan Data dan Informasi </v>
          </cell>
          <cell r="T374" t="str">
            <v>DI</v>
          </cell>
          <cell r="U374">
            <v>110040670</v>
          </cell>
          <cell r="V374" t="str">
            <v xml:space="preserve"> Agustus </v>
          </cell>
          <cell r="W374" t="str">
            <v>VIII</v>
          </cell>
          <cell r="X374">
            <v>12</v>
          </cell>
          <cell r="Y374">
            <v>30000</v>
          </cell>
          <cell r="Z374" t="str">
            <v>E</v>
          </cell>
          <cell r="AA374" t="str">
            <v>Surabaya</v>
          </cell>
        </row>
        <row r="375">
          <cell r="A375">
            <v>368</v>
          </cell>
          <cell r="B375">
            <v>110045359</v>
          </cell>
          <cell r="C375" t="str">
            <v>Darlina</v>
          </cell>
          <cell r="D375" t="str">
            <v>III/A</v>
          </cell>
          <cell r="E375" t="str">
            <v xml:space="preserve">Penata Muda </v>
          </cell>
          <cell r="F375" t="str">
            <v xml:space="preserve">Staf Subdit Data dan Informasi </v>
          </cell>
          <cell r="G375" t="str">
            <v>Surabaya</v>
          </cell>
          <cell r="H375">
            <v>1300000</v>
          </cell>
          <cell r="I375" t="str">
            <v>13  Agustus  2008</v>
          </cell>
          <cell r="J375" t="str">
            <v>15  Agustus  2008</v>
          </cell>
          <cell r="K375" t="e">
            <v>#VALUE!</v>
          </cell>
          <cell r="L375" t="str">
            <v>hari</v>
          </cell>
          <cell r="M375">
            <v>400000</v>
          </cell>
          <cell r="N375">
            <v>330000</v>
          </cell>
          <cell r="O375" t="str">
            <v>Pesawat Terbang</v>
          </cell>
          <cell r="P375" t="str">
            <v>01.0030.0062.524119 ( B )</v>
          </cell>
          <cell r="Q375" t="str">
            <v xml:space="preserve">Informasi dan Publikasi Pembangunan Ditjen. Cipta Karya </v>
          </cell>
          <cell r="R375" t="str">
            <v>Ir. Dwityo A. Soeranto, MURP</v>
          </cell>
          <cell r="S375" t="str">
            <v xml:space="preserve">Pembinaan dan Pengembangan Pemanfaatan Data dan Informasi </v>
          </cell>
          <cell r="T375" t="str">
            <v>DI</v>
          </cell>
          <cell r="U375">
            <v>110040670</v>
          </cell>
          <cell r="V375" t="str">
            <v xml:space="preserve"> Agustus </v>
          </cell>
          <cell r="W375" t="str">
            <v>VIII</v>
          </cell>
          <cell r="X375">
            <v>12</v>
          </cell>
          <cell r="Y375">
            <v>30000</v>
          </cell>
          <cell r="Z375" t="str">
            <v>E</v>
          </cell>
          <cell r="AA375" t="str">
            <v>Surabaya</v>
          </cell>
        </row>
        <row r="376">
          <cell r="A376">
            <v>369</v>
          </cell>
          <cell r="B376">
            <v>110055381</v>
          </cell>
          <cell r="C376" t="str">
            <v>Wayan Lindu Suwara, S.Kom</v>
          </cell>
          <cell r="D376" t="str">
            <v>III/B</v>
          </cell>
          <cell r="E376" t="str">
            <v xml:space="preserve">Penata Muda Tingkat I </v>
          </cell>
          <cell r="F376" t="str">
            <v xml:space="preserve">Staf Subdit Data dan Informasi </v>
          </cell>
          <cell r="G376" t="str">
            <v>Yogyakarta</v>
          </cell>
          <cell r="H376">
            <v>1430400</v>
          </cell>
          <cell r="I376" t="str">
            <v>13  Agustus  2008</v>
          </cell>
          <cell r="J376" t="str">
            <v>15  Agustus  2008</v>
          </cell>
          <cell r="K376" t="e">
            <v>#VALUE!</v>
          </cell>
          <cell r="L376" t="str">
            <v>hari</v>
          </cell>
          <cell r="M376">
            <v>300000</v>
          </cell>
          <cell r="N376">
            <v>165000</v>
          </cell>
          <cell r="O376" t="str">
            <v>Pesawat Terbang</v>
          </cell>
          <cell r="P376" t="str">
            <v>01.0030.0062.524119 ( B )</v>
          </cell>
          <cell r="Q376" t="str">
            <v xml:space="preserve">Informasi dan Publikasi Pembangunan Ditjen. Cipta Karya </v>
          </cell>
          <cell r="R376" t="str">
            <v>Ir. Dwityo A. Soeranto, MURP</v>
          </cell>
          <cell r="S376" t="str">
            <v xml:space="preserve">Pembinaan dan Pengembangan Pemanfaatan Data dan Informasi </v>
          </cell>
          <cell r="T376" t="str">
            <v>DI</v>
          </cell>
          <cell r="U376">
            <v>110040670</v>
          </cell>
          <cell r="V376" t="str">
            <v xml:space="preserve"> Agustus </v>
          </cell>
          <cell r="W376" t="str">
            <v>VIII</v>
          </cell>
          <cell r="X376">
            <v>12</v>
          </cell>
          <cell r="Y376">
            <v>25000</v>
          </cell>
          <cell r="Z376" t="str">
            <v>F</v>
          </cell>
          <cell r="AA376" t="str">
            <v>Yogyakarta</v>
          </cell>
        </row>
        <row r="377">
          <cell r="A377">
            <v>370</v>
          </cell>
          <cell r="B377">
            <v>110047019</v>
          </cell>
          <cell r="C377" t="str">
            <v>Sri Purwati, S.Sos</v>
          </cell>
          <cell r="D377" t="str">
            <v>III/A</v>
          </cell>
          <cell r="E377" t="str">
            <v xml:space="preserve">Penata Muda </v>
          </cell>
          <cell r="F377" t="str">
            <v xml:space="preserve">Staf Subdit Data dan Informasi </v>
          </cell>
          <cell r="G377" t="str">
            <v>Yogyakarta</v>
          </cell>
          <cell r="H377">
            <v>1430400</v>
          </cell>
          <cell r="I377" t="str">
            <v>13  Agustus  2008</v>
          </cell>
          <cell r="J377" t="str">
            <v>15  Agustus  2008</v>
          </cell>
          <cell r="K377" t="e">
            <v>#VALUE!</v>
          </cell>
          <cell r="L377" t="str">
            <v>hari</v>
          </cell>
          <cell r="M377">
            <v>300000</v>
          </cell>
          <cell r="N377">
            <v>165000</v>
          </cell>
          <cell r="O377" t="str">
            <v>Pesawat Terbang</v>
          </cell>
          <cell r="P377" t="str">
            <v>01.0030.0062.524119 ( B )</v>
          </cell>
          <cell r="Q377" t="str">
            <v xml:space="preserve">Informasi dan Publikasi Pembangunan Ditjen. Cipta Karya </v>
          </cell>
          <cell r="R377" t="str">
            <v>Ir. Dwityo A. Soeranto, MURP</v>
          </cell>
          <cell r="S377" t="str">
            <v xml:space="preserve">Pembinaan dan Pengembangan Pemanfaatan Data dan Informasi </v>
          </cell>
          <cell r="T377" t="str">
            <v>DI</v>
          </cell>
          <cell r="U377">
            <v>110040670</v>
          </cell>
          <cell r="V377" t="str">
            <v xml:space="preserve"> Agustus </v>
          </cell>
          <cell r="W377" t="str">
            <v>VIII</v>
          </cell>
          <cell r="X377">
            <v>12</v>
          </cell>
          <cell r="Y377">
            <v>25000</v>
          </cell>
          <cell r="Z377" t="str">
            <v>F</v>
          </cell>
          <cell r="AA377" t="str">
            <v>Yogyakarta</v>
          </cell>
        </row>
        <row r="378">
          <cell r="A378">
            <v>371</v>
          </cell>
          <cell r="B378">
            <v>110057773</v>
          </cell>
          <cell r="C378" t="str">
            <v>Irvandi, S.Kom</v>
          </cell>
          <cell r="D378" t="str">
            <v>III/A</v>
          </cell>
          <cell r="E378" t="str">
            <v xml:space="preserve">Penata Muda </v>
          </cell>
          <cell r="F378" t="str">
            <v xml:space="preserve">Staf Subdit Data dan Informasi </v>
          </cell>
          <cell r="G378" t="str">
            <v>Medan</v>
          </cell>
          <cell r="H378">
            <v>2996500</v>
          </cell>
          <cell r="I378" t="str">
            <v>13  Agustus  2008</v>
          </cell>
          <cell r="J378" t="str">
            <v>15  Agustus  2008</v>
          </cell>
          <cell r="K378" t="e">
            <v>#VALUE!</v>
          </cell>
          <cell r="L378" t="str">
            <v>hari</v>
          </cell>
          <cell r="M378">
            <v>350000</v>
          </cell>
          <cell r="N378">
            <v>215000</v>
          </cell>
          <cell r="O378" t="str">
            <v>Pesawat Terbang</v>
          </cell>
          <cell r="P378" t="str">
            <v>01.0030.0062.524119 ( B )</v>
          </cell>
          <cell r="Q378" t="str">
            <v xml:space="preserve">Informasi dan Publikasi Pembangunan Ditjen. Cipta Karya </v>
          </cell>
          <cell r="R378" t="str">
            <v>Ir. Dwityo A. Soeranto, MURP</v>
          </cell>
          <cell r="S378" t="str">
            <v xml:space="preserve">Pembinaan dan Pengembangan Pemanfaatan Data dan Informasi </v>
          </cell>
          <cell r="T378" t="str">
            <v>DI</v>
          </cell>
          <cell r="U378">
            <v>110040670</v>
          </cell>
          <cell r="V378" t="str">
            <v xml:space="preserve"> Agustus </v>
          </cell>
          <cell r="W378" t="str">
            <v>VIII</v>
          </cell>
          <cell r="X378">
            <v>12</v>
          </cell>
          <cell r="Y378">
            <v>25000</v>
          </cell>
          <cell r="Z378" t="str">
            <v>F</v>
          </cell>
          <cell r="AA378" t="str">
            <v>Medan</v>
          </cell>
        </row>
        <row r="379">
          <cell r="A379">
            <v>372</v>
          </cell>
          <cell r="B379">
            <v>110039315</v>
          </cell>
          <cell r="C379" t="str">
            <v>Indro Prasetyo, ST</v>
          </cell>
          <cell r="D379" t="str">
            <v>III/B</v>
          </cell>
          <cell r="E379" t="str">
            <v xml:space="preserve">Penata Muda Tingkat I </v>
          </cell>
          <cell r="F379" t="str">
            <v xml:space="preserve">Staf Subdit Data dan Informasi </v>
          </cell>
          <cell r="G379" t="str">
            <v>Medan</v>
          </cell>
          <cell r="H379">
            <v>2996500</v>
          </cell>
          <cell r="I379" t="str">
            <v>13  Agustus  2008</v>
          </cell>
          <cell r="J379" t="str">
            <v>15  Agustus  2008</v>
          </cell>
          <cell r="K379" t="e">
            <v>#VALUE!</v>
          </cell>
          <cell r="L379" t="str">
            <v>hari</v>
          </cell>
          <cell r="M379">
            <v>350000</v>
          </cell>
          <cell r="N379">
            <v>215000</v>
          </cell>
          <cell r="O379" t="str">
            <v>Pesawat Terbang</v>
          </cell>
          <cell r="P379" t="str">
            <v>01.0030.0062.524119 ( B )</v>
          </cell>
          <cell r="Q379" t="str">
            <v xml:space="preserve">Informasi dan Publikasi Pembangunan Ditjen. Cipta Karya </v>
          </cell>
          <cell r="R379" t="str">
            <v>Ir. Dwityo A. Soeranto, MURP</v>
          </cell>
          <cell r="S379" t="str">
            <v xml:space="preserve">Pembinaan dan Pengembangan Pemanfaatan Data dan Informasi </v>
          </cell>
          <cell r="T379" t="str">
            <v>DI</v>
          </cell>
          <cell r="U379">
            <v>110040670</v>
          </cell>
          <cell r="V379" t="str">
            <v xml:space="preserve"> Agustus </v>
          </cell>
          <cell r="W379" t="str">
            <v>VIII</v>
          </cell>
          <cell r="X379">
            <v>12</v>
          </cell>
          <cell r="Y379">
            <v>25000</v>
          </cell>
          <cell r="Z379" t="str">
            <v>F</v>
          </cell>
          <cell r="AA379" t="str">
            <v>Medan</v>
          </cell>
        </row>
        <row r="380">
          <cell r="A380">
            <v>373</v>
          </cell>
          <cell r="B380">
            <v>110027460</v>
          </cell>
          <cell r="C380" t="str">
            <v>M. Hasan, BE</v>
          </cell>
          <cell r="D380" t="str">
            <v>III/C</v>
          </cell>
          <cell r="E380" t="str">
            <v xml:space="preserve">Penata </v>
          </cell>
          <cell r="F380" t="str">
            <v xml:space="preserve">Staf Subdit Data dan Informasi </v>
          </cell>
          <cell r="G380" t="str">
            <v>Palembang</v>
          </cell>
          <cell r="H380">
            <v>1430400</v>
          </cell>
          <cell r="I380" t="str">
            <v>13  Agustus  2008</v>
          </cell>
          <cell r="J380" t="str">
            <v>15  Agustus  2008</v>
          </cell>
          <cell r="K380" t="e">
            <v>#VALUE!</v>
          </cell>
          <cell r="L380" t="str">
            <v>hari</v>
          </cell>
          <cell r="M380">
            <v>300000</v>
          </cell>
          <cell r="N380">
            <v>225000</v>
          </cell>
          <cell r="O380" t="str">
            <v>Pesawat Terbang</v>
          </cell>
          <cell r="P380" t="str">
            <v>01.0030.0062.524119 ( B )</v>
          </cell>
          <cell r="Q380" t="str">
            <v xml:space="preserve">Informasi dan Publikasi Pembangunan Ditjen. Cipta Karya </v>
          </cell>
          <cell r="R380" t="str">
            <v>Ir. Dwityo A. Soeranto, MURP</v>
          </cell>
          <cell r="S380" t="str">
            <v xml:space="preserve">Pembinaan dan Pengembangan Pemanfaatan Data dan Informasi </v>
          </cell>
          <cell r="T380" t="str">
            <v>DI</v>
          </cell>
          <cell r="U380">
            <v>110040670</v>
          </cell>
          <cell r="V380" t="str">
            <v xml:space="preserve"> Agustus </v>
          </cell>
          <cell r="W380" t="str">
            <v>VIII</v>
          </cell>
          <cell r="X380">
            <v>12</v>
          </cell>
          <cell r="Y380">
            <v>25000</v>
          </cell>
          <cell r="Z380" t="str">
            <v>F</v>
          </cell>
          <cell r="AA380" t="str">
            <v>Palembang</v>
          </cell>
        </row>
        <row r="381">
          <cell r="A381">
            <v>374</v>
          </cell>
          <cell r="B381" t="str">
            <v>----</v>
          </cell>
          <cell r="C381" t="str">
            <v xml:space="preserve">Nawung Agora S.Sos </v>
          </cell>
          <cell r="D381" t="str">
            <v>III/A</v>
          </cell>
          <cell r="E381" t="str">
            <v xml:space="preserve">Penata Muda </v>
          </cell>
          <cell r="F381" t="str">
            <v xml:space="preserve">Staf Subdit Data dan Informasi </v>
          </cell>
          <cell r="G381" t="str">
            <v>Palembang</v>
          </cell>
          <cell r="H381">
            <v>1430400</v>
          </cell>
          <cell r="I381" t="str">
            <v>13  Agustus  2008</v>
          </cell>
          <cell r="J381" t="str">
            <v>15  Agustus  2008</v>
          </cell>
          <cell r="K381" t="e">
            <v>#VALUE!</v>
          </cell>
          <cell r="L381" t="str">
            <v>hari</v>
          </cell>
          <cell r="M381">
            <v>300000</v>
          </cell>
          <cell r="N381">
            <v>225000</v>
          </cell>
          <cell r="O381" t="str">
            <v>Pesawat Terbang</v>
          </cell>
          <cell r="P381" t="str">
            <v>01.0030.0062.524119 ( B )</v>
          </cell>
          <cell r="Q381" t="str">
            <v xml:space="preserve">Informasi dan Publikasi Pembangunan Ditjen. Cipta Karya </v>
          </cell>
          <cell r="R381" t="str">
            <v>Ir. Dwityo A. Soeranto, MURP</v>
          </cell>
          <cell r="S381" t="str">
            <v xml:space="preserve">Pembinaan dan Pengembangan Pemanfaatan Data dan Informasi </v>
          </cell>
          <cell r="T381" t="str">
            <v>DI</v>
          </cell>
          <cell r="U381">
            <v>110040670</v>
          </cell>
          <cell r="V381" t="str">
            <v xml:space="preserve"> Agustus </v>
          </cell>
          <cell r="W381" t="str">
            <v>VIII</v>
          </cell>
          <cell r="X381">
            <v>12</v>
          </cell>
          <cell r="Y381">
            <v>25000</v>
          </cell>
          <cell r="Z381" t="str">
            <v>F</v>
          </cell>
          <cell r="AA381" t="str">
            <v>Palembang</v>
          </cell>
        </row>
        <row r="382">
          <cell r="A382">
            <v>375</v>
          </cell>
          <cell r="B382">
            <v>110027460</v>
          </cell>
          <cell r="C382" t="str">
            <v>M. Hasan, BE</v>
          </cell>
          <cell r="D382" t="str">
            <v>III/C</v>
          </cell>
          <cell r="E382" t="str">
            <v xml:space="preserve">Penata </v>
          </cell>
          <cell r="F382" t="str">
            <v xml:space="preserve">Staf Subdit Data dan Informasi </v>
          </cell>
          <cell r="G382" t="str">
            <v xml:space="preserve">Makasar </v>
          </cell>
          <cell r="H382">
            <v>0</v>
          </cell>
          <cell r="I382">
            <v>39734</v>
          </cell>
          <cell r="J382">
            <v>39736</v>
          </cell>
          <cell r="K382">
            <v>3</v>
          </cell>
          <cell r="L382" t="str">
            <v>hari</v>
          </cell>
          <cell r="M382">
            <v>350000</v>
          </cell>
          <cell r="N382">
            <v>220000</v>
          </cell>
          <cell r="O382" t="str">
            <v>Pesawat Terbang</v>
          </cell>
          <cell r="Q382" t="e">
            <v>#N/A</v>
          </cell>
          <cell r="R382" t="e">
            <v>#N/A</v>
          </cell>
          <cell r="S382" t="e">
            <v>#N/A</v>
          </cell>
          <cell r="T382" t="e">
            <v>#N/A</v>
          </cell>
          <cell r="U382" t="e">
            <v>#N/A</v>
          </cell>
          <cell r="V382" t="str">
            <v xml:space="preserve">Oktober </v>
          </cell>
          <cell r="W382" t="str">
            <v>X</v>
          </cell>
          <cell r="X382">
            <v>10</v>
          </cell>
          <cell r="Z382" t="str">
            <v>F</v>
          </cell>
          <cell r="AA382" t="str">
            <v>Makasar</v>
          </cell>
        </row>
        <row r="383">
          <cell r="A383">
            <v>376</v>
          </cell>
          <cell r="C383">
            <v>0</v>
          </cell>
          <cell r="D383" t="e">
            <v>#N/A</v>
          </cell>
          <cell r="E383" t="e">
            <v>#N/A</v>
          </cell>
          <cell r="F383" t="e">
            <v>#N/A</v>
          </cell>
          <cell r="H383" t="e">
            <v>#N/A</v>
          </cell>
          <cell r="K383">
            <v>1</v>
          </cell>
          <cell r="L383" t="str">
            <v>hari</v>
          </cell>
          <cell r="M383" t="e">
            <v>#N/A</v>
          </cell>
          <cell r="N383" t="e">
            <v>#N/A</v>
          </cell>
          <cell r="O383" t="str">
            <v>Pesawat Terbang</v>
          </cell>
          <cell r="Q383" t="e">
            <v>#N/A</v>
          </cell>
          <cell r="R383" t="e">
            <v>#N/A</v>
          </cell>
          <cell r="S383" t="e">
            <v>#N/A</v>
          </cell>
          <cell r="T383" t="e">
            <v>#N/A</v>
          </cell>
          <cell r="U383" t="e">
            <v>#N/A</v>
          </cell>
          <cell r="W383" t="e">
            <v>#N/A</v>
          </cell>
          <cell r="Z383" t="str">
            <v>F</v>
          </cell>
        </row>
        <row r="384">
          <cell r="A384">
            <v>377</v>
          </cell>
          <cell r="B384">
            <v>110053700</v>
          </cell>
          <cell r="C384" t="str">
            <v>Ir. Diana Kusumastuti, MT</v>
          </cell>
          <cell r="D384" t="str">
            <v>III/C</v>
          </cell>
          <cell r="E384" t="str">
            <v xml:space="preserve">Penata </v>
          </cell>
          <cell r="F384" t="str">
            <v>Kasi. Rencana Jangka Menengah</v>
          </cell>
          <cell r="G384" t="str">
            <v xml:space="preserve">Makasar </v>
          </cell>
          <cell r="H384">
            <v>2924500</v>
          </cell>
          <cell r="I384">
            <v>39706</v>
          </cell>
          <cell r="J384">
            <v>39709</v>
          </cell>
          <cell r="K384">
            <v>4</v>
          </cell>
          <cell r="L384" t="str">
            <v>hari</v>
          </cell>
          <cell r="M384">
            <v>350000</v>
          </cell>
          <cell r="N384">
            <v>220000</v>
          </cell>
          <cell r="O384" t="str">
            <v>Pesawat Terbang</v>
          </cell>
          <cell r="P384" t="str">
            <v>01.0030.0062.524119 ( B )</v>
          </cell>
          <cell r="Q384" t="str">
            <v xml:space="preserve">Informasi dan Publikasi Pembangunan Ditjen. Cipta Karya </v>
          </cell>
          <cell r="R384" t="str">
            <v>Ir. Dwityo A. Soeranto, MURP</v>
          </cell>
          <cell r="S384" t="str">
            <v xml:space="preserve">Pembinaan dan Pengembangan Pemanfaatan Data dan Informasi </v>
          </cell>
          <cell r="T384" t="str">
            <v>DI</v>
          </cell>
          <cell r="U384">
            <v>110040670</v>
          </cell>
          <cell r="V384" t="str">
            <v xml:space="preserve">September </v>
          </cell>
          <cell r="W384" t="str">
            <v>IX</v>
          </cell>
          <cell r="X384">
            <v>12</v>
          </cell>
          <cell r="Y384">
            <v>30000</v>
          </cell>
          <cell r="Z384" t="str">
            <v>F</v>
          </cell>
          <cell r="AA384" t="str">
            <v>Makasar</v>
          </cell>
        </row>
        <row r="385">
          <cell r="A385">
            <v>378</v>
          </cell>
          <cell r="B385">
            <v>110037773</v>
          </cell>
          <cell r="C385" t="str">
            <v>Bambang Sukamto, SE, MM</v>
          </cell>
          <cell r="D385" t="str">
            <v>III/B</v>
          </cell>
          <cell r="E385" t="str">
            <v xml:space="preserve">Penata Muda Tingkat I </v>
          </cell>
          <cell r="F385" t="str">
            <v>Staf Tata Usaha</v>
          </cell>
          <cell r="G385" t="str">
            <v xml:space="preserve">Makasar </v>
          </cell>
          <cell r="H385">
            <v>3174200</v>
          </cell>
          <cell r="I385">
            <v>39706</v>
          </cell>
          <cell r="J385">
            <v>39709</v>
          </cell>
          <cell r="K385">
            <v>4</v>
          </cell>
          <cell r="L385" t="str">
            <v>hari</v>
          </cell>
          <cell r="M385">
            <v>350000</v>
          </cell>
          <cell r="N385">
            <v>220000</v>
          </cell>
          <cell r="O385" t="str">
            <v>Pesawat Terbang</v>
          </cell>
          <cell r="P385" t="str">
            <v>01.0030.0062.524119 ( B )</v>
          </cell>
          <cell r="Q385" t="str">
            <v xml:space="preserve">Informasi dan Publikasi Pembangunan Ditjen. Cipta Karya </v>
          </cell>
          <cell r="R385" t="str">
            <v>Ir. Dwityo A. Soeranto, MURP</v>
          </cell>
          <cell r="S385" t="str">
            <v xml:space="preserve">Pembinaan dan Pengembangan Pemanfaatan Data dan Informasi </v>
          </cell>
          <cell r="T385" t="str">
            <v>DI</v>
          </cell>
          <cell r="U385">
            <v>110040670</v>
          </cell>
          <cell r="V385" t="str">
            <v xml:space="preserve">September </v>
          </cell>
          <cell r="W385" t="str">
            <v>IX</v>
          </cell>
          <cell r="X385">
            <v>12</v>
          </cell>
          <cell r="Y385">
            <v>30000</v>
          </cell>
          <cell r="Z385" t="str">
            <v>F</v>
          </cell>
          <cell r="AA385" t="str">
            <v>Makasar</v>
          </cell>
        </row>
        <row r="386">
          <cell r="A386">
            <v>379</v>
          </cell>
          <cell r="B386">
            <v>110063343</v>
          </cell>
          <cell r="C386" t="str">
            <v>Elkana Catur, ST</v>
          </cell>
          <cell r="D386" t="str">
            <v>III/A</v>
          </cell>
          <cell r="E386" t="str">
            <v xml:space="preserve">Penata Muda </v>
          </cell>
          <cell r="F386" t="str">
            <v xml:space="preserve">Staf Subdit Data dan Informasi </v>
          </cell>
          <cell r="G386" t="str">
            <v xml:space="preserve">Makasar </v>
          </cell>
          <cell r="H386">
            <v>3362300</v>
          </cell>
          <cell r="I386">
            <v>39706</v>
          </cell>
          <cell r="J386">
            <v>39709</v>
          </cell>
          <cell r="K386">
            <v>4</v>
          </cell>
          <cell r="L386" t="str">
            <v>hari</v>
          </cell>
          <cell r="M386">
            <v>350000</v>
          </cell>
          <cell r="N386">
            <v>220000</v>
          </cell>
          <cell r="O386" t="str">
            <v>Pesawat Terbang</v>
          </cell>
          <cell r="P386" t="str">
            <v>01.0030.0062.524119 ( B )</v>
          </cell>
          <cell r="Q386" t="str">
            <v xml:space="preserve">Informasi dan Publikasi Pembangunan Ditjen. Cipta Karya </v>
          </cell>
          <cell r="R386" t="str">
            <v>Ir. Dwityo A. Soeranto, MURP</v>
          </cell>
          <cell r="S386" t="str">
            <v xml:space="preserve">Pembinaan dan Pengembangan Pemanfaatan Data dan Informasi </v>
          </cell>
          <cell r="T386" t="str">
            <v>DI</v>
          </cell>
          <cell r="U386">
            <v>110040670</v>
          </cell>
          <cell r="V386" t="str">
            <v xml:space="preserve">September </v>
          </cell>
          <cell r="W386" t="str">
            <v>IX</v>
          </cell>
          <cell r="X386">
            <v>12</v>
          </cell>
          <cell r="Y386">
            <v>30000</v>
          </cell>
          <cell r="Z386" t="str">
            <v>F</v>
          </cell>
          <cell r="AA386" t="str">
            <v>Makasar</v>
          </cell>
        </row>
        <row r="387">
          <cell r="A387">
            <v>380</v>
          </cell>
          <cell r="B387">
            <v>110037149</v>
          </cell>
          <cell r="C387" t="str">
            <v>Nurtini, S.Sos</v>
          </cell>
          <cell r="D387" t="str">
            <v>III/C</v>
          </cell>
          <cell r="E387" t="str">
            <v xml:space="preserve">Penata </v>
          </cell>
          <cell r="F387" t="str">
            <v xml:space="preserve">Staf Subdit Data dan Informasi </v>
          </cell>
          <cell r="G387" t="str">
            <v xml:space="preserve">Makasar </v>
          </cell>
          <cell r="H387">
            <v>3174200</v>
          </cell>
          <cell r="I387">
            <v>39706</v>
          </cell>
          <cell r="J387">
            <v>39709</v>
          </cell>
          <cell r="K387">
            <v>4</v>
          </cell>
          <cell r="L387" t="str">
            <v>hari</v>
          </cell>
          <cell r="M387">
            <v>350000</v>
          </cell>
          <cell r="N387">
            <v>220000</v>
          </cell>
          <cell r="O387" t="str">
            <v>Pesawat Terbang</v>
          </cell>
          <cell r="P387" t="str">
            <v>01.0030.0062.524119 ( B )</v>
          </cell>
          <cell r="Q387" t="str">
            <v xml:space="preserve">Informasi dan Publikasi Pembangunan Ditjen. Cipta Karya </v>
          </cell>
          <cell r="R387" t="str">
            <v>Ir. Dwityo A. Soeranto, MURP</v>
          </cell>
          <cell r="S387" t="str">
            <v xml:space="preserve">Pembinaan dan Pengembangan Pemanfaatan Data dan Informasi </v>
          </cell>
          <cell r="T387" t="str">
            <v>DI</v>
          </cell>
          <cell r="U387">
            <v>110040670</v>
          </cell>
          <cell r="V387" t="str">
            <v xml:space="preserve">September </v>
          </cell>
          <cell r="W387" t="str">
            <v>IX</v>
          </cell>
          <cell r="X387">
            <v>12</v>
          </cell>
          <cell r="Y387">
            <v>30000</v>
          </cell>
          <cell r="Z387" t="str">
            <v>F</v>
          </cell>
          <cell r="AA387" t="str">
            <v>Makasar</v>
          </cell>
        </row>
        <row r="388">
          <cell r="A388">
            <v>381</v>
          </cell>
          <cell r="B388" t="str">
            <v>------------</v>
          </cell>
          <cell r="C388" t="str">
            <v>Herry Sinurat</v>
          </cell>
          <cell r="D388" t="str">
            <v>IV/A</v>
          </cell>
          <cell r="E388" t="str">
            <v xml:space="preserve">Pembina </v>
          </cell>
          <cell r="F388" t="str">
            <v>Kepala Bappeda  Prov.  Jawa Timur</v>
          </cell>
          <cell r="G388" t="str">
            <v xml:space="preserve">Makasar </v>
          </cell>
          <cell r="H388">
            <v>3965400</v>
          </cell>
          <cell r="I388">
            <v>39707</v>
          </cell>
          <cell r="J388">
            <v>39709</v>
          </cell>
          <cell r="K388">
            <v>3</v>
          </cell>
          <cell r="L388" t="str">
            <v>hari</v>
          </cell>
          <cell r="M388">
            <v>350000</v>
          </cell>
          <cell r="N388">
            <v>220000</v>
          </cell>
          <cell r="O388" t="str">
            <v>Pesawat Terbang</v>
          </cell>
          <cell r="P388" t="str">
            <v>01.0030.0062.524119 ( B )</v>
          </cell>
          <cell r="Q388" t="str">
            <v xml:space="preserve">Informasi dan Publikasi Pembangunan Ditjen. Cipta Karya </v>
          </cell>
          <cell r="R388" t="str">
            <v>Ir. Dwityo A. Soeranto, MURP</v>
          </cell>
          <cell r="S388" t="str">
            <v xml:space="preserve">Pembinaan dan Pengembangan Pemanfaatan Data dan Informasi </v>
          </cell>
          <cell r="T388" t="str">
            <v>DI</v>
          </cell>
          <cell r="U388">
            <v>110040670</v>
          </cell>
          <cell r="V388" t="str">
            <v xml:space="preserve">September </v>
          </cell>
          <cell r="W388" t="str">
            <v>IX</v>
          </cell>
          <cell r="X388">
            <v>15</v>
          </cell>
          <cell r="Y388">
            <v>30000</v>
          </cell>
          <cell r="Z388" t="str">
            <v>F</v>
          </cell>
          <cell r="AA388" t="str">
            <v>Makasar</v>
          </cell>
        </row>
        <row r="389">
          <cell r="A389">
            <v>382</v>
          </cell>
          <cell r="B389">
            <v>110039315</v>
          </cell>
          <cell r="C389" t="str">
            <v>Indro Prasetyo, ST</v>
          </cell>
          <cell r="D389" t="str">
            <v>III/B</v>
          </cell>
          <cell r="E389" t="str">
            <v xml:space="preserve">Penata Muda Tingkat I </v>
          </cell>
          <cell r="F389" t="str">
            <v xml:space="preserve">Staf Subdit Data dan Informasi </v>
          </cell>
          <cell r="G389" t="str">
            <v>Medan</v>
          </cell>
          <cell r="H389">
            <v>2996500</v>
          </cell>
          <cell r="I389" t="str">
            <v xml:space="preserve"> 8  Sept.  2008</v>
          </cell>
          <cell r="J389" t="str">
            <v>10  Sept.  2008</v>
          </cell>
          <cell r="K389" t="e">
            <v>#VALUE!</v>
          </cell>
          <cell r="L389" t="str">
            <v>hari</v>
          </cell>
          <cell r="M389">
            <v>350000</v>
          </cell>
          <cell r="N389">
            <v>215000</v>
          </cell>
          <cell r="O389" t="str">
            <v>Pesawat Terbang</v>
          </cell>
          <cell r="P389" t="str">
            <v>01.0030.0062.524119 ( A )</v>
          </cell>
          <cell r="Q389" t="str">
            <v>Penyelenggaraan Pameran dan Penyusunan Peta Tematik Bidang Cipta Karya</v>
          </cell>
          <cell r="R389" t="str">
            <v>Ir. Dwityo A. Soeranto, MURP</v>
          </cell>
          <cell r="S389" t="str">
            <v xml:space="preserve">Pembinaan dan Pengembangan Pemanfaatan Data dan Informasi </v>
          </cell>
          <cell r="T389" t="str">
            <v>DI</v>
          </cell>
          <cell r="U389">
            <v>110040670</v>
          </cell>
          <cell r="V389" t="str">
            <v xml:space="preserve">September </v>
          </cell>
          <cell r="W389" t="str">
            <v>IX</v>
          </cell>
          <cell r="X389">
            <v>5</v>
          </cell>
          <cell r="Y389">
            <v>25000</v>
          </cell>
          <cell r="Z389" t="str">
            <v>F</v>
          </cell>
          <cell r="AA389" t="str">
            <v>Medan</v>
          </cell>
        </row>
        <row r="390">
          <cell r="A390">
            <v>383</v>
          </cell>
          <cell r="B390">
            <v>110031791</v>
          </cell>
          <cell r="C390" t="str">
            <v>Ahmad Saal</v>
          </cell>
          <cell r="D390" t="str">
            <v>II/D</v>
          </cell>
          <cell r="E390" t="str">
            <v xml:space="preserve">Pengatur Tingkat I </v>
          </cell>
          <cell r="F390" t="str">
            <v xml:space="preserve">Staf Subdit Data dan Informasi </v>
          </cell>
          <cell r="G390" t="str">
            <v>Medan</v>
          </cell>
          <cell r="H390">
            <v>2677500</v>
          </cell>
          <cell r="I390" t="str">
            <v xml:space="preserve"> 8  Sept.  2008</v>
          </cell>
          <cell r="J390" t="str">
            <v>10  Sept.  2008</v>
          </cell>
          <cell r="K390" t="e">
            <v>#VALUE!</v>
          </cell>
          <cell r="L390" t="str">
            <v>hari</v>
          </cell>
          <cell r="M390">
            <v>350000</v>
          </cell>
          <cell r="N390">
            <v>215000</v>
          </cell>
          <cell r="O390" t="str">
            <v>Pesawat Terbang</v>
          </cell>
          <cell r="P390" t="str">
            <v>01.0030.0062.524119 ( A )</v>
          </cell>
          <cell r="Q390" t="str">
            <v>Penyelenggaraan Pameran dan Penyusunan Peta Tematik Bidang Cipta Karya</v>
          </cell>
          <cell r="R390" t="str">
            <v>Ir. Dwityo A. Soeranto, MURP</v>
          </cell>
          <cell r="S390" t="str">
            <v xml:space="preserve">Pembinaan dan Pengembangan Pemanfaatan Data dan Informasi </v>
          </cell>
          <cell r="T390" t="str">
            <v>DI</v>
          </cell>
          <cell r="U390">
            <v>110040670</v>
          </cell>
          <cell r="V390" t="str">
            <v xml:space="preserve">September </v>
          </cell>
          <cell r="W390" t="str">
            <v>IX</v>
          </cell>
          <cell r="X390">
            <v>5</v>
          </cell>
          <cell r="Y390">
            <v>25000</v>
          </cell>
          <cell r="Z390" t="str">
            <v>F</v>
          </cell>
          <cell r="AA390" t="str">
            <v>Medan</v>
          </cell>
        </row>
        <row r="391">
          <cell r="A391">
            <v>384</v>
          </cell>
          <cell r="B391">
            <v>110047019</v>
          </cell>
          <cell r="C391" t="str">
            <v>Sri Purwati, S.Sos</v>
          </cell>
          <cell r="D391" t="str">
            <v>III/A</v>
          </cell>
          <cell r="E391" t="str">
            <v xml:space="preserve">Penata Muda </v>
          </cell>
          <cell r="F391" t="str">
            <v xml:space="preserve">Staf Subdit Data dan Informasi </v>
          </cell>
          <cell r="G391" t="str">
            <v>Bengkulu</v>
          </cell>
          <cell r="H391">
            <v>1450000</v>
          </cell>
          <cell r="I391" t="str">
            <v xml:space="preserve"> 8  Sept.  2008</v>
          </cell>
          <cell r="J391" t="str">
            <v>10  Sept.  2008</v>
          </cell>
          <cell r="K391" t="e">
            <v>#VALUE!</v>
          </cell>
          <cell r="L391" t="str">
            <v>hari</v>
          </cell>
          <cell r="M391">
            <v>300000</v>
          </cell>
          <cell r="N391">
            <v>220000</v>
          </cell>
          <cell r="O391" t="str">
            <v>Pesawat Terbang</v>
          </cell>
          <cell r="P391" t="str">
            <v>01.0030.0062.524119 ( A )</v>
          </cell>
          <cell r="Q391" t="str">
            <v>Penyelenggaraan Pameran dan Penyusunan Peta Tematik Bidang Cipta Karya</v>
          </cell>
          <cell r="R391" t="str">
            <v>Ir. Dwityo A. Soeranto, MURP</v>
          </cell>
          <cell r="S391" t="str">
            <v xml:space="preserve">Pembinaan dan Pengembangan Pemanfaatan Data dan Informasi </v>
          </cell>
          <cell r="T391" t="str">
            <v>DI</v>
          </cell>
          <cell r="U391">
            <v>110040670</v>
          </cell>
          <cell r="V391" t="str">
            <v xml:space="preserve">September </v>
          </cell>
          <cell r="W391" t="str">
            <v>IX</v>
          </cell>
          <cell r="X391">
            <v>5</v>
          </cell>
          <cell r="Y391">
            <v>8000</v>
          </cell>
          <cell r="Z391" t="str">
            <v>F</v>
          </cell>
          <cell r="AA391" t="str">
            <v>Bengkulu</v>
          </cell>
        </row>
        <row r="392">
          <cell r="A392">
            <v>385</v>
          </cell>
          <cell r="B392" t="str">
            <v>---</v>
          </cell>
          <cell r="C392" t="str">
            <v>Nur Eniwati, SE</v>
          </cell>
          <cell r="D392" t="str">
            <v>III/A</v>
          </cell>
          <cell r="E392" t="str">
            <v xml:space="preserve">Penata Muda </v>
          </cell>
          <cell r="F392" t="str">
            <v xml:space="preserve">Staf Subdit Data dan Informasi </v>
          </cell>
          <cell r="G392" t="str">
            <v>Palembang</v>
          </cell>
          <cell r="H392">
            <v>1364400</v>
          </cell>
          <cell r="I392" t="str">
            <v xml:space="preserve"> 8  Sept.  2008</v>
          </cell>
          <cell r="J392" t="str">
            <v>10  Sept.  2008</v>
          </cell>
          <cell r="K392" t="e">
            <v>#VALUE!</v>
          </cell>
          <cell r="L392" t="str">
            <v>hari</v>
          </cell>
          <cell r="M392">
            <v>300000</v>
          </cell>
          <cell r="N392">
            <v>225000</v>
          </cell>
          <cell r="O392" t="str">
            <v>Pesawat Terbang</v>
          </cell>
          <cell r="P392" t="str">
            <v>01.0030.0062.524119 ( A )</v>
          </cell>
          <cell r="Q392" t="str">
            <v>Penyelenggaraan Pameran dan Penyusunan Peta Tematik Bidang Cipta Karya</v>
          </cell>
          <cell r="R392" t="str">
            <v>Ir. Dwityo A. Soeranto, MURP</v>
          </cell>
          <cell r="S392" t="str">
            <v xml:space="preserve">Pembinaan dan Pengembangan Pemanfaatan Data dan Informasi </v>
          </cell>
          <cell r="T392" t="str">
            <v>DI</v>
          </cell>
          <cell r="U392">
            <v>110040670</v>
          </cell>
          <cell r="V392" t="str">
            <v xml:space="preserve">September </v>
          </cell>
          <cell r="W392" t="str">
            <v>IX</v>
          </cell>
          <cell r="X392">
            <v>5</v>
          </cell>
          <cell r="Y392">
            <v>25000</v>
          </cell>
          <cell r="Z392" t="str">
            <v>F</v>
          </cell>
          <cell r="AA392" t="str">
            <v>Palembang</v>
          </cell>
        </row>
        <row r="393">
          <cell r="A393">
            <v>386</v>
          </cell>
          <cell r="B393">
            <v>110035858</v>
          </cell>
          <cell r="C393" t="str">
            <v>Herni Widayanti, S.Sos</v>
          </cell>
          <cell r="D393" t="str">
            <v>III/B</v>
          </cell>
          <cell r="E393" t="str">
            <v xml:space="preserve">Penata Muda Tingkat I </v>
          </cell>
          <cell r="F393" t="str">
            <v xml:space="preserve">Staf Subdit Data dan Informasi </v>
          </cell>
          <cell r="G393" t="str">
            <v>Palembang</v>
          </cell>
          <cell r="H393">
            <v>1364400</v>
          </cell>
          <cell r="I393" t="str">
            <v xml:space="preserve"> 8  Sept.  2008</v>
          </cell>
          <cell r="J393" t="str">
            <v>10  Sept.  2008</v>
          </cell>
          <cell r="K393" t="e">
            <v>#VALUE!</v>
          </cell>
          <cell r="L393" t="str">
            <v>hari</v>
          </cell>
          <cell r="M393">
            <v>300000</v>
          </cell>
          <cell r="N393">
            <v>225000</v>
          </cell>
          <cell r="O393" t="str">
            <v>Pesawat Terbang</v>
          </cell>
          <cell r="P393" t="str">
            <v>01.0030.0062.524119 ( A )</v>
          </cell>
          <cell r="Q393" t="str">
            <v>Penyelenggaraan Pameran dan Penyusunan Peta Tematik Bidang Cipta Karya</v>
          </cell>
          <cell r="R393" t="str">
            <v>Ir. Dwityo A. Soeranto, MURP</v>
          </cell>
          <cell r="S393" t="str">
            <v xml:space="preserve">Pembinaan dan Pengembangan Pemanfaatan Data dan Informasi </v>
          </cell>
          <cell r="T393" t="str">
            <v>DI</v>
          </cell>
          <cell r="U393">
            <v>110040670</v>
          </cell>
          <cell r="V393" t="str">
            <v xml:space="preserve">September </v>
          </cell>
          <cell r="W393" t="str">
            <v>IX</v>
          </cell>
          <cell r="X393">
            <v>5</v>
          </cell>
          <cell r="Y393">
            <v>25000</v>
          </cell>
          <cell r="Z393" t="str">
            <v>F</v>
          </cell>
          <cell r="AA393" t="str">
            <v>Palembang</v>
          </cell>
        </row>
        <row r="394">
          <cell r="A394">
            <v>387</v>
          </cell>
          <cell r="C394">
            <v>0</v>
          </cell>
          <cell r="D394" t="e">
            <v>#N/A</v>
          </cell>
          <cell r="E394" t="e">
            <v>#N/A</v>
          </cell>
          <cell r="F394" t="e">
            <v>#N/A</v>
          </cell>
          <cell r="H394" t="e">
            <v>#N/A</v>
          </cell>
          <cell r="K394">
            <v>1</v>
          </cell>
          <cell r="L394" t="str">
            <v>hari</v>
          </cell>
          <cell r="M394" t="e">
            <v>#N/A</v>
          </cell>
          <cell r="N394" t="e">
            <v>#N/A</v>
          </cell>
          <cell r="O394" t="str">
            <v>Pesawat Terbang</v>
          </cell>
          <cell r="Q394" t="e">
            <v>#N/A</v>
          </cell>
          <cell r="R394" t="e">
            <v>#N/A</v>
          </cell>
          <cell r="S394" t="e">
            <v>#N/A</v>
          </cell>
          <cell r="T394" t="e">
            <v>#N/A</v>
          </cell>
          <cell r="U394" t="e">
            <v>#N/A</v>
          </cell>
          <cell r="W394" t="e">
            <v>#N/A</v>
          </cell>
          <cell r="Z394" t="str">
            <v>F</v>
          </cell>
        </row>
        <row r="395">
          <cell r="A395">
            <v>388</v>
          </cell>
          <cell r="B395">
            <v>110022820</v>
          </cell>
          <cell r="C395" t="str">
            <v>Irwan Dalimunthe, BAC</v>
          </cell>
          <cell r="D395" t="str">
            <v>III/C</v>
          </cell>
          <cell r="E395" t="str">
            <v xml:space="preserve">Penata </v>
          </cell>
          <cell r="F395" t="str">
            <v>Staf Dit. Bina Program</v>
          </cell>
          <cell r="G395" t="str">
            <v>Medan</v>
          </cell>
          <cell r="H395">
            <v>2677500</v>
          </cell>
          <cell r="I395" t="str">
            <v xml:space="preserve"> 13 Oktober  2008</v>
          </cell>
          <cell r="J395" t="str">
            <v>15 Oktober 2008</v>
          </cell>
          <cell r="K395" t="e">
            <v>#VALUE!</v>
          </cell>
          <cell r="L395" t="str">
            <v>hari</v>
          </cell>
          <cell r="M395">
            <v>350000</v>
          </cell>
          <cell r="N395">
            <v>215000</v>
          </cell>
          <cell r="O395" t="str">
            <v>Pesawat Terbang</v>
          </cell>
          <cell r="P395" t="str">
            <v>01.0030.4544.524119</v>
          </cell>
          <cell r="Q395" t="str">
            <v xml:space="preserve">Pemantauan dan Pengendalian Pinjaman/Hibah Luar Negeri di lingkungan Direktorat Jenderal Cipta Karya </v>
          </cell>
          <cell r="R395" t="str">
            <v>Ir. Dwityo A. Soeranto, MURP</v>
          </cell>
          <cell r="S395" t="str">
            <v xml:space="preserve">Pembinaan dan Pengembangan Pemanfaatan Data dan Informasi </v>
          </cell>
          <cell r="T395" t="str">
            <v>DI</v>
          </cell>
          <cell r="U395">
            <v>110040670</v>
          </cell>
          <cell r="V395" t="str">
            <v xml:space="preserve">Oktober </v>
          </cell>
          <cell r="W395" t="str">
            <v>X</v>
          </cell>
          <cell r="X395">
            <v>10</v>
          </cell>
          <cell r="Y395">
            <v>25000</v>
          </cell>
          <cell r="Z395" t="str">
            <v>F</v>
          </cell>
          <cell r="AA395" t="str">
            <v>Medan</v>
          </cell>
        </row>
        <row r="396">
          <cell r="A396">
            <v>389</v>
          </cell>
          <cell r="B396">
            <v>110063354</v>
          </cell>
          <cell r="C396" t="str">
            <v>Basri</v>
          </cell>
          <cell r="D396" t="str">
            <v>II/A</v>
          </cell>
          <cell r="E396" t="str">
            <v xml:space="preserve">Pengatur Muda </v>
          </cell>
          <cell r="F396" t="str">
            <v>Staf Tata Usaha</v>
          </cell>
          <cell r="G396" t="str">
            <v>Medan</v>
          </cell>
          <cell r="H396">
            <v>2677500</v>
          </cell>
          <cell r="I396" t="str">
            <v xml:space="preserve"> 13 Oktober  2008</v>
          </cell>
          <cell r="J396" t="str">
            <v>15 Oktober 2008</v>
          </cell>
          <cell r="K396" t="e">
            <v>#VALUE!</v>
          </cell>
          <cell r="L396" t="str">
            <v>hari</v>
          </cell>
          <cell r="M396">
            <v>350000</v>
          </cell>
          <cell r="N396">
            <v>215000</v>
          </cell>
          <cell r="O396" t="str">
            <v>Pesawat Terbang</v>
          </cell>
          <cell r="P396" t="str">
            <v>01.0030.4544.524119</v>
          </cell>
          <cell r="Q396" t="str">
            <v xml:space="preserve">Pemantauan dan Pengendalian Pinjaman/Hibah Luar Negeri di lingkungan Direktorat Jenderal Cipta Karya </v>
          </cell>
          <cell r="R396" t="str">
            <v>Ir. Dwityo A. Soeranto, MURP</v>
          </cell>
          <cell r="S396" t="str">
            <v xml:space="preserve">Pembinaan dan Pengembangan Pemanfaatan Data dan Informasi </v>
          </cell>
          <cell r="T396" t="str">
            <v>DI</v>
          </cell>
          <cell r="U396">
            <v>110040670</v>
          </cell>
          <cell r="V396" t="str">
            <v xml:space="preserve">Oktober </v>
          </cell>
          <cell r="W396" t="str">
            <v>X</v>
          </cell>
          <cell r="X396">
            <v>10</v>
          </cell>
          <cell r="Y396">
            <v>25000</v>
          </cell>
          <cell r="Z396" t="str">
            <v>F</v>
          </cell>
          <cell r="AA396" t="str">
            <v>Medan</v>
          </cell>
        </row>
        <row r="397">
          <cell r="A397">
            <v>390</v>
          </cell>
          <cell r="B397">
            <v>110038404</v>
          </cell>
          <cell r="C397" t="str">
            <v>Tjitro Sudiro, BBM</v>
          </cell>
          <cell r="D397" t="str">
            <v>III/C</v>
          </cell>
          <cell r="E397" t="str">
            <v xml:space="preserve">Penata </v>
          </cell>
          <cell r="F397" t="str">
            <v>Staf Dit. Bina Program</v>
          </cell>
          <cell r="G397" t="str">
            <v>Palembang</v>
          </cell>
          <cell r="H397">
            <v>1364400</v>
          </cell>
          <cell r="I397" t="str">
            <v xml:space="preserve"> 15 Oktober  2008</v>
          </cell>
          <cell r="J397" t="str">
            <v>17 Oktober 2008</v>
          </cell>
          <cell r="K397" t="e">
            <v>#VALUE!</v>
          </cell>
          <cell r="L397" t="str">
            <v>hari</v>
          </cell>
          <cell r="M397">
            <v>300000</v>
          </cell>
          <cell r="N397">
            <v>225000</v>
          </cell>
          <cell r="O397" t="str">
            <v>Pesawat Terbang</v>
          </cell>
          <cell r="P397" t="str">
            <v>01.0030.4544.524119</v>
          </cell>
          <cell r="Q397" t="str">
            <v xml:space="preserve">Pemantauan dan Pengendalian Pinjaman/Hibah Luar Negeri di lingkungan Direktorat Jenderal Cipta Karya </v>
          </cell>
          <cell r="R397" t="str">
            <v>Ir. Dwityo A. Soeranto, MURP</v>
          </cell>
          <cell r="S397" t="str">
            <v xml:space="preserve">Pembinaan dan Pengembangan Pemanfaatan Data dan Informasi </v>
          </cell>
          <cell r="T397" t="str">
            <v>DI</v>
          </cell>
          <cell r="U397">
            <v>110040670</v>
          </cell>
          <cell r="V397" t="str">
            <v xml:space="preserve">Oktober </v>
          </cell>
          <cell r="W397" t="str">
            <v>X</v>
          </cell>
          <cell r="X397">
            <v>14</v>
          </cell>
          <cell r="Y397">
            <v>25000</v>
          </cell>
          <cell r="Z397" t="str">
            <v>F</v>
          </cell>
          <cell r="AA397" t="str">
            <v>Palembang</v>
          </cell>
        </row>
        <row r="398">
          <cell r="A398">
            <v>391</v>
          </cell>
          <cell r="B398">
            <v>110032099</v>
          </cell>
          <cell r="C398" t="str">
            <v>Siti Ngafiah</v>
          </cell>
          <cell r="D398" t="str">
            <v>III/B</v>
          </cell>
          <cell r="E398" t="str">
            <v xml:space="preserve">Penata Muda Tingkat I </v>
          </cell>
          <cell r="F398" t="str">
            <v>Staf Tata Usaha</v>
          </cell>
          <cell r="G398" t="str">
            <v>Palembang</v>
          </cell>
          <cell r="H398">
            <v>1364400</v>
          </cell>
          <cell r="I398" t="str">
            <v xml:space="preserve"> 15 Oktober  2008</v>
          </cell>
          <cell r="J398" t="str">
            <v>17 Oktober 2008</v>
          </cell>
          <cell r="K398" t="e">
            <v>#VALUE!</v>
          </cell>
          <cell r="L398" t="str">
            <v>hari</v>
          </cell>
          <cell r="M398">
            <v>300000</v>
          </cell>
          <cell r="N398">
            <v>225000</v>
          </cell>
          <cell r="O398" t="str">
            <v>Pesawat Terbang</v>
          </cell>
          <cell r="P398" t="str">
            <v>01.0030.4544.524119</v>
          </cell>
          <cell r="Q398" t="str">
            <v xml:space="preserve">Pemantauan dan Pengendalian Pinjaman/Hibah Luar Negeri di lingkungan Direktorat Jenderal Cipta Karya </v>
          </cell>
          <cell r="R398" t="str">
            <v>Ir. Dwityo A. Soeranto, MURP</v>
          </cell>
          <cell r="S398" t="str">
            <v xml:space="preserve">Pembinaan dan Pengembangan Pemanfaatan Data dan Informasi </v>
          </cell>
          <cell r="T398" t="str">
            <v>DI</v>
          </cell>
          <cell r="U398">
            <v>110040670</v>
          </cell>
          <cell r="V398" t="str">
            <v xml:space="preserve">Oktober </v>
          </cell>
          <cell r="W398" t="str">
            <v>X</v>
          </cell>
          <cell r="X398">
            <v>14</v>
          </cell>
          <cell r="Y398">
            <v>25000</v>
          </cell>
          <cell r="Z398" t="str">
            <v>F</v>
          </cell>
          <cell r="AA398" t="str">
            <v>Palembang</v>
          </cell>
        </row>
        <row r="399">
          <cell r="A399">
            <v>392</v>
          </cell>
          <cell r="B399">
            <v>110057042</v>
          </cell>
          <cell r="C399" t="str">
            <v>Mursalim,Spd, ST</v>
          </cell>
          <cell r="D399" t="str">
            <v>III/B</v>
          </cell>
          <cell r="E399" t="str">
            <v xml:space="preserve">Penata Muda Tingkat I </v>
          </cell>
          <cell r="F399" t="str">
            <v xml:space="preserve">Staf Subdit Evaluasi Kinerja </v>
          </cell>
          <cell r="G399" t="str">
            <v>Padang</v>
          </cell>
          <cell r="H399">
            <v>1924000</v>
          </cell>
          <cell r="I399" t="str">
            <v xml:space="preserve"> 21 Oktober  2008</v>
          </cell>
          <cell r="J399" t="str">
            <v>23 Oktober 2008</v>
          </cell>
          <cell r="K399" t="e">
            <v>#VALUE!</v>
          </cell>
          <cell r="L399" t="str">
            <v>hari</v>
          </cell>
          <cell r="M399">
            <v>300000</v>
          </cell>
          <cell r="N399">
            <v>240000</v>
          </cell>
          <cell r="O399" t="str">
            <v>Pesawat Terbang</v>
          </cell>
          <cell r="P399" t="str">
            <v>01.0030.4544.524119</v>
          </cell>
          <cell r="Q399" t="str">
            <v xml:space="preserve">Pemantauan dan Pengendalian Pinjaman/Hibah Luar Negeri di lingkungan Direktorat Jenderal Cipta Karya </v>
          </cell>
          <cell r="R399" t="str">
            <v>Ir. Dwityo A. Soeranto, MURP</v>
          </cell>
          <cell r="S399" t="str">
            <v xml:space="preserve">Pembinaan dan Pengembangan Pemanfaatan Data dan Informasi </v>
          </cell>
          <cell r="T399" t="str">
            <v>DI</v>
          </cell>
          <cell r="U399">
            <v>110040670</v>
          </cell>
          <cell r="V399" t="str">
            <v xml:space="preserve">Oktober </v>
          </cell>
          <cell r="W399" t="str">
            <v>X</v>
          </cell>
          <cell r="X399">
            <v>20</v>
          </cell>
          <cell r="Y399">
            <v>25000</v>
          </cell>
          <cell r="Z399" t="str">
            <v>F</v>
          </cell>
          <cell r="AA399" t="str">
            <v>Padang</v>
          </cell>
        </row>
        <row r="400">
          <cell r="A400">
            <v>393</v>
          </cell>
          <cell r="B400">
            <v>110061530</v>
          </cell>
          <cell r="C400" t="str">
            <v>Murtado</v>
          </cell>
          <cell r="D400" t="str">
            <v>II/A</v>
          </cell>
          <cell r="E400" t="str">
            <v xml:space="preserve">Pengatur Muda </v>
          </cell>
          <cell r="F400" t="str">
            <v>Staf Dit. Bina Program</v>
          </cell>
          <cell r="G400" t="str">
            <v>Padang</v>
          </cell>
          <cell r="H400">
            <v>1924000</v>
          </cell>
          <cell r="I400" t="str">
            <v xml:space="preserve"> 21 Oktober  2008</v>
          </cell>
          <cell r="J400" t="str">
            <v>23 Oktober 2008</v>
          </cell>
          <cell r="K400" t="e">
            <v>#VALUE!</v>
          </cell>
          <cell r="L400" t="str">
            <v>hari</v>
          </cell>
          <cell r="M400">
            <v>300000</v>
          </cell>
          <cell r="N400">
            <v>240000</v>
          </cell>
          <cell r="O400" t="str">
            <v>Pesawat Terbang</v>
          </cell>
          <cell r="P400" t="str">
            <v>01.0030.4544.524119</v>
          </cell>
          <cell r="Q400" t="str">
            <v xml:space="preserve">Pemantauan dan Pengendalian Pinjaman/Hibah Luar Negeri di lingkungan Direktorat Jenderal Cipta Karya </v>
          </cell>
          <cell r="R400" t="str">
            <v>Ir. Dwityo A. Soeranto, MURP</v>
          </cell>
          <cell r="S400" t="str">
            <v xml:space="preserve">Pembinaan dan Pengembangan Pemanfaatan Data dan Informasi </v>
          </cell>
          <cell r="T400" t="str">
            <v>DI</v>
          </cell>
          <cell r="U400">
            <v>110040670</v>
          </cell>
          <cell r="V400" t="str">
            <v xml:space="preserve">Oktober </v>
          </cell>
          <cell r="W400" t="str">
            <v>X</v>
          </cell>
          <cell r="X400">
            <v>20</v>
          </cell>
          <cell r="Y400">
            <v>25000</v>
          </cell>
          <cell r="Z400" t="str">
            <v>F</v>
          </cell>
          <cell r="AA400" t="str">
            <v>Padang</v>
          </cell>
        </row>
        <row r="401">
          <cell r="A401">
            <v>394</v>
          </cell>
          <cell r="B401">
            <v>110055968</v>
          </cell>
          <cell r="C401" t="str">
            <v>Roewinny Natadiredja, SE</v>
          </cell>
          <cell r="D401" t="str">
            <v>III/A</v>
          </cell>
          <cell r="E401" t="str">
            <v xml:space="preserve">Penata Muda </v>
          </cell>
          <cell r="F401" t="str">
            <v>Staf Tata Usaha</v>
          </cell>
          <cell r="G401" t="str">
            <v>Jambi</v>
          </cell>
          <cell r="H401">
            <v>1552000</v>
          </cell>
          <cell r="I401" t="str">
            <v xml:space="preserve"> 27 Oktober  2008</v>
          </cell>
          <cell r="J401" t="str">
            <v>29 Oktober 2008</v>
          </cell>
          <cell r="K401" t="e">
            <v>#VALUE!</v>
          </cell>
          <cell r="L401" t="str">
            <v>hari</v>
          </cell>
          <cell r="M401">
            <v>300000</v>
          </cell>
          <cell r="N401">
            <v>165000</v>
          </cell>
          <cell r="O401" t="str">
            <v>Pesawat Terbang</v>
          </cell>
          <cell r="P401" t="str">
            <v>01.0030.4544.524119</v>
          </cell>
          <cell r="Q401" t="str">
            <v xml:space="preserve">Pemantauan dan Pengendalian Pinjaman/Hibah Luar Negeri di lingkungan Direktorat Jenderal Cipta Karya </v>
          </cell>
          <cell r="R401" t="str">
            <v>Ir. Dwityo A. Soeranto, MURP</v>
          </cell>
          <cell r="S401" t="str">
            <v xml:space="preserve">Pembinaan dan Pengembangan Pemanfaatan Data dan Informasi </v>
          </cell>
          <cell r="T401" t="str">
            <v>DI</v>
          </cell>
          <cell r="U401">
            <v>110040670</v>
          </cell>
          <cell r="V401" t="str">
            <v xml:space="preserve">Oktober </v>
          </cell>
          <cell r="W401" t="str">
            <v>X</v>
          </cell>
          <cell r="X401">
            <v>24</v>
          </cell>
          <cell r="Y401">
            <v>8000</v>
          </cell>
          <cell r="Z401" t="str">
            <v>F</v>
          </cell>
          <cell r="AA401" t="str">
            <v>Jambi</v>
          </cell>
        </row>
        <row r="402">
          <cell r="A402">
            <v>395</v>
          </cell>
          <cell r="B402">
            <v>110057447</v>
          </cell>
          <cell r="C402" t="str">
            <v>Danur Wenda Utami, SE, MM</v>
          </cell>
          <cell r="D402" t="str">
            <v>III/A</v>
          </cell>
          <cell r="E402" t="str">
            <v xml:space="preserve">Penata Muda </v>
          </cell>
          <cell r="F402" t="str">
            <v>Staf Setditjen. Cipta Karya</v>
          </cell>
          <cell r="G402" t="str">
            <v>Jambi</v>
          </cell>
          <cell r="H402">
            <v>1552000</v>
          </cell>
          <cell r="I402" t="str">
            <v xml:space="preserve"> 27 Oktober  2008</v>
          </cell>
          <cell r="J402" t="str">
            <v>29 Oktober 2008</v>
          </cell>
          <cell r="K402" t="e">
            <v>#VALUE!</v>
          </cell>
          <cell r="L402" t="str">
            <v>hari</v>
          </cell>
          <cell r="M402">
            <v>300000</v>
          </cell>
          <cell r="N402">
            <v>165000</v>
          </cell>
          <cell r="O402" t="str">
            <v>Pesawat Terbang</v>
          </cell>
          <cell r="P402" t="str">
            <v>01.0030.4544.524119</v>
          </cell>
          <cell r="Q402" t="str">
            <v xml:space="preserve">Pemantauan dan Pengendalian Pinjaman/Hibah Luar Negeri di lingkungan Direktorat Jenderal Cipta Karya </v>
          </cell>
          <cell r="R402" t="str">
            <v>Ir. Dwityo A. Soeranto, MURP</v>
          </cell>
          <cell r="S402" t="str">
            <v xml:space="preserve">Pembinaan dan Pengembangan Pemanfaatan Data dan Informasi </v>
          </cell>
          <cell r="T402" t="str">
            <v>DI</v>
          </cell>
          <cell r="U402">
            <v>110040670</v>
          </cell>
          <cell r="V402" t="str">
            <v xml:space="preserve">Oktober </v>
          </cell>
          <cell r="W402" t="str">
            <v>X</v>
          </cell>
          <cell r="X402">
            <v>24</v>
          </cell>
          <cell r="Y402">
            <v>8000</v>
          </cell>
          <cell r="Z402" t="str">
            <v>F</v>
          </cell>
          <cell r="AA402" t="str">
            <v>Jambi</v>
          </cell>
        </row>
        <row r="403">
          <cell r="A403">
            <v>396</v>
          </cell>
          <cell r="B403">
            <v>110035900</v>
          </cell>
          <cell r="C403" t="str">
            <v>Herry Purwadi, SH</v>
          </cell>
          <cell r="D403" t="str">
            <v>III/D</v>
          </cell>
          <cell r="E403" t="str">
            <v>Penata Tingkat I</v>
          </cell>
          <cell r="F403" t="str">
            <v>Staf Dit. Bina Program</v>
          </cell>
          <cell r="G403" t="str">
            <v>Denpasar</v>
          </cell>
          <cell r="H403">
            <v>2148200</v>
          </cell>
          <cell r="I403" t="str">
            <v xml:space="preserve"> 27 Oktober  2008</v>
          </cell>
          <cell r="J403" t="str">
            <v>29 Oktober 2008</v>
          </cell>
          <cell r="K403" t="e">
            <v>#VALUE!</v>
          </cell>
          <cell r="L403" t="str">
            <v>hari</v>
          </cell>
          <cell r="M403">
            <v>300000</v>
          </cell>
          <cell r="N403">
            <v>220000</v>
          </cell>
          <cell r="O403" t="str">
            <v>Pesawat Terbang</v>
          </cell>
          <cell r="P403" t="str">
            <v>01.0030.4544.524119</v>
          </cell>
          <cell r="Q403" t="str">
            <v xml:space="preserve">Pemantauan dan Pengendalian Pinjaman/Hibah Luar Negeri di lingkungan Direktorat Jenderal Cipta Karya </v>
          </cell>
          <cell r="R403" t="str">
            <v>Ir. Dwityo A. Soeranto, MURP</v>
          </cell>
          <cell r="S403" t="str">
            <v xml:space="preserve">Pembinaan dan Pengembangan Pemanfaatan Data dan Informasi </v>
          </cell>
          <cell r="T403" t="str">
            <v>DI</v>
          </cell>
          <cell r="U403">
            <v>110040670</v>
          </cell>
          <cell r="V403" t="str">
            <v xml:space="preserve">Oktober </v>
          </cell>
          <cell r="W403" t="str">
            <v>X</v>
          </cell>
          <cell r="X403">
            <v>24</v>
          </cell>
          <cell r="Y403">
            <v>30000</v>
          </cell>
          <cell r="Z403" t="str">
            <v>F</v>
          </cell>
          <cell r="AA403" t="str">
            <v>Denpasar</v>
          </cell>
        </row>
        <row r="404">
          <cell r="A404">
            <v>397</v>
          </cell>
          <cell r="B404">
            <v>110055972</v>
          </cell>
          <cell r="C404" t="str">
            <v>Tukiman</v>
          </cell>
          <cell r="D404" t="str">
            <v>II/A</v>
          </cell>
          <cell r="E404" t="str">
            <v xml:space="preserve">Pengatur Muda </v>
          </cell>
          <cell r="F404" t="str">
            <v>Staf Tata Usaha</v>
          </cell>
          <cell r="G404" t="str">
            <v>Denpasar</v>
          </cell>
          <cell r="H404">
            <v>2148200</v>
          </cell>
          <cell r="I404" t="str">
            <v xml:space="preserve"> 27 Oktober  2008</v>
          </cell>
          <cell r="J404" t="str">
            <v>29 Oktober 2008</v>
          </cell>
          <cell r="K404" t="e">
            <v>#VALUE!</v>
          </cell>
          <cell r="L404" t="str">
            <v>hari</v>
          </cell>
          <cell r="M404">
            <v>300000</v>
          </cell>
          <cell r="N404">
            <v>220000</v>
          </cell>
          <cell r="O404" t="str">
            <v>Pesawat Terbang</v>
          </cell>
          <cell r="P404" t="str">
            <v>01.0030.4544.524119</v>
          </cell>
          <cell r="Q404" t="str">
            <v xml:space="preserve">Pemantauan dan Pengendalian Pinjaman/Hibah Luar Negeri di lingkungan Direktorat Jenderal Cipta Karya </v>
          </cell>
          <cell r="R404" t="str">
            <v>Ir. Dwityo A. Soeranto, MURP</v>
          </cell>
          <cell r="S404" t="str">
            <v xml:space="preserve">Pembinaan dan Pengembangan Pemanfaatan Data dan Informasi </v>
          </cell>
          <cell r="T404" t="str">
            <v>DI</v>
          </cell>
          <cell r="U404">
            <v>110040670</v>
          </cell>
          <cell r="V404" t="str">
            <v xml:space="preserve">Oktober </v>
          </cell>
          <cell r="W404" t="str">
            <v>X</v>
          </cell>
          <cell r="X404">
            <v>24</v>
          </cell>
          <cell r="Y404">
            <v>30000</v>
          </cell>
          <cell r="Z404" t="str">
            <v>F</v>
          </cell>
          <cell r="AA404" t="str">
            <v>Denpasar</v>
          </cell>
        </row>
        <row r="405">
          <cell r="A405">
            <v>398</v>
          </cell>
          <cell r="C405">
            <v>0</v>
          </cell>
          <cell r="D405" t="e">
            <v>#N/A</v>
          </cell>
          <cell r="E405" t="e">
            <v>#N/A</v>
          </cell>
          <cell r="F405" t="e">
            <v>#N/A</v>
          </cell>
          <cell r="H405" t="e">
            <v>#N/A</v>
          </cell>
          <cell r="K405">
            <v>1</v>
          </cell>
          <cell r="L405" t="str">
            <v>hari</v>
          </cell>
          <cell r="M405" t="e">
            <v>#N/A</v>
          </cell>
          <cell r="N405" t="e">
            <v>#N/A</v>
          </cell>
          <cell r="O405" t="str">
            <v>Pesawat Terbang</v>
          </cell>
          <cell r="Q405" t="e">
            <v>#N/A</v>
          </cell>
          <cell r="R405" t="e">
            <v>#N/A</v>
          </cell>
          <cell r="S405" t="e">
            <v>#N/A</v>
          </cell>
          <cell r="T405" t="e">
            <v>#N/A</v>
          </cell>
          <cell r="U405" t="e">
            <v>#N/A</v>
          </cell>
          <cell r="W405" t="e">
            <v>#N/A</v>
          </cell>
          <cell r="Z405" t="str">
            <v>F</v>
          </cell>
        </row>
        <row r="406">
          <cell r="A406">
            <v>399</v>
          </cell>
          <cell r="B406">
            <v>110027460</v>
          </cell>
          <cell r="C406" t="str">
            <v>M. Hasan, BE</v>
          </cell>
          <cell r="D406" t="str">
            <v>III/C</v>
          </cell>
          <cell r="E406" t="str">
            <v xml:space="preserve">Penata </v>
          </cell>
          <cell r="F406" t="str">
            <v xml:space="preserve">Staf Subdit Data dan Informasi </v>
          </cell>
          <cell r="G406" t="str">
            <v>Mataram</v>
          </cell>
          <cell r="H406">
            <v>2385200</v>
          </cell>
          <cell r="I406" t="str">
            <v>20 Oktober  2008</v>
          </cell>
          <cell r="J406" t="str">
            <v>22 Oktober 2008</v>
          </cell>
          <cell r="K406" t="e">
            <v>#VALUE!</v>
          </cell>
          <cell r="L406" t="str">
            <v>hari</v>
          </cell>
          <cell r="M406">
            <v>350000</v>
          </cell>
          <cell r="N406">
            <v>215000</v>
          </cell>
          <cell r="O406" t="str">
            <v>Pesawat Terbang</v>
          </cell>
          <cell r="P406" t="str">
            <v>01.0030.0062.524119 ( A )</v>
          </cell>
          <cell r="Q406" t="str">
            <v>Penyelenggaraan Pameran dan Penyusunan Peta Tematik Bidang Cipta Karya</v>
          </cell>
          <cell r="R406" t="str">
            <v>Ir. Dwityo A. Soeranto, MURP</v>
          </cell>
          <cell r="S406" t="str">
            <v xml:space="preserve">Pembinaan dan Pengembangan Pemanfaatan Data dan Informasi </v>
          </cell>
          <cell r="T406" t="str">
            <v>DI</v>
          </cell>
          <cell r="U406">
            <v>110040670</v>
          </cell>
          <cell r="V406" t="str">
            <v xml:space="preserve">Oktober </v>
          </cell>
          <cell r="W406" t="str">
            <v>X</v>
          </cell>
          <cell r="X406">
            <v>17</v>
          </cell>
          <cell r="Y406">
            <v>20000</v>
          </cell>
          <cell r="Z406" t="str">
            <v>F</v>
          </cell>
          <cell r="AA406" t="str">
            <v>Mataram</v>
          </cell>
        </row>
        <row r="407">
          <cell r="A407">
            <v>400</v>
          </cell>
          <cell r="B407" t="str">
            <v>--</v>
          </cell>
          <cell r="C407" t="str">
            <v>Djati Waluyo W, Amd</v>
          </cell>
          <cell r="D407" t="str">
            <v>II/B</v>
          </cell>
          <cell r="E407" t="str">
            <v>Pengatur Muda Tingkat I</v>
          </cell>
          <cell r="F407" t="str">
            <v xml:space="preserve">Staf Subdit Data dan Informasi </v>
          </cell>
          <cell r="G407" t="str">
            <v>Mataram</v>
          </cell>
          <cell r="H407">
            <v>2385200</v>
          </cell>
          <cell r="I407" t="str">
            <v>20 Oktober  2008</v>
          </cell>
          <cell r="J407" t="str">
            <v>22 Oktober 2008</v>
          </cell>
          <cell r="K407" t="e">
            <v>#VALUE!</v>
          </cell>
          <cell r="L407" t="str">
            <v>hari</v>
          </cell>
          <cell r="M407">
            <v>350000</v>
          </cell>
          <cell r="N407">
            <v>215000</v>
          </cell>
          <cell r="O407" t="str">
            <v>Pesawat Terbang</v>
          </cell>
          <cell r="P407" t="str">
            <v>01.0030.0062.524119 ( A )</v>
          </cell>
          <cell r="Q407" t="str">
            <v>Penyelenggaraan Pameran dan Penyusunan Peta Tematik Bidang Cipta Karya</v>
          </cell>
          <cell r="R407" t="str">
            <v>Ir. Dwityo A. Soeranto, MURP</v>
          </cell>
          <cell r="S407" t="str">
            <v xml:space="preserve">Pembinaan dan Pengembangan Pemanfaatan Data dan Informasi </v>
          </cell>
          <cell r="T407" t="str">
            <v>DI</v>
          </cell>
          <cell r="U407">
            <v>110040670</v>
          </cell>
          <cell r="V407" t="str">
            <v xml:space="preserve">Oktober </v>
          </cell>
          <cell r="W407" t="str">
            <v>X</v>
          </cell>
          <cell r="X407">
            <v>17</v>
          </cell>
          <cell r="Y407">
            <v>20000</v>
          </cell>
          <cell r="Z407" t="str">
            <v>F</v>
          </cell>
          <cell r="AA407" t="str">
            <v>Mataram</v>
          </cell>
        </row>
        <row r="408">
          <cell r="A408">
            <v>401</v>
          </cell>
          <cell r="C408">
            <v>0</v>
          </cell>
          <cell r="D408" t="e">
            <v>#N/A</v>
          </cell>
          <cell r="E408" t="e">
            <v>#N/A</v>
          </cell>
          <cell r="F408" t="e">
            <v>#N/A</v>
          </cell>
          <cell r="H408" t="e">
            <v>#N/A</v>
          </cell>
          <cell r="K408">
            <v>1</v>
          </cell>
          <cell r="L408" t="str">
            <v>hari</v>
          </cell>
          <cell r="M408" t="e">
            <v>#N/A</v>
          </cell>
          <cell r="N408" t="e">
            <v>#N/A</v>
          </cell>
          <cell r="O408" t="str">
            <v>Pesawat Terbang</v>
          </cell>
          <cell r="Q408" t="e">
            <v>#N/A</v>
          </cell>
          <cell r="R408" t="e">
            <v>#N/A</v>
          </cell>
          <cell r="S408" t="e">
            <v>#N/A</v>
          </cell>
          <cell r="T408" t="e">
            <v>#N/A</v>
          </cell>
          <cell r="U408" t="e">
            <v>#N/A</v>
          </cell>
          <cell r="W408" t="e">
            <v>#N/A</v>
          </cell>
          <cell r="Z408" t="str">
            <v>F</v>
          </cell>
        </row>
        <row r="409">
          <cell r="A409">
            <v>402</v>
          </cell>
          <cell r="B409">
            <v>110032432</v>
          </cell>
          <cell r="C409" t="str">
            <v>Drs. Oka Djauhari, MSi</v>
          </cell>
          <cell r="D409" t="str">
            <v>IV/A</v>
          </cell>
          <cell r="E409" t="str">
            <v xml:space="preserve">Pembina </v>
          </cell>
          <cell r="F409" t="str">
            <v xml:space="preserve">Kepala Balai Produksi </v>
          </cell>
          <cell r="G409" t="str">
            <v>Jakarta</v>
          </cell>
          <cell r="H409">
            <v>1926900</v>
          </cell>
          <cell r="I409">
            <v>39679</v>
          </cell>
          <cell r="J409">
            <v>39682</v>
          </cell>
          <cell r="K409">
            <v>4</v>
          </cell>
          <cell r="L409" t="str">
            <v>hari</v>
          </cell>
          <cell r="M409">
            <v>300000</v>
          </cell>
          <cell r="N409">
            <v>165000</v>
          </cell>
          <cell r="O409" t="str">
            <v>Pesawat Terbang</v>
          </cell>
          <cell r="P409" t="str">
            <v>01.0030.0062.524119 ( B )</v>
          </cell>
          <cell r="Q409" t="str">
            <v xml:space="preserve">Informasi dan Publikasi Pembangunan Ditjen. Cipta Karya </v>
          </cell>
          <cell r="R409" t="str">
            <v>Ir. Dwityo A. Soeranto, MURP</v>
          </cell>
          <cell r="S409" t="str">
            <v xml:space="preserve">Pembinaan dan Pengembangan Pemanfaatan Data dan Informasi </v>
          </cell>
          <cell r="T409" t="str">
            <v>DI</v>
          </cell>
          <cell r="U409">
            <v>110040670</v>
          </cell>
          <cell r="V409" t="str">
            <v xml:space="preserve"> Agustus </v>
          </cell>
          <cell r="W409" t="str">
            <v>VIII</v>
          </cell>
          <cell r="X409">
            <v>15</v>
          </cell>
          <cell r="Y409">
            <v>30000</v>
          </cell>
          <cell r="Z409" t="str">
            <v>F</v>
          </cell>
          <cell r="AA409" t="str">
            <v>Jakarta</v>
          </cell>
        </row>
        <row r="410">
          <cell r="A410">
            <v>403</v>
          </cell>
          <cell r="B410">
            <v>110045989</v>
          </cell>
          <cell r="C410" t="str">
            <v>Sumantri</v>
          </cell>
          <cell r="D410" t="str">
            <v>III/A</v>
          </cell>
          <cell r="E410" t="str">
            <v xml:space="preserve">Penata Muda </v>
          </cell>
          <cell r="F410" t="str">
            <v xml:space="preserve">Staf  Balai  Produksi </v>
          </cell>
          <cell r="G410" t="str">
            <v>Jakarta</v>
          </cell>
          <cell r="H410">
            <v>1926900</v>
          </cell>
          <cell r="I410">
            <v>39679</v>
          </cell>
          <cell r="J410">
            <v>39682</v>
          </cell>
          <cell r="K410">
            <v>4</v>
          </cell>
          <cell r="L410" t="str">
            <v>hari</v>
          </cell>
          <cell r="M410">
            <v>300000</v>
          </cell>
          <cell r="N410">
            <v>165000</v>
          </cell>
          <cell r="O410" t="str">
            <v>Pesawat Terbang</v>
          </cell>
          <cell r="P410" t="str">
            <v>01.0030.0062.524119 ( B )</v>
          </cell>
          <cell r="Q410" t="str">
            <v xml:space="preserve">Informasi dan Publikasi Pembangunan Ditjen. Cipta Karya </v>
          </cell>
          <cell r="R410" t="str">
            <v>Ir. Dwityo A. Soeranto, MURP</v>
          </cell>
          <cell r="S410" t="str">
            <v xml:space="preserve">Pembinaan dan Pengembangan Pemanfaatan Data dan Informasi </v>
          </cell>
          <cell r="T410" t="str">
            <v>DI</v>
          </cell>
          <cell r="U410">
            <v>110040670</v>
          </cell>
          <cell r="V410" t="str">
            <v xml:space="preserve"> Agustus </v>
          </cell>
          <cell r="W410" t="str">
            <v>VIII</v>
          </cell>
          <cell r="X410">
            <v>15</v>
          </cell>
          <cell r="Y410">
            <v>30000</v>
          </cell>
          <cell r="Z410" t="str">
            <v>F</v>
          </cell>
          <cell r="AA410" t="str">
            <v>Jakarta</v>
          </cell>
        </row>
        <row r="411">
          <cell r="A411">
            <v>404</v>
          </cell>
          <cell r="B411">
            <v>110046675</v>
          </cell>
          <cell r="C411" t="str">
            <v>Gatot Harijono, S.Sos</v>
          </cell>
          <cell r="D411" t="str">
            <v>III/B</v>
          </cell>
          <cell r="E411" t="str">
            <v xml:space="preserve">Penata Muda Tingkat I </v>
          </cell>
          <cell r="F411" t="str">
            <v xml:space="preserve">Kasubsi.  Pelaksana  Produksi </v>
          </cell>
          <cell r="G411" t="str">
            <v>Jakarta</v>
          </cell>
          <cell r="H411">
            <v>1926900</v>
          </cell>
          <cell r="I411">
            <v>39679</v>
          </cell>
          <cell r="J411">
            <v>39682</v>
          </cell>
          <cell r="K411">
            <v>4</v>
          </cell>
          <cell r="L411" t="str">
            <v>hari</v>
          </cell>
          <cell r="M411">
            <v>300000</v>
          </cell>
          <cell r="N411">
            <v>165000</v>
          </cell>
          <cell r="O411" t="str">
            <v>Pesawat Terbang</v>
          </cell>
          <cell r="P411" t="str">
            <v>01.0030.0062.524119 ( B )</v>
          </cell>
          <cell r="Q411" t="str">
            <v xml:space="preserve">Informasi dan Publikasi Pembangunan Ditjen. Cipta Karya </v>
          </cell>
          <cell r="R411" t="str">
            <v>Ir. Dwityo A. Soeranto, MURP</v>
          </cell>
          <cell r="S411" t="str">
            <v xml:space="preserve">Pembinaan dan Pengembangan Pemanfaatan Data dan Informasi </v>
          </cell>
          <cell r="T411" t="str">
            <v>DI</v>
          </cell>
          <cell r="U411">
            <v>110040670</v>
          </cell>
          <cell r="V411" t="str">
            <v xml:space="preserve"> Agustus </v>
          </cell>
          <cell r="W411" t="str">
            <v>VIII</v>
          </cell>
          <cell r="X411">
            <v>15</v>
          </cell>
          <cell r="Y411">
            <v>30000</v>
          </cell>
          <cell r="Z411" t="str">
            <v>F</v>
          </cell>
          <cell r="AA411" t="str">
            <v>Jakarta</v>
          </cell>
        </row>
        <row r="412">
          <cell r="A412">
            <v>405</v>
          </cell>
          <cell r="B412" t="str">
            <v>-------------</v>
          </cell>
          <cell r="C412" t="str">
            <v>Puguh Miswantoro, ST</v>
          </cell>
          <cell r="D412" t="str">
            <v>III/A</v>
          </cell>
          <cell r="E412" t="str">
            <v xml:space="preserve">Penata Muda </v>
          </cell>
          <cell r="F412" t="str">
            <v xml:space="preserve">Staf  Balai  Produksi </v>
          </cell>
          <cell r="G412" t="str">
            <v>Jakarta</v>
          </cell>
          <cell r="H412">
            <v>1926900</v>
          </cell>
          <cell r="I412">
            <v>39679</v>
          </cell>
          <cell r="J412">
            <v>39682</v>
          </cell>
          <cell r="K412">
            <v>4</v>
          </cell>
          <cell r="L412" t="str">
            <v>hari</v>
          </cell>
          <cell r="M412">
            <v>300000</v>
          </cell>
          <cell r="N412">
            <v>165000</v>
          </cell>
          <cell r="O412" t="str">
            <v>Pesawat Terbang</v>
          </cell>
          <cell r="P412" t="str">
            <v>01.0030.0062.524119 ( B )</v>
          </cell>
          <cell r="Q412" t="str">
            <v xml:space="preserve">Informasi dan Publikasi Pembangunan Ditjen. Cipta Karya </v>
          </cell>
          <cell r="R412" t="str">
            <v>Ir. Dwityo A. Soeranto, MURP</v>
          </cell>
          <cell r="S412" t="str">
            <v xml:space="preserve">Pembinaan dan Pengembangan Pemanfaatan Data dan Informasi </v>
          </cell>
          <cell r="T412" t="str">
            <v>DI</v>
          </cell>
          <cell r="U412">
            <v>110040670</v>
          </cell>
          <cell r="V412" t="str">
            <v xml:space="preserve"> Agustus </v>
          </cell>
          <cell r="W412" t="str">
            <v>VIII</v>
          </cell>
          <cell r="X412">
            <v>15</v>
          </cell>
          <cell r="Y412">
            <v>30000</v>
          </cell>
          <cell r="Z412" t="str">
            <v>F</v>
          </cell>
          <cell r="AA412" t="str">
            <v>Jakarta</v>
          </cell>
        </row>
        <row r="413">
          <cell r="A413">
            <v>406</v>
          </cell>
          <cell r="B413">
            <v>110032432</v>
          </cell>
          <cell r="C413" t="str">
            <v>Drs. Oka Djauhari, MSi</v>
          </cell>
          <cell r="D413" t="str">
            <v>IV/A</v>
          </cell>
          <cell r="E413" t="str">
            <v xml:space="preserve">Pembina </v>
          </cell>
          <cell r="F413" t="str">
            <v xml:space="preserve">Kepala Balai Produksi </v>
          </cell>
          <cell r="G413" t="str">
            <v>Makasar</v>
          </cell>
          <cell r="H413">
            <v>3965400</v>
          </cell>
          <cell r="I413">
            <v>39694</v>
          </cell>
          <cell r="J413">
            <v>39697</v>
          </cell>
          <cell r="K413">
            <v>4</v>
          </cell>
          <cell r="L413" t="str">
            <v>hari</v>
          </cell>
          <cell r="M413">
            <v>350000</v>
          </cell>
          <cell r="N413">
            <v>220000</v>
          </cell>
          <cell r="O413" t="str">
            <v>Pesawat Terbang</v>
          </cell>
          <cell r="P413" t="str">
            <v>01.0030.0062.524119 ( B )</v>
          </cell>
          <cell r="Q413" t="str">
            <v xml:space="preserve">Informasi dan Publikasi Pembangunan Ditjen. Cipta Karya </v>
          </cell>
          <cell r="R413" t="str">
            <v>Ir. Dwityo A. Soeranto, MURP</v>
          </cell>
          <cell r="S413" t="str">
            <v xml:space="preserve">Pembinaan dan Pengembangan Pemanfaatan Data dan Informasi </v>
          </cell>
          <cell r="T413" t="str">
            <v>DI</v>
          </cell>
          <cell r="U413">
            <v>110040670</v>
          </cell>
          <cell r="V413" t="str">
            <v xml:space="preserve">September </v>
          </cell>
          <cell r="W413" t="str">
            <v>IX</v>
          </cell>
          <cell r="X413">
            <v>2</v>
          </cell>
          <cell r="Y413">
            <v>30000</v>
          </cell>
          <cell r="Z413" t="str">
            <v>F</v>
          </cell>
          <cell r="AA413" t="str">
            <v>Makasar</v>
          </cell>
        </row>
        <row r="414">
          <cell r="A414">
            <v>407</v>
          </cell>
          <cell r="B414">
            <v>110031001</v>
          </cell>
          <cell r="C414" t="str">
            <v>Nur Haryanti, SPd</v>
          </cell>
          <cell r="D414" t="str">
            <v>III/D</v>
          </cell>
          <cell r="E414" t="str">
            <v>Penata Tingkat I</v>
          </cell>
          <cell r="F414" t="str">
            <v xml:space="preserve">Kepala Seksi  Produksi </v>
          </cell>
          <cell r="G414" t="str">
            <v>Makasar</v>
          </cell>
          <cell r="H414">
            <v>3965400</v>
          </cell>
          <cell r="I414">
            <v>39694</v>
          </cell>
          <cell r="J414">
            <v>39697</v>
          </cell>
          <cell r="K414">
            <v>4</v>
          </cell>
          <cell r="L414" t="str">
            <v>hari</v>
          </cell>
          <cell r="M414">
            <v>350000</v>
          </cell>
          <cell r="N414">
            <v>220000</v>
          </cell>
          <cell r="O414" t="str">
            <v>Pesawat Terbang</v>
          </cell>
          <cell r="P414" t="str">
            <v>01.0030.0062.524119 ( B )</v>
          </cell>
          <cell r="Q414" t="str">
            <v xml:space="preserve">Informasi dan Publikasi Pembangunan Ditjen. Cipta Karya </v>
          </cell>
          <cell r="R414" t="str">
            <v>Ir. Dwityo A. Soeranto, MURP</v>
          </cell>
          <cell r="S414" t="str">
            <v xml:space="preserve">Pembinaan dan Pengembangan Pemanfaatan Data dan Informasi </v>
          </cell>
          <cell r="T414" t="str">
            <v>DI</v>
          </cell>
          <cell r="U414">
            <v>110040670</v>
          </cell>
          <cell r="V414" t="str">
            <v xml:space="preserve">September </v>
          </cell>
          <cell r="W414" t="str">
            <v>IX</v>
          </cell>
          <cell r="X414">
            <v>2</v>
          </cell>
          <cell r="Y414">
            <v>30000</v>
          </cell>
          <cell r="Z414" t="str">
            <v>F</v>
          </cell>
          <cell r="AA414" t="str">
            <v>Makasar</v>
          </cell>
        </row>
        <row r="415">
          <cell r="A415">
            <v>408</v>
          </cell>
          <cell r="B415">
            <v>110045998</v>
          </cell>
          <cell r="C415" t="str">
            <v>A. Sumardiyanto</v>
          </cell>
          <cell r="D415" t="str">
            <v>III/A</v>
          </cell>
          <cell r="E415" t="str">
            <v xml:space="preserve">Penata Muda </v>
          </cell>
          <cell r="F415" t="str">
            <v xml:space="preserve">Staf  Balai  Produksi </v>
          </cell>
          <cell r="G415" t="str">
            <v>Makasar</v>
          </cell>
          <cell r="H415">
            <v>3965400</v>
          </cell>
          <cell r="I415">
            <v>39694</v>
          </cell>
          <cell r="J415">
            <v>39697</v>
          </cell>
          <cell r="K415">
            <v>4</v>
          </cell>
          <cell r="L415" t="str">
            <v>hari</v>
          </cell>
          <cell r="M415">
            <v>350000</v>
          </cell>
          <cell r="N415">
            <v>220000</v>
          </cell>
          <cell r="O415" t="str">
            <v>Pesawat Terbang</v>
          </cell>
          <cell r="P415" t="str">
            <v>01.0030.0062.524119 ( B )</v>
          </cell>
          <cell r="Q415" t="str">
            <v xml:space="preserve">Informasi dan Publikasi Pembangunan Ditjen. Cipta Karya </v>
          </cell>
          <cell r="R415" t="str">
            <v>Ir. Dwityo A. Soeranto, MURP</v>
          </cell>
          <cell r="S415" t="str">
            <v xml:space="preserve">Pembinaan dan Pengembangan Pemanfaatan Data dan Informasi </v>
          </cell>
          <cell r="T415" t="str">
            <v>DI</v>
          </cell>
          <cell r="U415">
            <v>110040670</v>
          </cell>
          <cell r="V415" t="str">
            <v xml:space="preserve">September </v>
          </cell>
          <cell r="W415" t="str">
            <v>IX</v>
          </cell>
          <cell r="X415">
            <v>2</v>
          </cell>
          <cell r="Y415">
            <v>30000</v>
          </cell>
          <cell r="Z415" t="str">
            <v>F</v>
          </cell>
          <cell r="AA415" t="str">
            <v>Makasar</v>
          </cell>
        </row>
        <row r="416">
          <cell r="A416">
            <v>409</v>
          </cell>
          <cell r="B416">
            <v>110045989</v>
          </cell>
          <cell r="C416" t="str">
            <v>Sumantri</v>
          </cell>
          <cell r="D416" t="str">
            <v>III/A</v>
          </cell>
          <cell r="E416" t="str">
            <v xml:space="preserve">Penata Muda </v>
          </cell>
          <cell r="F416" t="str">
            <v xml:space="preserve">Staf  Balai  Produksi </v>
          </cell>
          <cell r="G416" t="str">
            <v>Makasar</v>
          </cell>
          <cell r="H416">
            <v>3965400</v>
          </cell>
          <cell r="I416">
            <v>39694</v>
          </cell>
          <cell r="J416">
            <v>39697</v>
          </cell>
          <cell r="K416">
            <v>4</v>
          </cell>
          <cell r="L416" t="str">
            <v>hari</v>
          </cell>
          <cell r="M416">
            <v>350000</v>
          </cell>
          <cell r="N416">
            <v>220000</v>
          </cell>
          <cell r="O416" t="str">
            <v>Pesawat Terbang</v>
          </cell>
          <cell r="P416" t="str">
            <v>01.0030.0062.524119 ( B )</v>
          </cell>
          <cell r="Q416" t="str">
            <v xml:space="preserve">Informasi dan Publikasi Pembangunan Ditjen. Cipta Karya </v>
          </cell>
          <cell r="R416" t="str">
            <v>Ir. Dwityo A. Soeranto, MURP</v>
          </cell>
          <cell r="S416" t="str">
            <v xml:space="preserve">Pembinaan dan Pengembangan Pemanfaatan Data dan Informasi </v>
          </cell>
          <cell r="T416" t="str">
            <v>DI</v>
          </cell>
          <cell r="U416">
            <v>110040670</v>
          </cell>
          <cell r="V416" t="str">
            <v xml:space="preserve">September </v>
          </cell>
          <cell r="W416" t="str">
            <v>IX</v>
          </cell>
          <cell r="X416">
            <v>2</v>
          </cell>
          <cell r="Y416">
            <v>30000</v>
          </cell>
          <cell r="Z416" t="str">
            <v>F</v>
          </cell>
          <cell r="AA416" t="str">
            <v>Makasar</v>
          </cell>
        </row>
        <row r="417">
          <cell r="A417">
            <v>410</v>
          </cell>
          <cell r="C417">
            <v>0</v>
          </cell>
          <cell r="D417" t="e">
            <v>#N/A</v>
          </cell>
          <cell r="E417" t="e">
            <v>#N/A</v>
          </cell>
          <cell r="F417" t="e">
            <v>#N/A</v>
          </cell>
          <cell r="H417" t="e">
            <v>#N/A</v>
          </cell>
          <cell r="K417">
            <v>1</v>
          </cell>
          <cell r="L417" t="str">
            <v>hari</v>
          </cell>
          <cell r="M417" t="e">
            <v>#N/A</v>
          </cell>
          <cell r="N417" t="e">
            <v>#N/A</v>
          </cell>
          <cell r="O417" t="str">
            <v>Pesawat Terbang</v>
          </cell>
          <cell r="Q417" t="e">
            <v>#N/A</v>
          </cell>
          <cell r="R417" t="e">
            <v>#N/A</v>
          </cell>
          <cell r="S417" t="e">
            <v>#N/A</v>
          </cell>
          <cell r="T417" t="e">
            <v>#N/A</v>
          </cell>
          <cell r="U417" t="e">
            <v>#N/A</v>
          </cell>
          <cell r="W417" t="e">
            <v>#N/A</v>
          </cell>
          <cell r="Z417" t="str">
            <v>F</v>
          </cell>
        </row>
        <row r="418">
          <cell r="A418">
            <v>411</v>
          </cell>
          <cell r="B418">
            <v>10163250</v>
          </cell>
          <cell r="C418" t="str">
            <v>Mursid</v>
          </cell>
          <cell r="D418" t="str">
            <v>III/C</v>
          </cell>
          <cell r="E418" t="str">
            <v xml:space="preserve">Penata </v>
          </cell>
          <cell r="F418" t="str">
            <v>Staf  Dit. Pelayanan Jasa Perkotaan Ditjen. Bangda.</v>
          </cell>
          <cell r="G418" t="str">
            <v>Makasar</v>
          </cell>
          <cell r="H418">
            <v>2605900</v>
          </cell>
          <cell r="I418">
            <v>39748</v>
          </cell>
          <cell r="J418">
            <v>39750</v>
          </cell>
          <cell r="K418">
            <v>3</v>
          </cell>
          <cell r="L418" t="str">
            <v>hari</v>
          </cell>
          <cell r="M418">
            <v>350000</v>
          </cell>
          <cell r="N418">
            <v>220000</v>
          </cell>
          <cell r="O418" t="str">
            <v>Pesawat Terbang</v>
          </cell>
          <cell r="P418" t="str">
            <v>01.0030.0062.524119 ( B )</v>
          </cell>
          <cell r="Q418" t="str">
            <v xml:space="preserve">Informasi dan Publikasi Pembangunan Ditjen. Cipta Karya </v>
          </cell>
          <cell r="R418" t="str">
            <v>Ir. Dwityo A. Soeranto, MURP</v>
          </cell>
          <cell r="S418" t="str">
            <v xml:space="preserve">Pembinaan dan Pengembangan Pemanfaatan Data dan Informasi </v>
          </cell>
          <cell r="T418" t="str">
            <v>DI</v>
          </cell>
          <cell r="U418">
            <v>110040670</v>
          </cell>
          <cell r="V418" t="str">
            <v xml:space="preserve">Oktober </v>
          </cell>
          <cell r="W418" t="str">
            <v>X</v>
          </cell>
          <cell r="X418">
            <v>24</v>
          </cell>
          <cell r="Y418">
            <v>30000</v>
          </cell>
          <cell r="Z418" t="str">
            <v>F</v>
          </cell>
          <cell r="AA418" t="str">
            <v>Makasar</v>
          </cell>
        </row>
        <row r="419">
          <cell r="A419">
            <v>412</v>
          </cell>
          <cell r="B419">
            <v>60100094</v>
          </cell>
          <cell r="C419" t="str">
            <v>Mahmud Ashari</v>
          </cell>
          <cell r="D419" t="str">
            <v>III/A</v>
          </cell>
          <cell r="E419" t="str">
            <v xml:space="preserve">Penata Muda </v>
          </cell>
          <cell r="F419" t="str">
            <v xml:space="preserve">Staf  Dit. Pinjaman dan Hibah II  Dep. Keu. </v>
          </cell>
          <cell r="G419" t="str">
            <v>Makasar</v>
          </cell>
          <cell r="H419">
            <v>2605900</v>
          </cell>
          <cell r="I419">
            <v>39748</v>
          </cell>
          <cell r="J419">
            <v>39750</v>
          </cell>
          <cell r="K419">
            <v>3</v>
          </cell>
          <cell r="L419" t="str">
            <v>hari</v>
          </cell>
          <cell r="M419">
            <v>350000</v>
          </cell>
          <cell r="N419">
            <v>220000</v>
          </cell>
          <cell r="O419" t="str">
            <v>Pesawat Terbang</v>
          </cell>
          <cell r="P419" t="str">
            <v>01.0030.0062.524119 ( B )</v>
          </cell>
          <cell r="Q419" t="str">
            <v xml:space="preserve">Informasi dan Publikasi Pembangunan Ditjen. Cipta Karya </v>
          </cell>
          <cell r="R419" t="str">
            <v>Ir. Dwityo A. Soeranto, MURP</v>
          </cell>
          <cell r="S419" t="str">
            <v xml:space="preserve">Pembinaan dan Pengembangan Pemanfaatan Data dan Informasi </v>
          </cell>
          <cell r="T419" t="str">
            <v>DI</v>
          </cell>
          <cell r="U419">
            <v>110040670</v>
          </cell>
          <cell r="V419" t="str">
            <v xml:space="preserve">Oktober </v>
          </cell>
          <cell r="W419" t="str">
            <v>X</v>
          </cell>
          <cell r="X419">
            <v>24</v>
          </cell>
          <cell r="Y419">
            <v>30000</v>
          </cell>
          <cell r="Z419" t="str">
            <v>F</v>
          </cell>
          <cell r="AA419" t="str">
            <v>Makasar</v>
          </cell>
        </row>
        <row r="420">
          <cell r="A420">
            <v>413</v>
          </cell>
          <cell r="B420" t="str">
            <v>--------------</v>
          </cell>
          <cell r="C420" t="str">
            <v xml:space="preserve"> Suhendro</v>
          </cell>
          <cell r="D420" t="str">
            <v>III/D</v>
          </cell>
          <cell r="E420" t="str">
            <v>Penata Tingkat I</v>
          </cell>
          <cell r="F420" t="str">
            <v>Wakil Ketua Asosiasi Pengelola Pasar  Indonesia</v>
          </cell>
          <cell r="G420" t="str">
            <v>Makasar</v>
          </cell>
          <cell r="H420">
            <v>2605900</v>
          </cell>
          <cell r="I420">
            <v>39748</v>
          </cell>
          <cell r="J420">
            <v>39750</v>
          </cell>
          <cell r="K420">
            <v>3</v>
          </cell>
          <cell r="L420" t="str">
            <v>hari</v>
          </cell>
          <cell r="M420">
            <v>350000</v>
          </cell>
          <cell r="N420">
            <v>220000</v>
          </cell>
          <cell r="O420" t="str">
            <v>Pesawat Terbang</v>
          </cell>
          <cell r="P420" t="str">
            <v>01.0030.0062.524119 ( B )</v>
          </cell>
          <cell r="Q420" t="str">
            <v xml:space="preserve">Informasi dan Publikasi Pembangunan Ditjen. Cipta Karya </v>
          </cell>
          <cell r="R420" t="str">
            <v>Ir. Dwityo A. Soeranto, MURP</v>
          </cell>
          <cell r="S420" t="str">
            <v xml:space="preserve">Pembinaan dan Pengembangan Pemanfaatan Data dan Informasi </v>
          </cell>
          <cell r="T420" t="str">
            <v>DI</v>
          </cell>
          <cell r="U420">
            <v>110040670</v>
          </cell>
          <cell r="V420" t="str">
            <v xml:space="preserve">Oktober </v>
          </cell>
          <cell r="W420" t="str">
            <v>X</v>
          </cell>
          <cell r="X420">
            <v>24</v>
          </cell>
          <cell r="Y420">
            <v>30000</v>
          </cell>
          <cell r="Z420" t="str">
            <v>F</v>
          </cell>
          <cell r="AA420" t="str">
            <v>Makasar</v>
          </cell>
        </row>
        <row r="421">
          <cell r="A421">
            <v>414</v>
          </cell>
          <cell r="B421">
            <v>110057951</v>
          </cell>
          <cell r="C421" t="str">
            <v>Bhima Dhananjaya, ST</v>
          </cell>
          <cell r="D421" t="str">
            <v>III/A</v>
          </cell>
          <cell r="E421" t="str">
            <v xml:space="preserve">Penata Muda </v>
          </cell>
          <cell r="F421" t="str">
            <v xml:space="preserve">Staf Subdit Data dan Informasi </v>
          </cell>
          <cell r="G421" t="str">
            <v>Makasar</v>
          </cell>
          <cell r="H421">
            <v>2605900</v>
          </cell>
          <cell r="I421">
            <v>39748</v>
          </cell>
          <cell r="J421">
            <v>39751</v>
          </cell>
          <cell r="K421">
            <v>4</v>
          </cell>
          <cell r="L421" t="str">
            <v>hari</v>
          </cell>
          <cell r="M421">
            <v>350000</v>
          </cell>
          <cell r="N421">
            <v>220000</v>
          </cell>
          <cell r="O421" t="str">
            <v>Pesawat Terbang</v>
          </cell>
          <cell r="P421" t="str">
            <v>01.0030.0062.524119 ( B )</v>
          </cell>
          <cell r="Q421" t="str">
            <v xml:space="preserve">Informasi dan Publikasi Pembangunan Ditjen. Cipta Karya </v>
          </cell>
          <cell r="R421" t="str">
            <v>Ir. Dwityo A. Soeranto, MURP</v>
          </cell>
          <cell r="S421" t="str">
            <v xml:space="preserve">Pembinaan dan Pengembangan Pemanfaatan Data dan Informasi </v>
          </cell>
          <cell r="T421" t="str">
            <v>DI</v>
          </cell>
          <cell r="U421">
            <v>110040670</v>
          </cell>
          <cell r="V421" t="str">
            <v xml:space="preserve">Oktober </v>
          </cell>
          <cell r="W421" t="str">
            <v>X</v>
          </cell>
          <cell r="X421">
            <v>24</v>
          </cell>
          <cell r="Y421">
            <v>30000</v>
          </cell>
          <cell r="Z421" t="str">
            <v>F</v>
          </cell>
          <cell r="AA421" t="str">
            <v>Makasar</v>
          </cell>
        </row>
        <row r="422">
          <cell r="A422">
            <v>415</v>
          </cell>
          <cell r="B422">
            <v>110037773</v>
          </cell>
          <cell r="C422" t="str">
            <v>Bambang Sukamto, SE, MM</v>
          </cell>
          <cell r="D422" t="str">
            <v>III/B</v>
          </cell>
          <cell r="E422" t="str">
            <v xml:space="preserve">Penata Muda Tingkat I </v>
          </cell>
          <cell r="F422" t="str">
            <v>Staf Tata Usaha</v>
          </cell>
          <cell r="G422" t="str">
            <v>Makasar</v>
          </cell>
          <cell r="H422">
            <v>2605900</v>
          </cell>
          <cell r="I422">
            <v>39748</v>
          </cell>
          <cell r="J422">
            <v>39751</v>
          </cell>
          <cell r="K422">
            <v>4</v>
          </cell>
          <cell r="L422" t="str">
            <v>hari</v>
          </cell>
          <cell r="M422">
            <v>260000</v>
          </cell>
          <cell r="N422">
            <v>220000</v>
          </cell>
          <cell r="O422" t="str">
            <v>Pesawat Terbang</v>
          </cell>
          <cell r="P422" t="str">
            <v>01.0030.0062.524119 ( B )</v>
          </cell>
          <cell r="Q422" t="str">
            <v xml:space="preserve">Informasi dan Publikasi Pembangunan Ditjen. Cipta Karya </v>
          </cell>
          <cell r="R422" t="str">
            <v>Ir. Dwityo A. Soeranto, MURP</v>
          </cell>
          <cell r="S422" t="str">
            <v xml:space="preserve">Pembinaan dan Pengembangan Pemanfaatan Data dan Informasi </v>
          </cell>
          <cell r="T422" t="str">
            <v>DI</v>
          </cell>
          <cell r="U422">
            <v>110040670</v>
          </cell>
          <cell r="V422" t="str">
            <v xml:space="preserve">Oktober </v>
          </cell>
          <cell r="W422" t="str">
            <v>X</v>
          </cell>
          <cell r="X422">
            <v>24</v>
          </cell>
          <cell r="Y422">
            <v>30000</v>
          </cell>
          <cell r="Z422" t="str">
            <v>F</v>
          </cell>
          <cell r="AA422" t="str">
            <v>Makasar</v>
          </cell>
        </row>
        <row r="423">
          <cell r="A423">
            <v>416</v>
          </cell>
          <cell r="C423">
            <v>0</v>
          </cell>
          <cell r="D423" t="e">
            <v>#N/A</v>
          </cell>
          <cell r="E423" t="e">
            <v>#N/A</v>
          </cell>
          <cell r="F423" t="e">
            <v>#N/A</v>
          </cell>
          <cell r="H423" t="e">
            <v>#N/A</v>
          </cell>
          <cell r="K423">
            <v>1</v>
          </cell>
          <cell r="L423" t="str">
            <v>hari</v>
          </cell>
          <cell r="M423" t="e">
            <v>#N/A</v>
          </cell>
          <cell r="N423" t="e">
            <v>#N/A</v>
          </cell>
          <cell r="O423" t="str">
            <v>Pesawat Terbang</v>
          </cell>
          <cell r="Q423" t="e">
            <v>#N/A</v>
          </cell>
          <cell r="R423" t="e">
            <v>#N/A</v>
          </cell>
          <cell r="S423" t="e">
            <v>#N/A</v>
          </cell>
          <cell r="T423" t="e">
            <v>#N/A</v>
          </cell>
          <cell r="U423" t="e">
            <v>#N/A</v>
          </cell>
          <cell r="W423" t="e">
            <v>#N/A</v>
          </cell>
          <cell r="Z423" t="str">
            <v>F</v>
          </cell>
        </row>
        <row r="424">
          <cell r="A424">
            <v>417</v>
          </cell>
          <cell r="B424">
            <v>110022820</v>
          </cell>
          <cell r="C424" t="str">
            <v>Irwan Dalimunthe, BAC</v>
          </cell>
          <cell r="D424" t="str">
            <v>III/C</v>
          </cell>
          <cell r="E424" t="str">
            <v xml:space="preserve">Penata </v>
          </cell>
          <cell r="F424" t="str">
            <v>Staf Dit. Bina Program</v>
          </cell>
          <cell r="G424" t="str">
            <v>Palembang</v>
          </cell>
          <cell r="H424">
            <v>1364400</v>
          </cell>
          <cell r="I424">
            <v>39757</v>
          </cell>
          <cell r="J424">
            <v>39759</v>
          </cell>
          <cell r="K424">
            <v>3</v>
          </cell>
          <cell r="L424" t="str">
            <v>hari</v>
          </cell>
          <cell r="M424">
            <v>260000</v>
          </cell>
          <cell r="N424">
            <v>225000</v>
          </cell>
          <cell r="O424" t="str">
            <v>Pesawat Terbang</v>
          </cell>
          <cell r="P424" t="str">
            <v>01.0030.4544.524119</v>
          </cell>
          <cell r="Q424" t="str">
            <v xml:space="preserve">Pemantauan dan Pengendalian Pinjaman/Hibah Luar Negeri di lingkungan Direktorat Jenderal Cipta Karya </v>
          </cell>
          <cell r="R424" t="str">
            <v>Ir. Dwityo A. Soeranto, MURP</v>
          </cell>
          <cell r="S424" t="str">
            <v xml:space="preserve">Pembinaan dan Pengembangan Pemanfaatan Data dan Informasi </v>
          </cell>
          <cell r="T424" t="str">
            <v>DI</v>
          </cell>
          <cell r="U424">
            <v>110040670</v>
          </cell>
          <cell r="V424" t="str">
            <v>Nopember</v>
          </cell>
          <cell r="W424" t="str">
            <v>XI</v>
          </cell>
          <cell r="X424">
            <v>4</v>
          </cell>
          <cell r="Y424">
            <v>25000</v>
          </cell>
          <cell r="Z424" t="str">
            <v>F</v>
          </cell>
          <cell r="AA424" t="str">
            <v>Palembang</v>
          </cell>
        </row>
        <row r="425">
          <cell r="A425">
            <v>418</v>
          </cell>
          <cell r="B425">
            <v>110057042</v>
          </cell>
          <cell r="C425" t="str">
            <v>Mursalim,Spd, ST</v>
          </cell>
          <cell r="D425" t="str">
            <v>III/B</v>
          </cell>
          <cell r="E425" t="str">
            <v xml:space="preserve">Penata Muda Tingkat I </v>
          </cell>
          <cell r="F425" t="str">
            <v xml:space="preserve">Staf Subdit Evaluasi Kinerja </v>
          </cell>
          <cell r="G425" t="str">
            <v>Kendari</v>
          </cell>
          <cell r="H425">
            <v>3285600</v>
          </cell>
          <cell r="I425">
            <v>39757</v>
          </cell>
          <cell r="J425">
            <v>39759</v>
          </cell>
          <cell r="K425">
            <v>3</v>
          </cell>
          <cell r="L425" t="str">
            <v>hari</v>
          </cell>
          <cell r="M425">
            <v>260000</v>
          </cell>
          <cell r="N425">
            <v>275000</v>
          </cell>
          <cell r="O425" t="str">
            <v>Pesawat Terbang</v>
          </cell>
          <cell r="P425" t="str">
            <v>01.0030.4544.524119</v>
          </cell>
          <cell r="Q425" t="str">
            <v xml:space="preserve">Pemantauan dan Pengendalian Pinjaman/Hibah Luar Negeri di lingkungan Direktorat Jenderal Cipta Karya </v>
          </cell>
          <cell r="R425" t="str">
            <v>Ir. Dwityo A. Soeranto, MURP</v>
          </cell>
          <cell r="S425" t="str">
            <v xml:space="preserve">Pembinaan dan Pengembangan Pemanfaatan Data dan Informasi </v>
          </cell>
          <cell r="T425" t="str">
            <v>DI</v>
          </cell>
          <cell r="U425">
            <v>110040670</v>
          </cell>
          <cell r="V425" t="str">
            <v>Nopember</v>
          </cell>
          <cell r="W425" t="str">
            <v>XI</v>
          </cell>
          <cell r="X425">
            <v>4</v>
          </cell>
          <cell r="Y425">
            <v>8000</v>
          </cell>
          <cell r="Z425" t="str">
            <v>F</v>
          </cell>
          <cell r="AA425" t="str">
            <v>Kendari</v>
          </cell>
        </row>
        <row r="426">
          <cell r="A426">
            <v>419</v>
          </cell>
          <cell r="B426">
            <v>110055972</v>
          </cell>
          <cell r="C426" t="str">
            <v>Tukiman</v>
          </cell>
          <cell r="D426" t="str">
            <v>II/A</v>
          </cell>
          <cell r="E426" t="str">
            <v xml:space="preserve">Pengatur Muda </v>
          </cell>
          <cell r="F426" t="str">
            <v>Staf Tata Usaha</v>
          </cell>
          <cell r="G426" t="str">
            <v>Kendari</v>
          </cell>
          <cell r="H426">
            <v>3285600</v>
          </cell>
          <cell r="I426">
            <v>39757</v>
          </cell>
          <cell r="J426">
            <v>39759</v>
          </cell>
          <cell r="K426">
            <v>3</v>
          </cell>
          <cell r="L426" t="str">
            <v>hari</v>
          </cell>
          <cell r="M426">
            <v>220000</v>
          </cell>
          <cell r="N426">
            <v>275000</v>
          </cell>
          <cell r="O426" t="str">
            <v>Pesawat Terbang</v>
          </cell>
          <cell r="P426" t="str">
            <v>01.0030.4544.524119</v>
          </cell>
          <cell r="Q426" t="str">
            <v xml:space="preserve">Pemantauan dan Pengendalian Pinjaman/Hibah Luar Negeri di lingkungan Direktorat Jenderal Cipta Karya </v>
          </cell>
          <cell r="R426" t="str">
            <v>Ir. Dwityo A. Soeranto, MURP</v>
          </cell>
          <cell r="S426" t="str">
            <v xml:space="preserve">Pembinaan dan Pengembangan Pemanfaatan Data dan Informasi </v>
          </cell>
          <cell r="T426" t="str">
            <v>DI</v>
          </cell>
          <cell r="U426">
            <v>110040670</v>
          </cell>
          <cell r="V426" t="str">
            <v>Nopember</v>
          </cell>
          <cell r="W426" t="str">
            <v>XI</v>
          </cell>
          <cell r="X426">
            <v>4</v>
          </cell>
          <cell r="Y426">
            <v>8000</v>
          </cell>
          <cell r="Z426" t="str">
            <v>F</v>
          </cell>
          <cell r="AA426" t="str">
            <v>Kendari</v>
          </cell>
        </row>
        <row r="427">
          <cell r="A427">
            <v>420</v>
          </cell>
          <cell r="C427">
            <v>0</v>
          </cell>
          <cell r="D427" t="e">
            <v>#N/A</v>
          </cell>
          <cell r="E427" t="e">
            <v>#N/A</v>
          </cell>
          <cell r="F427" t="e">
            <v>#N/A</v>
          </cell>
          <cell r="H427" t="e">
            <v>#N/A</v>
          </cell>
          <cell r="K427">
            <v>1</v>
          </cell>
          <cell r="L427" t="str">
            <v>hari</v>
          </cell>
          <cell r="M427" t="e">
            <v>#N/A</v>
          </cell>
          <cell r="N427" t="e">
            <v>#N/A</v>
          </cell>
          <cell r="O427" t="str">
            <v>Pesawat Terbang</v>
          </cell>
          <cell r="Q427" t="e">
            <v>#N/A</v>
          </cell>
          <cell r="R427" t="e">
            <v>#N/A</v>
          </cell>
          <cell r="S427" t="e">
            <v>#N/A</v>
          </cell>
          <cell r="T427" t="e">
            <v>#N/A</v>
          </cell>
          <cell r="U427" t="e">
            <v>#N/A</v>
          </cell>
          <cell r="W427" t="e">
            <v>#N/A</v>
          </cell>
          <cell r="Z427" t="str">
            <v>F</v>
          </cell>
        </row>
        <row r="428">
          <cell r="A428">
            <v>421</v>
          </cell>
          <cell r="B428">
            <v>110057790</v>
          </cell>
          <cell r="C428" t="str">
            <v>Muh. Reva, ST</v>
          </cell>
          <cell r="D428" t="str">
            <v>III/A</v>
          </cell>
          <cell r="E428" t="str">
            <v xml:space="preserve">Penata Muda </v>
          </cell>
          <cell r="F428" t="str">
            <v>Staf Subdit Kebijakan dan Strategi</v>
          </cell>
          <cell r="G428" t="str">
            <v>Makasar</v>
          </cell>
          <cell r="H428">
            <v>3362300</v>
          </cell>
          <cell r="I428">
            <v>39706</v>
          </cell>
          <cell r="J428">
            <v>39709</v>
          </cell>
          <cell r="K428">
            <v>4</v>
          </cell>
          <cell r="L428" t="str">
            <v>hari</v>
          </cell>
          <cell r="M428">
            <v>260000</v>
          </cell>
          <cell r="N428">
            <v>220000</v>
          </cell>
          <cell r="O428" t="str">
            <v>Pesawat Terbang</v>
          </cell>
          <cell r="P428" t="str">
            <v>01.0030.0062.524119 ( B )</v>
          </cell>
          <cell r="Q428" t="str">
            <v xml:space="preserve">Informasi dan Publikasi Pembangunan Ditjen. Cipta Karya </v>
          </cell>
          <cell r="R428" t="str">
            <v>Ir. Dwityo A. Soeranto, MURP</v>
          </cell>
          <cell r="S428" t="str">
            <v xml:space="preserve">Pembinaan dan Pengembangan Pemanfaatan Data dan Informasi </v>
          </cell>
          <cell r="T428" t="str">
            <v>DI</v>
          </cell>
          <cell r="U428">
            <v>110040670</v>
          </cell>
          <cell r="V428" t="str">
            <v xml:space="preserve">September </v>
          </cell>
          <cell r="W428" t="str">
            <v>IX</v>
          </cell>
          <cell r="X428">
            <v>12</v>
          </cell>
          <cell r="Y428">
            <v>30000</v>
          </cell>
          <cell r="Z428" t="str">
            <v>F</v>
          </cell>
          <cell r="AA428" t="str">
            <v>Makasar</v>
          </cell>
        </row>
        <row r="429">
          <cell r="A429">
            <v>422</v>
          </cell>
          <cell r="B429">
            <v>110053700</v>
          </cell>
          <cell r="C429" t="str">
            <v>Ir. Diana Kusumastuti, MT</v>
          </cell>
          <cell r="D429" t="str">
            <v>III/C</v>
          </cell>
          <cell r="E429" t="str">
            <v xml:space="preserve">Penata </v>
          </cell>
          <cell r="F429" t="str">
            <v>Kasi. Rencana Jangka Menengah</v>
          </cell>
          <cell r="G429" t="str">
            <v>Palangkaraya</v>
          </cell>
          <cell r="H429">
            <v>2004700</v>
          </cell>
          <cell r="I429">
            <v>39749</v>
          </cell>
          <cell r="J429">
            <v>39750</v>
          </cell>
          <cell r="K429">
            <v>2</v>
          </cell>
          <cell r="L429" t="str">
            <v>hari</v>
          </cell>
          <cell r="M429">
            <v>260000</v>
          </cell>
          <cell r="N429">
            <v>275000</v>
          </cell>
          <cell r="O429" t="str">
            <v>Pesawat Terbang</v>
          </cell>
          <cell r="P429" t="str">
            <v>01.0030.0062.524119 ( B )</v>
          </cell>
          <cell r="Q429" t="str">
            <v xml:space="preserve">Informasi dan Publikasi Pembangunan Ditjen. Cipta Karya </v>
          </cell>
          <cell r="R429" t="str">
            <v>Ir. Dwityo A. Soeranto, MURP</v>
          </cell>
          <cell r="S429" t="str">
            <v xml:space="preserve">Pembinaan dan Pengembangan Pemanfaatan Data dan Informasi </v>
          </cell>
          <cell r="T429" t="str">
            <v>DI</v>
          </cell>
          <cell r="U429">
            <v>110040670</v>
          </cell>
          <cell r="V429" t="str">
            <v xml:space="preserve">Oktober </v>
          </cell>
          <cell r="W429" t="str">
            <v>X</v>
          </cell>
          <cell r="X429">
            <v>27</v>
          </cell>
          <cell r="Y429">
            <v>10000</v>
          </cell>
          <cell r="Z429" t="str">
            <v>F</v>
          </cell>
          <cell r="AA429" t="str">
            <v>Palangkaraya</v>
          </cell>
        </row>
        <row r="430">
          <cell r="A430">
            <v>423</v>
          </cell>
          <cell r="B430">
            <v>110057790</v>
          </cell>
          <cell r="C430" t="str">
            <v>Muh. Reva, ST</v>
          </cell>
          <cell r="D430" t="str">
            <v>III/A</v>
          </cell>
          <cell r="E430" t="str">
            <v xml:space="preserve">Penata Muda </v>
          </cell>
          <cell r="F430" t="str">
            <v>Staf Subdit Kebijakan dan Strategi</v>
          </cell>
          <cell r="G430" t="str">
            <v>Palangkaraya</v>
          </cell>
          <cell r="H430">
            <v>2004700</v>
          </cell>
          <cell r="I430">
            <v>39749</v>
          </cell>
          <cell r="J430">
            <v>39750</v>
          </cell>
          <cell r="K430">
            <v>2</v>
          </cell>
          <cell r="L430" t="str">
            <v>hari</v>
          </cell>
          <cell r="M430">
            <v>260000</v>
          </cell>
          <cell r="N430">
            <v>275000</v>
          </cell>
          <cell r="O430" t="str">
            <v>Pesawat Terbang</v>
          </cell>
          <cell r="P430" t="str">
            <v>01.0030.0062.524119 ( B )</v>
          </cell>
          <cell r="Q430" t="str">
            <v xml:space="preserve">Informasi dan Publikasi Pembangunan Ditjen. Cipta Karya </v>
          </cell>
          <cell r="R430" t="str">
            <v>Ir. Dwityo A. Soeranto, MURP</v>
          </cell>
          <cell r="S430" t="str">
            <v xml:space="preserve">Pembinaan dan Pengembangan Pemanfaatan Data dan Informasi </v>
          </cell>
          <cell r="T430" t="str">
            <v>DI</v>
          </cell>
          <cell r="U430">
            <v>110040670</v>
          </cell>
          <cell r="V430" t="str">
            <v xml:space="preserve">Oktober </v>
          </cell>
          <cell r="W430" t="str">
            <v>X</v>
          </cell>
          <cell r="X430">
            <v>27</v>
          </cell>
          <cell r="Y430">
            <v>10000</v>
          </cell>
          <cell r="Z430" t="str">
            <v>F</v>
          </cell>
          <cell r="AA430" t="str">
            <v>Palangkaraya</v>
          </cell>
        </row>
        <row r="431">
          <cell r="A431">
            <v>424</v>
          </cell>
          <cell r="B431">
            <v>110057790</v>
          </cell>
          <cell r="C431" t="str">
            <v>Muh. Reva, ST</v>
          </cell>
          <cell r="D431" t="str">
            <v>III/A</v>
          </cell>
          <cell r="E431" t="str">
            <v xml:space="preserve">Penata Muda </v>
          </cell>
          <cell r="F431" t="str">
            <v>Staf Subdit Kebijakan dan Strategi</v>
          </cell>
          <cell r="G431" t="str">
            <v>Palu</v>
          </cell>
          <cell r="H431">
            <v>2627000</v>
          </cell>
          <cell r="I431">
            <v>39751</v>
          </cell>
          <cell r="J431">
            <v>39753</v>
          </cell>
          <cell r="K431">
            <v>3</v>
          </cell>
          <cell r="L431" t="str">
            <v>hari</v>
          </cell>
          <cell r="M431">
            <v>260000</v>
          </cell>
          <cell r="N431">
            <v>220000</v>
          </cell>
          <cell r="O431" t="str">
            <v>Pesawat Terbang</v>
          </cell>
          <cell r="P431" t="str">
            <v>01.0030.0062.524119 ( B )</v>
          </cell>
          <cell r="Q431" t="str">
            <v xml:space="preserve">Informasi dan Publikasi Pembangunan Ditjen. Cipta Karya </v>
          </cell>
          <cell r="R431" t="str">
            <v>Ir. Dwityo A. Soeranto, MURP</v>
          </cell>
          <cell r="S431" t="str">
            <v xml:space="preserve">Pembinaan dan Pengembangan Pemanfaatan Data dan Informasi </v>
          </cell>
          <cell r="T431" t="str">
            <v>DI</v>
          </cell>
          <cell r="U431">
            <v>110040670</v>
          </cell>
          <cell r="V431" t="str">
            <v xml:space="preserve">Oktober </v>
          </cell>
          <cell r="W431" t="str">
            <v>X</v>
          </cell>
          <cell r="X431">
            <v>29</v>
          </cell>
          <cell r="Y431">
            <v>9000</v>
          </cell>
          <cell r="Z431" t="str">
            <v>F</v>
          </cell>
          <cell r="AA431" t="str">
            <v>Palu</v>
          </cell>
        </row>
        <row r="432">
          <cell r="A432">
            <v>425</v>
          </cell>
          <cell r="B432" t="str">
            <v>---------------</v>
          </cell>
          <cell r="C432" t="str">
            <v>Agus Nevo</v>
          </cell>
          <cell r="D432" t="str">
            <v>III/A</v>
          </cell>
          <cell r="E432" t="str">
            <v xml:space="preserve">Penata Muda </v>
          </cell>
          <cell r="F432" t="str">
            <v>Staf Subdit Kebijakan dan Strategi</v>
          </cell>
          <cell r="G432" t="str">
            <v>Palu</v>
          </cell>
          <cell r="H432">
            <v>2857000</v>
          </cell>
          <cell r="I432">
            <v>39751</v>
          </cell>
          <cell r="J432">
            <v>39753</v>
          </cell>
          <cell r="K432">
            <v>3</v>
          </cell>
          <cell r="L432" t="str">
            <v>hari</v>
          </cell>
          <cell r="M432">
            <v>260000</v>
          </cell>
          <cell r="N432">
            <v>220000</v>
          </cell>
          <cell r="O432" t="str">
            <v>Pesawat Terbang</v>
          </cell>
          <cell r="P432" t="str">
            <v>01.0030.0062.524119 ( B )</v>
          </cell>
          <cell r="Q432" t="str">
            <v xml:space="preserve">Informasi dan Publikasi Pembangunan Ditjen. Cipta Karya </v>
          </cell>
          <cell r="R432" t="str">
            <v>Ir. Dwityo A. Soeranto, MURP</v>
          </cell>
          <cell r="S432" t="str">
            <v xml:space="preserve">Pembinaan dan Pengembangan Pemanfaatan Data dan Informasi </v>
          </cell>
          <cell r="T432" t="str">
            <v>DI</v>
          </cell>
          <cell r="U432">
            <v>110040670</v>
          </cell>
          <cell r="V432" t="str">
            <v xml:space="preserve">Oktober </v>
          </cell>
          <cell r="W432" t="str">
            <v>X</v>
          </cell>
          <cell r="X432">
            <v>29</v>
          </cell>
          <cell r="Y432">
            <v>9000</v>
          </cell>
          <cell r="Z432" t="str">
            <v>F</v>
          </cell>
          <cell r="AA432" t="str">
            <v>Palu</v>
          </cell>
        </row>
        <row r="433">
          <cell r="A433">
            <v>426</v>
          </cell>
          <cell r="B433">
            <v>110053700</v>
          </cell>
          <cell r="C433" t="str">
            <v>Ir. Diana Kusumastuti, MT</v>
          </cell>
          <cell r="D433" t="str">
            <v>III/C</v>
          </cell>
          <cell r="E433" t="str">
            <v xml:space="preserve">Penata </v>
          </cell>
          <cell r="F433" t="str">
            <v>Kasi. Rencana Jangka Menengah</v>
          </cell>
          <cell r="G433" t="str">
            <v>Makasar</v>
          </cell>
          <cell r="H433">
            <v>3074200</v>
          </cell>
          <cell r="I433">
            <v>39755</v>
          </cell>
          <cell r="J433">
            <v>39757</v>
          </cell>
          <cell r="K433">
            <v>3</v>
          </cell>
          <cell r="L433" t="str">
            <v>hari</v>
          </cell>
          <cell r="M433">
            <v>260000</v>
          </cell>
          <cell r="N433">
            <v>220000</v>
          </cell>
          <cell r="O433" t="str">
            <v>Pesawat Terbang</v>
          </cell>
          <cell r="P433" t="str">
            <v>01.0030.0062.524119 ( B )</v>
          </cell>
          <cell r="Q433" t="str">
            <v xml:space="preserve">Informasi dan Publikasi Pembangunan Ditjen. Cipta Karya </v>
          </cell>
          <cell r="R433" t="str">
            <v>Ir. Dwityo A. Soeranto, MURP</v>
          </cell>
          <cell r="S433" t="str">
            <v xml:space="preserve">Pembinaan dan Pengembangan Pemanfaatan Data dan Informasi </v>
          </cell>
          <cell r="T433" t="str">
            <v>DI</v>
          </cell>
          <cell r="U433">
            <v>110040670</v>
          </cell>
          <cell r="V433" t="str">
            <v xml:space="preserve">Oktober </v>
          </cell>
          <cell r="W433" t="str">
            <v>X</v>
          </cell>
          <cell r="X433">
            <v>31</v>
          </cell>
          <cell r="Y433">
            <v>30000</v>
          </cell>
          <cell r="Z433" t="str">
            <v>F</v>
          </cell>
          <cell r="AA433" t="str">
            <v>Makasar</v>
          </cell>
        </row>
        <row r="434">
          <cell r="A434">
            <v>427</v>
          </cell>
          <cell r="B434">
            <v>110057790</v>
          </cell>
          <cell r="C434" t="str">
            <v>Muh. Reva, ST</v>
          </cell>
          <cell r="D434" t="str">
            <v>III/A</v>
          </cell>
          <cell r="E434" t="str">
            <v xml:space="preserve">Penata Muda </v>
          </cell>
          <cell r="F434" t="str">
            <v>Staf Subdit Kebijakan dan Strategi</v>
          </cell>
          <cell r="G434" t="str">
            <v>Makasar</v>
          </cell>
          <cell r="H434">
            <v>3074200</v>
          </cell>
          <cell r="I434">
            <v>39755</v>
          </cell>
          <cell r="J434">
            <v>39757</v>
          </cell>
          <cell r="K434">
            <v>3</v>
          </cell>
          <cell r="L434" t="str">
            <v>hari</v>
          </cell>
          <cell r="M434">
            <v>260000</v>
          </cell>
          <cell r="N434">
            <v>220000</v>
          </cell>
          <cell r="O434" t="str">
            <v>Pesawat Terbang</v>
          </cell>
          <cell r="P434" t="str">
            <v>01.0030.0062.524119 ( B )</v>
          </cell>
          <cell r="Q434" t="str">
            <v xml:space="preserve">Informasi dan Publikasi Pembangunan Ditjen. Cipta Karya </v>
          </cell>
          <cell r="R434" t="str">
            <v>Ir. Dwityo A. Soeranto, MURP</v>
          </cell>
          <cell r="S434" t="str">
            <v xml:space="preserve">Pembinaan dan Pengembangan Pemanfaatan Data dan Informasi </v>
          </cell>
          <cell r="T434" t="str">
            <v>DI</v>
          </cell>
          <cell r="U434">
            <v>110040670</v>
          </cell>
          <cell r="V434" t="str">
            <v xml:space="preserve">Oktober </v>
          </cell>
          <cell r="W434" t="str">
            <v>X</v>
          </cell>
          <cell r="X434">
            <v>31</v>
          </cell>
          <cell r="Y434">
            <v>30000</v>
          </cell>
          <cell r="Z434" t="str">
            <v>F</v>
          </cell>
          <cell r="AA434" t="str">
            <v>Makasar</v>
          </cell>
        </row>
        <row r="435">
          <cell r="A435">
            <v>428</v>
          </cell>
          <cell r="B435">
            <v>110063343</v>
          </cell>
          <cell r="C435" t="str">
            <v>Elkana Catur, ST</v>
          </cell>
          <cell r="D435" t="str">
            <v>III/A</v>
          </cell>
          <cell r="E435" t="str">
            <v xml:space="preserve">Penata Muda </v>
          </cell>
          <cell r="F435" t="str">
            <v xml:space="preserve">Staf Subdit Data dan Informasi </v>
          </cell>
          <cell r="G435" t="str">
            <v>Palangkaraya</v>
          </cell>
          <cell r="H435">
            <v>2071800</v>
          </cell>
          <cell r="I435">
            <v>39764</v>
          </cell>
          <cell r="J435">
            <v>39765</v>
          </cell>
          <cell r="K435">
            <v>2</v>
          </cell>
          <cell r="L435" t="str">
            <v>hari</v>
          </cell>
          <cell r="M435">
            <v>260000</v>
          </cell>
          <cell r="N435">
            <v>275000</v>
          </cell>
          <cell r="O435" t="str">
            <v>Pesawat Terbang</v>
          </cell>
          <cell r="P435" t="str">
            <v>01.0030.0062.524119 ( B )</v>
          </cell>
          <cell r="Q435" t="str">
            <v xml:space="preserve">Informasi dan Publikasi Pembangunan Ditjen. Cipta Karya </v>
          </cell>
          <cell r="R435" t="str">
            <v>Ir. Dwityo A. Soeranto, MURP</v>
          </cell>
          <cell r="S435" t="str">
            <v xml:space="preserve">Pembinaan dan Pengembangan Pemanfaatan Data dan Informasi </v>
          </cell>
          <cell r="T435" t="str">
            <v>DI</v>
          </cell>
          <cell r="U435">
            <v>110040670</v>
          </cell>
          <cell r="V435" t="str">
            <v>Nopember</v>
          </cell>
          <cell r="W435" t="str">
            <v>XI</v>
          </cell>
          <cell r="X435">
            <v>11</v>
          </cell>
          <cell r="Y435">
            <v>10000</v>
          </cell>
          <cell r="Z435" t="str">
            <v>F</v>
          </cell>
          <cell r="AA435" t="str">
            <v>Palangkaraya</v>
          </cell>
        </row>
        <row r="436">
          <cell r="A436">
            <v>429</v>
          </cell>
          <cell r="C436">
            <v>0</v>
          </cell>
          <cell r="D436" t="e">
            <v>#N/A</v>
          </cell>
          <cell r="E436" t="e">
            <v>#N/A</v>
          </cell>
          <cell r="F436" t="e">
            <v>#N/A</v>
          </cell>
          <cell r="H436" t="e">
            <v>#N/A</v>
          </cell>
          <cell r="K436">
            <v>1</v>
          </cell>
          <cell r="L436" t="str">
            <v>hari</v>
          </cell>
          <cell r="M436" t="e">
            <v>#N/A</v>
          </cell>
          <cell r="N436" t="e">
            <v>#N/A</v>
          </cell>
          <cell r="O436" t="str">
            <v>Pesawat Terbang</v>
          </cell>
          <cell r="Q436" t="e">
            <v>#N/A</v>
          </cell>
          <cell r="R436" t="e">
            <v>#N/A</v>
          </cell>
          <cell r="S436" t="e">
            <v>#N/A</v>
          </cell>
          <cell r="T436" t="e">
            <v>#N/A</v>
          </cell>
          <cell r="U436" t="e">
            <v>#N/A</v>
          </cell>
          <cell r="W436" t="e">
            <v>#N/A</v>
          </cell>
          <cell r="Z436" t="str">
            <v>F</v>
          </cell>
        </row>
        <row r="437">
          <cell r="A437">
            <v>430</v>
          </cell>
          <cell r="B437">
            <v>110037773</v>
          </cell>
          <cell r="C437" t="str">
            <v>Bambang Sukamto, SE, MM</v>
          </cell>
          <cell r="D437" t="str">
            <v>III/B</v>
          </cell>
          <cell r="E437" t="str">
            <v xml:space="preserve">Penata Muda Tingkat I </v>
          </cell>
          <cell r="F437" t="str">
            <v>Staf Tata Usaha</v>
          </cell>
          <cell r="G437" t="str">
            <v>Palu</v>
          </cell>
          <cell r="H437">
            <v>2627000</v>
          </cell>
          <cell r="I437">
            <v>39770</v>
          </cell>
          <cell r="J437">
            <v>39773</v>
          </cell>
          <cell r="K437">
            <v>4</v>
          </cell>
          <cell r="L437" t="str">
            <v>hari</v>
          </cell>
          <cell r="M437">
            <v>260000</v>
          </cell>
          <cell r="N437">
            <v>220000</v>
          </cell>
          <cell r="O437" t="str">
            <v>Pesawat Terbang</v>
          </cell>
          <cell r="P437" t="str">
            <v>01.0030.0062.524119 ( B )</v>
          </cell>
          <cell r="Q437" t="str">
            <v xml:space="preserve">Informasi dan Publikasi Pembangunan Ditjen. Cipta Karya </v>
          </cell>
          <cell r="R437" t="str">
            <v>Ir. Dwityo A. Soeranto, MURP</v>
          </cell>
          <cell r="S437" t="str">
            <v xml:space="preserve">Pembinaan dan Pengembangan Pemanfaatan Data dan Informasi </v>
          </cell>
          <cell r="T437" t="str">
            <v>DI</v>
          </cell>
          <cell r="U437">
            <v>110040670</v>
          </cell>
          <cell r="V437" t="str">
            <v>Nopember</v>
          </cell>
          <cell r="W437" t="str">
            <v>XI</v>
          </cell>
          <cell r="X437">
            <v>17</v>
          </cell>
          <cell r="Y437">
            <v>9000</v>
          </cell>
          <cell r="Z437" t="str">
            <v>F</v>
          </cell>
          <cell r="AA437" t="str">
            <v>Palu</v>
          </cell>
        </row>
        <row r="438">
          <cell r="A438">
            <v>431</v>
          </cell>
          <cell r="B438">
            <v>110037149</v>
          </cell>
          <cell r="C438" t="str">
            <v>Nurtini, S.Sos</v>
          </cell>
          <cell r="D438" t="str">
            <v>III/C</v>
          </cell>
          <cell r="E438" t="str">
            <v xml:space="preserve">Penata </v>
          </cell>
          <cell r="F438" t="str">
            <v xml:space="preserve">Staf Subdit Data dan Informasi </v>
          </cell>
          <cell r="G438" t="str">
            <v>Palu</v>
          </cell>
          <cell r="H438">
            <v>2627000</v>
          </cell>
          <cell r="I438">
            <v>39770</v>
          </cell>
          <cell r="J438">
            <v>39773</v>
          </cell>
          <cell r="K438">
            <v>4</v>
          </cell>
          <cell r="L438" t="str">
            <v>hari</v>
          </cell>
          <cell r="M438">
            <v>260000</v>
          </cell>
          <cell r="N438">
            <v>220000</v>
          </cell>
          <cell r="O438" t="str">
            <v>Pesawat Terbang</v>
          </cell>
          <cell r="P438" t="str">
            <v>01.0030.0062.524119 ( B )</v>
          </cell>
          <cell r="Q438" t="str">
            <v xml:space="preserve">Informasi dan Publikasi Pembangunan Ditjen. Cipta Karya </v>
          </cell>
          <cell r="R438" t="str">
            <v>Ir. Dwityo A. Soeranto, MURP</v>
          </cell>
          <cell r="S438" t="str">
            <v xml:space="preserve">Pembinaan dan Pengembangan Pemanfaatan Data dan Informasi </v>
          </cell>
          <cell r="T438" t="str">
            <v>DI</v>
          </cell>
          <cell r="U438">
            <v>110040670</v>
          </cell>
          <cell r="V438" t="str">
            <v>Nopember</v>
          </cell>
          <cell r="W438" t="str">
            <v>XI</v>
          </cell>
          <cell r="X438">
            <v>17</v>
          </cell>
          <cell r="Y438">
            <v>9000</v>
          </cell>
          <cell r="Z438" t="str">
            <v>F</v>
          </cell>
          <cell r="AA438" t="str">
            <v>Palu</v>
          </cell>
        </row>
        <row r="439">
          <cell r="A439">
            <v>432</v>
          </cell>
          <cell r="B439">
            <v>110053700</v>
          </cell>
          <cell r="C439" t="str">
            <v>Ir. Diana Kusumastuti, MT</v>
          </cell>
          <cell r="D439" t="str">
            <v>III/C</v>
          </cell>
          <cell r="E439" t="str">
            <v xml:space="preserve">Penata </v>
          </cell>
          <cell r="F439" t="str">
            <v>Kasi. Rencana Jangka Menengah</v>
          </cell>
          <cell r="G439" t="str">
            <v>Palu</v>
          </cell>
          <cell r="H439">
            <v>2627000</v>
          </cell>
          <cell r="I439">
            <v>39770</v>
          </cell>
          <cell r="J439">
            <v>39773</v>
          </cell>
          <cell r="K439">
            <v>4</v>
          </cell>
          <cell r="L439" t="str">
            <v>hari</v>
          </cell>
          <cell r="M439">
            <v>260000</v>
          </cell>
          <cell r="N439">
            <v>220000</v>
          </cell>
          <cell r="O439" t="str">
            <v>Pesawat Terbang</v>
          </cell>
          <cell r="P439" t="str">
            <v>01.0030.0062.524119 ( B )</v>
          </cell>
          <cell r="Q439" t="str">
            <v xml:space="preserve">Informasi dan Publikasi Pembangunan Ditjen. Cipta Karya </v>
          </cell>
          <cell r="R439" t="str">
            <v>Ir. Dwityo A. Soeranto, MURP</v>
          </cell>
          <cell r="S439" t="str">
            <v xml:space="preserve">Pembinaan dan Pengembangan Pemanfaatan Data dan Informasi </v>
          </cell>
          <cell r="T439" t="str">
            <v>DI</v>
          </cell>
          <cell r="U439">
            <v>110040670</v>
          </cell>
          <cell r="V439" t="str">
            <v>Nopember</v>
          </cell>
          <cell r="W439" t="str">
            <v>XI</v>
          </cell>
          <cell r="X439">
            <v>17</v>
          </cell>
          <cell r="Y439">
            <v>9000</v>
          </cell>
          <cell r="Z439" t="str">
            <v>F</v>
          </cell>
          <cell r="AA439" t="str">
            <v>Palu</v>
          </cell>
        </row>
        <row r="440">
          <cell r="A440">
            <v>433</v>
          </cell>
          <cell r="B440">
            <v>110035858</v>
          </cell>
          <cell r="C440" t="str">
            <v>Herni Widayanti, S.Sos</v>
          </cell>
          <cell r="D440" t="str">
            <v>III/B</v>
          </cell>
          <cell r="E440" t="str">
            <v xml:space="preserve">Penata Muda Tingkat I </v>
          </cell>
          <cell r="F440" t="str">
            <v xml:space="preserve">Staf Subdit Data dan Informasi </v>
          </cell>
          <cell r="G440" t="str">
            <v>Makasar</v>
          </cell>
          <cell r="H440">
            <v>3115000</v>
          </cell>
          <cell r="I440">
            <v>39776</v>
          </cell>
          <cell r="J440">
            <v>39778</v>
          </cell>
          <cell r="K440">
            <v>3</v>
          </cell>
          <cell r="L440" t="str">
            <v>hari</v>
          </cell>
          <cell r="M440">
            <v>260000</v>
          </cell>
          <cell r="N440">
            <v>220000</v>
          </cell>
          <cell r="O440" t="str">
            <v>Pesawat Terbang</v>
          </cell>
          <cell r="P440" t="str">
            <v>01.0030.0062.524119 ( B )</v>
          </cell>
          <cell r="Q440" t="str">
            <v xml:space="preserve">Informasi dan Publikasi Pembangunan Ditjen. Cipta Karya </v>
          </cell>
          <cell r="R440" t="str">
            <v>Ir. Dwityo A. Soeranto, MURP</v>
          </cell>
          <cell r="S440" t="str">
            <v xml:space="preserve">Pembinaan dan Pengembangan Pemanfaatan Data dan Informasi </v>
          </cell>
          <cell r="T440" t="str">
            <v>DI</v>
          </cell>
          <cell r="U440">
            <v>110040670</v>
          </cell>
          <cell r="V440" t="str">
            <v>Nopember</v>
          </cell>
          <cell r="W440" t="str">
            <v>XI</v>
          </cell>
          <cell r="X440">
            <v>21</v>
          </cell>
          <cell r="Y440">
            <v>30000</v>
          </cell>
          <cell r="Z440" t="str">
            <v>F</v>
          </cell>
          <cell r="AA440" t="str">
            <v>Makasar</v>
          </cell>
        </row>
        <row r="441">
          <cell r="A441">
            <v>434</v>
          </cell>
          <cell r="B441" t="str">
            <v>---</v>
          </cell>
          <cell r="C441" t="str">
            <v>Nur Eniwati, SE</v>
          </cell>
          <cell r="D441" t="str">
            <v>III/A</v>
          </cell>
          <cell r="E441" t="str">
            <v xml:space="preserve">Penata Muda </v>
          </cell>
          <cell r="F441" t="str">
            <v xml:space="preserve">Staf Subdit Data dan Informasi </v>
          </cell>
          <cell r="G441" t="str">
            <v>Makasar</v>
          </cell>
          <cell r="H441">
            <v>3115000</v>
          </cell>
          <cell r="I441">
            <v>39776</v>
          </cell>
          <cell r="J441">
            <v>39778</v>
          </cell>
          <cell r="K441">
            <v>3</v>
          </cell>
          <cell r="L441" t="str">
            <v>hari</v>
          </cell>
          <cell r="M441">
            <v>260000</v>
          </cell>
          <cell r="N441">
            <v>220000</v>
          </cell>
          <cell r="O441" t="str">
            <v>Pesawat Terbang</v>
          </cell>
          <cell r="P441" t="str">
            <v>01.0030.0062.524119 ( B )</v>
          </cell>
          <cell r="Q441" t="str">
            <v xml:space="preserve">Informasi dan Publikasi Pembangunan Ditjen. Cipta Karya </v>
          </cell>
          <cell r="R441" t="str">
            <v>Ir. Dwityo A. Soeranto, MURP</v>
          </cell>
          <cell r="S441" t="str">
            <v xml:space="preserve">Pembinaan dan Pengembangan Pemanfaatan Data dan Informasi </v>
          </cell>
          <cell r="T441" t="str">
            <v>DI</v>
          </cell>
          <cell r="U441">
            <v>110040670</v>
          </cell>
          <cell r="V441" t="str">
            <v>Nopember</v>
          </cell>
          <cell r="W441" t="str">
            <v>XI</v>
          </cell>
          <cell r="X441">
            <v>21</v>
          </cell>
          <cell r="Y441">
            <v>30000</v>
          </cell>
          <cell r="Z441" t="str">
            <v>F</v>
          </cell>
          <cell r="AA441" t="str">
            <v>Makasar</v>
          </cell>
        </row>
        <row r="442">
          <cell r="A442">
            <v>435</v>
          </cell>
          <cell r="B442">
            <v>110055381</v>
          </cell>
          <cell r="C442" t="str">
            <v>Wayan Lindu Suwara, S.Kom</v>
          </cell>
          <cell r="D442" t="str">
            <v>III/B</v>
          </cell>
          <cell r="E442" t="str">
            <v xml:space="preserve">Penata Muda Tingkat I </v>
          </cell>
          <cell r="F442" t="str">
            <v xml:space="preserve">Staf Subdit Data dan Informasi </v>
          </cell>
          <cell r="G442" t="str">
            <v>Makasar</v>
          </cell>
          <cell r="H442">
            <v>3115000</v>
          </cell>
          <cell r="I442">
            <v>39776</v>
          </cell>
          <cell r="J442">
            <v>39778</v>
          </cell>
          <cell r="K442">
            <v>3</v>
          </cell>
          <cell r="L442" t="str">
            <v>hari</v>
          </cell>
          <cell r="M442">
            <v>260000</v>
          </cell>
          <cell r="N442">
            <v>220000</v>
          </cell>
          <cell r="O442" t="str">
            <v>Pesawat Terbang</v>
          </cell>
          <cell r="P442" t="str">
            <v>01.0030.0062.524119 ( B )</v>
          </cell>
          <cell r="Q442" t="str">
            <v xml:space="preserve">Informasi dan Publikasi Pembangunan Ditjen. Cipta Karya </v>
          </cell>
          <cell r="R442" t="str">
            <v>Ir. Dwityo A. Soeranto, MURP</v>
          </cell>
          <cell r="S442" t="str">
            <v xml:space="preserve">Pembinaan dan Pengembangan Pemanfaatan Data dan Informasi </v>
          </cell>
          <cell r="T442" t="str">
            <v>DI</v>
          </cell>
          <cell r="U442">
            <v>110040670</v>
          </cell>
          <cell r="V442" t="str">
            <v>Nopember</v>
          </cell>
          <cell r="W442" t="str">
            <v>XI</v>
          </cell>
          <cell r="X442">
            <v>21</v>
          </cell>
          <cell r="Y442">
            <v>30000</v>
          </cell>
          <cell r="Z442" t="str">
            <v>F</v>
          </cell>
          <cell r="AA442" t="str">
            <v>Makasar</v>
          </cell>
        </row>
        <row r="443">
          <cell r="A443">
            <v>436</v>
          </cell>
          <cell r="B443">
            <v>110057790</v>
          </cell>
          <cell r="C443" t="str">
            <v>Muh. Reva, ST</v>
          </cell>
          <cell r="D443" t="str">
            <v>III/A</v>
          </cell>
          <cell r="E443" t="str">
            <v xml:space="preserve">Penata Muda </v>
          </cell>
          <cell r="F443" t="str">
            <v>Staf Subdit Kebijakan dan Strategi</v>
          </cell>
          <cell r="G443" t="str">
            <v>Palangkaraya</v>
          </cell>
          <cell r="H443">
            <v>2071800</v>
          </cell>
          <cell r="I443">
            <v>39776</v>
          </cell>
          <cell r="J443">
            <v>39779</v>
          </cell>
          <cell r="K443">
            <v>4</v>
          </cell>
          <cell r="L443" t="str">
            <v>hari</v>
          </cell>
          <cell r="M443">
            <v>260000</v>
          </cell>
          <cell r="N443">
            <v>275000</v>
          </cell>
          <cell r="O443" t="str">
            <v>Pesawat Terbang</v>
          </cell>
          <cell r="P443" t="str">
            <v>01.0030.0062.524119 ( B )</v>
          </cell>
          <cell r="Q443" t="str">
            <v xml:space="preserve">Informasi dan Publikasi Pembangunan Ditjen. Cipta Karya </v>
          </cell>
          <cell r="R443" t="str">
            <v>Ir. Dwityo A. Soeranto, MURP</v>
          </cell>
          <cell r="S443" t="str">
            <v xml:space="preserve">Pembinaan dan Pengembangan Pemanfaatan Data dan Informasi </v>
          </cell>
          <cell r="T443" t="str">
            <v>DI</v>
          </cell>
          <cell r="U443">
            <v>110040670</v>
          </cell>
          <cell r="V443" t="str">
            <v>Nopember</v>
          </cell>
          <cell r="W443" t="str">
            <v>XI</v>
          </cell>
          <cell r="X443">
            <v>21</v>
          </cell>
          <cell r="Y443">
            <v>0</v>
          </cell>
          <cell r="Z443" t="str">
            <v>F</v>
          </cell>
          <cell r="AA443" t="str">
            <v>Palangkaraya</v>
          </cell>
        </row>
        <row r="444">
          <cell r="A444">
            <v>437</v>
          </cell>
          <cell r="B444">
            <v>110057951</v>
          </cell>
          <cell r="C444" t="str">
            <v>Bhima Dhananjaya, ST</v>
          </cell>
          <cell r="D444" t="str">
            <v>III/A</v>
          </cell>
          <cell r="E444" t="str">
            <v xml:space="preserve">Penata Muda </v>
          </cell>
          <cell r="F444" t="str">
            <v xml:space="preserve">Staf Subdit Data dan Informasi </v>
          </cell>
          <cell r="G444" t="str">
            <v>Palangkaraya</v>
          </cell>
          <cell r="H444">
            <v>2071800</v>
          </cell>
          <cell r="I444">
            <v>39776</v>
          </cell>
          <cell r="J444">
            <v>39779</v>
          </cell>
          <cell r="K444">
            <v>4</v>
          </cell>
          <cell r="L444" t="str">
            <v>hari</v>
          </cell>
          <cell r="M444">
            <v>260000</v>
          </cell>
          <cell r="N444">
            <v>275000</v>
          </cell>
          <cell r="O444" t="str">
            <v>Pesawat Terbang</v>
          </cell>
          <cell r="P444" t="str">
            <v>01.0030.0062.524119 ( B )</v>
          </cell>
          <cell r="Q444" t="str">
            <v xml:space="preserve">Informasi dan Publikasi Pembangunan Ditjen. Cipta Karya </v>
          </cell>
          <cell r="R444" t="str">
            <v>Ir. Dwityo A. Soeranto, MURP</v>
          </cell>
          <cell r="S444" t="str">
            <v xml:space="preserve">Pembinaan dan Pengembangan Pemanfaatan Data dan Informasi </v>
          </cell>
          <cell r="T444" t="str">
            <v>DI</v>
          </cell>
          <cell r="U444">
            <v>110040670</v>
          </cell>
          <cell r="V444" t="str">
            <v>Nopember</v>
          </cell>
          <cell r="W444" t="str">
            <v>XI</v>
          </cell>
          <cell r="X444">
            <v>21</v>
          </cell>
          <cell r="Y444">
            <v>0</v>
          </cell>
          <cell r="Z444" t="str">
            <v>F</v>
          </cell>
          <cell r="AA444" t="str">
            <v>Palangkaraya</v>
          </cell>
        </row>
        <row r="445">
          <cell r="A445">
            <v>438</v>
          </cell>
          <cell r="C445">
            <v>0</v>
          </cell>
          <cell r="D445" t="e">
            <v>#N/A</v>
          </cell>
          <cell r="E445" t="e">
            <v>#N/A</v>
          </cell>
          <cell r="F445" t="e">
            <v>#N/A</v>
          </cell>
          <cell r="H445" t="e">
            <v>#N/A</v>
          </cell>
          <cell r="K445">
            <v>1</v>
          </cell>
          <cell r="L445" t="str">
            <v>hari</v>
          </cell>
          <cell r="M445" t="e">
            <v>#N/A</v>
          </cell>
          <cell r="N445" t="e">
            <v>#N/A</v>
          </cell>
          <cell r="O445" t="str">
            <v>Pesawat Terbang</v>
          </cell>
          <cell r="Q445" t="e">
            <v>#N/A</v>
          </cell>
          <cell r="R445" t="e">
            <v>#N/A</v>
          </cell>
          <cell r="S445" t="e">
            <v>#N/A</v>
          </cell>
          <cell r="T445" t="e">
            <v>#N/A</v>
          </cell>
          <cell r="U445" t="e">
            <v>#N/A</v>
          </cell>
          <cell r="W445" t="e">
            <v>#N/A</v>
          </cell>
          <cell r="Z445" t="str">
            <v>F</v>
          </cell>
        </row>
        <row r="446">
          <cell r="A446">
            <v>439</v>
          </cell>
          <cell r="C446">
            <v>0</v>
          </cell>
          <cell r="D446" t="e">
            <v>#N/A</v>
          </cell>
          <cell r="E446" t="e">
            <v>#N/A</v>
          </cell>
          <cell r="F446" t="e">
            <v>#N/A</v>
          </cell>
          <cell r="H446" t="e">
            <v>#N/A</v>
          </cell>
          <cell r="K446">
            <v>1</v>
          </cell>
          <cell r="L446" t="str">
            <v>hari</v>
          </cell>
          <cell r="M446" t="e">
            <v>#N/A</v>
          </cell>
          <cell r="N446" t="e">
            <v>#N/A</v>
          </cell>
          <cell r="O446" t="str">
            <v>Pesawat Terbang</v>
          </cell>
          <cell r="Q446" t="e">
            <v>#N/A</v>
          </cell>
          <cell r="R446" t="e">
            <v>#N/A</v>
          </cell>
          <cell r="S446" t="e">
            <v>#N/A</v>
          </cell>
          <cell r="T446" t="e">
            <v>#N/A</v>
          </cell>
          <cell r="U446" t="e">
            <v>#N/A</v>
          </cell>
          <cell r="W446" t="e">
            <v>#N/A</v>
          </cell>
          <cell r="Z446" t="str">
            <v>F</v>
          </cell>
        </row>
        <row r="447">
          <cell r="A447">
            <v>440</v>
          </cell>
          <cell r="C447">
            <v>0</v>
          </cell>
          <cell r="D447" t="e">
            <v>#N/A</v>
          </cell>
          <cell r="E447" t="e">
            <v>#N/A</v>
          </cell>
          <cell r="F447" t="e">
            <v>#N/A</v>
          </cell>
          <cell r="H447" t="e">
            <v>#N/A</v>
          </cell>
          <cell r="K447">
            <v>1</v>
          </cell>
          <cell r="L447" t="str">
            <v>hari</v>
          </cell>
          <cell r="M447" t="e">
            <v>#N/A</v>
          </cell>
          <cell r="N447" t="e">
            <v>#N/A</v>
          </cell>
          <cell r="O447" t="str">
            <v>Pesawat Terbang</v>
          </cell>
          <cell r="Q447" t="e">
            <v>#N/A</v>
          </cell>
          <cell r="R447" t="e">
            <v>#N/A</v>
          </cell>
          <cell r="S447" t="e">
            <v>#N/A</v>
          </cell>
          <cell r="T447" t="e">
            <v>#N/A</v>
          </cell>
          <cell r="U447" t="e">
            <v>#N/A</v>
          </cell>
          <cell r="W447" t="e">
            <v>#N/A</v>
          </cell>
          <cell r="Z447" t="str">
            <v>F</v>
          </cell>
        </row>
        <row r="448">
          <cell r="A448">
            <v>441</v>
          </cell>
          <cell r="C448">
            <v>0</v>
          </cell>
          <cell r="D448" t="e">
            <v>#N/A</v>
          </cell>
          <cell r="E448" t="e">
            <v>#N/A</v>
          </cell>
          <cell r="F448" t="e">
            <v>#N/A</v>
          </cell>
          <cell r="H448" t="e">
            <v>#N/A</v>
          </cell>
          <cell r="K448">
            <v>1</v>
          </cell>
          <cell r="L448" t="str">
            <v>hari</v>
          </cell>
          <cell r="M448" t="e">
            <v>#N/A</v>
          </cell>
          <cell r="N448" t="e">
            <v>#N/A</v>
          </cell>
          <cell r="O448" t="str">
            <v>Pesawat Terbang</v>
          </cell>
          <cell r="Q448" t="e">
            <v>#N/A</v>
          </cell>
          <cell r="R448" t="e">
            <v>#N/A</v>
          </cell>
          <cell r="S448" t="e">
            <v>#N/A</v>
          </cell>
          <cell r="T448" t="e">
            <v>#N/A</v>
          </cell>
          <cell r="U448" t="e">
            <v>#N/A</v>
          </cell>
          <cell r="W448" t="e">
            <v>#N/A</v>
          </cell>
          <cell r="Z448" t="str">
            <v>F</v>
          </cell>
        </row>
        <row r="449">
          <cell r="A449">
            <v>442</v>
          </cell>
          <cell r="C449">
            <v>0</v>
          </cell>
          <cell r="D449" t="e">
            <v>#N/A</v>
          </cell>
          <cell r="E449" t="e">
            <v>#N/A</v>
          </cell>
          <cell r="F449" t="e">
            <v>#N/A</v>
          </cell>
          <cell r="H449" t="e">
            <v>#N/A</v>
          </cell>
          <cell r="K449">
            <v>1</v>
          </cell>
          <cell r="L449" t="str">
            <v>hari</v>
          </cell>
          <cell r="M449" t="e">
            <v>#N/A</v>
          </cell>
          <cell r="N449" t="e">
            <v>#N/A</v>
          </cell>
          <cell r="O449" t="str">
            <v>Pesawat Terbang</v>
          </cell>
          <cell r="Q449" t="e">
            <v>#N/A</v>
          </cell>
          <cell r="R449" t="e">
            <v>#N/A</v>
          </cell>
          <cell r="S449" t="e">
            <v>#N/A</v>
          </cell>
          <cell r="T449" t="e">
            <v>#N/A</v>
          </cell>
          <cell r="U449" t="e">
            <v>#N/A</v>
          </cell>
          <cell r="W449" t="e">
            <v>#N/A</v>
          </cell>
          <cell r="Z449" t="str">
            <v>F</v>
          </cell>
        </row>
        <row r="450">
          <cell r="A450">
            <v>443</v>
          </cell>
          <cell r="C450">
            <v>0</v>
          </cell>
          <cell r="D450" t="e">
            <v>#N/A</v>
          </cell>
          <cell r="E450" t="e">
            <v>#N/A</v>
          </cell>
          <cell r="F450" t="e">
            <v>#N/A</v>
          </cell>
          <cell r="H450" t="e">
            <v>#N/A</v>
          </cell>
          <cell r="K450">
            <v>1</v>
          </cell>
          <cell r="L450" t="str">
            <v>hari</v>
          </cell>
          <cell r="M450" t="e">
            <v>#N/A</v>
          </cell>
          <cell r="N450" t="e">
            <v>#N/A</v>
          </cell>
          <cell r="O450" t="str">
            <v>Pesawat Terbang</v>
          </cell>
          <cell r="Q450" t="e">
            <v>#N/A</v>
          </cell>
          <cell r="R450" t="e">
            <v>#N/A</v>
          </cell>
          <cell r="S450" t="e">
            <v>#N/A</v>
          </cell>
          <cell r="T450" t="e">
            <v>#N/A</v>
          </cell>
          <cell r="U450" t="e">
            <v>#N/A</v>
          </cell>
          <cell r="W450" t="e">
            <v>#N/A</v>
          </cell>
          <cell r="Z450" t="str">
            <v>F</v>
          </cell>
        </row>
        <row r="451">
          <cell r="A451">
            <v>444</v>
          </cell>
          <cell r="C451">
            <v>0</v>
          </cell>
          <cell r="D451" t="e">
            <v>#N/A</v>
          </cell>
          <cell r="E451" t="e">
            <v>#N/A</v>
          </cell>
          <cell r="F451" t="e">
            <v>#N/A</v>
          </cell>
          <cell r="H451" t="e">
            <v>#N/A</v>
          </cell>
          <cell r="K451">
            <v>1</v>
          </cell>
          <cell r="L451" t="str">
            <v>hari</v>
          </cell>
          <cell r="M451" t="e">
            <v>#N/A</v>
          </cell>
          <cell r="N451" t="e">
            <v>#N/A</v>
          </cell>
          <cell r="O451" t="str">
            <v>Pesawat Terbang</v>
          </cell>
          <cell r="Q451" t="e">
            <v>#N/A</v>
          </cell>
          <cell r="R451" t="e">
            <v>#N/A</v>
          </cell>
          <cell r="S451" t="e">
            <v>#N/A</v>
          </cell>
          <cell r="T451" t="e">
            <v>#N/A</v>
          </cell>
          <cell r="U451" t="e">
            <v>#N/A</v>
          </cell>
          <cell r="W451" t="e">
            <v>#N/A</v>
          </cell>
          <cell r="Z451" t="str">
            <v>F</v>
          </cell>
        </row>
        <row r="452">
          <cell r="A452">
            <v>445</v>
          </cell>
          <cell r="C452">
            <v>0</v>
          </cell>
          <cell r="D452" t="e">
            <v>#N/A</v>
          </cell>
          <cell r="E452" t="e">
            <v>#N/A</v>
          </cell>
          <cell r="F452" t="e">
            <v>#N/A</v>
          </cell>
          <cell r="H452" t="e">
            <v>#N/A</v>
          </cell>
          <cell r="K452">
            <v>1</v>
          </cell>
          <cell r="L452" t="str">
            <v>hari</v>
          </cell>
          <cell r="M452" t="e">
            <v>#N/A</v>
          </cell>
          <cell r="N452" t="e">
            <v>#N/A</v>
          </cell>
          <cell r="O452" t="str">
            <v>Pesawat Terbang</v>
          </cell>
          <cell r="Q452" t="e">
            <v>#N/A</v>
          </cell>
          <cell r="R452" t="e">
            <v>#N/A</v>
          </cell>
          <cell r="S452" t="e">
            <v>#N/A</v>
          </cell>
          <cell r="T452" t="e">
            <v>#N/A</v>
          </cell>
          <cell r="U452" t="e">
            <v>#N/A</v>
          </cell>
          <cell r="W452" t="e">
            <v>#N/A</v>
          </cell>
          <cell r="Z452" t="str">
            <v>F</v>
          </cell>
        </row>
        <row r="453">
          <cell r="A453">
            <v>446</v>
          </cell>
          <cell r="C453">
            <v>0</v>
          </cell>
          <cell r="D453" t="e">
            <v>#N/A</v>
          </cell>
          <cell r="E453" t="e">
            <v>#N/A</v>
          </cell>
          <cell r="F453" t="e">
            <v>#N/A</v>
          </cell>
          <cell r="H453" t="e">
            <v>#N/A</v>
          </cell>
          <cell r="K453">
            <v>1</v>
          </cell>
          <cell r="L453" t="str">
            <v>hari</v>
          </cell>
          <cell r="M453" t="e">
            <v>#N/A</v>
          </cell>
          <cell r="N453" t="e">
            <v>#N/A</v>
          </cell>
          <cell r="O453" t="str">
            <v>Pesawat Terbang</v>
          </cell>
          <cell r="Q453" t="e">
            <v>#N/A</v>
          </cell>
          <cell r="R453" t="e">
            <v>#N/A</v>
          </cell>
          <cell r="S453" t="e">
            <v>#N/A</v>
          </cell>
          <cell r="T453" t="e">
            <v>#N/A</v>
          </cell>
          <cell r="U453" t="e">
            <v>#N/A</v>
          </cell>
          <cell r="W453" t="e">
            <v>#N/A</v>
          </cell>
          <cell r="Z453" t="str">
            <v>F</v>
          </cell>
        </row>
        <row r="454">
          <cell r="A454">
            <v>447</v>
          </cell>
          <cell r="C454">
            <v>0</v>
          </cell>
          <cell r="D454" t="e">
            <v>#N/A</v>
          </cell>
          <cell r="E454" t="e">
            <v>#N/A</v>
          </cell>
          <cell r="F454" t="e">
            <v>#N/A</v>
          </cell>
          <cell r="H454" t="e">
            <v>#N/A</v>
          </cell>
          <cell r="K454">
            <v>1</v>
          </cell>
          <cell r="L454" t="str">
            <v>hari</v>
          </cell>
          <cell r="M454" t="e">
            <v>#N/A</v>
          </cell>
          <cell r="N454" t="e">
            <v>#N/A</v>
          </cell>
          <cell r="O454" t="str">
            <v>Pesawat Terbang</v>
          </cell>
          <cell r="Q454" t="e">
            <v>#N/A</v>
          </cell>
          <cell r="R454" t="e">
            <v>#N/A</v>
          </cell>
          <cell r="S454" t="e">
            <v>#N/A</v>
          </cell>
          <cell r="T454" t="e">
            <v>#N/A</v>
          </cell>
          <cell r="U454" t="e">
            <v>#N/A</v>
          </cell>
          <cell r="W454" t="e">
            <v>#N/A</v>
          </cell>
          <cell r="Z454" t="str">
            <v>F</v>
          </cell>
        </row>
        <row r="455">
          <cell r="A455">
            <v>448</v>
          </cell>
          <cell r="C455">
            <v>0</v>
          </cell>
          <cell r="D455" t="e">
            <v>#N/A</v>
          </cell>
          <cell r="E455" t="e">
            <v>#N/A</v>
          </cell>
          <cell r="F455" t="e">
            <v>#N/A</v>
          </cell>
          <cell r="H455" t="e">
            <v>#N/A</v>
          </cell>
          <cell r="K455">
            <v>1</v>
          </cell>
          <cell r="L455" t="str">
            <v>hari</v>
          </cell>
          <cell r="M455" t="e">
            <v>#N/A</v>
          </cell>
          <cell r="N455" t="e">
            <v>#N/A</v>
          </cell>
          <cell r="O455" t="str">
            <v>Pesawat Terbang</v>
          </cell>
          <cell r="Q455" t="e">
            <v>#N/A</v>
          </cell>
          <cell r="R455" t="e">
            <v>#N/A</v>
          </cell>
          <cell r="S455" t="e">
            <v>#N/A</v>
          </cell>
          <cell r="T455" t="e">
            <v>#N/A</v>
          </cell>
          <cell r="U455" t="e">
            <v>#N/A</v>
          </cell>
          <cell r="W455" t="e">
            <v>#N/A</v>
          </cell>
          <cell r="Z455" t="str">
            <v>F</v>
          </cell>
        </row>
        <row r="456">
          <cell r="A456">
            <v>449</v>
          </cell>
          <cell r="C456">
            <v>0</v>
          </cell>
          <cell r="D456" t="e">
            <v>#N/A</v>
          </cell>
          <cell r="E456" t="e">
            <v>#N/A</v>
          </cell>
          <cell r="F456" t="e">
            <v>#N/A</v>
          </cell>
          <cell r="H456" t="e">
            <v>#N/A</v>
          </cell>
          <cell r="K456">
            <v>1</v>
          </cell>
          <cell r="L456" t="str">
            <v>hari</v>
          </cell>
          <cell r="M456" t="e">
            <v>#N/A</v>
          </cell>
          <cell r="N456" t="e">
            <v>#N/A</v>
          </cell>
          <cell r="O456" t="str">
            <v>Pesawat Terbang</v>
          </cell>
          <cell r="Q456" t="e">
            <v>#N/A</v>
          </cell>
          <cell r="R456" t="e">
            <v>#N/A</v>
          </cell>
          <cell r="S456" t="e">
            <v>#N/A</v>
          </cell>
          <cell r="T456" t="e">
            <v>#N/A</v>
          </cell>
          <cell r="U456" t="e">
            <v>#N/A</v>
          </cell>
          <cell r="W456" t="e">
            <v>#N/A</v>
          </cell>
          <cell r="Z456" t="str">
            <v>F</v>
          </cell>
        </row>
        <row r="457">
          <cell r="A457">
            <v>450</v>
          </cell>
          <cell r="C457">
            <v>0</v>
          </cell>
          <cell r="D457" t="e">
            <v>#N/A</v>
          </cell>
          <cell r="E457" t="e">
            <v>#N/A</v>
          </cell>
          <cell r="F457" t="e">
            <v>#N/A</v>
          </cell>
          <cell r="H457" t="e">
            <v>#N/A</v>
          </cell>
          <cell r="K457">
            <v>1</v>
          </cell>
          <cell r="L457" t="str">
            <v>hari</v>
          </cell>
          <cell r="M457" t="e">
            <v>#N/A</v>
          </cell>
          <cell r="N457" t="e">
            <v>#N/A</v>
          </cell>
          <cell r="O457" t="str">
            <v>Pesawat Terbang</v>
          </cell>
          <cell r="Q457" t="e">
            <v>#N/A</v>
          </cell>
          <cell r="R457" t="e">
            <v>#N/A</v>
          </cell>
          <cell r="S457" t="e">
            <v>#N/A</v>
          </cell>
          <cell r="T457" t="e">
            <v>#N/A</v>
          </cell>
          <cell r="U457" t="e">
            <v>#N/A</v>
          </cell>
          <cell r="W457" t="e">
            <v>#N/A</v>
          </cell>
          <cell r="Z457" t="str">
            <v>F</v>
          </cell>
        </row>
        <row r="458">
          <cell r="A458">
            <v>451</v>
          </cell>
          <cell r="C458">
            <v>0</v>
          </cell>
          <cell r="D458" t="e">
            <v>#N/A</v>
          </cell>
          <cell r="E458" t="e">
            <v>#N/A</v>
          </cell>
          <cell r="F458" t="e">
            <v>#N/A</v>
          </cell>
          <cell r="H458" t="e">
            <v>#N/A</v>
          </cell>
          <cell r="K458">
            <v>1</v>
          </cell>
          <cell r="L458" t="str">
            <v>hari</v>
          </cell>
          <cell r="M458" t="e">
            <v>#N/A</v>
          </cell>
          <cell r="N458" t="e">
            <v>#N/A</v>
          </cell>
          <cell r="O458" t="str">
            <v>Pesawat Terbang</v>
          </cell>
          <cell r="Q458" t="e">
            <v>#N/A</v>
          </cell>
          <cell r="R458" t="e">
            <v>#N/A</v>
          </cell>
          <cell r="S458" t="e">
            <v>#N/A</v>
          </cell>
          <cell r="T458" t="e">
            <v>#N/A</v>
          </cell>
          <cell r="U458" t="e">
            <v>#N/A</v>
          </cell>
          <cell r="W458" t="e">
            <v>#N/A</v>
          </cell>
          <cell r="Z458" t="str">
            <v>F</v>
          </cell>
        </row>
        <row r="459">
          <cell r="A459">
            <v>452</v>
          </cell>
          <cell r="C459">
            <v>0</v>
          </cell>
          <cell r="D459" t="e">
            <v>#N/A</v>
          </cell>
          <cell r="E459" t="e">
            <v>#N/A</v>
          </cell>
          <cell r="F459" t="e">
            <v>#N/A</v>
          </cell>
          <cell r="H459" t="e">
            <v>#N/A</v>
          </cell>
          <cell r="K459">
            <v>1</v>
          </cell>
          <cell r="L459" t="str">
            <v>hari</v>
          </cell>
          <cell r="M459" t="e">
            <v>#N/A</v>
          </cell>
          <cell r="N459" t="e">
            <v>#N/A</v>
          </cell>
          <cell r="O459" t="str">
            <v>Pesawat Terbang</v>
          </cell>
          <cell r="Q459" t="e">
            <v>#N/A</v>
          </cell>
          <cell r="R459" t="e">
            <v>#N/A</v>
          </cell>
          <cell r="S459" t="e">
            <v>#N/A</v>
          </cell>
          <cell r="T459" t="e">
            <v>#N/A</v>
          </cell>
          <cell r="U459" t="e">
            <v>#N/A</v>
          </cell>
          <cell r="W459" t="e">
            <v>#N/A</v>
          </cell>
          <cell r="Z459" t="str">
            <v>F</v>
          </cell>
        </row>
        <row r="460">
          <cell r="A460">
            <v>453</v>
          </cell>
          <cell r="C460">
            <v>0</v>
          </cell>
          <cell r="D460" t="e">
            <v>#N/A</v>
          </cell>
          <cell r="E460" t="e">
            <v>#N/A</v>
          </cell>
          <cell r="F460" t="e">
            <v>#N/A</v>
          </cell>
          <cell r="H460" t="e">
            <v>#N/A</v>
          </cell>
          <cell r="K460">
            <v>1</v>
          </cell>
          <cell r="L460" t="str">
            <v>hari</v>
          </cell>
          <cell r="M460" t="e">
            <v>#N/A</v>
          </cell>
          <cell r="N460" t="e">
            <v>#N/A</v>
          </cell>
          <cell r="O460" t="str">
            <v>Pesawat Terbang</v>
          </cell>
          <cell r="Q460" t="e">
            <v>#N/A</v>
          </cell>
          <cell r="R460" t="e">
            <v>#N/A</v>
          </cell>
          <cell r="S460" t="e">
            <v>#N/A</v>
          </cell>
          <cell r="T460" t="e">
            <v>#N/A</v>
          </cell>
          <cell r="U460" t="e">
            <v>#N/A</v>
          </cell>
          <cell r="W460" t="e">
            <v>#N/A</v>
          </cell>
          <cell r="Z460" t="str">
            <v>F</v>
          </cell>
        </row>
        <row r="461">
          <cell r="A461">
            <v>454</v>
          </cell>
          <cell r="C461">
            <v>0</v>
          </cell>
          <cell r="D461" t="e">
            <v>#N/A</v>
          </cell>
          <cell r="E461" t="e">
            <v>#N/A</v>
          </cell>
          <cell r="F461" t="e">
            <v>#N/A</v>
          </cell>
          <cell r="H461" t="e">
            <v>#N/A</v>
          </cell>
          <cell r="K461">
            <v>1</v>
          </cell>
          <cell r="L461" t="str">
            <v>hari</v>
          </cell>
          <cell r="M461" t="e">
            <v>#N/A</v>
          </cell>
          <cell r="N461" t="e">
            <v>#N/A</v>
          </cell>
          <cell r="O461" t="str">
            <v>Pesawat Terbang</v>
          </cell>
          <cell r="Q461" t="e">
            <v>#N/A</v>
          </cell>
          <cell r="R461" t="e">
            <v>#N/A</v>
          </cell>
          <cell r="S461" t="e">
            <v>#N/A</v>
          </cell>
          <cell r="T461" t="e">
            <v>#N/A</v>
          </cell>
          <cell r="U461" t="e">
            <v>#N/A</v>
          </cell>
          <cell r="W461" t="e">
            <v>#N/A</v>
          </cell>
          <cell r="Z461" t="str">
            <v>F</v>
          </cell>
        </row>
        <row r="462">
          <cell r="A462">
            <v>455</v>
          </cell>
          <cell r="C462">
            <v>0</v>
          </cell>
          <cell r="D462" t="e">
            <v>#N/A</v>
          </cell>
          <cell r="E462" t="e">
            <v>#N/A</v>
          </cell>
          <cell r="F462" t="e">
            <v>#N/A</v>
          </cell>
          <cell r="H462" t="e">
            <v>#N/A</v>
          </cell>
          <cell r="K462">
            <v>1</v>
          </cell>
          <cell r="L462" t="str">
            <v>hari</v>
          </cell>
          <cell r="M462" t="e">
            <v>#N/A</v>
          </cell>
          <cell r="N462" t="e">
            <v>#N/A</v>
          </cell>
          <cell r="O462" t="str">
            <v>Pesawat Terbang</v>
          </cell>
          <cell r="Q462" t="e">
            <v>#N/A</v>
          </cell>
          <cell r="R462" t="e">
            <v>#N/A</v>
          </cell>
          <cell r="S462" t="e">
            <v>#N/A</v>
          </cell>
          <cell r="T462" t="e">
            <v>#N/A</v>
          </cell>
          <cell r="U462" t="e">
            <v>#N/A</v>
          </cell>
          <cell r="W462" t="e">
            <v>#N/A</v>
          </cell>
          <cell r="Z462" t="str">
            <v>F</v>
          </cell>
        </row>
        <row r="463">
          <cell r="A463">
            <v>456</v>
          </cell>
          <cell r="C463">
            <v>0</v>
          </cell>
          <cell r="D463" t="e">
            <v>#N/A</v>
          </cell>
          <cell r="E463" t="e">
            <v>#N/A</v>
          </cell>
          <cell r="F463" t="e">
            <v>#N/A</v>
          </cell>
          <cell r="H463" t="e">
            <v>#N/A</v>
          </cell>
          <cell r="K463">
            <v>1</v>
          </cell>
          <cell r="L463" t="str">
            <v>hari</v>
          </cell>
          <cell r="M463" t="e">
            <v>#N/A</v>
          </cell>
          <cell r="N463" t="e">
            <v>#N/A</v>
          </cell>
          <cell r="O463" t="str">
            <v>Pesawat Terbang</v>
          </cell>
          <cell r="Q463" t="e">
            <v>#N/A</v>
          </cell>
          <cell r="R463" t="e">
            <v>#N/A</v>
          </cell>
          <cell r="S463" t="e">
            <v>#N/A</v>
          </cell>
          <cell r="T463" t="e">
            <v>#N/A</v>
          </cell>
          <cell r="U463" t="e">
            <v>#N/A</v>
          </cell>
          <cell r="W463" t="e">
            <v>#N/A</v>
          </cell>
          <cell r="Z463" t="str">
            <v>F</v>
          </cell>
        </row>
        <row r="464">
          <cell r="A464">
            <v>457</v>
          </cell>
          <cell r="C464">
            <v>0</v>
          </cell>
          <cell r="D464" t="e">
            <v>#N/A</v>
          </cell>
          <cell r="E464" t="e">
            <v>#N/A</v>
          </cell>
          <cell r="F464" t="e">
            <v>#N/A</v>
          </cell>
          <cell r="H464" t="e">
            <v>#N/A</v>
          </cell>
          <cell r="K464">
            <v>1</v>
          </cell>
          <cell r="L464" t="str">
            <v>hari</v>
          </cell>
          <cell r="M464" t="e">
            <v>#N/A</v>
          </cell>
          <cell r="N464" t="e">
            <v>#N/A</v>
          </cell>
          <cell r="O464" t="str">
            <v>Pesawat Terbang</v>
          </cell>
          <cell r="Q464" t="e">
            <v>#N/A</v>
          </cell>
          <cell r="R464" t="e">
            <v>#N/A</v>
          </cell>
          <cell r="S464" t="e">
            <v>#N/A</v>
          </cell>
          <cell r="T464" t="e">
            <v>#N/A</v>
          </cell>
          <cell r="U464" t="e">
            <v>#N/A</v>
          </cell>
          <cell r="W464" t="e">
            <v>#N/A</v>
          </cell>
          <cell r="Z464" t="str">
            <v>F</v>
          </cell>
        </row>
        <row r="465">
          <cell r="A465">
            <v>458</v>
          </cell>
          <cell r="C465">
            <v>0</v>
          </cell>
          <cell r="D465" t="e">
            <v>#N/A</v>
          </cell>
          <cell r="E465" t="e">
            <v>#N/A</v>
          </cell>
          <cell r="F465" t="e">
            <v>#N/A</v>
          </cell>
          <cell r="H465" t="e">
            <v>#N/A</v>
          </cell>
          <cell r="K465">
            <v>1</v>
          </cell>
          <cell r="L465" t="str">
            <v>hari</v>
          </cell>
          <cell r="M465" t="e">
            <v>#N/A</v>
          </cell>
          <cell r="N465" t="e">
            <v>#N/A</v>
          </cell>
          <cell r="O465" t="str">
            <v>Pesawat Terbang</v>
          </cell>
          <cell r="Q465" t="e">
            <v>#N/A</v>
          </cell>
          <cell r="R465" t="e">
            <v>#N/A</v>
          </cell>
          <cell r="S465" t="e">
            <v>#N/A</v>
          </cell>
          <cell r="T465" t="e">
            <v>#N/A</v>
          </cell>
          <cell r="U465" t="e">
            <v>#N/A</v>
          </cell>
          <cell r="W465" t="e">
            <v>#N/A</v>
          </cell>
          <cell r="Z465" t="str">
            <v>F</v>
          </cell>
        </row>
        <row r="466">
          <cell r="A466">
            <v>459</v>
          </cell>
          <cell r="C466">
            <v>0</v>
          </cell>
          <cell r="D466" t="e">
            <v>#N/A</v>
          </cell>
          <cell r="E466" t="e">
            <v>#N/A</v>
          </cell>
          <cell r="F466" t="e">
            <v>#N/A</v>
          </cell>
          <cell r="H466" t="e">
            <v>#N/A</v>
          </cell>
          <cell r="K466">
            <v>1</v>
          </cell>
          <cell r="L466" t="str">
            <v>hari</v>
          </cell>
          <cell r="M466" t="e">
            <v>#N/A</v>
          </cell>
          <cell r="N466" t="e">
            <v>#N/A</v>
          </cell>
          <cell r="O466" t="str">
            <v>Pesawat Terbang</v>
          </cell>
          <cell r="Q466" t="e">
            <v>#N/A</v>
          </cell>
          <cell r="R466" t="e">
            <v>#N/A</v>
          </cell>
          <cell r="S466" t="e">
            <v>#N/A</v>
          </cell>
          <cell r="T466" t="e">
            <v>#N/A</v>
          </cell>
          <cell r="U466" t="e">
            <v>#N/A</v>
          </cell>
          <cell r="W466" t="e">
            <v>#N/A</v>
          </cell>
          <cell r="Z466" t="str">
            <v>F</v>
          </cell>
        </row>
        <row r="467">
          <cell r="A467">
            <v>460</v>
          </cell>
          <cell r="C467">
            <v>0</v>
          </cell>
          <cell r="D467" t="e">
            <v>#N/A</v>
          </cell>
          <cell r="E467" t="e">
            <v>#N/A</v>
          </cell>
          <cell r="F467" t="e">
            <v>#N/A</v>
          </cell>
          <cell r="H467" t="e">
            <v>#N/A</v>
          </cell>
          <cell r="K467">
            <v>1</v>
          </cell>
          <cell r="L467" t="str">
            <v>hari</v>
          </cell>
          <cell r="M467" t="e">
            <v>#N/A</v>
          </cell>
          <cell r="N467" t="e">
            <v>#N/A</v>
          </cell>
          <cell r="O467" t="str">
            <v>Pesawat Terbang</v>
          </cell>
          <cell r="Q467" t="e">
            <v>#N/A</v>
          </cell>
          <cell r="R467" t="e">
            <v>#N/A</v>
          </cell>
          <cell r="S467" t="e">
            <v>#N/A</v>
          </cell>
          <cell r="T467" t="e">
            <v>#N/A</v>
          </cell>
          <cell r="U467" t="e">
            <v>#N/A</v>
          </cell>
          <cell r="W467" t="e">
            <v>#N/A</v>
          </cell>
          <cell r="Z467" t="str">
            <v>F</v>
          </cell>
        </row>
        <row r="468">
          <cell r="A468">
            <v>461</v>
          </cell>
          <cell r="C468">
            <v>0</v>
          </cell>
          <cell r="D468" t="e">
            <v>#N/A</v>
          </cell>
          <cell r="E468" t="e">
            <v>#N/A</v>
          </cell>
          <cell r="F468" t="e">
            <v>#N/A</v>
          </cell>
          <cell r="H468" t="e">
            <v>#N/A</v>
          </cell>
          <cell r="K468">
            <v>1</v>
          </cell>
          <cell r="L468" t="str">
            <v>hari</v>
          </cell>
          <cell r="M468" t="e">
            <v>#N/A</v>
          </cell>
          <cell r="N468" t="e">
            <v>#N/A</v>
          </cell>
          <cell r="O468" t="str">
            <v>Pesawat Terbang</v>
          </cell>
          <cell r="Q468" t="e">
            <v>#N/A</v>
          </cell>
          <cell r="R468" t="e">
            <v>#N/A</v>
          </cell>
          <cell r="S468" t="e">
            <v>#N/A</v>
          </cell>
          <cell r="T468" t="e">
            <v>#N/A</v>
          </cell>
          <cell r="U468" t="e">
            <v>#N/A</v>
          </cell>
          <cell r="W468" t="e">
            <v>#N/A</v>
          </cell>
          <cell r="Z468" t="str">
            <v>F</v>
          </cell>
        </row>
        <row r="469">
          <cell r="A469">
            <v>462</v>
          </cell>
          <cell r="C469">
            <v>0</v>
          </cell>
          <cell r="D469" t="e">
            <v>#N/A</v>
          </cell>
          <cell r="E469" t="e">
            <v>#N/A</v>
          </cell>
          <cell r="F469" t="e">
            <v>#N/A</v>
          </cell>
          <cell r="H469" t="e">
            <v>#N/A</v>
          </cell>
          <cell r="K469">
            <v>1</v>
          </cell>
          <cell r="L469" t="str">
            <v>hari</v>
          </cell>
          <cell r="M469" t="e">
            <v>#N/A</v>
          </cell>
          <cell r="N469" t="e">
            <v>#N/A</v>
          </cell>
          <cell r="O469" t="str">
            <v>Pesawat Terbang</v>
          </cell>
          <cell r="Q469" t="e">
            <v>#N/A</v>
          </cell>
          <cell r="R469" t="e">
            <v>#N/A</v>
          </cell>
          <cell r="S469" t="e">
            <v>#N/A</v>
          </cell>
          <cell r="T469" t="e">
            <v>#N/A</v>
          </cell>
          <cell r="U469" t="e">
            <v>#N/A</v>
          </cell>
          <cell r="W469" t="e">
            <v>#N/A</v>
          </cell>
          <cell r="Z469" t="str">
            <v>F</v>
          </cell>
        </row>
        <row r="470">
          <cell r="A470">
            <v>463</v>
          </cell>
          <cell r="C470">
            <v>0</v>
          </cell>
          <cell r="D470" t="e">
            <v>#N/A</v>
          </cell>
          <cell r="E470" t="e">
            <v>#N/A</v>
          </cell>
          <cell r="F470" t="e">
            <v>#N/A</v>
          </cell>
          <cell r="H470" t="e">
            <v>#N/A</v>
          </cell>
          <cell r="K470">
            <v>1</v>
          </cell>
          <cell r="L470" t="str">
            <v>hari</v>
          </cell>
          <cell r="M470" t="e">
            <v>#N/A</v>
          </cell>
          <cell r="N470" t="e">
            <v>#N/A</v>
          </cell>
          <cell r="O470" t="str">
            <v>Pesawat Terbang</v>
          </cell>
          <cell r="Q470" t="e">
            <v>#N/A</v>
          </cell>
          <cell r="R470" t="e">
            <v>#N/A</v>
          </cell>
          <cell r="S470" t="e">
            <v>#N/A</v>
          </cell>
          <cell r="T470" t="e">
            <v>#N/A</v>
          </cell>
          <cell r="U470" t="e">
            <v>#N/A</v>
          </cell>
          <cell r="W470" t="e">
            <v>#N/A</v>
          </cell>
          <cell r="Z470" t="str">
            <v>F</v>
          </cell>
        </row>
        <row r="471">
          <cell r="A471">
            <v>464</v>
          </cell>
          <cell r="C471">
            <v>0</v>
          </cell>
          <cell r="D471" t="e">
            <v>#N/A</v>
          </cell>
          <cell r="E471" t="e">
            <v>#N/A</v>
          </cell>
          <cell r="F471" t="e">
            <v>#N/A</v>
          </cell>
          <cell r="H471" t="e">
            <v>#N/A</v>
          </cell>
          <cell r="K471">
            <v>1</v>
          </cell>
          <cell r="L471" t="str">
            <v>hari</v>
          </cell>
          <cell r="M471" t="e">
            <v>#N/A</v>
          </cell>
          <cell r="N471" t="e">
            <v>#N/A</v>
          </cell>
          <cell r="O471" t="str">
            <v>Pesawat Terbang</v>
          </cell>
          <cell r="Q471" t="e">
            <v>#N/A</v>
          </cell>
          <cell r="R471" t="e">
            <v>#N/A</v>
          </cell>
          <cell r="S471" t="e">
            <v>#N/A</v>
          </cell>
          <cell r="T471" t="e">
            <v>#N/A</v>
          </cell>
          <cell r="U471" t="e">
            <v>#N/A</v>
          </cell>
          <cell r="W471" t="e">
            <v>#N/A</v>
          </cell>
          <cell r="Z471" t="str">
            <v>F</v>
          </cell>
        </row>
        <row r="472">
          <cell r="A472">
            <v>465</v>
          </cell>
          <cell r="C472">
            <v>0</v>
          </cell>
          <cell r="D472" t="e">
            <v>#N/A</v>
          </cell>
          <cell r="E472" t="e">
            <v>#N/A</v>
          </cell>
          <cell r="F472" t="e">
            <v>#N/A</v>
          </cell>
          <cell r="H472" t="e">
            <v>#N/A</v>
          </cell>
          <cell r="K472">
            <v>1</v>
          </cell>
          <cell r="L472" t="str">
            <v>hari</v>
          </cell>
          <cell r="M472" t="e">
            <v>#N/A</v>
          </cell>
          <cell r="N472" t="e">
            <v>#N/A</v>
          </cell>
          <cell r="O472" t="str">
            <v>Pesawat Terbang</v>
          </cell>
          <cell r="Q472" t="e">
            <v>#N/A</v>
          </cell>
          <cell r="R472" t="e">
            <v>#N/A</v>
          </cell>
          <cell r="S472" t="e">
            <v>#N/A</v>
          </cell>
          <cell r="T472" t="e">
            <v>#N/A</v>
          </cell>
          <cell r="U472" t="e">
            <v>#N/A</v>
          </cell>
          <cell r="W472" t="e">
            <v>#N/A</v>
          </cell>
          <cell r="Z472" t="str">
            <v>F</v>
          </cell>
        </row>
        <row r="473">
          <cell r="A473">
            <v>466</v>
          </cell>
          <cell r="C473">
            <v>0</v>
          </cell>
          <cell r="D473" t="e">
            <v>#N/A</v>
          </cell>
          <cell r="E473" t="e">
            <v>#N/A</v>
          </cell>
          <cell r="F473" t="e">
            <v>#N/A</v>
          </cell>
          <cell r="H473" t="e">
            <v>#N/A</v>
          </cell>
          <cell r="K473">
            <v>1</v>
          </cell>
          <cell r="L473" t="str">
            <v>hari</v>
          </cell>
          <cell r="M473" t="e">
            <v>#N/A</v>
          </cell>
          <cell r="N473" t="e">
            <v>#N/A</v>
          </cell>
          <cell r="O473" t="str">
            <v>Pesawat Terbang</v>
          </cell>
          <cell r="Q473" t="e">
            <v>#N/A</v>
          </cell>
          <cell r="R473" t="e">
            <v>#N/A</v>
          </cell>
          <cell r="S473" t="e">
            <v>#N/A</v>
          </cell>
          <cell r="T473" t="e">
            <v>#N/A</v>
          </cell>
          <cell r="U473" t="e">
            <v>#N/A</v>
          </cell>
          <cell r="W473" t="e">
            <v>#N/A</v>
          </cell>
          <cell r="Z473" t="str">
            <v>F</v>
          </cell>
        </row>
        <row r="474">
          <cell r="A474">
            <v>467</v>
          </cell>
          <cell r="C474">
            <v>0</v>
          </cell>
          <cell r="D474" t="e">
            <v>#N/A</v>
          </cell>
          <cell r="E474" t="e">
            <v>#N/A</v>
          </cell>
          <cell r="F474" t="e">
            <v>#N/A</v>
          </cell>
          <cell r="H474" t="e">
            <v>#N/A</v>
          </cell>
          <cell r="K474">
            <v>1</v>
          </cell>
          <cell r="L474" t="str">
            <v>hari</v>
          </cell>
          <cell r="M474" t="e">
            <v>#N/A</v>
          </cell>
          <cell r="N474" t="e">
            <v>#N/A</v>
          </cell>
          <cell r="O474" t="str">
            <v>Pesawat Terbang</v>
          </cell>
          <cell r="Q474" t="e">
            <v>#N/A</v>
          </cell>
          <cell r="R474" t="e">
            <v>#N/A</v>
          </cell>
          <cell r="S474" t="e">
            <v>#N/A</v>
          </cell>
          <cell r="T474" t="e">
            <v>#N/A</v>
          </cell>
          <cell r="U474" t="e">
            <v>#N/A</v>
          </cell>
          <cell r="W474" t="e">
            <v>#N/A</v>
          </cell>
          <cell r="Z474" t="str">
            <v>F</v>
          </cell>
        </row>
        <row r="475">
          <cell r="A475">
            <v>468</v>
          </cell>
          <cell r="C475">
            <v>0</v>
          </cell>
          <cell r="D475" t="e">
            <v>#N/A</v>
          </cell>
          <cell r="E475" t="e">
            <v>#N/A</v>
          </cell>
          <cell r="F475" t="e">
            <v>#N/A</v>
          </cell>
          <cell r="H475" t="e">
            <v>#N/A</v>
          </cell>
          <cell r="K475">
            <v>1</v>
          </cell>
          <cell r="L475" t="str">
            <v>hari</v>
          </cell>
          <cell r="M475" t="e">
            <v>#N/A</v>
          </cell>
          <cell r="N475" t="e">
            <v>#N/A</v>
          </cell>
          <cell r="O475" t="str">
            <v>Pesawat Terbang</v>
          </cell>
          <cell r="Q475" t="e">
            <v>#N/A</v>
          </cell>
          <cell r="R475" t="e">
            <v>#N/A</v>
          </cell>
          <cell r="S475" t="e">
            <v>#N/A</v>
          </cell>
          <cell r="T475" t="e">
            <v>#N/A</v>
          </cell>
          <cell r="U475" t="e">
            <v>#N/A</v>
          </cell>
          <cell r="W475" t="e">
            <v>#N/A</v>
          </cell>
          <cell r="Z475" t="str">
            <v>F</v>
          </cell>
        </row>
        <row r="476">
          <cell r="A476">
            <v>469</v>
          </cell>
          <cell r="C476">
            <v>0</v>
          </cell>
          <cell r="D476" t="e">
            <v>#N/A</v>
          </cell>
          <cell r="E476" t="e">
            <v>#N/A</v>
          </cell>
          <cell r="F476" t="e">
            <v>#N/A</v>
          </cell>
          <cell r="H476" t="e">
            <v>#N/A</v>
          </cell>
          <cell r="K476">
            <v>1</v>
          </cell>
          <cell r="L476" t="str">
            <v>hari</v>
          </cell>
          <cell r="M476" t="e">
            <v>#N/A</v>
          </cell>
          <cell r="N476" t="e">
            <v>#N/A</v>
          </cell>
          <cell r="O476" t="str">
            <v>Pesawat Terbang</v>
          </cell>
          <cell r="Q476" t="e">
            <v>#N/A</v>
          </cell>
          <cell r="R476" t="e">
            <v>#N/A</v>
          </cell>
          <cell r="S476" t="e">
            <v>#N/A</v>
          </cell>
          <cell r="T476" t="e">
            <v>#N/A</v>
          </cell>
          <cell r="U476" t="e">
            <v>#N/A</v>
          </cell>
          <cell r="W476" t="e">
            <v>#N/A</v>
          </cell>
          <cell r="Z476" t="str">
            <v>F</v>
          </cell>
        </row>
        <row r="477">
          <cell r="A477">
            <v>470</v>
          </cell>
          <cell r="C477">
            <v>0</v>
          </cell>
          <cell r="D477" t="e">
            <v>#N/A</v>
          </cell>
          <cell r="E477" t="e">
            <v>#N/A</v>
          </cell>
          <cell r="F477" t="e">
            <v>#N/A</v>
          </cell>
          <cell r="H477" t="e">
            <v>#N/A</v>
          </cell>
          <cell r="K477">
            <v>1</v>
          </cell>
          <cell r="L477" t="str">
            <v>hari</v>
          </cell>
          <cell r="M477" t="e">
            <v>#N/A</v>
          </cell>
          <cell r="N477" t="e">
            <v>#N/A</v>
          </cell>
          <cell r="O477" t="str">
            <v>Pesawat Terbang</v>
          </cell>
          <cell r="Q477" t="e">
            <v>#N/A</v>
          </cell>
          <cell r="R477" t="e">
            <v>#N/A</v>
          </cell>
          <cell r="S477" t="e">
            <v>#N/A</v>
          </cell>
          <cell r="T477" t="e">
            <v>#N/A</v>
          </cell>
          <cell r="U477" t="e">
            <v>#N/A</v>
          </cell>
          <cell r="W477" t="e">
            <v>#N/A</v>
          </cell>
          <cell r="Z477" t="str">
            <v>F</v>
          </cell>
        </row>
        <row r="478">
          <cell r="A478">
            <v>471</v>
          </cell>
          <cell r="C478">
            <v>0</v>
          </cell>
          <cell r="D478" t="e">
            <v>#N/A</v>
          </cell>
          <cell r="E478" t="e">
            <v>#N/A</v>
          </cell>
          <cell r="F478" t="e">
            <v>#N/A</v>
          </cell>
          <cell r="H478" t="e">
            <v>#N/A</v>
          </cell>
          <cell r="K478">
            <v>1</v>
          </cell>
          <cell r="L478" t="str">
            <v>hari</v>
          </cell>
          <cell r="M478" t="e">
            <v>#N/A</v>
          </cell>
          <cell r="N478" t="e">
            <v>#N/A</v>
          </cell>
          <cell r="O478" t="str">
            <v>Pesawat Terbang</v>
          </cell>
          <cell r="Q478" t="e">
            <v>#N/A</v>
          </cell>
          <cell r="R478" t="e">
            <v>#N/A</v>
          </cell>
          <cell r="S478" t="e">
            <v>#N/A</v>
          </cell>
          <cell r="T478" t="e">
            <v>#N/A</v>
          </cell>
          <cell r="U478" t="e">
            <v>#N/A</v>
          </cell>
          <cell r="W478" t="e">
            <v>#N/A</v>
          </cell>
          <cell r="Z478" t="str">
            <v>F</v>
          </cell>
        </row>
        <row r="479">
          <cell r="A479">
            <v>472</v>
          </cell>
          <cell r="C479">
            <v>0</v>
          </cell>
          <cell r="D479" t="e">
            <v>#N/A</v>
          </cell>
          <cell r="E479" t="e">
            <v>#N/A</v>
          </cell>
          <cell r="F479" t="e">
            <v>#N/A</v>
          </cell>
          <cell r="H479" t="e">
            <v>#N/A</v>
          </cell>
          <cell r="K479">
            <v>1</v>
          </cell>
          <cell r="L479" t="str">
            <v>hari</v>
          </cell>
          <cell r="M479" t="e">
            <v>#N/A</v>
          </cell>
          <cell r="N479" t="e">
            <v>#N/A</v>
          </cell>
          <cell r="O479" t="str">
            <v>Pesawat Terbang</v>
          </cell>
          <cell r="Q479" t="e">
            <v>#N/A</v>
          </cell>
          <cell r="R479" t="e">
            <v>#N/A</v>
          </cell>
          <cell r="S479" t="e">
            <v>#N/A</v>
          </cell>
          <cell r="T479" t="e">
            <v>#N/A</v>
          </cell>
          <cell r="U479" t="e">
            <v>#N/A</v>
          </cell>
          <cell r="W479" t="e">
            <v>#N/A</v>
          </cell>
          <cell r="Z479" t="str">
            <v>F</v>
          </cell>
        </row>
        <row r="480">
          <cell r="A480">
            <v>473</v>
          </cell>
          <cell r="C480">
            <v>0</v>
          </cell>
          <cell r="D480" t="e">
            <v>#N/A</v>
          </cell>
          <cell r="E480" t="e">
            <v>#N/A</v>
          </cell>
          <cell r="F480" t="e">
            <v>#N/A</v>
          </cell>
          <cell r="H480" t="e">
            <v>#N/A</v>
          </cell>
          <cell r="K480">
            <v>1</v>
          </cell>
          <cell r="L480" t="str">
            <v>hari</v>
          </cell>
          <cell r="M480" t="e">
            <v>#N/A</v>
          </cell>
          <cell r="N480" t="e">
            <v>#N/A</v>
          </cell>
          <cell r="O480" t="str">
            <v>Pesawat Terbang</v>
          </cell>
          <cell r="Q480" t="e">
            <v>#N/A</v>
          </cell>
          <cell r="R480" t="e">
            <v>#N/A</v>
          </cell>
          <cell r="S480" t="e">
            <v>#N/A</v>
          </cell>
          <cell r="T480" t="e">
            <v>#N/A</v>
          </cell>
          <cell r="U480" t="e">
            <v>#N/A</v>
          </cell>
          <cell r="W480" t="e">
            <v>#N/A</v>
          </cell>
          <cell r="Z480" t="str">
            <v>F</v>
          </cell>
        </row>
        <row r="481">
          <cell r="A481">
            <v>474</v>
          </cell>
          <cell r="C481">
            <v>0</v>
          </cell>
          <cell r="D481" t="e">
            <v>#N/A</v>
          </cell>
          <cell r="E481" t="e">
            <v>#N/A</v>
          </cell>
          <cell r="F481" t="e">
            <v>#N/A</v>
          </cell>
          <cell r="H481" t="e">
            <v>#N/A</v>
          </cell>
          <cell r="K481">
            <v>1</v>
          </cell>
          <cell r="L481" t="str">
            <v>hari</v>
          </cell>
          <cell r="M481" t="e">
            <v>#N/A</v>
          </cell>
          <cell r="N481" t="e">
            <v>#N/A</v>
          </cell>
          <cell r="O481" t="str">
            <v>Pesawat Terbang</v>
          </cell>
          <cell r="Q481" t="e">
            <v>#N/A</v>
          </cell>
          <cell r="R481" t="e">
            <v>#N/A</v>
          </cell>
          <cell r="S481" t="e">
            <v>#N/A</v>
          </cell>
          <cell r="T481" t="e">
            <v>#N/A</v>
          </cell>
          <cell r="U481" t="e">
            <v>#N/A</v>
          </cell>
          <cell r="W481" t="e">
            <v>#N/A</v>
          </cell>
          <cell r="Z481" t="str">
            <v>F</v>
          </cell>
        </row>
        <row r="482">
          <cell r="A482">
            <v>475</v>
          </cell>
          <cell r="C482">
            <v>0</v>
          </cell>
          <cell r="D482" t="e">
            <v>#N/A</v>
          </cell>
          <cell r="E482" t="e">
            <v>#N/A</v>
          </cell>
          <cell r="F482" t="e">
            <v>#N/A</v>
          </cell>
          <cell r="H482" t="e">
            <v>#N/A</v>
          </cell>
          <cell r="K482">
            <v>1</v>
          </cell>
          <cell r="L482" t="str">
            <v>hari</v>
          </cell>
          <cell r="M482" t="e">
            <v>#N/A</v>
          </cell>
          <cell r="N482" t="e">
            <v>#N/A</v>
          </cell>
          <cell r="O482" t="str">
            <v>Pesawat Terbang</v>
          </cell>
          <cell r="Q482" t="e">
            <v>#N/A</v>
          </cell>
          <cell r="R482" t="e">
            <v>#N/A</v>
          </cell>
          <cell r="S482" t="e">
            <v>#N/A</v>
          </cell>
          <cell r="T482" t="e">
            <v>#N/A</v>
          </cell>
          <cell r="U482" t="e">
            <v>#N/A</v>
          </cell>
          <cell r="W482" t="e">
            <v>#N/A</v>
          </cell>
          <cell r="Z482" t="str">
            <v>F</v>
          </cell>
        </row>
        <row r="483">
          <cell r="A483">
            <v>476</v>
          </cell>
          <cell r="C483">
            <v>0</v>
          </cell>
          <cell r="D483" t="e">
            <v>#N/A</v>
          </cell>
          <cell r="E483" t="e">
            <v>#N/A</v>
          </cell>
          <cell r="F483" t="e">
            <v>#N/A</v>
          </cell>
          <cell r="H483" t="e">
            <v>#N/A</v>
          </cell>
          <cell r="K483">
            <v>1</v>
          </cell>
          <cell r="L483" t="str">
            <v>hari</v>
          </cell>
          <cell r="M483" t="e">
            <v>#N/A</v>
          </cell>
          <cell r="N483" t="e">
            <v>#N/A</v>
          </cell>
          <cell r="O483" t="str">
            <v>Pesawat Terbang</v>
          </cell>
          <cell r="Q483" t="e">
            <v>#N/A</v>
          </cell>
          <cell r="R483" t="e">
            <v>#N/A</v>
          </cell>
          <cell r="S483" t="e">
            <v>#N/A</v>
          </cell>
          <cell r="T483" t="e">
            <v>#N/A</v>
          </cell>
          <cell r="U483" t="e">
            <v>#N/A</v>
          </cell>
          <cell r="W483" t="e">
            <v>#N/A</v>
          </cell>
          <cell r="Z483" t="str">
            <v>F</v>
          </cell>
        </row>
        <row r="484">
          <cell r="A484">
            <v>477</v>
          </cell>
          <cell r="C484">
            <v>0</v>
          </cell>
          <cell r="D484" t="e">
            <v>#N/A</v>
          </cell>
          <cell r="E484" t="e">
            <v>#N/A</v>
          </cell>
          <cell r="F484" t="e">
            <v>#N/A</v>
          </cell>
          <cell r="H484" t="e">
            <v>#N/A</v>
          </cell>
          <cell r="K484">
            <v>1</v>
          </cell>
          <cell r="L484" t="str">
            <v>hari</v>
          </cell>
          <cell r="M484" t="e">
            <v>#N/A</v>
          </cell>
          <cell r="N484" t="e">
            <v>#N/A</v>
          </cell>
          <cell r="O484" t="str">
            <v>Pesawat Terbang</v>
          </cell>
          <cell r="Q484" t="e">
            <v>#N/A</v>
          </cell>
          <cell r="R484" t="e">
            <v>#N/A</v>
          </cell>
          <cell r="S484" t="e">
            <v>#N/A</v>
          </cell>
          <cell r="T484" t="e">
            <v>#N/A</v>
          </cell>
          <cell r="U484" t="e">
            <v>#N/A</v>
          </cell>
          <cell r="W484" t="e">
            <v>#N/A</v>
          </cell>
          <cell r="Z484" t="str">
            <v>F</v>
          </cell>
        </row>
        <row r="485">
          <cell r="A485">
            <v>478</v>
          </cell>
          <cell r="C485">
            <v>0</v>
          </cell>
          <cell r="D485" t="e">
            <v>#N/A</v>
          </cell>
          <cell r="E485" t="e">
            <v>#N/A</v>
          </cell>
          <cell r="F485" t="e">
            <v>#N/A</v>
          </cell>
          <cell r="H485" t="e">
            <v>#N/A</v>
          </cell>
          <cell r="K485">
            <v>1</v>
          </cell>
          <cell r="L485" t="str">
            <v>hari</v>
          </cell>
          <cell r="M485" t="e">
            <v>#N/A</v>
          </cell>
          <cell r="N485" t="e">
            <v>#N/A</v>
          </cell>
          <cell r="O485" t="str">
            <v>Pesawat Terbang</v>
          </cell>
          <cell r="Q485" t="e">
            <v>#N/A</v>
          </cell>
          <cell r="R485" t="e">
            <v>#N/A</v>
          </cell>
          <cell r="S485" t="e">
            <v>#N/A</v>
          </cell>
          <cell r="T485" t="e">
            <v>#N/A</v>
          </cell>
          <cell r="U485" t="e">
            <v>#N/A</v>
          </cell>
          <cell r="W485" t="e">
            <v>#N/A</v>
          </cell>
          <cell r="Z485" t="str">
            <v>F</v>
          </cell>
        </row>
        <row r="486">
          <cell r="A486">
            <v>479</v>
          </cell>
          <cell r="C486">
            <v>0</v>
          </cell>
          <cell r="D486" t="e">
            <v>#N/A</v>
          </cell>
          <cell r="E486" t="e">
            <v>#N/A</v>
          </cell>
          <cell r="F486" t="e">
            <v>#N/A</v>
          </cell>
          <cell r="H486" t="e">
            <v>#N/A</v>
          </cell>
          <cell r="K486">
            <v>1</v>
          </cell>
          <cell r="L486" t="str">
            <v>hari</v>
          </cell>
          <cell r="M486" t="e">
            <v>#N/A</v>
          </cell>
          <cell r="N486" t="e">
            <v>#N/A</v>
          </cell>
          <cell r="O486" t="str">
            <v>Pesawat Terbang</v>
          </cell>
          <cell r="Q486" t="e">
            <v>#N/A</v>
          </cell>
          <cell r="R486" t="e">
            <v>#N/A</v>
          </cell>
          <cell r="S486" t="e">
            <v>#N/A</v>
          </cell>
          <cell r="T486" t="e">
            <v>#N/A</v>
          </cell>
          <cell r="U486" t="e">
            <v>#N/A</v>
          </cell>
          <cell r="W486" t="e">
            <v>#N/A</v>
          </cell>
          <cell r="Z486" t="str">
            <v>F</v>
          </cell>
        </row>
        <row r="487">
          <cell r="A487">
            <v>480</v>
          </cell>
          <cell r="C487">
            <v>0</v>
          </cell>
          <cell r="D487" t="e">
            <v>#N/A</v>
          </cell>
          <cell r="E487" t="e">
            <v>#N/A</v>
          </cell>
          <cell r="F487" t="e">
            <v>#N/A</v>
          </cell>
          <cell r="H487" t="e">
            <v>#N/A</v>
          </cell>
          <cell r="K487">
            <v>1</v>
          </cell>
          <cell r="L487" t="str">
            <v>hari</v>
          </cell>
          <cell r="M487" t="e">
            <v>#N/A</v>
          </cell>
          <cell r="N487" t="e">
            <v>#N/A</v>
          </cell>
          <cell r="O487" t="str">
            <v>Pesawat Terbang</v>
          </cell>
          <cell r="Q487" t="e">
            <v>#N/A</v>
          </cell>
          <cell r="R487" t="e">
            <v>#N/A</v>
          </cell>
          <cell r="S487" t="e">
            <v>#N/A</v>
          </cell>
          <cell r="T487" t="e">
            <v>#N/A</v>
          </cell>
          <cell r="U487" t="e">
            <v>#N/A</v>
          </cell>
          <cell r="W487" t="e">
            <v>#N/A</v>
          </cell>
          <cell r="Z487" t="str">
            <v>F</v>
          </cell>
        </row>
        <row r="488">
          <cell r="A488">
            <v>481</v>
          </cell>
          <cell r="C488">
            <v>0</v>
          </cell>
          <cell r="D488" t="e">
            <v>#N/A</v>
          </cell>
          <cell r="E488" t="e">
            <v>#N/A</v>
          </cell>
          <cell r="F488" t="e">
            <v>#N/A</v>
          </cell>
          <cell r="H488" t="e">
            <v>#N/A</v>
          </cell>
          <cell r="K488">
            <v>1</v>
          </cell>
          <cell r="L488" t="str">
            <v>hari</v>
          </cell>
          <cell r="M488" t="e">
            <v>#N/A</v>
          </cell>
          <cell r="N488" t="e">
            <v>#N/A</v>
          </cell>
          <cell r="O488" t="str">
            <v>Pesawat Terbang</v>
          </cell>
          <cell r="Q488" t="e">
            <v>#N/A</v>
          </cell>
          <cell r="R488" t="e">
            <v>#N/A</v>
          </cell>
          <cell r="S488" t="e">
            <v>#N/A</v>
          </cell>
          <cell r="T488" t="e">
            <v>#N/A</v>
          </cell>
          <cell r="U488" t="e">
            <v>#N/A</v>
          </cell>
          <cell r="W488" t="e">
            <v>#N/A</v>
          </cell>
          <cell r="Z488" t="str">
            <v>F</v>
          </cell>
        </row>
        <row r="489">
          <cell r="A489">
            <v>482</v>
          </cell>
          <cell r="C489">
            <v>0</v>
          </cell>
          <cell r="D489" t="e">
            <v>#N/A</v>
          </cell>
          <cell r="E489" t="e">
            <v>#N/A</v>
          </cell>
          <cell r="F489" t="e">
            <v>#N/A</v>
          </cell>
          <cell r="H489" t="e">
            <v>#N/A</v>
          </cell>
          <cell r="K489">
            <v>1</v>
          </cell>
          <cell r="L489" t="str">
            <v>hari</v>
          </cell>
          <cell r="M489" t="e">
            <v>#N/A</v>
          </cell>
          <cell r="N489" t="e">
            <v>#N/A</v>
          </cell>
          <cell r="O489" t="str">
            <v>Pesawat Terbang</v>
          </cell>
          <cell r="Q489" t="e">
            <v>#N/A</v>
          </cell>
          <cell r="R489" t="e">
            <v>#N/A</v>
          </cell>
          <cell r="S489" t="e">
            <v>#N/A</v>
          </cell>
          <cell r="T489" t="e">
            <v>#N/A</v>
          </cell>
          <cell r="U489" t="e">
            <v>#N/A</v>
          </cell>
          <cell r="W489" t="e">
            <v>#N/A</v>
          </cell>
          <cell r="Z489" t="str">
            <v>F</v>
          </cell>
        </row>
        <row r="490">
          <cell r="A490">
            <v>483</v>
          </cell>
          <cell r="C490">
            <v>0</v>
          </cell>
          <cell r="D490" t="e">
            <v>#N/A</v>
          </cell>
          <cell r="E490" t="e">
            <v>#N/A</v>
          </cell>
          <cell r="F490" t="e">
            <v>#N/A</v>
          </cell>
          <cell r="H490" t="e">
            <v>#N/A</v>
          </cell>
          <cell r="K490">
            <v>1</v>
          </cell>
          <cell r="L490" t="str">
            <v>hari</v>
          </cell>
          <cell r="M490" t="e">
            <v>#N/A</v>
          </cell>
          <cell r="N490" t="e">
            <v>#N/A</v>
          </cell>
          <cell r="O490" t="str">
            <v>Pesawat Terbang</v>
          </cell>
          <cell r="Q490" t="e">
            <v>#N/A</v>
          </cell>
          <cell r="R490" t="e">
            <v>#N/A</v>
          </cell>
          <cell r="S490" t="e">
            <v>#N/A</v>
          </cell>
          <cell r="T490" t="e">
            <v>#N/A</v>
          </cell>
          <cell r="U490" t="e">
            <v>#N/A</v>
          </cell>
          <cell r="W490" t="e">
            <v>#N/A</v>
          </cell>
          <cell r="Z490" t="str">
            <v>F</v>
          </cell>
        </row>
        <row r="491">
          <cell r="A491">
            <v>484</v>
          </cell>
          <cell r="C491">
            <v>0</v>
          </cell>
          <cell r="D491" t="e">
            <v>#N/A</v>
          </cell>
          <cell r="E491" t="e">
            <v>#N/A</v>
          </cell>
          <cell r="F491" t="e">
            <v>#N/A</v>
          </cell>
          <cell r="H491" t="e">
            <v>#N/A</v>
          </cell>
          <cell r="K491">
            <v>1</v>
          </cell>
          <cell r="L491" t="str">
            <v>hari</v>
          </cell>
          <cell r="M491" t="e">
            <v>#N/A</v>
          </cell>
          <cell r="N491" t="e">
            <v>#N/A</v>
          </cell>
          <cell r="O491" t="str">
            <v>Pesawat Terbang</v>
          </cell>
          <cell r="Q491" t="e">
            <v>#N/A</v>
          </cell>
          <cell r="R491" t="e">
            <v>#N/A</v>
          </cell>
          <cell r="S491" t="e">
            <v>#N/A</v>
          </cell>
          <cell r="T491" t="e">
            <v>#N/A</v>
          </cell>
          <cell r="U491" t="e">
            <v>#N/A</v>
          </cell>
          <cell r="W491" t="e">
            <v>#N/A</v>
          </cell>
          <cell r="Z491" t="str">
            <v>F</v>
          </cell>
        </row>
        <row r="492">
          <cell r="A492">
            <v>485</v>
          </cell>
          <cell r="C492">
            <v>0</v>
          </cell>
          <cell r="D492" t="e">
            <v>#N/A</v>
          </cell>
          <cell r="E492" t="e">
            <v>#N/A</v>
          </cell>
          <cell r="F492" t="e">
            <v>#N/A</v>
          </cell>
          <cell r="H492" t="e">
            <v>#N/A</v>
          </cell>
          <cell r="K492">
            <v>1</v>
          </cell>
          <cell r="L492" t="str">
            <v>hari</v>
          </cell>
          <cell r="M492" t="e">
            <v>#N/A</v>
          </cell>
          <cell r="N492" t="e">
            <v>#N/A</v>
          </cell>
          <cell r="O492" t="str">
            <v>Pesawat Terbang</v>
          </cell>
          <cell r="Q492" t="e">
            <v>#N/A</v>
          </cell>
          <cell r="R492" t="e">
            <v>#N/A</v>
          </cell>
          <cell r="S492" t="e">
            <v>#N/A</v>
          </cell>
          <cell r="T492" t="e">
            <v>#N/A</v>
          </cell>
          <cell r="U492" t="e">
            <v>#N/A</v>
          </cell>
          <cell r="W492" t="e">
            <v>#N/A</v>
          </cell>
          <cell r="Z492" t="str">
            <v>F</v>
          </cell>
        </row>
        <row r="493">
          <cell r="A493">
            <v>486</v>
          </cell>
          <cell r="C493">
            <v>0</v>
          </cell>
          <cell r="D493" t="e">
            <v>#N/A</v>
          </cell>
          <cell r="E493" t="e">
            <v>#N/A</v>
          </cell>
          <cell r="F493" t="e">
            <v>#N/A</v>
          </cell>
          <cell r="H493" t="e">
            <v>#N/A</v>
          </cell>
          <cell r="K493">
            <v>1</v>
          </cell>
          <cell r="L493" t="str">
            <v>hari</v>
          </cell>
          <cell r="M493" t="e">
            <v>#N/A</v>
          </cell>
          <cell r="N493" t="e">
            <v>#N/A</v>
          </cell>
          <cell r="O493" t="str">
            <v>Pesawat Terbang</v>
          </cell>
          <cell r="Q493" t="e">
            <v>#N/A</v>
          </cell>
          <cell r="R493" t="e">
            <v>#N/A</v>
          </cell>
          <cell r="S493" t="e">
            <v>#N/A</v>
          </cell>
          <cell r="T493" t="e">
            <v>#N/A</v>
          </cell>
          <cell r="U493" t="e">
            <v>#N/A</v>
          </cell>
          <cell r="W493" t="e">
            <v>#N/A</v>
          </cell>
          <cell r="Z493" t="str">
            <v>F</v>
          </cell>
        </row>
        <row r="494">
          <cell r="A494">
            <v>487</v>
          </cell>
          <cell r="C494">
            <v>0</v>
          </cell>
          <cell r="D494" t="e">
            <v>#N/A</v>
          </cell>
          <cell r="E494" t="e">
            <v>#N/A</v>
          </cell>
          <cell r="F494" t="e">
            <v>#N/A</v>
          </cell>
          <cell r="H494" t="e">
            <v>#N/A</v>
          </cell>
          <cell r="K494">
            <v>1</v>
          </cell>
          <cell r="L494" t="str">
            <v>hari</v>
          </cell>
          <cell r="M494" t="e">
            <v>#N/A</v>
          </cell>
          <cell r="N494" t="e">
            <v>#N/A</v>
          </cell>
          <cell r="O494" t="str">
            <v>Pesawat Terbang</v>
          </cell>
          <cell r="Q494" t="e">
            <v>#N/A</v>
          </cell>
          <cell r="R494" t="e">
            <v>#N/A</v>
          </cell>
          <cell r="S494" t="e">
            <v>#N/A</v>
          </cell>
          <cell r="T494" t="e">
            <v>#N/A</v>
          </cell>
          <cell r="U494" t="e">
            <v>#N/A</v>
          </cell>
          <cell r="W494" t="e">
            <v>#N/A</v>
          </cell>
          <cell r="Z494" t="str">
            <v>F</v>
          </cell>
        </row>
        <row r="495">
          <cell r="A495">
            <v>488</v>
          </cell>
          <cell r="C495">
            <v>0</v>
          </cell>
          <cell r="D495" t="e">
            <v>#N/A</v>
          </cell>
          <cell r="E495" t="e">
            <v>#N/A</v>
          </cell>
          <cell r="F495" t="e">
            <v>#N/A</v>
          </cell>
          <cell r="H495" t="e">
            <v>#N/A</v>
          </cell>
          <cell r="K495">
            <v>1</v>
          </cell>
          <cell r="L495" t="str">
            <v>hari</v>
          </cell>
          <cell r="M495" t="e">
            <v>#N/A</v>
          </cell>
          <cell r="N495" t="e">
            <v>#N/A</v>
          </cell>
          <cell r="O495" t="str">
            <v>Pesawat Terbang</v>
          </cell>
          <cell r="Q495" t="e">
            <v>#N/A</v>
          </cell>
          <cell r="R495" t="e">
            <v>#N/A</v>
          </cell>
          <cell r="S495" t="e">
            <v>#N/A</v>
          </cell>
          <cell r="T495" t="e">
            <v>#N/A</v>
          </cell>
          <cell r="U495" t="e">
            <v>#N/A</v>
          </cell>
          <cell r="W495" t="e">
            <v>#N/A</v>
          </cell>
          <cell r="Z495" t="str">
            <v>F</v>
          </cell>
        </row>
        <row r="496">
          <cell r="A496">
            <v>489</v>
          </cell>
          <cell r="C496">
            <v>0</v>
          </cell>
          <cell r="D496" t="e">
            <v>#N/A</v>
          </cell>
          <cell r="E496" t="e">
            <v>#N/A</v>
          </cell>
          <cell r="F496" t="e">
            <v>#N/A</v>
          </cell>
          <cell r="H496" t="e">
            <v>#N/A</v>
          </cell>
          <cell r="K496">
            <v>1</v>
          </cell>
          <cell r="L496" t="str">
            <v>hari</v>
          </cell>
          <cell r="M496" t="e">
            <v>#N/A</v>
          </cell>
          <cell r="N496" t="e">
            <v>#N/A</v>
          </cell>
          <cell r="O496" t="str">
            <v>Pesawat Terbang</v>
          </cell>
          <cell r="Q496" t="e">
            <v>#N/A</v>
          </cell>
          <cell r="R496" t="e">
            <v>#N/A</v>
          </cell>
          <cell r="S496" t="e">
            <v>#N/A</v>
          </cell>
          <cell r="T496" t="e">
            <v>#N/A</v>
          </cell>
          <cell r="U496" t="e">
            <v>#N/A</v>
          </cell>
          <cell r="W496" t="e">
            <v>#N/A</v>
          </cell>
          <cell r="Z496" t="str">
            <v>F</v>
          </cell>
        </row>
        <row r="497">
          <cell r="A497">
            <v>490</v>
          </cell>
          <cell r="C497">
            <v>0</v>
          </cell>
          <cell r="D497" t="e">
            <v>#N/A</v>
          </cell>
          <cell r="E497" t="e">
            <v>#N/A</v>
          </cell>
          <cell r="F497" t="e">
            <v>#N/A</v>
          </cell>
          <cell r="H497" t="e">
            <v>#N/A</v>
          </cell>
          <cell r="K497">
            <v>1</v>
          </cell>
          <cell r="L497" t="str">
            <v>hari</v>
          </cell>
          <cell r="M497" t="e">
            <v>#N/A</v>
          </cell>
          <cell r="N497" t="e">
            <v>#N/A</v>
          </cell>
          <cell r="O497" t="str">
            <v>Pesawat Terbang</v>
          </cell>
          <cell r="Q497" t="e">
            <v>#N/A</v>
          </cell>
          <cell r="R497" t="e">
            <v>#N/A</v>
          </cell>
          <cell r="S497" t="e">
            <v>#N/A</v>
          </cell>
          <cell r="T497" t="e">
            <v>#N/A</v>
          </cell>
          <cell r="U497" t="e">
            <v>#N/A</v>
          </cell>
          <cell r="W497" t="e">
            <v>#N/A</v>
          </cell>
          <cell r="Z497" t="str">
            <v>F</v>
          </cell>
        </row>
        <row r="498">
          <cell r="A498">
            <v>491</v>
          </cell>
          <cell r="C498">
            <v>0</v>
          </cell>
          <cell r="D498" t="e">
            <v>#N/A</v>
          </cell>
          <cell r="E498" t="e">
            <v>#N/A</v>
          </cell>
          <cell r="F498" t="e">
            <v>#N/A</v>
          </cell>
          <cell r="H498" t="e">
            <v>#N/A</v>
          </cell>
          <cell r="K498">
            <v>1</v>
          </cell>
          <cell r="L498" t="str">
            <v>hari</v>
          </cell>
          <cell r="M498" t="e">
            <v>#N/A</v>
          </cell>
          <cell r="N498" t="e">
            <v>#N/A</v>
          </cell>
          <cell r="O498" t="str">
            <v>Pesawat Terbang</v>
          </cell>
          <cell r="Q498" t="e">
            <v>#N/A</v>
          </cell>
          <cell r="R498" t="e">
            <v>#N/A</v>
          </cell>
          <cell r="S498" t="e">
            <v>#N/A</v>
          </cell>
          <cell r="T498" t="e">
            <v>#N/A</v>
          </cell>
          <cell r="U498" t="e">
            <v>#N/A</v>
          </cell>
          <cell r="W498" t="e">
            <v>#N/A</v>
          </cell>
          <cell r="Z498" t="str">
            <v>F</v>
          </cell>
        </row>
        <row r="499">
          <cell r="A499">
            <v>492</v>
          </cell>
          <cell r="C499">
            <v>0</v>
          </cell>
          <cell r="D499" t="e">
            <v>#N/A</v>
          </cell>
          <cell r="E499" t="e">
            <v>#N/A</v>
          </cell>
          <cell r="F499" t="e">
            <v>#N/A</v>
          </cell>
          <cell r="H499" t="e">
            <v>#N/A</v>
          </cell>
          <cell r="K499">
            <v>1</v>
          </cell>
          <cell r="L499" t="str">
            <v>hari</v>
          </cell>
          <cell r="M499" t="e">
            <v>#N/A</v>
          </cell>
          <cell r="N499" t="e">
            <v>#N/A</v>
          </cell>
          <cell r="O499" t="str">
            <v>Pesawat Terbang</v>
          </cell>
          <cell r="Q499" t="e">
            <v>#N/A</v>
          </cell>
          <cell r="R499" t="e">
            <v>#N/A</v>
          </cell>
          <cell r="S499" t="e">
            <v>#N/A</v>
          </cell>
          <cell r="T499" t="e">
            <v>#N/A</v>
          </cell>
          <cell r="U499" t="e">
            <v>#N/A</v>
          </cell>
          <cell r="W499" t="e">
            <v>#N/A</v>
          </cell>
          <cell r="Z499" t="str">
            <v>F</v>
          </cell>
        </row>
        <row r="500">
          <cell r="A500">
            <v>493</v>
          </cell>
          <cell r="C500">
            <v>0</v>
          </cell>
          <cell r="D500" t="e">
            <v>#N/A</v>
          </cell>
          <cell r="E500" t="e">
            <v>#N/A</v>
          </cell>
          <cell r="F500" t="e">
            <v>#N/A</v>
          </cell>
          <cell r="H500" t="e">
            <v>#N/A</v>
          </cell>
          <cell r="K500">
            <v>1</v>
          </cell>
          <cell r="L500" t="str">
            <v>hari</v>
          </cell>
          <cell r="M500" t="e">
            <v>#N/A</v>
          </cell>
          <cell r="N500" t="e">
            <v>#N/A</v>
          </cell>
          <cell r="O500" t="str">
            <v>Pesawat Terbang</v>
          </cell>
          <cell r="Q500" t="e">
            <v>#N/A</v>
          </cell>
          <cell r="R500" t="e">
            <v>#N/A</v>
          </cell>
          <cell r="S500" t="e">
            <v>#N/A</v>
          </cell>
          <cell r="T500" t="e">
            <v>#N/A</v>
          </cell>
          <cell r="U500" t="e">
            <v>#N/A</v>
          </cell>
          <cell r="W500" t="e">
            <v>#N/A</v>
          </cell>
          <cell r="Z500" t="str">
            <v>F</v>
          </cell>
        </row>
        <row r="501">
          <cell r="A501">
            <v>494</v>
          </cell>
          <cell r="C501">
            <v>0</v>
          </cell>
          <cell r="D501" t="e">
            <v>#N/A</v>
          </cell>
          <cell r="E501" t="e">
            <v>#N/A</v>
          </cell>
          <cell r="F501" t="e">
            <v>#N/A</v>
          </cell>
          <cell r="H501" t="e">
            <v>#N/A</v>
          </cell>
          <cell r="K501">
            <v>1</v>
          </cell>
          <cell r="L501" t="str">
            <v>hari</v>
          </cell>
          <cell r="M501" t="e">
            <v>#N/A</v>
          </cell>
          <cell r="N501" t="e">
            <v>#N/A</v>
          </cell>
          <cell r="O501" t="str">
            <v>Pesawat Terbang</v>
          </cell>
          <cell r="Q501" t="e">
            <v>#N/A</v>
          </cell>
          <cell r="R501" t="e">
            <v>#N/A</v>
          </cell>
          <cell r="S501" t="e">
            <v>#N/A</v>
          </cell>
          <cell r="T501" t="e">
            <v>#N/A</v>
          </cell>
          <cell r="U501" t="e">
            <v>#N/A</v>
          </cell>
          <cell r="W501" t="e">
            <v>#N/A</v>
          </cell>
          <cell r="Z501" t="str">
            <v>F</v>
          </cell>
        </row>
        <row r="502">
          <cell r="A502">
            <v>495</v>
          </cell>
          <cell r="C502">
            <v>0</v>
          </cell>
          <cell r="D502" t="e">
            <v>#N/A</v>
          </cell>
          <cell r="E502" t="e">
            <v>#N/A</v>
          </cell>
          <cell r="F502" t="e">
            <v>#N/A</v>
          </cell>
          <cell r="H502" t="e">
            <v>#N/A</v>
          </cell>
          <cell r="K502">
            <v>1</v>
          </cell>
          <cell r="L502" t="str">
            <v>hari</v>
          </cell>
          <cell r="M502" t="e">
            <v>#N/A</v>
          </cell>
          <cell r="N502" t="e">
            <v>#N/A</v>
          </cell>
          <cell r="O502" t="str">
            <v>Pesawat Terbang</v>
          </cell>
          <cell r="Q502" t="e">
            <v>#N/A</v>
          </cell>
          <cell r="R502" t="e">
            <v>#N/A</v>
          </cell>
          <cell r="S502" t="e">
            <v>#N/A</v>
          </cell>
          <cell r="T502" t="e">
            <v>#N/A</v>
          </cell>
          <cell r="U502" t="e">
            <v>#N/A</v>
          </cell>
          <cell r="W502" t="e">
            <v>#N/A</v>
          </cell>
          <cell r="Z502" t="str">
            <v>F</v>
          </cell>
        </row>
        <row r="503">
          <cell r="A503">
            <v>496</v>
          </cell>
          <cell r="C503">
            <v>0</v>
          </cell>
          <cell r="D503" t="e">
            <v>#N/A</v>
          </cell>
          <cell r="E503" t="e">
            <v>#N/A</v>
          </cell>
          <cell r="F503" t="e">
            <v>#N/A</v>
          </cell>
          <cell r="H503" t="e">
            <v>#N/A</v>
          </cell>
          <cell r="K503">
            <v>1</v>
          </cell>
          <cell r="L503" t="str">
            <v>hari</v>
          </cell>
          <cell r="M503" t="e">
            <v>#N/A</v>
          </cell>
          <cell r="N503" t="e">
            <v>#N/A</v>
          </cell>
          <cell r="O503" t="str">
            <v>Pesawat Terbang</v>
          </cell>
          <cell r="Q503" t="e">
            <v>#N/A</v>
          </cell>
          <cell r="R503" t="e">
            <v>#N/A</v>
          </cell>
          <cell r="S503" t="e">
            <v>#N/A</v>
          </cell>
          <cell r="T503" t="e">
            <v>#N/A</v>
          </cell>
          <cell r="U503" t="e">
            <v>#N/A</v>
          </cell>
          <cell r="W503" t="e">
            <v>#N/A</v>
          </cell>
          <cell r="Z503" t="str">
            <v>F</v>
          </cell>
        </row>
        <row r="504">
          <cell r="A504">
            <v>497</v>
          </cell>
          <cell r="C504">
            <v>0</v>
          </cell>
          <cell r="D504" t="e">
            <v>#N/A</v>
          </cell>
          <cell r="E504" t="e">
            <v>#N/A</v>
          </cell>
          <cell r="F504" t="e">
            <v>#N/A</v>
          </cell>
          <cell r="H504" t="e">
            <v>#N/A</v>
          </cell>
          <cell r="K504">
            <v>1</v>
          </cell>
          <cell r="L504" t="str">
            <v>hari</v>
          </cell>
          <cell r="M504" t="e">
            <v>#N/A</v>
          </cell>
          <cell r="N504" t="e">
            <v>#N/A</v>
          </cell>
          <cell r="O504" t="str">
            <v>Pesawat Terbang</v>
          </cell>
          <cell r="Q504" t="e">
            <v>#N/A</v>
          </cell>
          <cell r="R504" t="e">
            <v>#N/A</v>
          </cell>
          <cell r="S504" t="e">
            <v>#N/A</v>
          </cell>
          <cell r="T504" t="e">
            <v>#N/A</v>
          </cell>
          <cell r="U504" t="e">
            <v>#N/A</v>
          </cell>
          <cell r="W504" t="e">
            <v>#N/A</v>
          </cell>
          <cell r="Z504" t="str">
            <v>F</v>
          </cell>
        </row>
        <row r="505">
          <cell r="A505">
            <v>498</v>
          </cell>
          <cell r="C505">
            <v>0</v>
          </cell>
          <cell r="D505" t="e">
            <v>#N/A</v>
          </cell>
          <cell r="E505" t="e">
            <v>#N/A</v>
          </cell>
          <cell r="F505" t="e">
            <v>#N/A</v>
          </cell>
          <cell r="H505" t="e">
            <v>#N/A</v>
          </cell>
          <cell r="K505">
            <v>1</v>
          </cell>
          <cell r="L505" t="str">
            <v>hari</v>
          </cell>
          <cell r="M505" t="e">
            <v>#N/A</v>
          </cell>
          <cell r="N505" t="e">
            <v>#N/A</v>
          </cell>
          <cell r="O505" t="str">
            <v>Pesawat Terbang</v>
          </cell>
          <cell r="Q505" t="e">
            <v>#N/A</v>
          </cell>
          <cell r="R505" t="e">
            <v>#N/A</v>
          </cell>
          <cell r="S505" t="e">
            <v>#N/A</v>
          </cell>
          <cell r="T505" t="e">
            <v>#N/A</v>
          </cell>
          <cell r="U505" t="e">
            <v>#N/A</v>
          </cell>
          <cell r="W505" t="e">
            <v>#N/A</v>
          </cell>
          <cell r="Z505" t="str">
            <v>F</v>
          </cell>
        </row>
        <row r="506">
          <cell r="A506">
            <v>499</v>
          </cell>
          <cell r="C506">
            <v>0</v>
          </cell>
          <cell r="D506" t="e">
            <v>#N/A</v>
          </cell>
          <cell r="E506" t="e">
            <v>#N/A</v>
          </cell>
          <cell r="F506" t="e">
            <v>#N/A</v>
          </cell>
          <cell r="H506" t="e">
            <v>#N/A</v>
          </cell>
          <cell r="K506">
            <v>1</v>
          </cell>
          <cell r="L506" t="str">
            <v>hari</v>
          </cell>
          <cell r="M506" t="e">
            <v>#N/A</v>
          </cell>
          <cell r="N506" t="e">
            <v>#N/A</v>
          </cell>
          <cell r="O506" t="str">
            <v>Pesawat Terbang</v>
          </cell>
          <cell r="Q506" t="e">
            <v>#N/A</v>
          </cell>
          <cell r="R506" t="e">
            <v>#N/A</v>
          </cell>
          <cell r="S506" t="e">
            <v>#N/A</v>
          </cell>
          <cell r="T506" t="e">
            <v>#N/A</v>
          </cell>
          <cell r="U506" t="e">
            <v>#N/A</v>
          </cell>
          <cell r="W506" t="e">
            <v>#N/A</v>
          </cell>
          <cell r="Z506" t="str">
            <v>F</v>
          </cell>
        </row>
        <row r="507">
          <cell r="A507">
            <v>500</v>
          </cell>
          <cell r="C507">
            <v>0</v>
          </cell>
          <cell r="D507" t="e">
            <v>#N/A</v>
          </cell>
          <cell r="E507" t="e">
            <v>#N/A</v>
          </cell>
          <cell r="F507" t="e">
            <v>#N/A</v>
          </cell>
          <cell r="H507" t="e">
            <v>#N/A</v>
          </cell>
          <cell r="K507">
            <v>1</v>
          </cell>
          <cell r="L507" t="str">
            <v>hari</v>
          </cell>
          <cell r="M507" t="e">
            <v>#N/A</v>
          </cell>
          <cell r="N507" t="e">
            <v>#N/A</v>
          </cell>
          <cell r="O507" t="str">
            <v>Pesawat Terbang</v>
          </cell>
          <cell r="Q507" t="e">
            <v>#N/A</v>
          </cell>
          <cell r="R507" t="e">
            <v>#N/A</v>
          </cell>
          <cell r="S507" t="e">
            <v>#N/A</v>
          </cell>
          <cell r="T507" t="e">
            <v>#N/A</v>
          </cell>
          <cell r="U507" t="e">
            <v>#N/A</v>
          </cell>
          <cell r="W507" t="e">
            <v>#N/A</v>
          </cell>
          <cell r="Z507" t="str">
            <v>F</v>
          </cell>
        </row>
        <row r="508">
          <cell r="A508">
            <v>501</v>
          </cell>
          <cell r="C508">
            <v>0</v>
          </cell>
          <cell r="D508" t="e">
            <v>#N/A</v>
          </cell>
          <cell r="E508" t="e">
            <v>#N/A</v>
          </cell>
          <cell r="F508" t="e">
            <v>#N/A</v>
          </cell>
          <cell r="H508" t="e">
            <v>#N/A</v>
          </cell>
          <cell r="K508">
            <v>1</v>
          </cell>
          <cell r="L508" t="str">
            <v>hari</v>
          </cell>
          <cell r="M508" t="e">
            <v>#N/A</v>
          </cell>
          <cell r="N508" t="e">
            <v>#N/A</v>
          </cell>
          <cell r="O508" t="str">
            <v>Pesawat Terbang</v>
          </cell>
          <cell r="Q508" t="e">
            <v>#N/A</v>
          </cell>
          <cell r="R508" t="e">
            <v>#N/A</v>
          </cell>
          <cell r="S508" t="e">
            <v>#N/A</v>
          </cell>
          <cell r="T508" t="e">
            <v>#N/A</v>
          </cell>
          <cell r="U508" t="e">
            <v>#N/A</v>
          </cell>
          <cell r="W508" t="e">
            <v>#N/A</v>
          </cell>
          <cell r="Z508" t="str">
            <v>F</v>
          </cell>
        </row>
        <row r="509">
          <cell r="A509">
            <v>502</v>
          </cell>
          <cell r="C509">
            <v>0</v>
          </cell>
          <cell r="D509" t="e">
            <v>#N/A</v>
          </cell>
          <cell r="E509" t="e">
            <v>#N/A</v>
          </cell>
          <cell r="F509" t="e">
            <v>#N/A</v>
          </cell>
          <cell r="H509" t="e">
            <v>#N/A</v>
          </cell>
          <cell r="K509">
            <v>1</v>
          </cell>
          <cell r="L509" t="str">
            <v>hari</v>
          </cell>
          <cell r="M509" t="e">
            <v>#N/A</v>
          </cell>
          <cell r="N509" t="e">
            <v>#N/A</v>
          </cell>
          <cell r="O509" t="str">
            <v>Pesawat Terbang</v>
          </cell>
          <cell r="Q509" t="e">
            <v>#N/A</v>
          </cell>
          <cell r="R509" t="e">
            <v>#N/A</v>
          </cell>
          <cell r="S509" t="e">
            <v>#N/A</v>
          </cell>
          <cell r="T509" t="e">
            <v>#N/A</v>
          </cell>
          <cell r="U509" t="e">
            <v>#N/A</v>
          </cell>
          <cell r="W509" t="e">
            <v>#N/A</v>
          </cell>
          <cell r="Z509" t="str">
            <v>F</v>
          </cell>
        </row>
        <row r="510">
          <cell r="A510">
            <v>503</v>
          </cell>
          <cell r="C510">
            <v>0</v>
          </cell>
          <cell r="D510" t="e">
            <v>#N/A</v>
          </cell>
          <cell r="E510" t="e">
            <v>#N/A</v>
          </cell>
          <cell r="F510" t="e">
            <v>#N/A</v>
          </cell>
          <cell r="H510" t="e">
            <v>#N/A</v>
          </cell>
          <cell r="K510">
            <v>1</v>
          </cell>
          <cell r="L510" t="str">
            <v>hari</v>
          </cell>
          <cell r="M510" t="e">
            <v>#N/A</v>
          </cell>
          <cell r="N510" t="e">
            <v>#N/A</v>
          </cell>
          <cell r="O510" t="str">
            <v>Pesawat Terbang</v>
          </cell>
          <cell r="Q510" t="e">
            <v>#N/A</v>
          </cell>
          <cell r="R510" t="e">
            <v>#N/A</v>
          </cell>
          <cell r="S510" t="e">
            <v>#N/A</v>
          </cell>
          <cell r="T510" t="e">
            <v>#N/A</v>
          </cell>
          <cell r="U510" t="e">
            <v>#N/A</v>
          </cell>
          <cell r="W510" t="e">
            <v>#N/A</v>
          </cell>
          <cell r="Z510" t="str">
            <v>F</v>
          </cell>
        </row>
        <row r="511">
          <cell r="A511">
            <v>504</v>
          </cell>
          <cell r="C511">
            <v>0</v>
          </cell>
          <cell r="D511" t="e">
            <v>#N/A</v>
          </cell>
          <cell r="E511" t="e">
            <v>#N/A</v>
          </cell>
          <cell r="F511" t="e">
            <v>#N/A</v>
          </cell>
          <cell r="H511" t="e">
            <v>#N/A</v>
          </cell>
          <cell r="K511">
            <v>1</v>
          </cell>
          <cell r="L511" t="str">
            <v>hari</v>
          </cell>
          <cell r="M511" t="e">
            <v>#N/A</v>
          </cell>
          <cell r="N511" t="e">
            <v>#N/A</v>
          </cell>
          <cell r="O511" t="str">
            <v>Pesawat Terbang</v>
          </cell>
          <cell r="Q511" t="e">
            <v>#N/A</v>
          </cell>
          <cell r="R511" t="e">
            <v>#N/A</v>
          </cell>
          <cell r="S511" t="e">
            <v>#N/A</v>
          </cell>
          <cell r="T511" t="e">
            <v>#N/A</v>
          </cell>
          <cell r="U511" t="e">
            <v>#N/A</v>
          </cell>
          <cell r="W511" t="e">
            <v>#N/A</v>
          </cell>
          <cell r="Z511" t="str">
            <v>F</v>
          </cell>
        </row>
        <row r="512">
          <cell r="A512">
            <v>505</v>
          </cell>
          <cell r="C512">
            <v>0</v>
          </cell>
          <cell r="D512" t="e">
            <v>#N/A</v>
          </cell>
          <cell r="E512" t="e">
            <v>#N/A</v>
          </cell>
          <cell r="F512" t="e">
            <v>#N/A</v>
          </cell>
          <cell r="H512" t="e">
            <v>#N/A</v>
          </cell>
          <cell r="K512">
            <v>1</v>
          </cell>
          <cell r="L512" t="str">
            <v>hari</v>
          </cell>
          <cell r="M512" t="e">
            <v>#N/A</v>
          </cell>
          <cell r="N512" t="e">
            <v>#N/A</v>
          </cell>
          <cell r="O512" t="str">
            <v>Pesawat Terbang</v>
          </cell>
          <cell r="Q512" t="e">
            <v>#N/A</v>
          </cell>
          <cell r="R512" t="e">
            <v>#N/A</v>
          </cell>
          <cell r="S512" t="e">
            <v>#N/A</v>
          </cell>
          <cell r="T512" t="e">
            <v>#N/A</v>
          </cell>
          <cell r="U512" t="e">
            <v>#N/A</v>
          </cell>
          <cell r="W512" t="e">
            <v>#N/A</v>
          </cell>
          <cell r="Z512" t="str">
            <v>F</v>
          </cell>
        </row>
        <row r="513">
          <cell r="A513">
            <v>506</v>
          </cell>
          <cell r="C513">
            <v>0</v>
          </cell>
          <cell r="D513" t="e">
            <v>#N/A</v>
          </cell>
          <cell r="E513" t="e">
            <v>#N/A</v>
          </cell>
          <cell r="F513" t="e">
            <v>#N/A</v>
          </cell>
          <cell r="H513" t="e">
            <v>#N/A</v>
          </cell>
          <cell r="K513">
            <v>1</v>
          </cell>
          <cell r="L513" t="str">
            <v>hari</v>
          </cell>
          <cell r="M513" t="e">
            <v>#N/A</v>
          </cell>
          <cell r="N513" t="e">
            <v>#N/A</v>
          </cell>
          <cell r="O513" t="str">
            <v>Pesawat Terbang</v>
          </cell>
          <cell r="Q513" t="e">
            <v>#N/A</v>
          </cell>
          <cell r="R513" t="e">
            <v>#N/A</v>
          </cell>
          <cell r="S513" t="e">
            <v>#N/A</v>
          </cell>
          <cell r="T513" t="e">
            <v>#N/A</v>
          </cell>
          <cell r="U513" t="e">
            <v>#N/A</v>
          </cell>
          <cell r="W513" t="e">
            <v>#N/A</v>
          </cell>
          <cell r="Z513" t="str">
            <v>F</v>
          </cell>
        </row>
        <row r="514">
          <cell r="A514">
            <v>507</v>
          </cell>
          <cell r="C514">
            <v>0</v>
          </cell>
          <cell r="D514" t="e">
            <v>#N/A</v>
          </cell>
          <cell r="E514" t="e">
            <v>#N/A</v>
          </cell>
          <cell r="F514" t="e">
            <v>#N/A</v>
          </cell>
          <cell r="H514" t="e">
            <v>#N/A</v>
          </cell>
          <cell r="K514">
            <v>1</v>
          </cell>
          <cell r="L514" t="str">
            <v>hari</v>
          </cell>
          <cell r="M514" t="e">
            <v>#N/A</v>
          </cell>
          <cell r="N514" t="e">
            <v>#N/A</v>
          </cell>
          <cell r="O514" t="str">
            <v>Pesawat Terbang</v>
          </cell>
          <cell r="Q514" t="e">
            <v>#N/A</v>
          </cell>
          <cell r="R514" t="e">
            <v>#N/A</v>
          </cell>
          <cell r="S514" t="e">
            <v>#N/A</v>
          </cell>
          <cell r="T514" t="e">
            <v>#N/A</v>
          </cell>
          <cell r="U514" t="e">
            <v>#N/A</v>
          </cell>
          <cell r="W514" t="e">
            <v>#N/A</v>
          </cell>
          <cell r="Z514" t="str">
            <v>F</v>
          </cell>
        </row>
        <row r="515">
          <cell r="A515">
            <v>508</v>
          </cell>
          <cell r="C515">
            <v>0</v>
          </cell>
          <cell r="D515" t="e">
            <v>#N/A</v>
          </cell>
          <cell r="E515" t="e">
            <v>#N/A</v>
          </cell>
          <cell r="F515" t="e">
            <v>#N/A</v>
          </cell>
          <cell r="H515" t="e">
            <v>#N/A</v>
          </cell>
          <cell r="K515">
            <v>1</v>
          </cell>
          <cell r="L515" t="str">
            <v>hari</v>
          </cell>
          <cell r="M515" t="e">
            <v>#N/A</v>
          </cell>
          <cell r="N515" t="e">
            <v>#N/A</v>
          </cell>
          <cell r="O515" t="str">
            <v>Pesawat Terbang</v>
          </cell>
          <cell r="Q515" t="e">
            <v>#N/A</v>
          </cell>
          <cell r="R515" t="e">
            <v>#N/A</v>
          </cell>
          <cell r="S515" t="e">
            <v>#N/A</v>
          </cell>
          <cell r="T515" t="e">
            <v>#N/A</v>
          </cell>
          <cell r="U515" t="e">
            <v>#N/A</v>
          </cell>
          <cell r="W515" t="e">
            <v>#N/A</v>
          </cell>
          <cell r="Z515" t="str">
            <v>F</v>
          </cell>
        </row>
        <row r="516">
          <cell r="A516">
            <v>509</v>
          </cell>
          <cell r="C516">
            <v>0</v>
          </cell>
          <cell r="D516" t="e">
            <v>#N/A</v>
          </cell>
          <cell r="E516" t="e">
            <v>#N/A</v>
          </cell>
          <cell r="F516" t="e">
            <v>#N/A</v>
          </cell>
          <cell r="H516" t="e">
            <v>#N/A</v>
          </cell>
          <cell r="K516">
            <v>1</v>
          </cell>
          <cell r="L516" t="str">
            <v>hari</v>
          </cell>
          <cell r="M516" t="e">
            <v>#N/A</v>
          </cell>
          <cell r="N516" t="e">
            <v>#N/A</v>
          </cell>
          <cell r="O516" t="str">
            <v>Pesawat Terbang</v>
          </cell>
          <cell r="Q516" t="e">
            <v>#N/A</v>
          </cell>
          <cell r="R516" t="e">
            <v>#N/A</v>
          </cell>
          <cell r="S516" t="e">
            <v>#N/A</v>
          </cell>
          <cell r="T516" t="e">
            <v>#N/A</v>
          </cell>
          <cell r="U516" t="e">
            <v>#N/A</v>
          </cell>
          <cell r="W516" t="e">
            <v>#N/A</v>
          </cell>
          <cell r="Z516" t="str">
            <v>F</v>
          </cell>
        </row>
        <row r="517">
          <cell r="A517">
            <v>510</v>
          </cell>
          <cell r="C517">
            <v>0</v>
          </cell>
          <cell r="D517" t="e">
            <v>#N/A</v>
          </cell>
          <cell r="E517" t="e">
            <v>#N/A</v>
          </cell>
          <cell r="F517" t="e">
            <v>#N/A</v>
          </cell>
          <cell r="H517" t="e">
            <v>#N/A</v>
          </cell>
          <cell r="K517">
            <v>1</v>
          </cell>
          <cell r="L517" t="str">
            <v>hari</v>
          </cell>
          <cell r="M517" t="e">
            <v>#N/A</v>
          </cell>
          <cell r="N517" t="e">
            <v>#N/A</v>
          </cell>
          <cell r="O517" t="str">
            <v>Pesawat Terbang</v>
          </cell>
          <cell r="Q517" t="e">
            <v>#N/A</v>
          </cell>
          <cell r="R517" t="e">
            <v>#N/A</v>
          </cell>
          <cell r="S517" t="e">
            <v>#N/A</v>
          </cell>
          <cell r="T517" t="e">
            <v>#N/A</v>
          </cell>
          <cell r="U517" t="e">
            <v>#N/A</v>
          </cell>
          <cell r="W517" t="e">
            <v>#N/A</v>
          </cell>
          <cell r="Z517" t="str">
            <v>F</v>
          </cell>
        </row>
        <row r="518">
          <cell r="A518">
            <v>511</v>
          </cell>
          <cell r="C518">
            <v>0</v>
          </cell>
          <cell r="D518" t="e">
            <v>#N/A</v>
          </cell>
          <cell r="E518" t="e">
            <v>#N/A</v>
          </cell>
          <cell r="F518" t="e">
            <v>#N/A</v>
          </cell>
          <cell r="H518" t="e">
            <v>#N/A</v>
          </cell>
          <cell r="K518">
            <v>1</v>
          </cell>
          <cell r="L518" t="str">
            <v>hari</v>
          </cell>
          <cell r="M518" t="e">
            <v>#N/A</v>
          </cell>
          <cell r="N518" t="e">
            <v>#N/A</v>
          </cell>
          <cell r="O518" t="str">
            <v>Pesawat Terbang</v>
          </cell>
          <cell r="Q518" t="e">
            <v>#N/A</v>
          </cell>
          <cell r="R518" t="e">
            <v>#N/A</v>
          </cell>
          <cell r="S518" t="e">
            <v>#N/A</v>
          </cell>
          <cell r="T518" t="e">
            <v>#N/A</v>
          </cell>
          <cell r="U518" t="e">
            <v>#N/A</v>
          </cell>
          <cell r="W518" t="e">
            <v>#N/A</v>
          </cell>
          <cell r="Z518" t="str">
            <v>F</v>
          </cell>
        </row>
        <row r="519">
          <cell r="A519">
            <v>512</v>
          </cell>
          <cell r="C519">
            <v>0</v>
          </cell>
          <cell r="D519" t="e">
            <v>#N/A</v>
          </cell>
          <cell r="E519" t="e">
            <v>#N/A</v>
          </cell>
          <cell r="F519" t="e">
            <v>#N/A</v>
          </cell>
          <cell r="H519" t="e">
            <v>#N/A</v>
          </cell>
          <cell r="K519">
            <v>1</v>
          </cell>
          <cell r="L519" t="str">
            <v>hari</v>
          </cell>
          <cell r="M519" t="e">
            <v>#N/A</v>
          </cell>
          <cell r="N519" t="e">
            <v>#N/A</v>
          </cell>
          <cell r="O519" t="str">
            <v>Pesawat Terbang</v>
          </cell>
          <cell r="Q519" t="e">
            <v>#N/A</v>
          </cell>
          <cell r="R519" t="e">
            <v>#N/A</v>
          </cell>
          <cell r="S519" t="e">
            <v>#N/A</v>
          </cell>
          <cell r="T519" t="e">
            <v>#N/A</v>
          </cell>
          <cell r="U519" t="e">
            <v>#N/A</v>
          </cell>
          <cell r="W519" t="e">
            <v>#N/A</v>
          </cell>
          <cell r="Z519" t="str">
            <v>F</v>
          </cell>
        </row>
        <row r="520">
          <cell r="A520">
            <v>513</v>
          </cell>
          <cell r="C520">
            <v>0</v>
          </cell>
          <cell r="D520" t="e">
            <v>#N/A</v>
          </cell>
          <cell r="E520" t="e">
            <v>#N/A</v>
          </cell>
          <cell r="F520" t="e">
            <v>#N/A</v>
          </cell>
          <cell r="H520" t="e">
            <v>#N/A</v>
          </cell>
          <cell r="K520">
            <v>1</v>
          </cell>
          <cell r="L520" t="str">
            <v>hari</v>
          </cell>
          <cell r="M520" t="e">
            <v>#N/A</v>
          </cell>
          <cell r="N520" t="e">
            <v>#N/A</v>
          </cell>
          <cell r="O520" t="str">
            <v>Pesawat Terbang</v>
          </cell>
          <cell r="Q520" t="e">
            <v>#N/A</v>
          </cell>
          <cell r="R520" t="e">
            <v>#N/A</v>
          </cell>
          <cell r="S520" t="e">
            <v>#N/A</v>
          </cell>
          <cell r="T520" t="e">
            <v>#N/A</v>
          </cell>
          <cell r="U520" t="e">
            <v>#N/A</v>
          </cell>
          <cell r="W520" t="e">
            <v>#N/A</v>
          </cell>
          <cell r="Z520" t="str">
            <v>F</v>
          </cell>
        </row>
        <row r="521">
          <cell r="A521">
            <v>514</v>
          </cell>
          <cell r="C521">
            <v>0</v>
          </cell>
          <cell r="D521" t="e">
            <v>#N/A</v>
          </cell>
          <cell r="E521" t="e">
            <v>#N/A</v>
          </cell>
          <cell r="F521" t="e">
            <v>#N/A</v>
          </cell>
          <cell r="H521" t="e">
            <v>#N/A</v>
          </cell>
          <cell r="K521">
            <v>1</v>
          </cell>
          <cell r="L521" t="str">
            <v>hari</v>
          </cell>
          <cell r="M521" t="e">
            <v>#N/A</v>
          </cell>
          <cell r="N521" t="e">
            <v>#N/A</v>
          </cell>
          <cell r="O521" t="str">
            <v>Pesawat Terbang</v>
          </cell>
          <cell r="Q521" t="e">
            <v>#N/A</v>
          </cell>
          <cell r="R521" t="e">
            <v>#N/A</v>
          </cell>
          <cell r="S521" t="e">
            <v>#N/A</v>
          </cell>
          <cell r="T521" t="e">
            <v>#N/A</v>
          </cell>
          <cell r="U521" t="e">
            <v>#N/A</v>
          </cell>
          <cell r="W521" t="e">
            <v>#N/A</v>
          </cell>
          <cell r="Z521" t="str">
            <v>F</v>
          </cell>
        </row>
        <row r="522">
          <cell r="A522">
            <v>515</v>
          </cell>
          <cell r="C522">
            <v>0</v>
          </cell>
          <cell r="D522" t="e">
            <v>#N/A</v>
          </cell>
          <cell r="E522" t="e">
            <v>#N/A</v>
          </cell>
          <cell r="F522" t="e">
            <v>#N/A</v>
          </cell>
          <cell r="H522" t="e">
            <v>#N/A</v>
          </cell>
          <cell r="K522">
            <v>1</v>
          </cell>
          <cell r="L522" t="str">
            <v>hari</v>
          </cell>
          <cell r="M522" t="e">
            <v>#N/A</v>
          </cell>
          <cell r="N522" t="e">
            <v>#N/A</v>
          </cell>
          <cell r="O522" t="str">
            <v>Pesawat Terbang</v>
          </cell>
          <cell r="Q522" t="e">
            <v>#N/A</v>
          </cell>
          <cell r="R522" t="e">
            <v>#N/A</v>
          </cell>
          <cell r="S522" t="e">
            <v>#N/A</v>
          </cell>
          <cell r="T522" t="e">
            <v>#N/A</v>
          </cell>
          <cell r="U522" t="e">
            <v>#N/A</v>
          </cell>
          <cell r="W522" t="e">
            <v>#N/A</v>
          </cell>
          <cell r="Z522" t="str">
            <v>F</v>
          </cell>
        </row>
        <row r="523">
          <cell r="A523">
            <v>516</v>
          </cell>
          <cell r="C523">
            <v>0</v>
          </cell>
          <cell r="D523" t="e">
            <v>#N/A</v>
          </cell>
          <cell r="E523" t="e">
            <v>#N/A</v>
          </cell>
          <cell r="F523" t="e">
            <v>#N/A</v>
          </cell>
          <cell r="H523" t="e">
            <v>#N/A</v>
          </cell>
          <cell r="K523">
            <v>1</v>
          </cell>
          <cell r="L523" t="str">
            <v>hari</v>
          </cell>
          <cell r="M523" t="e">
            <v>#N/A</v>
          </cell>
          <cell r="N523" t="e">
            <v>#N/A</v>
          </cell>
          <cell r="O523" t="str">
            <v>Pesawat Terbang</v>
          </cell>
          <cell r="Q523" t="e">
            <v>#N/A</v>
          </cell>
          <cell r="R523" t="e">
            <v>#N/A</v>
          </cell>
          <cell r="S523" t="e">
            <v>#N/A</v>
          </cell>
          <cell r="T523" t="e">
            <v>#N/A</v>
          </cell>
          <cell r="U523" t="e">
            <v>#N/A</v>
          </cell>
          <cell r="W523" t="e">
            <v>#N/A</v>
          </cell>
          <cell r="Z523" t="str">
            <v>F</v>
          </cell>
        </row>
        <row r="524">
          <cell r="A524">
            <v>517</v>
          </cell>
          <cell r="C524">
            <v>0</v>
          </cell>
          <cell r="D524" t="e">
            <v>#N/A</v>
          </cell>
          <cell r="E524" t="e">
            <v>#N/A</v>
          </cell>
          <cell r="F524" t="e">
            <v>#N/A</v>
          </cell>
          <cell r="H524" t="e">
            <v>#N/A</v>
          </cell>
          <cell r="K524">
            <v>1</v>
          </cell>
          <cell r="L524" t="str">
            <v>hari</v>
          </cell>
          <cell r="M524" t="e">
            <v>#N/A</v>
          </cell>
          <cell r="N524" t="e">
            <v>#N/A</v>
          </cell>
          <cell r="O524" t="str">
            <v>Pesawat Terbang</v>
          </cell>
          <cell r="Q524" t="e">
            <v>#N/A</v>
          </cell>
          <cell r="R524" t="e">
            <v>#N/A</v>
          </cell>
          <cell r="S524" t="e">
            <v>#N/A</v>
          </cell>
          <cell r="T524" t="e">
            <v>#N/A</v>
          </cell>
          <cell r="U524" t="e">
            <v>#N/A</v>
          </cell>
          <cell r="W524" t="e">
            <v>#N/A</v>
          </cell>
          <cell r="Z524" t="str">
            <v>F</v>
          </cell>
        </row>
        <row r="525">
          <cell r="A525">
            <v>518</v>
          </cell>
          <cell r="C525">
            <v>0</v>
          </cell>
          <cell r="D525" t="e">
            <v>#N/A</v>
          </cell>
          <cell r="E525" t="e">
            <v>#N/A</v>
          </cell>
          <cell r="F525" t="e">
            <v>#N/A</v>
          </cell>
          <cell r="H525" t="e">
            <v>#N/A</v>
          </cell>
          <cell r="K525">
            <v>1</v>
          </cell>
          <cell r="L525" t="str">
            <v>hari</v>
          </cell>
          <cell r="M525" t="e">
            <v>#N/A</v>
          </cell>
          <cell r="N525" t="e">
            <v>#N/A</v>
          </cell>
          <cell r="O525" t="str">
            <v>Pesawat Terbang</v>
          </cell>
          <cell r="Q525" t="e">
            <v>#N/A</v>
          </cell>
          <cell r="R525" t="e">
            <v>#N/A</v>
          </cell>
          <cell r="S525" t="e">
            <v>#N/A</v>
          </cell>
          <cell r="T525" t="e">
            <v>#N/A</v>
          </cell>
          <cell r="U525" t="e">
            <v>#N/A</v>
          </cell>
          <cell r="W525" t="e">
            <v>#N/A</v>
          </cell>
          <cell r="Z525" t="str">
            <v>F</v>
          </cell>
        </row>
        <row r="526">
          <cell r="A526">
            <v>519</v>
          </cell>
          <cell r="C526">
            <v>0</v>
          </cell>
          <cell r="D526" t="e">
            <v>#N/A</v>
          </cell>
          <cell r="E526" t="e">
            <v>#N/A</v>
          </cell>
          <cell r="F526" t="e">
            <v>#N/A</v>
          </cell>
          <cell r="H526" t="e">
            <v>#N/A</v>
          </cell>
          <cell r="K526">
            <v>1</v>
          </cell>
          <cell r="L526" t="str">
            <v>hari</v>
          </cell>
          <cell r="M526" t="e">
            <v>#N/A</v>
          </cell>
          <cell r="N526" t="e">
            <v>#N/A</v>
          </cell>
          <cell r="O526" t="str">
            <v>Pesawat Terbang</v>
          </cell>
          <cell r="Q526" t="e">
            <v>#N/A</v>
          </cell>
          <cell r="R526" t="e">
            <v>#N/A</v>
          </cell>
          <cell r="S526" t="e">
            <v>#N/A</v>
          </cell>
          <cell r="T526" t="e">
            <v>#N/A</v>
          </cell>
          <cell r="U526" t="e">
            <v>#N/A</v>
          </cell>
          <cell r="W526" t="e">
            <v>#N/A</v>
          </cell>
          <cell r="Z526" t="str">
            <v>F</v>
          </cell>
        </row>
        <row r="527">
          <cell r="A527">
            <v>520</v>
          </cell>
          <cell r="C527">
            <v>0</v>
          </cell>
          <cell r="D527" t="e">
            <v>#N/A</v>
          </cell>
          <cell r="E527" t="e">
            <v>#N/A</v>
          </cell>
          <cell r="F527" t="e">
            <v>#N/A</v>
          </cell>
          <cell r="H527" t="e">
            <v>#N/A</v>
          </cell>
          <cell r="K527">
            <v>1</v>
          </cell>
          <cell r="L527" t="str">
            <v>hari</v>
          </cell>
          <cell r="M527" t="e">
            <v>#N/A</v>
          </cell>
          <cell r="N527" t="e">
            <v>#N/A</v>
          </cell>
          <cell r="O527" t="str">
            <v>Pesawat Terbang</v>
          </cell>
          <cell r="Q527" t="e">
            <v>#N/A</v>
          </cell>
          <cell r="R527" t="e">
            <v>#N/A</v>
          </cell>
          <cell r="S527" t="e">
            <v>#N/A</v>
          </cell>
          <cell r="T527" t="e">
            <v>#N/A</v>
          </cell>
          <cell r="U527" t="e">
            <v>#N/A</v>
          </cell>
          <cell r="W527" t="e">
            <v>#N/A</v>
          </cell>
          <cell r="Z527" t="str">
            <v>F</v>
          </cell>
        </row>
        <row r="528">
          <cell r="A528">
            <v>521</v>
          </cell>
          <cell r="C528">
            <v>0</v>
          </cell>
          <cell r="D528" t="e">
            <v>#N/A</v>
          </cell>
          <cell r="E528" t="e">
            <v>#N/A</v>
          </cell>
          <cell r="F528" t="e">
            <v>#N/A</v>
          </cell>
          <cell r="H528" t="e">
            <v>#N/A</v>
          </cell>
          <cell r="K528">
            <v>1</v>
          </cell>
          <cell r="L528" t="str">
            <v>hari</v>
          </cell>
          <cell r="M528" t="e">
            <v>#N/A</v>
          </cell>
          <cell r="N528" t="e">
            <v>#N/A</v>
          </cell>
          <cell r="O528" t="str">
            <v>Pesawat Terbang</v>
          </cell>
          <cell r="Q528" t="e">
            <v>#N/A</v>
          </cell>
          <cell r="R528" t="e">
            <v>#N/A</v>
          </cell>
          <cell r="S528" t="e">
            <v>#N/A</v>
          </cell>
          <cell r="T528" t="e">
            <v>#N/A</v>
          </cell>
          <cell r="U528" t="e">
            <v>#N/A</v>
          </cell>
          <cell r="W528" t="e">
            <v>#N/A</v>
          </cell>
          <cell r="Z528" t="str">
            <v>F</v>
          </cell>
        </row>
        <row r="529">
          <cell r="A529">
            <v>522</v>
          </cell>
          <cell r="C529">
            <v>0</v>
          </cell>
          <cell r="D529" t="e">
            <v>#N/A</v>
          </cell>
          <cell r="E529" t="e">
            <v>#N/A</v>
          </cell>
          <cell r="F529" t="e">
            <v>#N/A</v>
          </cell>
          <cell r="H529" t="e">
            <v>#N/A</v>
          </cell>
          <cell r="K529">
            <v>1</v>
          </cell>
          <cell r="L529" t="str">
            <v>hari</v>
          </cell>
          <cell r="M529" t="e">
            <v>#N/A</v>
          </cell>
          <cell r="N529" t="e">
            <v>#N/A</v>
          </cell>
          <cell r="O529" t="str">
            <v>Pesawat Terbang</v>
          </cell>
          <cell r="Q529" t="e">
            <v>#N/A</v>
          </cell>
          <cell r="R529" t="e">
            <v>#N/A</v>
          </cell>
          <cell r="S529" t="e">
            <v>#N/A</v>
          </cell>
          <cell r="T529" t="e">
            <v>#N/A</v>
          </cell>
          <cell r="U529" t="e">
            <v>#N/A</v>
          </cell>
          <cell r="W529" t="e">
            <v>#N/A</v>
          </cell>
          <cell r="Z529" t="str">
            <v>F</v>
          </cell>
        </row>
        <row r="530">
          <cell r="A530">
            <v>523</v>
          </cell>
          <cell r="C530">
            <v>0</v>
          </cell>
          <cell r="D530" t="e">
            <v>#N/A</v>
          </cell>
          <cell r="E530" t="e">
            <v>#N/A</v>
          </cell>
          <cell r="F530" t="e">
            <v>#N/A</v>
          </cell>
          <cell r="H530" t="e">
            <v>#N/A</v>
          </cell>
          <cell r="K530">
            <v>1</v>
          </cell>
          <cell r="L530" t="str">
            <v>hari</v>
          </cell>
          <cell r="M530" t="e">
            <v>#N/A</v>
          </cell>
          <cell r="N530" t="e">
            <v>#N/A</v>
          </cell>
          <cell r="O530" t="str">
            <v>Pesawat Terbang</v>
          </cell>
          <cell r="Q530" t="e">
            <v>#N/A</v>
          </cell>
          <cell r="R530" t="e">
            <v>#N/A</v>
          </cell>
          <cell r="S530" t="e">
            <v>#N/A</v>
          </cell>
          <cell r="T530" t="e">
            <v>#N/A</v>
          </cell>
          <cell r="U530" t="e">
            <v>#N/A</v>
          </cell>
          <cell r="W530" t="e">
            <v>#N/A</v>
          </cell>
          <cell r="Z530" t="str">
            <v>F</v>
          </cell>
        </row>
        <row r="531">
          <cell r="A531">
            <v>524</v>
          </cell>
          <cell r="C531">
            <v>0</v>
          </cell>
          <cell r="D531" t="e">
            <v>#N/A</v>
          </cell>
          <cell r="E531" t="e">
            <v>#N/A</v>
          </cell>
          <cell r="F531" t="e">
            <v>#N/A</v>
          </cell>
          <cell r="H531" t="e">
            <v>#N/A</v>
          </cell>
          <cell r="K531">
            <v>1</v>
          </cell>
          <cell r="L531" t="str">
            <v>hari</v>
          </cell>
          <cell r="M531" t="e">
            <v>#N/A</v>
          </cell>
          <cell r="N531" t="e">
            <v>#N/A</v>
          </cell>
          <cell r="O531" t="str">
            <v>Pesawat Terbang</v>
          </cell>
          <cell r="Q531" t="e">
            <v>#N/A</v>
          </cell>
          <cell r="R531" t="e">
            <v>#N/A</v>
          </cell>
          <cell r="S531" t="e">
            <v>#N/A</v>
          </cell>
          <cell r="T531" t="e">
            <v>#N/A</v>
          </cell>
          <cell r="U531" t="e">
            <v>#N/A</v>
          </cell>
          <cell r="W531" t="e">
            <v>#N/A</v>
          </cell>
          <cell r="Z531" t="str">
            <v>F</v>
          </cell>
        </row>
        <row r="532">
          <cell r="A532">
            <v>525</v>
          </cell>
          <cell r="C532">
            <v>0</v>
          </cell>
          <cell r="D532" t="e">
            <v>#N/A</v>
          </cell>
          <cell r="E532" t="e">
            <v>#N/A</v>
          </cell>
          <cell r="F532" t="e">
            <v>#N/A</v>
          </cell>
          <cell r="H532" t="e">
            <v>#N/A</v>
          </cell>
          <cell r="K532">
            <v>1</v>
          </cell>
          <cell r="L532" t="str">
            <v>hari</v>
          </cell>
          <cell r="M532" t="e">
            <v>#N/A</v>
          </cell>
          <cell r="N532" t="e">
            <v>#N/A</v>
          </cell>
          <cell r="O532" t="str">
            <v>Pesawat Terbang</v>
          </cell>
          <cell r="Q532" t="e">
            <v>#N/A</v>
          </cell>
          <cell r="R532" t="e">
            <v>#N/A</v>
          </cell>
          <cell r="S532" t="e">
            <v>#N/A</v>
          </cell>
          <cell r="T532" t="e">
            <v>#N/A</v>
          </cell>
          <cell r="U532" t="e">
            <v>#N/A</v>
          </cell>
          <cell r="W532" t="e">
            <v>#N/A</v>
          </cell>
          <cell r="Z532" t="str">
            <v>F</v>
          </cell>
        </row>
        <row r="533">
          <cell r="A533">
            <v>526</v>
          </cell>
          <cell r="C533">
            <v>0</v>
          </cell>
          <cell r="D533" t="e">
            <v>#N/A</v>
          </cell>
          <cell r="E533" t="e">
            <v>#N/A</v>
          </cell>
          <cell r="F533" t="e">
            <v>#N/A</v>
          </cell>
          <cell r="H533" t="e">
            <v>#N/A</v>
          </cell>
          <cell r="K533">
            <v>1</v>
          </cell>
          <cell r="L533" t="str">
            <v>hari</v>
          </cell>
          <cell r="M533" t="e">
            <v>#N/A</v>
          </cell>
          <cell r="N533" t="e">
            <v>#N/A</v>
          </cell>
          <cell r="O533" t="str">
            <v>Pesawat Terbang</v>
          </cell>
          <cell r="Q533" t="e">
            <v>#N/A</v>
          </cell>
          <cell r="R533" t="e">
            <v>#N/A</v>
          </cell>
          <cell r="S533" t="e">
            <v>#N/A</v>
          </cell>
          <cell r="T533" t="e">
            <v>#N/A</v>
          </cell>
          <cell r="U533" t="e">
            <v>#N/A</v>
          </cell>
          <cell r="W533" t="e">
            <v>#N/A</v>
          </cell>
          <cell r="Z533" t="str">
            <v>F</v>
          </cell>
        </row>
        <row r="534">
          <cell r="A534">
            <v>527</v>
          </cell>
          <cell r="C534">
            <v>0</v>
          </cell>
          <cell r="D534" t="e">
            <v>#N/A</v>
          </cell>
          <cell r="E534" t="e">
            <v>#N/A</v>
          </cell>
          <cell r="F534" t="e">
            <v>#N/A</v>
          </cell>
          <cell r="H534" t="e">
            <v>#N/A</v>
          </cell>
          <cell r="K534">
            <v>1</v>
          </cell>
          <cell r="L534" t="str">
            <v>hari</v>
          </cell>
          <cell r="M534" t="e">
            <v>#N/A</v>
          </cell>
          <cell r="N534" t="e">
            <v>#N/A</v>
          </cell>
          <cell r="O534" t="str">
            <v>Pesawat Terbang</v>
          </cell>
          <cell r="Q534" t="e">
            <v>#N/A</v>
          </cell>
          <cell r="R534" t="e">
            <v>#N/A</v>
          </cell>
          <cell r="S534" t="e">
            <v>#N/A</v>
          </cell>
          <cell r="T534" t="e">
            <v>#N/A</v>
          </cell>
          <cell r="U534" t="e">
            <v>#N/A</v>
          </cell>
          <cell r="W534" t="e">
            <v>#N/A</v>
          </cell>
          <cell r="Z534" t="str">
            <v>F</v>
          </cell>
        </row>
        <row r="535">
          <cell r="A535">
            <v>528</v>
          </cell>
          <cell r="C535">
            <v>0</v>
          </cell>
          <cell r="D535" t="e">
            <v>#N/A</v>
          </cell>
          <cell r="E535" t="e">
            <v>#N/A</v>
          </cell>
          <cell r="F535" t="e">
            <v>#N/A</v>
          </cell>
          <cell r="H535" t="e">
            <v>#N/A</v>
          </cell>
          <cell r="K535">
            <v>1</v>
          </cell>
          <cell r="L535" t="str">
            <v>hari</v>
          </cell>
          <cell r="M535" t="e">
            <v>#N/A</v>
          </cell>
          <cell r="N535" t="e">
            <v>#N/A</v>
          </cell>
          <cell r="O535" t="str">
            <v>Pesawat Terbang</v>
          </cell>
          <cell r="Q535" t="e">
            <v>#N/A</v>
          </cell>
          <cell r="R535" t="e">
            <v>#N/A</v>
          </cell>
          <cell r="S535" t="e">
            <v>#N/A</v>
          </cell>
          <cell r="T535" t="e">
            <v>#N/A</v>
          </cell>
          <cell r="U535" t="e">
            <v>#N/A</v>
          </cell>
          <cell r="W535" t="e">
            <v>#N/A</v>
          </cell>
          <cell r="Z535" t="str">
            <v>F</v>
          </cell>
        </row>
        <row r="536">
          <cell r="A536">
            <v>529</v>
          </cell>
          <cell r="C536">
            <v>0</v>
          </cell>
          <cell r="D536" t="e">
            <v>#N/A</v>
          </cell>
          <cell r="E536" t="e">
            <v>#N/A</v>
          </cell>
          <cell r="F536" t="e">
            <v>#N/A</v>
          </cell>
          <cell r="H536" t="e">
            <v>#N/A</v>
          </cell>
          <cell r="K536">
            <v>1</v>
          </cell>
          <cell r="L536" t="str">
            <v>hari</v>
          </cell>
          <cell r="M536" t="e">
            <v>#N/A</v>
          </cell>
          <cell r="N536" t="e">
            <v>#N/A</v>
          </cell>
          <cell r="O536" t="str">
            <v>Pesawat Terbang</v>
          </cell>
          <cell r="Q536" t="e">
            <v>#N/A</v>
          </cell>
          <cell r="R536" t="e">
            <v>#N/A</v>
          </cell>
          <cell r="S536" t="e">
            <v>#N/A</v>
          </cell>
          <cell r="T536" t="e">
            <v>#N/A</v>
          </cell>
          <cell r="U536" t="e">
            <v>#N/A</v>
          </cell>
          <cell r="W536" t="e">
            <v>#N/A</v>
          </cell>
          <cell r="Z536" t="str">
            <v>F</v>
          </cell>
        </row>
        <row r="537">
          <cell r="A537">
            <v>530</v>
          </cell>
          <cell r="C537">
            <v>0</v>
          </cell>
          <cell r="D537" t="e">
            <v>#N/A</v>
          </cell>
          <cell r="E537" t="e">
            <v>#N/A</v>
          </cell>
          <cell r="F537" t="e">
            <v>#N/A</v>
          </cell>
          <cell r="H537" t="e">
            <v>#N/A</v>
          </cell>
          <cell r="K537">
            <v>1</v>
          </cell>
          <cell r="L537" t="str">
            <v>hari</v>
          </cell>
          <cell r="M537" t="e">
            <v>#N/A</v>
          </cell>
          <cell r="N537" t="e">
            <v>#N/A</v>
          </cell>
          <cell r="O537" t="str">
            <v>Pesawat Terbang</v>
          </cell>
          <cell r="Q537" t="e">
            <v>#N/A</v>
          </cell>
          <cell r="R537" t="e">
            <v>#N/A</v>
          </cell>
          <cell r="S537" t="e">
            <v>#N/A</v>
          </cell>
          <cell r="T537" t="e">
            <v>#N/A</v>
          </cell>
          <cell r="U537" t="e">
            <v>#N/A</v>
          </cell>
          <cell r="W537" t="e">
            <v>#N/A</v>
          </cell>
          <cell r="Z537" t="str">
            <v>F</v>
          </cell>
        </row>
        <row r="538">
          <cell r="A538">
            <v>531</v>
          </cell>
          <cell r="C538">
            <v>0</v>
          </cell>
          <cell r="D538" t="e">
            <v>#N/A</v>
          </cell>
          <cell r="E538" t="e">
            <v>#N/A</v>
          </cell>
          <cell r="F538" t="e">
            <v>#N/A</v>
          </cell>
          <cell r="H538" t="e">
            <v>#N/A</v>
          </cell>
          <cell r="K538">
            <v>1</v>
          </cell>
          <cell r="L538" t="str">
            <v>hari</v>
          </cell>
          <cell r="M538" t="e">
            <v>#N/A</v>
          </cell>
          <cell r="N538" t="e">
            <v>#N/A</v>
          </cell>
          <cell r="O538" t="str">
            <v>Pesawat Terbang</v>
          </cell>
          <cell r="Q538" t="e">
            <v>#N/A</v>
          </cell>
          <cell r="R538" t="e">
            <v>#N/A</v>
          </cell>
          <cell r="S538" t="e">
            <v>#N/A</v>
          </cell>
          <cell r="T538" t="e">
            <v>#N/A</v>
          </cell>
          <cell r="U538" t="e">
            <v>#N/A</v>
          </cell>
          <cell r="W538" t="e">
            <v>#N/A</v>
          </cell>
          <cell r="Z538" t="str">
            <v>F</v>
          </cell>
        </row>
        <row r="539">
          <cell r="A539">
            <v>532</v>
          </cell>
          <cell r="C539">
            <v>0</v>
          </cell>
          <cell r="D539" t="e">
            <v>#N/A</v>
          </cell>
          <cell r="E539" t="e">
            <v>#N/A</v>
          </cell>
          <cell r="F539" t="e">
            <v>#N/A</v>
          </cell>
          <cell r="H539" t="e">
            <v>#N/A</v>
          </cell>
          <cell r="K539">
            <v>1</v>
          </cell>
          <cell r="L539" t="str">
            <v>hari</v>
          </cell>
          <cell r="M539" t="e">
            <v>#N/A</v>
          </cell>
          <cell r="N539" t="e">
            <v>#N/A</v>
          </cell>
          <cell r="O539" t="str">
            <v>Pesawat Terbang</v>
          </cell>
          <cell r="Q539" t="e">
            <v>#N/A</v>
          </cell>
          <cell r="R539" t="e">
            <v>#N/A</v>
          </cell>
          <cell r="S539" t="e">
            <v>#N/A</v>
          </cell>
          <cell r="T539" t="e">
            <v>#N/A</v>
          </cell>
          <cell r="U539" t="e">
            <v>#N/A</v>
          </cell>
          <cell r="W539" t="e">
            <v>#N/A</v>
          </cell>
          <cell r="Z539" t="str">
            <v>F</v>
          </cell>
        </row>
        <row r="540">
          <cell r="A540">
            <v>533</v>
          </cell>
          <cell r="C540">
            <v>0</v>
          </cell>
          <cell r="D540" t="e">
            <v>#N/A</v>
          </cell>
          <cell r="E540" t="e">
            <v>#N/A</v>
          </cell>
          <cell r="F540" t="e">
            <v>#N/A</v>
          </cell>
          <cell r="H540" t="e">
            <v>#N/A</v>
          </cell>
          <cell r="K540">
            <v>1</v>
          </cell>
          <cell r="L540" t="str">
            <v>hari</v>
          </cell>
          <cell r="M540" t="e">
            <v>#N/A</v>
          </cell>
          <cell r="N540" t="e">
            <v>#N/A</v>
          </cell>
          <cell r="O540" t="str">
            <v>Pesawat Terbang</v>
          </cell>
          <cell r="Q540" t="e">
            <v>#N/A</v>
          </cell>
          <cell r="R540" t="e">
            <v>#N/A</v>
          </cell>
          <cell r="S540" t="e">
            <v>#N/A</v>
          </cell>
          <cell r="T540" t="e">
            <v>#N/A</v>
          </cell>
          <cell r="U540" t="e">
            <v>#N/A</v>
          </cell>
          <cell r="W540" t="e">
            <v>#N/A</v>
          </cell>
          <cell r="Z540" t="str">
            <v>F</v>
          </cell>
        </row>
        <row r="541">
          <cell r="A541">
            <v>534</v>
          </cell>
          <cell r="C541">
            <v>0</v>
          </cell>
          <cell r="D541" t="e">
            <v>#N/A</v>
          </cell>
          <cell r="E541" t="e">
            <v>#N/A</v>
          </cell>
          <cell r="F541" t="e">
            <v>#N/A</v>
          </cell>
          <cell r="H541" t="e">
            <v>#N/A</v>
          </cell>
          <cell r="K541">
            <v>1</v>
          </cell>
          <cell r="L541" t="str">
            <v>hari</v>
          </cell>
          <cell r="M541" t="e">
            <v>#N/A</v>
          </cell>
          <cell r="N541" t="e">
            <v>#N/A</v>
          </cell>
          <cell r="O541" t="str">
            <v>Pesawat Terbang</v>
          </cell>
          <cell r="Q541" t="e">
            <v>#N/A</v>
          </cell>
          <cell r="R541" t="e">
            <v>#N/A</v>
          </cell>
          <cell r="S541" t="e">
            <v>#N/A</v>
          </cell>
          <cell r="T541" t="e">
            <v>#N/A</v>
          </cell>
          <cell r="U541" t="e">
            <v>#N/A</v>
          </cell>
          <cell r="W541" t="e">
            <v>#N/A</v>
          </cell>
          <cell r="Z541" t="str">
            <v>F</v>
          </cell>
        </row>
        <row r="542">
          <cell r="A542">
            <v>535</v>
          </cell>
          <cell r="C542">
            <v>0</v>
          </cell>
          <cell r="D542" t="e">
            <v>#N/A</v>
          </cell>
          <cell r="E542" t="e">
            <v>#N/A</v>
          </cell>
          <cell r="F542" t="e">
            <v>#N/A</v>
          </cell>
          <cell r="H542" t="e">
            <v>#N/A</v>
          </cell>
          <cell r="K542">
            <v>1</v>
          </cell>
          <cell r="L542" t="str">
            <v>hari</v>
          </cell>
          <cell r="M542" t="e">
            <v>#N/A</v>
          </cell>
          <cell r="N542" t="e">
            <v>#N/A</v>
          </cell>
          <cell r="O542" t="str">
            <v>Pesawat Terbang</v>
          </cell>
          <cell r="Q542" t="e">
            <v>#N/A</v>
          </cell>
          <cell r="R542" t="e">
            <v>#N/A</v>
          </cell>
          <cell r="S542" t="e">
            <v>#N/A</v>
          </cell>
          <cell r="T542" t="e">
            <v>#N/A</v>
          </cell>
          <cell r="U542" t="e">
            <v>#N/A</v>
          </cell>
          <cell r="W542" t="e">
            <v>#N/A</v>
          </cell>
          <cell r="Z542" t="str">
            <v>F</v>
          </cell>
        </row>
        <row r="543">
          <cell r="A543">
            <v>536</v>
          </cell>
          <cell r="C543">
            <v>0</v>
          </cell>
          <cell r="D543" t="e">
            <v>#N/A</v>
          </cell>
          <cell r="E543" t="e">
            <v>#N/A</v>
          </cell>
          <cell r="F543" t="e">
            <v>#N/A</v>
          </cell>
          <cell r="H543" t="e">
            <v>#N/A</v>
          </cell>
          <cell r="K543">
            <v>1</v>
          </cell>
          <cell r="L543" t="str">
            <v>hari</v>
          </cell>
          <cell r="M543" t="e">
            <v>#N/A</v>
          </cell>
          <cell r="N543" t="e">
            <v>#N/A</v>
          </cell>
          <cell r="O543" t="str">
            <v>Pesawat Terbang</v>
          </cell>
          <cell r="Q543" t="e">
            <v>#N/A</v>
          </cell>
          <cell r="R543" t="e">
            <v>#N/A</v>
          </cell>
          <cell r="S543" t="e">
            <v>#N/A</v>
          </cell>
          <cell r="T543" t="e">
            <v>#N/A</v>
          </cell>
          <cell r="U543" t="e">
            <v>#N/A</v>
          </cell>
          <cell r="W543" t="e">
            <v>#N/A</v>
          </cell>
          <cell r="Z543" t="str">
            <v>F</v>
          </cell>
        </row>
        <row r="544">
          <cell r="A544">
            <v>537</v>
          </cell>
          <cell r="C544">
            <v>0</v>
          </cell>
          <cell r="D544" t="e">
            <v>#N/A</v>
          </cell>
          <cell r="E544" t="e">
            <v>#N/A</v>
          </cell>
          <cell r="F544" t="e">
            <v>#N/A</v>
          </cell>
          <cell r="H544" t="e">
            <v>#N/A</v>
          </cell>
          <cell r="K544">
            <v>1</v>
          </cell>
          <cell r="L544" t="str">
            <v>hari</v>
          </cell>
          <cell r="M544" t="e">
            <v>#N/A</v>
          </cell>
          <cell r="N544" t="e">
            <v>#N/A</v>
          </cell>
          <cell r="O544" t="str">
            <v>Pesawat Terbang</v>
          </cell>
          <cell r="Q544" t="e">
            <v>#N/A</v>
          </cell>
          <cell r="R544" t="e">
            <v>#N/A</v>
          </cell>
          <cell r="S544" t="e">
            <v>#N/A</v>
          </cell>
          <cell r="T544" t="e">
            <v>#N/A</v>
          </cell>
          <cell r="U544" t="e">
            <v>#N/A</v>
          </cell>
          <cell r="W544" t="e">
            <v>#N/A</v>
          </cell>
          <cell r="Z544" t="str">
            <v>F</v>
          </cell>
        </row>
        <row r="545">
          <cell r="A545">
            <v>538</v>
          </cell>
          <cell r="C545">
            <v>0</v>
          </cell>
          <cell r="D545" t="e">
            <v>#N/A</v>
          </cell>
          <cell r="E545" t="e">
            <v>#N/A</v>
          </cell>
          <cell r="F545" t="e">
            <v>#N/A</v>
          </cell>
          <cell r="H545" t="e">
            <v>#N/A</v>
          </cell>
          <cell r="K545">
            <v>1</v>
          </cell>
          <cell r="L545" t="str">
            <v>hari</v>
          </cell>
          <cell r="M545" t="e">
            <v>#N/A</v>
          </cell>
          <cell r="N545" t="e">
            <v>#N/A</v>
          </cell>
          <cell r="O545" t="str">
            <v>Pesawat Terbang</v>
          </cell>
          <cell r="Q545" t="e">
            <v>#N/A</v>
          </cell>
          <cell r="R545" t="e">
            <v>#N/A</v>
          </cell>
          <cell r="S545" t="e">
            <v>#N/A</v>
          </cell>
          <cell r="T545" t="e">
            <v>#N/A</v>
          </cell>
          <cell r="U545" t="e">
            <v>#N/A</v>
          </cell>
          <cell r="W545" t="e">
            <v>#N/A</v>
          </cell>
          <cell r="Z545" t="str">
            <v>F</v>
          </cell>
        </row>
        <row r="546">
          <cell r="A546">
            <v>539</v>
          </cell>
          <cell r="C546">
            <v>0</v>
          </cell>
          <cell r="D546" t="e">
            <v>#N/A</v>
          </cell>
          <cell r="E546" t="e">
            <v>#N/A</v>
          </cell>
          <cell r="F546" t="e">
            <v>#N/A</v>
          </cell>
          <cell r="H546" t="e">
            <v>#N/A</v>
          </cell>
          <cell r="K546">
            <v>1</v>
          </cell>
          <cell r="L546" t="str">
            <v>hari</v>
          </cell>
          <cell r="M546" t="e">
            <v>#N/A</v>
          </cell>
          <cell r="N546" t="e">
            <v>#N/A</v>
          </cell>
          <cell r="O546" t="str">
            <v>Pesawat Terbang</v>
          </cell>
          <cell r="Q546" t="e">
            <v>#N/A</v>
          </cell>
          <cell r="R546" t="e">
            <v>#N/A</v>
          </cell>
          <cell r="S546" t="e">
            <v>#N/A</v>
          </cell>
          <cell r="T546" t="e">
            <v>#N/A</v>
          </cell>
          <cell r="U546" t="e">
            <v>#N/A</v>
          </cell>
          <cell r="W546" t="e">
            <v>#N/A</v>
          </cell>
          <cell r="Z546" t="str">
            <v>F</v>
          </cell>
        </row>
        <row r="547">
          <cell r="A547">
            <v>540</v>
          </cell>
          <cell r="C547">
            <v>0</v>
          </cell>
          <cell r="D547" t="e">
            <v>#N/A</v>
          </cell>
          <cell r="E547" t="e">
            <v>#N/A</v>
          </cell>
          <cell r="F547" t="e">
            <v>#N/A</v>
          </cell>
          <cell r="H547" t="e">
            <v>#N/A</v>
          </cell>
          <cell r="K547">
            <v>1</v>
          </cell>
          <cell r="L547" t="str">
            <v>hari</v>
          </cell>
          <cell r="M547" t="e">
            <v>#N/A</v>
          </cell>
          <cell r="N547" t="e">
            <v>#N/A</v>
          </cell>
          <cell r="O547" t="str">
            <v>Pesawat Terbang</v>
          </cell>
          <cell r="Q547" t="e">
            <v>#N/A</v>
          </cell>
          <cell r="R547" t="e">
            <v>#N/A</v>
          </cell>
          <cell r="S547" t="e">
            <v>#N/A</v>
          </cell>
          <cell r="T547" t="e">
            <v>#N/A</v>
          </cell>
          <cell r="U547" t="e">
            <v>#N/A</v>
          </cell>
          <cell r="W547" t="e">
            <v>#N/A</v>
          </cell>
          <cell r="Z547" t="str">
            <v>F</v>
          </cell>
        </row>
        <row r="548">
          <cell r="A548">
            <v>541</v>
          </cell>
          <cell r="C548">
            <v>0</v>
          </cell>
          <cell r="D548" t="e">
            <v>#N/A</v>
          </cell>
          <cell r="E548" t="e">
            <v>#N/A</v>
          </cell>
          <cell r="F548" t="e">
            <v>#N/A</v>
          </cell>
          <cell r="H548" t="e">
            <v>#N/A</v>
          </cell>
          <cell r="K548">
            <v>1</v>
          </cell>
          <cell r="L548" t="str">
            <v>hari</v>
          </cell>
          <cell r="M548" t="e">
            <v>#N/A</v>
          </cell>
          <cell r="N548" t="e">
            <v>#N/A</v>
          </cell>
          <cell r="O548" t="str">
            <v>Pesawat Terbang</v>
          </cell>
          <cell r="Q548" t="e">
            <v>#N/A</v>
          </cell>
          <cell r="R548" t="e">
            <v>#N/A</v>
          </cell>
          <cell r="S548" t="e">
            <v>#N/A</v>
          </cell>
          <cell r="T548" t="e">
            <v>#N/A</v>
          </cell>
          <cell r="U548" t="e">
            <v>#N/A</v>
          </cell>
          <cell r="W548" t="e">
            <v>#N/A</v>
          </cell>
          <cell r="Z548" t="str">
            <v>F</v>
          </cell>
        </row>
        <row r="549">
          <cell r="A549">
            <v>542</v>
          </cell>
          <cell r="C549">
            <v>0</v>
          </cell>
          <cell r="D549" t="e">
            <v>#N/A</v>
          </cell>
          <cell r="E549" t="e">
            <v>#N/A</v>
          </cell>
          <cell r="F549" t="e">
            <v>#N/A</v>
          </cell>
          <cell r="H549" t="e">
            <v>#N/A</v>
          </cell>
          <cell r="K549">
            <v>1</v>
          </cell>
          <cell r="L549" t="str">
            <v>hari</v>
          </cell>
          <cell r="M549" t="e">
            <v>#N/A</v>
          </cell>
          <cell r="N549" t="e">
            <v>#N/A</v>
          </cell>
          <cell r="O549" t="str">
            <v>Pesawat Terbang</v>
          </cell>
          <cell r="Q549" t="e">
            <v>#N/A</v>
          </cell>
          <cell r="R549" t="e">
            <v>#N/A</v>
          </cell>
          <cell r="S549" t="e">
            <v>#N/A</v>
          </cell>
          <cell r="T549" t="e">
            <v>#N/A</v>
          </cell>
          <cell r="U549" t="e">
            <v>#N/A</v>
          </cell>
          <cell r="W549" t="e">
            <v>#N/A</v>
          </cell>
          <cell r="Z549" t="str">
            <v>F</v>
          </cell>
        </row>
        <row r="550">
          <cell r="A550">
            <v>543</v>
          </cell>
          <cell r="C550">
            <v>0</v>
          </cell>
          <cell r="D550" t="e">
            <v>#N/A</v>
          </cell>
          <cell r="E550" t="e">
            <v>#N/A</v>
          </cell>
          <cell r="F550" t="e">
            <v>#N/A</v>
          </cell>
          <cell r="H550" t="e">
            <v>#N/A</v>
          </cell>
          <cell r="K550">
            <v>1</v>
          </cell>
          <cell r="L550" t="str">
            <v>hari</v>
          </cell>
          <cell r="M550" t="e">
            <v>#N/A</v>
          </cell>
          <cell r="N550" t="e">
            <v>#N/A</v>
          </cell>
          <cell r="O550" t="str">
            <v>Pesawat Terbang</v>
          </cell>
          <cell r="Q550" t="e">
            <v>#N/A</v>
          </cell>
          <cell r="R550" t="e">
            <v>#N/A</v>
          </cell>
          <cell r="S550" t="e">
            <v>#N/A</v>
          </cell>
          <cell r="T550" t="e">
            <v>#N/A</v>
          </cell>
          <cell r="U550" t="e">
            <v>#N/A</v>
          </cell>
          <cell r="W550" t="e">
            <v>#N/A</v>
          </cell>
          <cell r="Z550" t="str">
            <v>F</v>
          </cell>
        </row>
        <row r="551">
          <cell r="A551">
            <v>544</v>
          </cell>
          <cell r="C551">
            <v>0</v>
          </cell>
          <cell r="D551" t="e">
            <v>#N/A</v>
          </cell>
          <cell r="E551" t="e">
            <v>#N/A</v>
          </cell>
          <cell r="F551" t="e">
            <v>#N/A</v>
          </cell>
          <cell r="H551" t="e">
            <v>#N/A</v>
          </cell>
          <cell r="K551">
            <v>1</v>
          </cell>
          <cell r="L551" t="str">
            <v>hari</v>
          </cell>
          <cell r="M551" t="e">
            <v>#N/A</v>
          </cell>
          <cell r="N551" t="e">
            <v>#N/A</v>
          </cell>
          <cell r="O551" t="str">
            <v>Pesawat Terbang</v>
          </cell>
          <cell r="Q551" t="e">
            <v>#N/A</v>
          </cell>
          <cell r="R551" t="e">
            <v>#N/A</v>
          </cell>
          <cell r="S551" t="e">
            <v>#N/A</v>
          </cell>
          <cell r="T551" t="e">
            <v>#N/A</v>
          </cell>
          <cell r="U551" t="e">
            <v>#N/A</v>
          </cell>
          <cell r="W551" t="e">
            <v>#N/A</v>
          </cell>
          <cell r="Z551" t="str">
            <v>F</v>
          </cell>
        </row>
        <row r="552">
          <cell r="A552">
            <v>545</v>
          </cell>
          <cell r="C552">
            <v>0</v>
          </cell>
          <cell r="D552" t="e">
            <v>#N/A</v>
          </cell>
          <cell r="E552" t="e">
            <v>#N/A</v>
          </cell>
          <cell r="F552" t="e">
            <v>#N/A</v>
          </cell>
          <cell r="H552" t="e">
            <v>#N/A</v>
          </cell>
          <cell r="K552">
            <v>1</v>
          </cell>
          <cell r="L552" t="str">
            <v>hari</v>
          </cell>
          <cell r="M552" t="e">
            <v>#N/A</v>
          </cell>
          <cell r="N552" t="e">
            <v>#N/A</v>
          </cell>
          <cell r="O552" t="str">
            <v>Pesawat Terbang</v>
          </cell>
          <cell r="Q552" t="e">
            <v>#N/A</v>
          </cell>
          <cell r="R552" t="e">
            <v>#N/A</v>
          </cell>
          <cell r="S552" t="e">
            <v>#N/A</v>
          </cell>
          <cell r="T552" t="e">
            <v>#N/A</v>
          </cell>
          <cell r="U552" t="e">
            <v>#N/A</v>
          </cell>
          <cell r="W552" t="e">
            <v>#N/A</v>
          </cell>
          <cell r="Z552" t="str">
            <v>F</v>
          </cell>
        </row>
        <row r="553">
          <cell r="A553">
            <v>546</v>
          </cell>
          <cell r="C553">
            <v>0</v>
          </cell>
          <cell r="D553" t="e">
            <v>#N/A</v>
          </cell>
          <cell r="E553" t="e">
            <v>#N/A</v>
          </cell>
          <cell r="F553" t="e">
            <v>#N/A</v>
          </cell>
          <cell r="H553" t="e">
            <v>#N/A</v>
          </cell>
          <cell r="K553">
            <v>1</v>
          </cell>
          <cell r="L553" t="str">
            <v>hari</v>
          </cell>
          <cell r="M553" t="e">
            <v>#N/A</v>
          </cell>
          <cell r="N553" t="e">
            <v>#N/A</v>
          </cell>
          <cell r="O553" t="str">
            <v>Pesawat Terbang</v>
          </cell>
          <cell r="Q553" t="e">
            <v>#N/A</v>
          </cell>
          <cell r="R553" t="e">
            <v>#N/A</v>
          </cell>
          <cell r="S553" t="e">
            <v>#N/A</v>
          </cell>
          <cell r="T553" t="e">
            <v>#N/A</v>
          </cell>
          <cell r="U553" t="e">
            <v>#N/A</v>
          </cell>
          <cell r="W553" t="e">
            <v>#N/A</v>
          </cell>
          <cell r="Z553" t="str">
            <v>F</v>
          </cell>
        </row>
        <row r="554">
          <cell r="A554">
            <v>547</v>
          </cell>
          <cell r="C554">
            <v>0</v>
          </cell>
          <cell r="D554" t="e">
            <v>#N/A</v>
          </cell>
          <cell r="E554" t="e">
            <v>#N/A</v>
          </cell>
          <cell r="F554" t="e">
            <v>#N/A</v>
          </cell>
          <cell r="H554" t="e">
            <v>#N/A</v>
          </cell>
          <cell r="K554">
            <v>1</v>
          </cell>
          <cell r="L554" t="str">
            <v>hari</v>
          </cell>
          <cell r="M554" t="e">
            <v>#N/A</v>
          </cell>
          <cell r="N554" t="e">
            <v>#N/A</v>
          </cell>
          <cell r="O554" t="str">
            <v>Pesawat Terbang</v>
          </cell>
          <cell r="Q554" t="e">
            <v>#N/A</v>
          </cell>
          <cell r="R554" t="e">
            <v>#N/A</v>
          </cell>
          <cell r="S554" t="e">
            <v>#N/A</v>
          </cell>
          <cell r="T554" t="e">
            <v>#N/A</v>
          </cell>
          <cell r="U554" t="e">
            <v>#N/A</v>
          </cell>
          <cell r="W554" t="e">
            <v>#N/A</v>
          </cell>
          <cell r="Z554" t="str">
            <v>F</v>
          </cell>
        </row>
        <row r="555">
          <cell r="A555">
            <v>548</v>
          </cell>
          <cell r="C555">
            <v>0</v>
          </cell>
          <cell r="D555" t="e">
            <v>#N/A</v>
          </cell>
          <cell r="E555" t="e">
            <v>#N/A</v>
          </cell>
          <cell r="F555" t="e">
            <v>#N/A</v>
          </cell>
          <cell r="H555" t="e">
            <v>#N/A</v>
          </cell>
          <cell r="K555">
            <v>1</v>
          </cell>
          <cell r="L555" t="str">
            <v>hari</v>
          </cell>
          <cell r="M555" t="e">
            <v>#N/A</v>
          </cell>
          <cell r="N555" t="e">
            <v>#N/A</v>
          </cell>
          <cell r="O555" t="str">
            <v>Pesawat Terbang</v>
          </cell>
          <cell r="Q555" t="e">
            <v>#N/A</v>
          </cell>
          <cell r="R555" t="e">
            <v>#N/A</v>
          </cell>
          <cell r="S555" t="e">
            <v>#N/A</v>
          </cell>
          <cell r="T555" t="e">
            <v>#N/A</v>
          </cell>
          <cell r="U555" t="e">
            <v>#N/A</v>
          </cell>
          <cell r="W555" t="e">
            <v>#N/A</v>
          </cell>
          <cell r="Z555" t="str">
            <v>F</v>
          </cell>
        </row>
        <row r="556">
          <cell r="A556">
            <v>549</v>
          </cell>
          <cell r="C556">
            <v>0</v>
          </cell>
          <cell r="D556" t="e">
            <v>#N/A</v>
          </cell>
          <cell r="E556" t="e">
            <v>#N/A</v>
          </cell>
          <cell r="F556" t="e">
            <v>#N/A</v>
          </cell>
          <cell r="H556" t="e">
            <v>#N/A</v>
          </cell>
          <cell r="K556">
            <v>1</v>
          </cell>
          <cell r="L556" t="str">
            <v>hari</v>
          </cell>
          <cell r="M556" t="e">
            <v>#N/A</v>
          </cell>
          <cell r="N556" t="e">
            <v>#N/A</v>
          </cell>
          <cell r="O556" t="str">
            <v>Pesawat Terbang</v>
          </cell>
          <cell r="Q556" t="e">
            <v>#N/A</v>
          </cell>
          <cell r="R556" t="e">
            <v>#N/A</v>
          </cell>
          <cell r="S556" t="e">
            <v>#N/A</v>
          </cell>
          <cell r="T556" t="e">
            <v>#N/A</v>
          </cell>
          <cell r="U556" t="e">
            <v>#N/A</v>
          </cell>
          <cell r="W556" t="e">
            <v>#N/A</v>
          </cell>
          <cell r="Z556" t="str">
            <v>F</v>
          </cell>
        </row>
        <row r="557">
          <cell r="A557">
            <v>550</v>
          </cell>
          <cell r="C557">
            <v>0</v>
          </cell>
          <cell r="D557" t="e">
            <v>#N/A</v>
          </cell>
          <cell r="E557" t="e">
            <v>#N/A</v>
          </cell>
          <cell r="F557" t="e">
            <v>#N/A</v>
          </cell>
          <cell r="H557" t="e">
            <v>#N/A</v>
          </cell>
          <cell r="K557">
            <v>1</v>
          </cell>
          <cell r="L557" t="str">
            <v>hari</v>
          </cell>
          <cell r="M557" t="e">
            <v>#N/A</v>
          </cell>
          <cell r="N557" t="e">
            <v>#N/A</v>
          </cell>
          <cell r="O557" t="str">
            <v>Pesawat Terbang</v>
          </cell>
          <cell r="Q557" t="e">
            <v>#N/A</v>
          </cell>
          <cell r="R557" t="e">
            <v>#N/A</v>
          </cell>
          <cell r="S557" t="e">
            <v>#N/A</v>
          </cell>
          <cell r="T557" t="e">
            <v>#N/A</v>
          </cell>
          <cell r="U557" t="e">
            <v>#N/A</v>
          </cell>
          <cell r="W557" t="e">
            <v>#N/A</v>
          </cell>
          <cell r="Z557" t="str">
            <v>F</v>
          </cell>
        </row>
        <row r="558">
          <cell r="A558">
            <v>551</v>
          </cell>
          <cell r="C558">
            <v>0</v>
          </cell>
          <cell r="D558" t="e">
            <v>#N/A</v>
          </cell>
          <cell r="E558" t="e">
            <v>#N/A</v>
          </cell>
          <cell r="F558" t="e">
            <v>#N/A</v>
          </cell>
          <cell r="H558" t="e">
            <v>#N/A</v>
          </cell>
          <cell r="K558">
            <v>1</v>
          </cell>
          <cell r="L558" t="str">
            <v>hari</v>
          </cell>
          <cell r="M558" t="e">
            <v>#N/A</v>
          </cell>
          <cell r="N558" t="e">
            <v>#N/A</v>
          </cell>
          <cell r="O558" t="str">
            <v>Pesawat Terbang</v>
          </cell>
          <cell r="Q558" t="e">
            <v>#N/A</v>
          </cell>
          <cell r="R558" t="e">
            <v>#N/A</v>
          </cell>
          <cell r="S558" t="e">
            <v>#N/A</v>
          </cell>
          <cell r="T558" t="e">
            <v>#N/A</v>
          </cell>
          <cell r="U558" t="e">
            <v>#N/A</v>
          </cell>
          <cell r="W558" t="e">
            <v>#N/A</v>
          </cell>
          <cell r="Z558" t="str">
            <v>F</v>
          </cell>
        </row>
        <row r="559">
          <cell r="A559">
            <v>552</v>
          </cell>
          <cell r="C559">
            <v>0</v>
          </cell>
          <cell r="D559" t="e">
            <v>#N/A</v>
          </cell>
          <cell r="E559" t="e">
            <v>#N/A</v>
          </cell>
          <cell r="F559" t="e">
            <v>#N/A</v>
          </cell>
          <cell r="H559" t="e">
            <v>#N/A</v>
          </cell>
          <cell r="K559">
            <v>1</v>
          </cell>
          <cell r="L559" t="str">
            <v>hari</v>
          </cell>
          <cell r="M559" t="e">
            <v>#N/A</v>
          </cell>
          <cell r="N559" t="e">
            <v>#N/A</v>
          </cell>
          <cell r="O559" t="str">
            <v>Pesawat Terbang</v>
          </cell>
          <cell r="Q559" t="e">
            <v>#N/A</v>
          </cell>
          <cell r="R559" t="e">
            <v>#N/A</v>
          </cell>
          <cell r="S559" t="e">
            <v>#N/A</v>
          </cell>
          <cell r="T559" t="e">
            <v>#N/A</v>
          </cell>
          <cell r="U559" t="e">
            <v>#N/A</v>
          </cell>
          <cell r="W559" t="e">
            <v>#N/A</v>
          </cell>
          <cell r="Z559" t="str">
            <v>F</v>
          </cell>
        </row>
        <row r="560">
          <cell r="A560">
            <v>553</v>
          </cell>
          <cell r="C560">
            <v>0</v>
          </cell>
          <cell r="D560" t="e">
            <v>#N/A</v>
          </cell>
          <cell r="E560" t="e">
            <v>#N/A</v>
          </cell>
          <cell r="F560" t="e">
            <v>#N/A</v>
          </cell>
          <cell r="H560" t="e">
            <v>#N/A</v>
          </cell>
          <cell r="K560">
            <v>1</v>
          </cell>
          <cell r="L560" t="str">
            <v>hari</v>
          </cell>
          <cell r="M560" t="e">
            <v>#N/A</v>
          </cell>
          <cell r="N560" t="e">
            <v>#N/A</v>
          </cell>
          <cell r="O560" t="str">
            <v>Pesawat Terbang</v>
          </cell>
          <cell r="Q560" t="e">
            <v>#N/A</v>
          </cell>
          <cell r="R560" t="e">
            <v>#N/A</v>
          </cell>
          <cell r="S560" t="e">
            <v>#N/A</v>
          </cell>
          <cell r="T560" t="e">
            <v>#N/A</v>
          </cell>
          <cell r="U560" t="e">
            <v>#N/A</v>
          </cell>
          <cell r="W560" t="e">
            <v>#N/A</v>
          </cell>
          <cell r="Z560" t="str">
            <v>F</v>
          </cell>
        </row>
        <row r="561">
          <cell r="A561">
            <v>554</v>
          </cell>
          <cell r="C561">
            <v>0</v>
          </cell>
          <cell r="D561" t="e">
            <v>#N/A</v>
          </cell>
          <cell r="E561" t="e">
            <v>#N/A</v>
          </cell>
          <cell r="F561" t="e">
            <v>#N/A</v>
          </cell>
          <cell r="H561" t="e">
            <v>#N/A</v>
          </cell>
          <cell r="K561">
            <v>1</v>
          </cell>
          <cell r="L561" t="str">
            <v>hari</v>
          </cell>
          <cell r="M561" t="e">
            <v>#N/A</v>
          </cell>
          <cell r="N561" t="e">
            <v>#N/A</v>
          </cell>
          <cell r="O561" t="str">
            <v>Pesawat Terbang</v>
          </cell>
          <cell r="Q561" t="e">
            <v>#N/A</v>
          </cell>
          <cell r="R561" t="e">
            <v>#N/A</v>
          </cell>
          <cell r="S561" t="e">
            <v>#N/A</v>
          </cell>
          <cell r="T561" t="e">
            <v>#N/A</v>
          </cell>
          <cell r="U561" t="e">
            <v>#N/A</v>
          </cell>
          <cell r="W561" t="e">
            <v>#N/A</v>
          </cell>
          <cell r="Z561" t="str">
            <v>F</v>
          </cell>
        </row>
        <row r="562">
          <cell r="A562">
            <v>555</v>
          </cell>
          <cell r="C562">
            <v>0</v>
          </cell>
          <cell r="D562" t="e">
            <v>#N/A</v>
          </cell>
          <cell r="E562" t="e">
            <v>#N/A</v>
          </cell>
          <cell r="F562" t="e">
            <v>#N/A</v>
          </cell>
          <cell r="H562" t="e">
            <v>#N/A</v>
          </cell>
          <cell r="K562">
            <v>1</v>
          </cell>
          <cell r="L562" t="str">
            <v>hari</v>
          </cell>
          <cell r="M562" t="e">
            <v>#N/A</v>
          </cell>
          <cell r="N562" t="e">
            <v>#N/A</v>
          </cell>
          <cell r="O562" t="str">
            <v>Pesawat Terbang</v>
          </cell>
          <cell r="Q562" t="e">
            <v>#N/A</v>
          </cell>
          <cell r="R562" t="e">
            <v>#N/A</v>
          </cell>
          <cell r="S562" t="e">
            <v>#N/A</v>
          </cell>
          <cell r="T562" t="e">
            <v>#N/A</v>
          </cell>
          <cell r="U562" t="e">
            <v>#N/A</v>
          </cell>
          <cell r="W562" t="e">
            <v>#N/A</v>
          </cell>
          <cell r="Z562" t="str">
            <v>F</v>
          </cell>
        </row>
        <row r="563">
          <cell r="A563">
            <v>556</v>
          </cell>
          <cell r="C563">
            <v>0</v>
          </cell>
          <cell r="D563" t="e">
            <v>#N/A</v>
          </cell>
          <cell r="E563" t="e">
            <v>#N/A</v>
          </cell>
          <cell r="F563" t="e">
            <v>#N/A</v>
          </cell>
          <cell r="H563" t="e">
            <v>#N/A</v>
          </cell>
          <cell r="K563">
            <v>1</v>
          </cell>
          <cell r="L563" t="str">
            <v>hari</v>
          </cell>
          <cell r="M563" t="e">
            <v>#N/A</v>
          </cell>
          <cell r="N563" t="e">
            <v>#N/A</v>
          </cell>
          <cell r="O563" t="str">
            <v>Pesawat Terbang</v>
          </cell>
          <cell r="Q563" t="e">
            <v>#N/A</v>
          </cell>
          <cell r="R563" t="e">
            <v>#N/A</v>
          </cell>
          <cell r="S563" t="e">
            <v>#N/A</v>
          </cell>
          <cell r="T563" t="e">
            <v>#N/A</v>
          </cell>
          <cell r="U563" t="e">
            <v>#N/A</v>
          </cell>
          <cell r="W563" t="e">
            <v>#N/A</v>
          </cell>
          <cell r="Z563" t="str">
            <v>F</v>
          </cell>
        </row>
        <row r="564">
          <cell r="A564">
            <v>557</v>
          </cell>
          <cell r="C564">
            <v>0</v>
          </cell>
          <cell r="D564" t="e">
            <v>#N/A</v>
          </cell>
          <cell r="E564" t="e">
            <v>#N/A</v>
          </cell>
          <cell r="F564" t="e">
            <v>#N/A</v>
          </cell>
          <cell r="H564" t="e">
            <v>#N/A</v>
          </cell>
          <cell r="K564">
            <v>1</v>
          </cell>
          <cell r="L564" t="str">
            <v>hari</v>
          </cell>
          <cell r="M564" t="e">
            <v>#N/A</v>
          </cell>
          <cell r="N564" t="e">
            <v>#N/A</v>
          </cell>
          <cell r="O564" t="str">
            <v>Pesawat Terbang</v>
          </cell>
          <cell r="Q564" t="e">
            <v>#N/A</v>
          </cell>
          <cell r="R564" t="e">
            <v>#N/A</v>
          </cell>
          <cell r="S564" t="e">
            <v>#N/A</v>
          </cell>
          <cell r="T564" t="e">
            <v>#N/A</v>
          </cell>
          <cell r="U564" t="e">
            <v>#N/A</v>
          </cell>
          <cell r="W564" t="e">
            <v>#N/A</v>
          </cell>
          <cell r="Z564" t="str">
            <v>F</v>
          </cell>
        </row>
        <row r="565">
          <cell r="A565">
            <v>558</v>
          </cell>
          <cell r="C565">
            <v>0</v>
          </cell>
          <cell r="D565" t="e">
            <v>#N/A</v>
          </cell>
          <cell r="E565" t="e">
            <v>#N/A</v>
          </cell>
          <cell r="F565" t="e">
            <v>#N/A</v>
          </cell>
          <cell r="H565" t="e">
            <v>#N/A</v>
          </cell>
          <cell r="K565">
            <v>1</v>
          </cell>
          <cell r="L565" t="str">
            <v>hari</v>
          </cell>
          <cell r="M565" t="e">
            <v>#N/A</v>
          </cell>
          <cell r="N565" t="e">
            <v>#N/A</v>
          </cell>
          <cell r="O565" t="str">
            <v>Pesawat Terbang</v>
          </cell>
          <cell r="Q565" t="e">
            <v>#N/A</v>
          </cell>
          <cell r="R565" t="e">
            <v>#N/A</v>
          </cell>
          <cell r="S565" t="e">
            <v>#N/A</v>
          </cell>
          <cell r="T565" t="e">
            <v>#N/A</v>
          </cell>
          <cell r="U565" t="e">
            <v>#N/A</v>
          </cell>
          <cell r="W565" t="e">
            <v>#N/A</v>
          </cell>
          <cell r="Z565" t="str">
            <v>F</v>
          </cell>
        </row>
        <row r="566">
          <cell r="A566">
            <v>559</v>
          </cell>
          <cell r="C566">
            <v>0</v>
          </cell>
          <cell r="D566" t="e">
            <v>#N/A</v>
          </cell>
          <cell r="E566" t="e">
            <v>#N/A</v>
          </cell>
          <cell r="F566" t="e">
            <v>#N/A</v>
          </cell>
          <cell r="H566" t="e">
            <v>#N/A</v>
          </cell>
          <cell r="K566">
            <v>1</v>
          </cell>
          <cell r="L566" t="str">
            <v>hari</v>
          </cell>
          <cell r="M566" t="e">
            <v>#N/A</v>
          </cell>
          <cell r="N566" t="e">
            <v>#N/A</v>
          </cell>
          <cell r="O566" t="str">
            <v>Pesawat Terbang</v>
          </cell>
          <cell r="Q566" t="e">
            <v>#N/A</v>
          </cell>
          <cell r="R566" t="e">
            <v>#N/A</v>
          </cell>
          <cell r="S566" t="e">
            <v>#N/A</v>
          </cell>
          <cell r="T566" t="e">
            <v>#N/A</v>
          </cell>
          <cell r="U566" t="e">
            <v>#N/A</v>
          </cell>
          <cell r="W566" t="e">
            <v>#N/A</v>
          </cell>
          <cell r="Z566" t="str">
            <v>F</v>
          </cell>
        </row>
        <row r="567">
          <cell r="A567">
            <v>560</v>
          </cell>
          <cell r="C567">
            <v>0</v>
          </cell>
          <cell r="D567" t="e">
            <v>#N/A</v>
          </cell>
          <cell r="E567" t="e">
            <v>#N/A</v>
          </cell>
          <cell r="F567" t="e">
            <v>#N/A</v>
          </cell>
          <cell r="H567" t="e">
            <v>#N/A</v>
          </cell>
          <cell r="K567">
            <v>1</v>
          </cell>
          <cell r="L567" t="str">
            <v>hari</v>
          </cell>
          <cell r="M567" t="e">
            <v>#N/A</v>
          </cell>
          <cell r="N567" t="e">
            <v>#N/A</v>
          </cell>
          <cell r="O567" t="str">
            <v>Pesawat Terbang</v>
          </cell>
          <cell r="Q567" t="e">
            <v>#N/A</v>
          </cell>
          <cell r="R567" t="e">
            <v>#N/A</v>
          </cell>
          <cell r="S567" t="e">
            <v>#N/A</v>
          </cell>
          <cell r="T567" t="e">
            <v>#N/A</v>
          </cell>
          <cell r="U567" t="e">
            <v>#N/A</v>
          </cell>
          <cell r="W567" t="e">
            <v>#N/A</v>
          </cell>
          <cell r="Z567" t="str">
            <v>F</v>
          </cell>
        </row>
        <row r="568">
          <cell r="A568">
            <v>561</v>
          </cell>
          <cell r="C568">
            <v>0</v>
          </cell>
          <cell r="D568" t="e">
            <v>#N/A</v>
          </cell>
          <cell r="E568" t="e">
            <v>#N/A</v>
          </cell>
          <cell r="F568" t="e">
            <v>#N/A</v>
          </cell>
          <cell r="H568" t="e">
            <v>#N/A</v>
          </cell>
          <cell r="K568">
            <v>1</v>
          </cell>
          <cell r="L568" t="str">
            <v>hari</v>
          </cell>
          <cell r="M568" t="e">
            <v>#N/A</v>
          </cell>
          <cell r="N568" t="e">
            <v>#N/A</v>
          </cell>
          <cell r="O568" t="str">
            <v>Pesawat Terbang</v>
          </cell>
          <cell r="Q568" t="e">
            <v>#N/A</v>
          </cell>
          <cell r="R568" t="e">
            <v>#N/A</v>
          </cell>
          <cell r="S568" t="e">
            <v>#N/A</v>
          </cell>
          <cell r="T568" t="e">
            <v>#N/A</v>
          </cell>
          <cell r="U568" t="e">
            <v>#N/A</v>
          </cell>
          <cell r="W568" t="e">
            <v>#N/A</v>
          </cell>
          <cell r="Z568" t="str">
            <v>F</v>
          </cell>
        </row>
        <row r="569">
          <cell r="A569">
            <v>562</v>
          </cell>
          <cell r="C569">
            <v>0</v>
          </cell>
          <cell r="D569" t="e">
            <v>#N/A</v>
          </cell>
          <cell r="E569" t="e">
            <v>#N/A</v>
          </cell>
          <cell r="F569" t="e">
            <v>#N/A</v>
          </cell>
          <cell r="H569" t="e">
            <v>#N/A</v>
          </cell>
          <cell r="K569">
            <v>1</v>
          </cell>
          <cell r="L569" t="str">
            <v>hari</v>
          </cell>
          <cell r="M569" t="e">
            <v>#N/A</v>
          </cell>
          <cell r="N569" t="e">
            <v>#N/A</v>
          </cell>
          <cell r="O569" t="str">
            <v>Pesawat Terbang</v>
          </cell>
          <cell r="Q569" t="e">
            <v>#N/A</v>
          </cell>
          <cell r="R569" t="e">
            <v>#N/A</v>
          </cell>
          <cell r="S569" t="e">
            <v>#N/A</v>
          </cell>
          <cell r="T569" t="e">
            <v>#N/A</v>
          </cell>
          <cell r="U569" t="e">
            <v>#N/A</v>
          </cell>
          <cell r="W569" t="e">
            <v>#N/A</v>
          </cell>
          <cell r="Z569" t="str">
            <v>F</v>
          </cell>
        </row>
        <row r="570">
          <cell r="A570">
            <v>563</v>
          </cell>
          <cell r="C570">
            <v>0</v>
          </cell>
          <cell r="D570" t="e">
            <v>#N/A</v>
          </cell>
          <cell r="E570" t="e">
            <v>#N/A</v>
          </cell>
          <cell r="F570" t="e">
            <v>#N/A</v>
          </cell>
          <cell r="H570" t="e">
            <v>#N/A</v>
          </cell>
          <cell r="K570">
            <v>1</v>
          </cell>
          <cell r="L570" t="str">
            <v>hari</v>
          </cell>
          <cell r="M570" t="e">
            <v>#N/A</v>
          </cell>
          <cell r="N570" t="e">
            <v>#N/A</v>
          </cell>
          <cell r="O570" t="str">
            <v>Pesawat Terbang</v>
          </cell>
          <cell r="Q570" t="e">
            <v>#N/A</v>
          </cell>
          <cell r="R570" t="e">
            <v>#N/A</v>
          </cell>
          <cell r="S570" t="e">
            <v>#N/A</v>
          </cell>
          <cell r="T570" t="e">
            <v>#N/A</v>
          </cell>
          <cell r="U570" t="e">
            <v>#N/A</v>
          </cell>
          <cell r="W570" t="e">
            <v>#N/A</v>
          </cell>
          <cell r="Z570" t="str">
            <v>F</v>
          </cell>
        </row>
        <row r="571">
          <cell r="A571">
            <v>564</v>
          </cell>
          <cell r="C571">
            <v>0</v>
          </cell>
          <cell r="D571" t="e">
            <v>#N/A</v>
          </cell>
          <cell r="E571" t="e">
            <v>#N/A</v>
          </cell>
          <cell r="F571" t="e">
            <v>#N/A</v>
          </cell>
          <cell r="H571" t="e">
            <v>#N/A</v>
          </cell>
          <cell r="K571">
            <v>1</v>
          </cell>
          <cell r="L571" t="str">
            <v>hari</v>
          </cell>
          <cell r="M571" t="e">
            <v>#N/A</v>
          </cell>
          <cell r="N571" t="e">
            <v>#N/A</v>
          </cell>
          <cell r="O571" t="str">
            <v>Pesawat Terbang</v>
          </cell>
          <cell r="Q571" t="e">
            <v>#N/A</v>
          </cell>
          <cell r="R571" t="e">
            <v>#N/A</v>
          </cell>
          <cell r="S571" t="e">
            <v>#N/A</v>
          </cell>
          <cell r="T571" t="e">
            <v>#N/A</v>
          </cell>
          <cell r="U571" t="e">
            <v>#N/A</v>
          </cell>
          <cell r="W571" t="e">
            <v>#N/A</v>
          </cell>
          <cell r="Z571" t="str">
            <v>F</v>
          </cell>
        </row>
        <row r="572">
          <cell r="A572">
            <v>565</v>
          </cell>
          <cell r="C572">
            <v>0</v>
          </cell>
          <cell r="D572" t="e">
            <v>#N/A</v>
          </cell>
          <cell r="E572" t="e">
            <v>#N/A</v>
          </cell>
          <cell r="F572" t="e">
            <v>#N/A</v>
          </cell>
          <cell r="H572" t="e">
            <v>#N/A</v>
          </cell>
          <cell r="K572">
            <v>1</v>
          </cell>
          <cell r="L572" t="str">
            <v>hari</v>
          </cell>
          <cell r="M572" t="e">
            <v>#N/A</v>
          </cell>
          <cell r="N572" t="e">
            <v>#N/A</v>
          </cell>
          <cell r="O572" t="str">
            <v>Pesawat Terbang</v>
          </cell>
          <cell r="Q572" t="e">
            <v>#N/A</v>
          </cell>
          <cell r="R572" t="e">
            <v>#N/A</v>
          </cell>
          <cell r="S572" t="e">
            <v>#N/A</v>
          </cell>
          <cell r="T572" t="e">
            <v>#N/A</v>
          </cell>
          <cell r="U572" t="e">
            <v>#N/A</v>
          </cell>
          <cell r="W572" t="e">
            <v>#N/A</v>
          </cell>
          <cell r="Z572" t="str">
            <v>F</v>
          </cell>
        </row>
        <row r="573">
          <cell r="A573">
            <v>566</v>
          </cell>
          <cell r="C573">
            <v>0</v>
          </cell>
          <cell r="D573" t="e">
            <v>#N/A</v>
          </cell>
          <cell r="E573" t="e">
            <v>#N/A</v>
          </cell>
          <cell r="F573" t="e">
            <v>#N/A</v>
          </cell>
          <cell r="H573" t="e">
            <v>#N/A</v>
          </cell>
          <cell r="K573">
            <v>1</v>
          </cell>
          <cell r="L573" t="str">
            <v>hari</v>
          </cell>
          <cell r="M573" t="e">
            <v>#N/A</v>
          </cell>
          <cell r="N573" t="e">
            <v>#N/A</v>
          </cell>
          <cell r="O573" t="str">
            <v>Pesawat Terbang</v>
          </cell>
          <cell r="Q573" t="e">
            <v>#N/A</v>
          </cell>
          <cell r="R573" t="e">
            <v>#N/A</v>
          </cell>
          <cell r="S573" t="e">
            <v>#N/A</v>
          </cell>
          <cell r="T573" t="e">
            <v>#N/A</v>
          </cell>
          <cell r="U573" t="e">
            <v>#N/A</v>
          </cell>
          <cell r="W573" t="e">
            <v>#N/A</v>
          </cell>
          <cell r="Z573" t="str">
            <v>F</v>
          </cell>
        </row>
        <row r="574">
          <cell r="A574">
            <v>567</v>
          </cell>
          <cell r="C574">
            <v>0</v>
          </cell>
          <cell r="D574" t="e">
            <v>#N/A</v>
          </cell>
          <cell r="E574" t="e">
            <v>#N/A</v>
          </cell>
          <cell r="F574" t="e">
            <v>#N/A</v>
          </cell>
          <cell r="H574" t="e">
            <v>#N/A</v>
          </cell>
          <cell r="K574">
            <v>1</v>
          </cell>
          <cell r="L574" t="str">
            <v>hari</v>
          </cell>
          <cell r="M574" t="e">
            <v>#N/A</v>
          </cell>
          <cell r="N574" t="e">
            <v>#N/A</v>
          </cell>
          <cell r="O574" t="str">
            <v>Pesawat Terbang</v>
          </cell>
          <cell r="Q574" t="e">
            <v>#N/A</v>
          </cell>
          <cell r="R574" t="e">
            <v>#N/A</v>
          </cell>
          <cell r="S574" t="e">
            <v>#N/A</v>
          </cell>
          <cell r="T574" t="e">
            <v>#N/A</v>
          </cell>
          <cell r="U574" t="e">
            <v>#N/A</v>
          </cell>
          <cell r="W574" t="e">
            <v>#N/A</v>
          </cell>
          <cell r="Z574" t="str">
            <v>F</v>
          </cell>
        </row>
        <row r="575">
          <cell r="A575">
            <v>568</v>
          </cell>
          <cell r="C575">
            <v>0</v>
          </cell>
          <cell r="D575" t="e">
            <v>#N/A</v>
          </cell>
          <cell r="E575" t="e">
            <v>#N/A</v>
          </cell>
          <cell r="F575" t="e">
            <v>#N/A</v>
          </cell>
          <cell r="H575" t="e">
            <v>#N/A</v>
          </cell>
          <cell r="K575">
            <v>1</v>
          </cell>
          <cell r="L575" t="str">
            <v>hari</v>
          </cell>
          <cell r="M575" t="e">
            <v>#N/A</v>
          </cell>
          <cell r="N575" t="e">
            <v>#N/A</v>
          </cell>
          <cell r="O575" t="str">
            <v>Pesawat Terbang</v>
          </cell>
          <cell r="Q575" t="e">
            <v>#N/A</v>
          </cell>
          <cell r="R575" t="e">
            <v>#N/A</v>
          </cell>
          <cell r="S575" t="e">
            <v>#N/A</v>
          </cell>
          <cell r="T575" t="e">
            <v>#N/A</v>
          </cell>
          <cell r="U575" t="e">
            <v>#N/A</v>
          </cell>
          <cell r="W575" t="e">
            <v>#N/A</v>
          </cell>
          <cell r="Z575" t="str">
            <v>F</v>
          </cell>
        </row>
        <row r="576">
          <cell r="A576">
            <v>569</v>
          </cell>
          <cell r="C576">
            <v>0</v>
          </cell>
          <cell r="D576" t="e">
            <v>#N/A</v>
          </cell>
          <cell r="E576" t="e">
            <v>#N/A</v>
          </cell>
          <cell r="F576" t="e">
            <v>#N/A</v>
          </cell>
          <cell r="H576" t="e">
            <v>#N/A</v>
          </cell>
          <cell r="K576">
            <v>1</v>
          </cell>
          <cell r="L576" t="str">
            <v>hari</v>
          </cell>
          <cell r="M576" t="e">
            <v>#N/A</v>
          </cell>
          <cell r="N576" t="e">
            <v>#N/A</v>
          </cell>
          <cell r="O576" t="str">
            <v>Pesawat Terbang</v>
          </cell>
          <cell r="Q576" t="e">
            <v>#N/A</v>
          </cell>
          <cell r="R576" t="e">
            <v>#N/A</v>
          </cell>
          <cell r="S576" t="e">
            <v>#N/A</v>
          </cell>
          <cell r="T576" t="e">
            <v>#N/A</v>
          </cell>
          <cell r="U576" t="e">
            <v>#N/A</v>
          </cell>
          <cell r="W576" t="e">
            <v>#N/A</v>
          </cell>
          <cell r="Z576" t="str">
            <v>F</v>
          </cell>
        </row>
        <row r="577">
          <cell r="A577">
            <v>570</v>
          </cell>
          <cell r="C577">
            <v>0</v>
          </cell>
          <cell r="D577" t="e">
            <v>#N/A</v>
          </cell>
          <cell r="E577" t="e">
            <v>#N/A</v>
          </cell>
          <cell r="F577" t="e">
            <v>#N/A</v>
          </cell>
          <cell r="H577" t="e">
            <v>#N/A</v>
          </cell>
          <cell r="K577">
            <v>1</v>
          </cell>
          <cell r="L577" t="str">
            <v>hari</v>
          </cell>
          <cell r="M577" t="e">
            <v>#N/A</v>
          </cell>
          <cell r="N577" t="e">
            <v>#N/A</v>
          </cell>
          <cell r="O577" t="str">
            <v>Pesawat Terbang</v>
          </cell>
          <cell r="Q577" t="e">
            <v>#N/A</v>
          </cell>
          <cell r="R577" t="e">
            <v>#N/A</v>
          </cell>
          <cell r="S577" t="e">
            <v>#N/A</v>
          </cell>
          <cell r="T577" t="e">
            <v>#N/A</v>
          </cell>
          <cell r="U577" t="e">
            <v>#N/A</v>
          </cell>
          <cell r="W577" t="e">
            <v>#N/A</v>
          </cell>
          <cell r="Z577" t="str">
            <v>F</v>
          </cell>
        </row>
        <row r="578">
          <cell r="A578">
            <v>571</v>
          </cell>
          <cell r="C578">
            <v>0</v>
          </cell>
          <cell r="D578" t="e">
            <v>#N/A</v>
          </cell>
          <cell r="E578" t="e">
            <v>#N/A</v>
          </cell>
          <cell r="F578" t="e">
            <v>#N/A</v>
          </cell>
          <cell r="H578" t="e">
            <v>#N/A</v>
          </cell>
          <cell r="K578">
            <v>1</v>
          </cell>
          <cell r="L578" t="str">
            <v>hari</v>
          </cell>
          <cell r="M578" t="e">
            <v>#N/A</v>
          </cell>
          <cell r="N578" t="e">
            <v>#N/A</v>
          </cell>
          <cell r="O578" t="str">
            <v>Pesawat Terbang</v>
          </cell>
          <cell r="Q578" t="e">
            <v>#N/A</v>
          </cell>
          <cell r="R578" t="e">
            <v>#N/A</v>
          </cell>
          <cell r="S578" t="e">
            <v>#N/A</v>
          </cell>
          <cell r="T578" t="e">
            <v>#N/A</v>
          </cell>
          <cell r="U578" t="e">
            <v>#N/A</v>
          </cell>
          <cell r="W578" t="e">
            <v>#N/A</v>
          </cell>
          <cell r="Z578" t="str">
            <v>F</v>
          </cell>
        </row>
        <row r="579">
          <cell r="A579">
            <v>572</v>
          </cell>
          <cell r="C579">
            <v>0</v>
          </cell>
          <cell r="D579" t="e">
            <v>#N/A</v>
          </cell>
          <cell r="E579" t="e">
            <v>#N/A</v>
          </cell>
          <cell r="F579" t="e">
            <v>#N/A</v>
          </cell>
          <cell r="H579" t="e">
            <v>#N/A</v>
          </cell>
          <cell r="K579">
            <v>1</v>
          </cell>
          <cell r="L579" t="str">
            <v>hari</v>
          </cell>
          <cell r="M579" t="e">
            <v>#N/A</v>
          </cell>
          <cell r="N579" t="e">
            <v>#N/A</v>
          </cell>
          <cell r="O579" t="str">
            <v>Pesawat Terbang</v>
          </cell>
          <cell r="Q579" t="e">
            <v>#N/A</v>
          </cell>
          <cell r="R579" t="e">
            <v>#N/A</v>
          </cell>
          <cell r="S579" t="e">
            <v>#N/A</v>
          </cell>
          <cell r="T579" t="e">
            <v>#N/A</v>
          </cell>
          <cell r="U579" t="e">
            <v>#N/A</v>
          </cell>
          <cell r="W579" t="e">
            <v>#N/A</v>
          </cell>
          <cell r="Z579" t="str">
            <v>F</v>
          </cell>
        </row>
        <row r="580">
          <cell r="A580">
            <v>573</v>
          </cell>
          <cell r="C580">
            <v>0</v>
          </cell>
          <cell r="D580" t="e">
            <v>#N/A</v>
          </cell>
          <cell r="E580" t="e">
            <v>#N/A</v>
          </cell>
          <cell r="F580" t="e">
            <v>#N/A</v>
          </cell>
          <cell r="H580" t="e">
            <v>#N/A</v>
          </cell>
          <cell r="K580">
            <v>1</v>
          </cell>
          <cell r="L580" t="str">
            <v>hari</v>
          </cell>
          <cell r="M580" t="e">
            <v>#N/A</v>
          </cell>
          <cell r="N580" t="e">
            <v>#N/A</v>
          </cell>
          <cell r="O580" t="str">
            <v>Pesawat Terbang</v>
          </cell>
          <cell r="Q580" t="e">
            <v>#N/A</v>
          </cell>
          <cell r="R580" t="e">
            <v>#N/A</v>
          </cell>
          <cell r="S580" t="e">
            <v>#N/A</v>
          </cell>
          <cell r="T580" t="e">
            <v>#N/A</v>
          </cell>
          <cell r="U580" t="e">
            <v>#N/A</v>
          </cell>
          <cell r="W580" t="e">
            <v>#N/A</v>
          </cell>
          <cell r="Z580" t="str">
            <v>F</v>
          </cell>
        </row>
        <row r="581">
          <cell r="A581">
            <v>574</v>
          </cell>
          <cell r="C581">
            <v>0</v>
          </cell>
          <cell r="D581" t="e">
            <v>#N/A</v>
          </cell>
          <cell r="E581" t="e">
            <v>#N/A</v>
          </cell>
          <cell r="F581" t="e">
            <v>#N/A</v>
          </cell>
          <cell r="H581" t="e">
            <v>#N/A</v>
          </cell>
          <cell r="K581">
            <v>1</v>
          </cell>
          <cell r="L581" t="str">
            <v>hari</v>
          </cell>
          <cell r="M581" t="e">
            <v>#N/A</v>
          </cell>
          <cell r="N581" t="e">
            <v>#N/A</v>
          </cell>
          <cell r="O581" t="str">
            <v>Pesawat Terbang</v>
          </cell>
          <cell r="Q581" t="e">
            <v>#N/A</v>
          </cell>
          <cell r="R581" t="e">
            <v>#N/A</v>
          </cell>
          <cell r="S581" t="e">
            <v>#N/A</v>
          </cell>
          <cell r="T581" t="e">
            <v>#N/A</v>
          </cell>
          <cell r="U581" t="e">
            <v>#N/A</v>
          </cell>
          <cell r="W581" t="e">
            <v>#N/A</v>
          </cell>
          <cell r="Z581" t="str">
            <v>F</v>
          </cell>
        </row>
        <row r="582">
          <cell r="A582">
            <v>575</v>
          </cell>
          <cell r="C582">
            <v>0</v>
          </cell>
          <cell r="D582" t="e">
            <v>#N/A</v>
          </cell>
          <cell r="E582" t="e">
            <v>#N/A</v>
          </cell>
          <cell r="F582" t="e">
            <v>#N/A</v>
          </cell>
          <cell r="H582" t="e">
            <v>#N/A</v>
          </cell>
          <cell r="K582">
            <v>1</v>
          </cell>
          <cell r="L582" t="str">
            <v>hari</v>
          </cell>
          <cell r="M582" t="e">
            <v>#N/A</v>
          </cell>
          <cell r="N582" t="e">
            <v>#N/A</v>
          </cell>
          <cell r="O582" t="str">
            <v>Pesawat Terbang</v>
          </cell>
          <cell r="Q582" t="e">
            <v>#N/A</v>
          </cell>
          <cell r="R582" t="e">
            <v>#N/A</v>
          </cell>
          <cell r="S582" t="e">
            <v>#N/A</v>
          </cell>
          <cell r="T582" t="e">
            <v>#N/A</v>
          </cell>
          <cell r="U582" t="e">
            <v>#N/A</v>
          </cell>
          <cell r="W582" t="e">
            <v>#N/A</v>
          </cell>
          <cell r="Z582" t="str">
            <v>F</v>
          </cell>
        </row>
        <row r="583">
          <cell r="A583">
            <v>576</v>
          </cell>
          <cell r="C583">
            <v>0</v>
          </cell>
          <cell r="D583" t="e">
            <v>#N/A</v>
          </cell>
          <cell r="E583" t="e">
            <v>#N/A</v>
          </cell>
          <cell r="F583" t="e">
            <v>#N/A</v>
          </cell>
          <cell r="H583" t="e">
            <v>#N/A</v>
          </cell>
          <cell r="K583">
            <v>1</v>
          </cell>
          <cell r="L583" t="str">
            <v>hari</v>
          </cell>
          <cell r="M583" t="e">
            <v>#N/A</v>
          </cell>
          <cell r="N583" t="e">
            <v>#N/A</v>
          </cell>
          <cell r="O583" t="str">
            <v>Pesawat Terbang</v>
          </cell>
          <cell r="Q583" t="e">
            <v>#N/A</v>
          </cell>
          <cell r="R583" t="e">
            <v>#N/A</v>
          </cell>
          <cell r="S583" t="e">
            <v>#N/A</v>
          </cell>
          <cell r="T583" t="e">
            <v>#N/A</v>
          </cell>
          <cell r="U583" t="e">
            <v>#N/A</v>
          </cell>
          <cell r="W583" t="e">
            <v>#N/A</v>
          </cell>
          <cell r="Z583" t="str">
            <v>F</v>
          </cell>
        </row>
        <row r="584">
          <cell r="A584">
            <v>577</v>
          </cell>
          <cell r="C584">
            <v>0</v>
          </cell>
          <cell r="D584" t="e">
            <v>#N/A</v>
          </cell>
          <cell r="E584" t="e">
            <v>#N/A</v>
          </cell>
          <cell r="F584" t="e">
            <v>#N/A</v>
          </cell>
          <cell r="H584" t="e">
            <v>#N/A</v>
          </cell>
          <cell r="K584">
            <v>1</v>
          </cell>
          <cell r="L584" t="str">
            <v>hari</v>
          </cell>
          <cell r="M584" t="e">
            <v>#N/A</v>
          </cell>
          <cell r="N584" t="e">
            <v>#N/A</v>
          </cell>
          <cell r="O584" t="str">
            <v>Pesawat Terbang</v>
          </cell>
          <cell r="Q584" t="e">
            <v>#N/A</v>
          </cell>
          <cell r="R584" t="e">
            <v>#N/A</v>
          </cell>
          <cell r="S584" t="e">
            <v>#N/A</v>
          </cell>
          <cell r="T584" t="e">
            <v>#N/A</v>
          </cell>
          <cell r="U584" t="e">
            <v>#N/A</v>
          </cell>
          <cell r="W584" t="e">
            <v>#N/A</v>
          </cell>
          <cell r="Z584" t="str">
            <v>F</v>
          </cell>
        </row>
        <row r="585">
          <cell r="A585">
            <v>578</v>
          </cell>
          <cell r="C585">
            <v>0</v>
          </cell>
          <cell r="D585" t="e">
            <v>#N/A</v>
          </cell>
          <cell r="E585" t="e">
            <v>#N/A</v>
          </cell>
          <cell r="F585" t="e">
            <v>#N/A</v>
          </cell>
          <cell r="H585" t="e">
            <v>#N/A</v>
          </cell>
          <cell r="K585">
            <v>1</v>
          </cell>
          <cell r="L585" t="str">
            <v>hari</v>
          </cell>
          <cell r="M585" t="e">
            <v>#N/A</v>
          </cell>
          <cell r="N585" t="e">
            <v>#N/A</v>
          </cell>
          <cell r="O585" t="str">
            <v>Pesawat Terbang</v>
          </cell>
          <cell r="Q585" t="e">
            <v>#N/A</v>
          </cell>
          <cell r="R585" t="e">
            <v>#N/A</v>
          </cell>
          <cell r="S585" t="e">
            <v>#N/A</v>
          </cell>
          <cell r="T585" t="e">
            <v>#N/A</v>
          </cell>
          <cell r="U585" t="e">
            <v>#N/A</v>
          </cell>
          <cell r="W585" t="e">
            <v>#N/A</v>
          </cell>
          <cell r="Z585" t="str">
            <v>F</v>
          </cell>
        </row>
        <row r="586">
          <cell r="A586">
            <v>579</v>
          </cell>
          <cell r="C586">
            <v>0</v>
          </cell>
          <cell r="D586" t="e">
            <v>#N/A</v>
          </cell>
          <cell r="E586" t="e">
            <v>#N/A</v>
          </cell>
          <cell r="F586" t="e">
            <v>#N/A</v>
          </cell>
          <cell r="H586" t="e">
            <v>#N/A</v>
          </cell>
          <cell r="K586">
            <v>1</v>
          </cell>
          <cell r="L586" t="str">
            <v>hari</v>
          </cell>
          <cell r="M586" t="e">
            <v>#N/A</v>
          </cell>
          <cell r="N586" t="e">
            <v>#N/A</v>
          </cell>
          <cell r="O586" t="str">
            <v>Pesawat Terbang</v>
          </cell>
          <cell r="Q586" t="e">
            <v>#N/A</v>
          </cell>
          <cell r="R586" t="e">
            <v>#N/A</v>
          </cell>
          <cell r="S586" t="e">
            <v>#N/A</v>
          </cell>
          <cell r="T586" t="e">
            <v>#N/A</v>
          </cell>
          <cell r="U586" t="e">
            <v>#N/A</v>
          </cell>
          <cell r="W586" t="e">
            <v>#N/A</v>
          </cell>
          <cell r="Z586" t="str">
            <v>F</v>
          </cell>
        </row>
        <row r="587">
          <cell r="A587">
            <v>580</v>
          </cell>
          <cell r="C587">
            <v>0</v>
          </cell>
          <cell r="D587" t="e">
            <v>#N/A</v>
          </cell>
          <cell r="E587" t="e">
            <v>#N/A</v>
          </cell>
          <cell r="F587" t="e">
            <v>#N/A</v>
          </cell>
          <cell r="H587" t="e">
            <v>#N/A</v>
          </cell>
          <cell r="K587">
            <v>1</v>
          </cell>
          <cell r="L587" t="str">
            <v>hari</v>
          </cell>
          <cell r="M587" t="e">
            <v>#N/A</v>
          </cell>
          <cell r="N587" t="e">
            <v>#N/A</v>
          </cell>
          <cell r="O587" t="str">
            <v>Pesawat Terbang</v>
          </cell>
          <cell r="Q587" t="e">
            <v>#N/A</v>
          </cell>
          <cell r="R587" t="e">
            <v>#N/A</v>
          </cell>
          <cell r="S587" t="e">
            <v>#N/A</v>
          </cell>
          <cell r="T587" t="e">
            <v>#N/A</v>
          </cell>
          <cell r="U587" t="e">
            <v>#N/A</v>
          </cell>
          <cell r="W587" t="e">
            <v>#N/A</v>
          </cell>
          <cell r="Z587" t="str">
            <v>F</v>
          </cell>
        </row>
        <row r="588">
          <cell r="A588">
            <v>581</v>
          </cell>
          <cell r="C588">
            <v>0</v>
          </cell>
          <cell r="D588" t="e">
            <v>#N/A</v>
          </cell>
          <cell r="E588" t="e">
            <v>#N/A</v>
          </cell>
          <cell r="F588" t="e">
            <v>#N/A</v>
          </cell>
          <cell r="H588" t="e">
            <v>#N/A</v>
          </cell>
          <cell r="K588">
            <v>1</v>
          </cell>
          <cell r="L588" t="str">
            <v>hari</v>
          </cell>
          <cell r="M588" t="e">
            <v>#N/A</v>
          </cell>
          <cell r="N588" t="e">
            <v>#N/A</v>
          </cell>
          <cell r="O588" t="str">
            <v>Pesawat Terbang</v>
          </cell>
          <cell r="Q588" t="e">
            <v>#N/A</v>
          </cell>
          <cell r="R588" t="e">
            <v>#N/A</v>
          </cell>
          <cell r="S588" t="e">
            <v>#N/A</v>
          </cell>
          <cell r="T588" t="e">
            <v>#N/A</v>
          </cell>
          <cell r="U588" t="e">
            <v>#N/A</v>
          </cell>
          <cell r="W588" t="e">
            <v>#N/A</v>
          </cell>
          <cell r="Z588" t="str">
            <v>F</v>
          </cell>
        </row>
        <row r="589">
          <cell r="A589">
            <v>582</v>
          </cell>
          <cell r="C589">
            <v>0</v>
          </cell>
          <cell r="D589" t="e">
            <v>#N/A</v>
          </cell>
          <cell r="E589" t="e">
            <v>#N/A</v>
          </cell>
          <cell r="F589" t="e">
            <v>#N/A</v>
          </cell>
          <cell r="H589" t="e">
            <v>#N/A</v>
          </cell>
          <cell r="K589">
            <v>1</v>
          </cell>
          <cell r="L589" t="str">
            <v>hari</v>
          </cell>
          <cell r="M589" t="e">
            <v>#N/A</v>
          </cell>
          <cell r="N589" t="e">
            <v>#N/A</v>
          </cell>
          <cell r="O589" t="str">
            <v>Pesawat Terbang</v>
          </cell>
          <cell r="Q589" t="e">
            <v>#N/A</v>
          </cell>
          <cell r="R589" t="e">
            <v>#N/A</v>
          </cell>
          <cell r="S589" t="e">
            <v>#N/A</v>
          </cell>
          <cell r="T589" t="e">
            <v>#N/A</v>
          </cell>
          <cell r="U589" t="e">
            <v>#N/A</v>
          </cell>
          <cell r="W589" t="e">
            <v>#N/A</v>
          </cell>
          <cell r="Z589" t="str">
            <v>F</v>
          </cell>
        </row>
        <row r="590">
          <cell r="A590">
            <v>583</v>
          </cell>
          <cell r="C590">
            <v>0</v>
          </cell>
          <cell r="D590" t="e">
            <v>#N/A</v>
          </cell>
          <cell r="E590" t="e">
            <v>#N/A</v>
          </cell>
          <cell r="F590" t="e">
            <v>#N/A</v>
          </cell>
          <cell r="H590" t="e">
            <v>#N/A</v>
          </cell>
          <cell r="K590">
            <v>1</v>
          </cell>
          <cell r="L590" t="str">
            <v>hari</v>
          </cell>
          <cell r="M590" t="e">
            <v>#N/A</v>
          </cell>
          <cell r="N590" t="e">
            <v>#N/A</v>
          </cell>
          <cell r="O590" t="str">
            <v>Pesawat Terbang</v>
          </cell>
          <cell r="Q590" t="e">
            <v>#N/A</v>
          </cell>
          <cell r="R590" t="e">
            <v>#N/A</v>
          </cell>
          <cell r="S590" t="e">
            <v>#N/A</v>
          </cell>
          <cell r="T590" t="e">
            <v>#N/A</v>
          </cell>
          <cell r="U590" t="e">
            <v>#N/A</v>
          </cell>
          <cell r="W590" t="e">
            <v>#N/A</v>
          </cell>
          <cell r="Z590" t="str">
            <v>F</v>
          </cell>
        </row>
        <row r="591">
          <cell r="A591">
            <v>584</v>
          </cell>
          <cell r="C591">
            <v>0</v>
          </cell>
          <cell r="D591" t="e">
            <v>#N/A</v>
          </cell>
          <cell r="E591" t="e">
            <v>#N/A</v>
          </cell>
          <cell r="F591" t="e">
            <v>#N/A</v>
          </cell>
          <cell r="H591" t="e">
            <v>#N/A</v>
          </cell>
          <cell r="K591">
            <v>1</v>
          </cell>
          <cell r="L591" t="str">
            <v>hari</v>
          </cell>
          <cell r="M591" t="e">
            <v>#N/A</v>
          </cell>
          <cell r="N591" t="e">
            <v>#N/A</v>
          </cell>
          <cell r="O591" t="str">
            <v>Pesawat Terbang</v>
          </cell>
          <cell r="Q591" t="e">
            <v>#N/A</v>
          </cell>
          <cell r="R591" t="e">
            <v>#N/A</v>
          </cell>
          <cell r="S591" t="e">
            <v>#N/A</v>
          </cell>
          <cell r="T591" t="e">
            <v>#N/A</v>
          </cell>
          <cell r="U591" t="e">
            <v>#N/A</v>
          </cell>
          <cell r="W591" t="e">
            <v>#N/A</v>
          </cell>
          <cell r="Z591" t="str">
            <v>F</v>
          </cell>
        </row>
        <row r="592">
          <cell r="A592">
            <v>585</v>
          </cell>
          <cell r="C592">
            <v>0</v>
          </cell>
          <cell r="D592" t="e">
            <v>#N/A</v>
          </cell>
          <cell r="E592" t="e">
            <v>#N/A</v>
          </cell>
          <cell r="F592" t="e">
            <v>#N/A</v>
          </cell>
          <cell r="H592" t="e">
            <v>#N/A</v>
          </cell>
          <cell r="K592">
            <v>1</v>
          </cell>
          <cell r="L592" t="str">
            <v>hari</v>
          </cell>
          <cell r="M592" t="e">
            <v>#N/A</v>
          </cell>
          <cell r="N592" t="e">
            <v>#N/A</v>
          </cell>
          <cell r="O592" t="str">
            <v>Pesawat Terbang</v>
          </cell>
          <cell r="Q592" t="e">
            <v>#N/A</v>
          </cell>
          <cell r="R592" t="e">
            <v>#N/A</v>
          </cell>
          <cell r="S592" t="e">
            <v>#N/A</v>
          </cell>
          <cell r="T592" t="e">
            <v>#N/A</v>
          </cell>
          <cell r="U592" t="e">
            <v>#N/A</v>
          </cell>
          <cell r="W592" t="e">
            <v>#N/A</v>
          </cell>
          <cell r="Z592" t="str">
            <v>F</v>
          </cell>
        </row>
        <row r="593">
          <cell r="A593">
            <v>586</v>
          </cell>
          <cell r="C593">
            <v>0</v>
          </cell>
          <cell r="D593" t="e">
            <v>#N/A</v>
          </cell>
          <cell r="E593" t="e">
            <v>#N/A</v>
          </cell>
          <cell r="F593" t="e">
            <v>#N/A</v>
          </cell>
          <cell r="H593" t="e">
            <v>#N/A</v>
          </cell>
          <cell r="K593">
            <v>1</v>
          </cell>
          <cell r="L593" t="str">
            <v>hari</v>
          </cell>
          <cell r="M593" t="e">
            <v>#N/A</v>
          </cell>
          <cell r="N593" t="e">
            <v>#N/A</v>
          </cell>
          <cell r="O593" t="str">
            <v>Pesawat Terbang</v>
          </cell>
          <cell r="Q593" t="e">
            <v>#N/A</v>
          </cell>
          <cell r="R593" t="e">
            <v>#N/A</v>
          </cell>
          <cell r="S593" t="e">
            <v>#N/A</v>
          </cell>
          <cell r="T593" t="e">
            <v>#N/A</v>
          </cell>
          <cell r="U593" t="e">
            <v>#N/A</v>
          </cell>
          <cell r="W593" t="e">
            <v>#N/A</v>
          </cell>
          <cell r="Z593" t="str">
            <v>F</v>
          </cell>
        </row>
        <row r="594">
          <cell r="A594">
            <v>587</v>
          </cell>
          <cell r="C594">
            <v>0</v>
          </cell>
          <cell r="D594" t="e">
            <v>#N/A</v>
          </cell>
          <cell r="E594" t="e">
            <v>#N/A</v>
          </cell>
          <cell r="F594" t="e">
            <v>#N/A</v>
          </cell>
          <cell r="H594" t="e">
            <v>#N/A</v>
          </cell>
          <cell r="K594">
            <v>1</v>
          </cell>
          <cell r="L594" t="str">
            <v>hari</v>
          </cell>
          <cell r="M594" t="e">
            <v>#N/A</v>
          </cell>
          <cell r="N594" t="e">
            <v>#N/A</v>
          </cell>
          <cell r="O594" t="str">
            <v>Pesawat Terbang</v>
          </cell>
          <cell r="Q594" t="e">
            <v>#N/A</v>
          </cell>
          <cell r="R594" t="e">
            <v>#N/A</v>
          </cell>
          <cell r="S594" t="e">
            <v>#N/A</v>
          </cell>
          <cell r="T594" t="e">
            <v>#N/A</v>
          </cell>
          <cell r="U594" t="e">
            <v>#N/A</v>
          </cell>
          <cell r="W594" t="e">
            <v>#N/A</v>
          </cell>
          <cell r="Z594" t="str">
            <v>F</v>
          </cell>
        </row>
        <row r="595">
          <cell r="A595">
            <v>588</v>
          </cell>
          <cell r="C595">
            <v>0</v>
          </cell>
          <cell r="D595" t="e">
            <v>#N/A</v>
          </cell>
          <cell r="E595" t="e">
            <v>#N/A</v>
          </cell>
          <cell r="F595" t="e">
            <v>#N/A</v>
          </cell>
          <cell r="H595" t="e">
            <v>#N/A</v>
          </cell>
          <cell r="K595">
            <v>1</v>
          </cell>
          <cell r="L595" t="str">
            <v>hari</v>
          </cell>
          <cell r="M595" t="e">
            <v>#N/A</v>
          </cell>
          <cell r="N595" t="e">
            <v>#N/A</v>
          </cell>
          <cell r="O595" t="str">
            <v>Pesawat Terbang</v>
          </cell>
          <cell r="Q595" t="e">
            <v>#N/A</v>
          </cell>
          <cell r="R595" t="e">
            <v>#N/A</v>
          </cell>
          <cell r="S595" t="e">
            <v>#N/A</v>
          </cell>
          <cell r="T595" t="e">
            <v>#N/A</v>
          </cell>
          <cell r="U595" t="e">
            <v>#N/A</v>
          </cell>
          <cell r="W595" t="e">
            <v>#N/A</v>
          </cell>
          <cell r="Z595" t="str">
            <v>F</v>
          </cell>
        </row>
        <row r="596">
          <cell r="A596">
            <v>589</v>
          </cell>
          <cell r="C596">
            <v>0</v>
          </cell>
          <cell r="D596" t="e">
            <v>#N/A</v>
          </cell>
          <cell r="E596" t="e">
            <v>#N/A</v>
          </cell>
          <cell r="F596" t="e">
            <v>#N/A</v>
          </cell>
          <cell r="H596" t="e">
            <v>#N/A</v>
          </cell>
          <cell r="K596">
            <v>1</v>
          </cell>
          <cell r="L596" t="str">
            <v>hari</v>
          </cell>
          <cell r="M596" t="e">
            <v>#N/A</v>
          </cell>
          <cell r="N596" t="e">
            <v>#N/A</v>
          </cell>
          <cell r="O596" t="str">
            <v>Pesawat Terbang</v>
          </cell>
          <cell r="Q596" t="e">
            <v>#N/A</v>
          </cell>
          <cell r="R596" t="e">
            <v>#N/A</v>
          </cell>
          <cell r="S596" t="e">
            <v>#N/A</v>
          </cell>
          <cell r="T596" t="e">
            <v>#N/A</v>
          </cell>
          <cell r="U596" t="e">
            <v>#N/A</v>
          </cell>
          <cell r="W596" t="e">
            <v>#N/A</v>
          </cell>
          <cell r="Z596" t="str">
            <v>F</v>
          </cell>
        </row>
        <row r="597">
          <cell r="A597">
            <v>590</v>
          </cell>
          <cell r="C597">
            <v>0</v>
          </cell>
          <cell r="D597" t="e">
            <v>#N/A</v>
          </cell>
          <cell r="E597" t="e">
            <v>#N/A</v>
          </cell>
          <cell r="F597" t="e">
            <v>#N/A</v>
          </cell>
          <cell r="H597" t="e">
            <v>#N/A</v>
          </cell>
          <cell r="K597">
            <v>1</v>
          </cell>
          <cell r="L597" t="str">
            <v>hari</v>
          </cell>
          <cell r="M597" t="e">
            <v>#N/A</v>
          </cell>
          <cell r="N597" t="e">
            <v>#N/A</v>
          </cell>
          <cell r="O597" t="str">
            <v>Pesawat Terbang</v>
          </cell>
          <cell r="Q597" t="e">
            <v>#N/A</v>
          </cell>
          <cell r="R597" t="e">
            <v>#N/A</v>
          </cell>
          <cell r="S597" t="e">
            <v>#N/A</v>
          </cell>
          <cell r="T597" t="e">
            <v>#N/A</v>
          </cell>
          <cell r="U597" t="e">
            <v>#N/A</v>
          </cell>
          <cell r="W597" t="e">
            <v>#N/A</v>
          </cell>
          <cell r="Z597" t="str">
            <v>F</v>
          </cell>
        </row>
        <row r="598">
          <cell r="A598">
            <v>591</v>
          </cell>
          <cell r="C598">
            <v>0</v>
          </cell>
          <cell r="D598" t="e">
            <v>#N/A</v>
          </cell>
          <cell r="E598" t="e">
            <v>#N/A</v>
          </cell>
          <cell r="F598" t="e">
            <v>#N/A</v>
          </cell>
          <cell r="H598" t="e">
            <v>#N/A</v>
          </cell>
          <cell r="K598">
            <v>1</v>
          </cell>
          <cell r="L598" t="str">
            <v>hari</v>
          </cell>
          <cell r="M598" t="e">
            <v>#N/A</v>
          </cell>
          <cell r="N598" t="e">
            <v>#N/A</v>
          </cell>
          <cell r="O598" t="str">
            <v>Pesawat Terbang</v>
          </cell>
          <cell r="Q598" t="e">
            <v>#N/A</v>
          </cell>
          <cell r="R598" t="e">
            <v>#N/A</v>
          </cell>
          <cell r="S598" t="e">
            <v>#N/A</v>
          </cell>
          <cell r="T598" t="e">
            <v>#N/A</v>
          </cell>
          <cell r="U598" t="e">
            <v>#N/A</v>
          </cell>
          <cell r="W598" t="e">
            <v>#N/A</v>
          </cell>
          <cell r="Z598" t="str">
            <v>F</v>
          </cell>
        </row>
        <row r="599">
          <cell r="A599">
            <v>592</v>
          </cell>
          <cell r="C599">
            <v>0</v>
          </cell>
          <cell r="D599" t="e">
            <v>#N/A</v>
          </cell>
          <cell r="E599" t="e">
            <v>#N/A</v>
          </cell>
          <cell r="F599" t="e">
            <v>#N/A</v>
          </cell>
          <cell r="H599" t="e">
            <v>#N/A</v>
          </cell>
          <cell r="K599">
            <v>1</v>
          </cell>
          <cell r="L599" t="str">
            <v>hari</v>
          </cell>
          <cell r="M599" t="e">
            <v>#N/A</v>
          </cell>
          <cell r="N599" t="e">
            <v>#N/A</v>
          </cell>
          <cell r="O599" t="str">
            <v>Pesawat Terbang</v>
          </cell>
          <cell r="Q599" t="e">
            <v>#N/A</v>
          </cell>
          <cell r="R599" t="e">
            <v>#N/A</v>
          </cell>
          <cell r="S599" t="e">
            <v>#N/A</v>
          </cell>
          <cell r="T599" t="e">
            <v>#N/A</v>
          </cell>
          <cell r="U599" t="e">
            <v>#N/A</v>
          </cell>
          <cell r="W599" t="e">
            <v>#N/A</v>
          </cell>
          <cell r="Z599" t="str">
            <v>F</v>
          </cell>
        </row>
        <row r="600">
          <cell r="A600">
            <v>593</v>
          </cell>
          <cell r="C600">
            <v>0</v>
          </cell>
          <cell r="D600" t="e">
            <v>#N/A</v>
          </cell>
          <cell r="E600" t="e">
            <v>#N/A</v>
          </cell>
          <cell r="F600" t="e">
            <v>#N/A</v>
          </cell>
          <cell r="H600" t="e">
            <v>#N/A</v>
          </cell>
          <cell r="K600">
            <v>1</v>
          </cell>
          <cell r="L600" t="str">
            <v>hari</v>
          </cell>
          <cell r="M600" t="e">
            <v>#N/A</v>
          </cell>
          <cell r="N600" t="e">
            <v>#N/A</v>
          </cell>
          <cell r="O600" t="str">
            <v>Pesawat Terbang</v>
          </cell>
          <cell r="Q600" t="e">
            <v>#N/A</v>
          </cell>
          <cell r="R600" t="e">
            <v>#N/A</v>
          </cell>
          <cell r="S600" t="e">
            <v>#N/A</v>
          </cell>
          <cell r="T600" t="e">
            <v>#N/A</v>
          </cell>
          <cell r="U600" t="e">
            <v>#N/A</v>
          </cell>
          <cell r="W600" t="e">
            <v>#N/A</v>
          </cell>
          <cell r="Z600" t="str">
            <v>F</v>
          </cell>
        </row>
        <row r="601">
          <cell r="A601">
            <v>594</v>
          </cell>
          <cell r="C601">
            <v>0</v>
          </cell>
          <cell r="D601" t="e">
            <v>#N/A</v>
          </cell>
          <cell r="E601" t="e">
            <v>#N/A</v>
          </cell>
          <cell r="F601" t="e">
            <v>#N/A</v>
          </cell>
          <cell r="H601" t="e">
            <v>#N/A</v>
          </cell>
          <cell r="K601">
            <v>1</v>
          </cell>
          <cell r="L601" t="str">
            <v>hari</v>
          </cell>
          <cell r="M601" t="e">
            <v>#N/A</v>
          </cell>
          <cell r="N601" t="e">
            <v>#N/A</v>
          </cell>
          <cell r="O601" t="str">
            <v>Pesawat Terbang</v>
          </cell>
          <cell r="Q601" t="e">
            <v>#N/A</v>
          </cell>
          <cell r="R601" t="e">
            <v>#N/A</v>
          </cell>
          <cell r="S601" t="e">
            <v>#N/A</v>
          </cell>
          <cell r="T601" t="e">
            <v>#N/A</v>
          </cell>
          <cell r="U601" t="e">
            <v>#N/A</v>
          </cell>
          <cell r="W601" t="e">
            <v>#N/A</v>
          </cell>
          <cell r="Z601" t="str">
            <v>F</v>
          </cell>
        </row>
        <row r="602">
          <cell r="A602">
            <v>595</v>
          </cell>
          <cell r="C602">
            <v>0</v>
          </cell>
          <cell r="D602" t="e">
            <v>#N/A</v>
          </cell>
          <cell r="E602" t="e">
            <v>#N/A</v>
          </cell>
          <cell r="F602" t="e">
            <v>#N/A</v>
          </cell>
          <cell r="H602" t="e">
            <v>#N/A</v>
          </cell>
          <cell r="K602">
            <v>1</v>
          </cell>
          <cell r="L602" t="str">
            <v>hari</v>
          </cell>
          <cell r="M602" t="e">
            <v>#N/A</v>
          </cell>
          <cell r="N602" t="e">
            <v>#N/A</v>
          </cell>
          <cell r="O602" t="str">
            <v>Pesawat Terbang</v>
          </cell>
          <cell r="Q602" t="e">
            <v>#N/A</v>
          </cell>
          <cell r="R602" t="e">
            <v>#N/A</v>
          </cell>
          <cell r="S602" t="e">
            <v>#N/A</v>
          </cell>
          <cell r="T602" t="e">
            <v>#N/A</v>
          </cell>
          <cell r="U602" t="e">
            <v>#N/A</v>
          </cell>
          <cell r="W602" t="e">
            <v>#N/A</v>
          </cell>
          <cell r="Z602" t="str">
            <v>F</v>
          </cell>
        </row>
        <row r="603">
          <cell r="A603">
            <v>596</v>
          </cell>
          <cell r="C603">
            <v>0</v>
          </cell>
          <cell r="D603" t="e">
            <v>#N/A</v>
          </cell>
          <cell r="E603" t="e">
            <v>#N/A</v>
          </cell>
          <cell r="F603" t="e">
            <v>#N/A</v>
          </cell>
          <cell r="H603" t="e">
            <v>#N/A</v>
          </cell>
          <cell r="K603">
            <v>1</v>
          </cell>
          <cell r="L603" t="str">
            <v>hari</v>
          </cell>
          <cell r="M603" t="e">
            <v>#N/A</v>
          </cell>
          <cell r="N603" t="e">
            <v>#N/A</v>
          </cell>
          <cell r="O603" t="str">
            <v>Pesawat Terbang</v>
          </cell>
          <cell r="Q603" t="e">
            <v>#N/A</v>
          </cell>
          <cell r="R603" t="e">
            <v>#N/A</v>
          </cell>
          <cell r="S603" t="e">
            <v>#N/A</v>
          </cell>
          <cell r="T603" t="e">
            <v>#N/A</v>
          </cell>
          <cell r="U603" t="e">
            <v>#N/A</v>
          </cell>
          <cell r="W603" t="e">
            <v>#N/A</v>
          </cell>
          <cell r="Z603" t="str">
            <v>F</v>
          </cell>
        </row>
        <row r="604">
          <cell r="A604">
            <v>597</v>
          </cell>
          <cell r="C604">
            <v>0</v>
          </cell>
          <cell r="D604" t="e">
            <v>#N/A</v>
          </cell>
          <cell r="E604" t="e">
            <v>#N/A</v>
          </cell>
          <cell r="F604" t="e">
            <v>#N/A</v>
          </cell>
          <cell r="H604" t="e">
            <v>#N/A</v>
          </cell>
          <cell r="K604">
            <v>1</v>
          </cell>
          <cell r="L604" t="str">
            <v>hari</v>
          </cell>
          <cell r="M604" t="e">
            <v>#N/A</v>
          </cell>
          <cell r="N604" t="e">
            <v>#N/A</v>
          </cell>
          <cell r="O604" t="str">
            <v>Pesawat Terbang</v>
          </cell>
          <cell r="Q604" t="e">
            <v>#N/A</v>
          </cell>
          <cell r="R604" t="e">
            <v>#N/A</v>
          </cell>
          <cell r="S604" t="e">
            <v>#N/A</v>
          </cell>
          <cell r="T604" t="e">
            <v>#N/A</v>
          </cell>
          <cell r="U604" t="e">
            <v>#N/A</v>
          </cell>
          <cell r="W604" t="e">
            <v>#N/A</v>
          </cell>
          <cell r="Z604" t="str">
            <v>F</v>
          </cell>
        </row>
        <row r="605">
          <cell r="A605">
            <v>598</v>
          </cell>
          <cell r="C605">
            <v>0</v>
          </cell>
          <cell r="D605" t="e">
            <v>#N/A</v>
          </cell>
          <cell r="E605" t="e">
            <v>#N/A</v>
          </cell>
          <cell r="F605" t="e">
            <v>#N/A</v>
          </cell>
          <cell r="H605" t="e">
            <v>#N/A</v>
          </cell>
          <cell r="K605">
            <v>1</v>
          </cell>
          <cell r="L605" t="str">
            <v>hari</v>
          </cell>
          <cell r="M605" t="e">
            <v>#N/A</v>
          </cell>
          <cell r="N605" t="e">
            <v>#N/A</v>
          </cell>
          <cell r="O605" t="str">
            <v>Pesawat Terbang</v>
          </cell>
          <cell r="Q605" t="e">
            <v>#N/A</v>
          </cell>
          <cell r="R605" t="e">
            <v>#N/A</v>
          </cell>
          <cell r="S605" t="e">
            <v>#N/A</v>
          </cell>
          <cell r="T605" t="e">
            <v>#N/A</v>
          </cell>
          <cell r="U605" t="e">
            <v>#N/A</v>
          </cell>
          <cell r="W605" t="e">
            <v>#N/A</v>
          </cell>
          <cell r="Z605" t="str">
            <v>F</v>
          </cell>
        </row>
        <row r="606">
          <cell r="A606">
            <v>599</v>
          </cell>
          <cell r="C606">
            <v>0</v>
          </cell>
          <cell r="D606" t="e">
            <v>#N/A</v>
          </cell>
          <cell r="E606" t="e">
            <v>#N/A</v>
          </cell>
          <cell r="F606" t="e">
            <v>#N/A</v>
          </cell>
          <cell r="H606" t="e">
            <v>#N/A</v>
          </cell>
          <cell r="K606">
            <v>1</v>
          </cell>
          <cell r="L606" t="str">
            <v>hari</v>
          </cell>
          <cell r="M606" t="e">
            <v>#N/A</v>
          </cell>
          <cell r="N606" t="e">
            <v>#N/A</v>
          </cell>
          <cell r="O606" t="str">
            <v>Pesawat Terbang</v>
          </cell>
          <cell r="Q606" t="e">
            <v>#N/A</v>
          </cell>
          <cell r="R606" t="e">
            <v>#N/A</v>
          </cell>
          <cell r="S606" t="e">
            <v>#N/A</v>
          </cell>
          <cell r="T606" t="e">
            <v>#N/A</v>
          </cell>
          <cell r="U606" t="e">
            <v>#N/A</v>
          </cell>
          <cell r="W606" t="e">
            <v>#N/A</v>
          </cell>
          <cell r="Z606" t="str">
            <v>F</v>
          </cell>
        </row>
        <row r="607">
          <cell r="A607">
            <v>600</v>
          </cell>
          <cell r="C607">
            <v>0</v>
          </cell>
          <cell r="D607" t="e">
            <v>#N/A</v>
          </cell>
          <cell r="E607" t="e">
            <v>#N/A</v>
          </cell>
          <cell r="F607" t="e">
            <v>#N/A</v>
          </cell>
          <cell r="H607" t="e">
            <v>#N/A</v>
          </cell>
          <cell r="K607">
            <v>1</v>
          </cell>
          <cell r="L607" t="str">
            <v>hari</v>
          </cell>
          <cell r="M607" t="e">
            <v>#N/A</v>
          </cell>
          <cell r="N607" t="e">
            <v>#N/A</v>
          </cell>
          <cell r="O607" t="str">
            <v>Pesawat Terbang</v>
          </cell>
          <cell r="Q607" t="e">
            <v>#N/A</v>
          </cell>
          <cell r="R607" t="e">
            <v>#N/A</v>
          </cell>
          <cell r="S607" t="e">
            <v>#N/A</v>
          </cell>
          <cell r="T607" t="e">
            <v>#N/A</v>
          </cell>
          <cell r="U607" t="e">
            <v>#N/A</v>
          </cell>
          <cell r="W607" t="e">
            <v>#N/A</v>
          </cell>
          <cell r="Z607" t="str">
            <v>F</v>
          </cell>
        </row>
        <row r="608">
          <cell r="A608">
            <v>601</v>
          </cell>
          <cell r="C608">
            <v>0</v>
          </cell>
          <cell r="D608" t="e">
            <v>#N/A</v>
          </cell>
          <cell r="E608" t="e">
            <v>#N/A</v>
          </cell>
          <cell r="F608" t="e">
            <v>#N/A</v>
          </cell>
          <cell r="H608" t="e">
            <v>#N/A</v>
          </cell>
          <cell r="K608">
            <v>1</v>
          </cell>
          <cell r="L608" t="str">
            <v>hari</v>
          </cell>
          <cell r="M608" t="e">
            <v>#N/A</v>
          </cell>
          <cell r="N608" t="e">
            <v>#N/A</v>
          </cell>
          <cell r="O608" t="str">
            <v>Pesawat Terbang</v>
          </cell>
          <cell r="Q608" t="e">
            <v>#N/A</v>
          </cell>
          <cell r="R608" t="e">
            <v>#N/A</v>
          </cell>
          <cell r="S608" t="e">
            <v>#N/A</v>
          </cell>
          <cell r="T608" t="e">
            <v>#N/A</v>
          </cell>
          <cell r="U608" t="e">
            <v>#N/A</v>
          </cell>
          <cell r="W608" t="e">
            <v>#N/A</v>
          </cell>
          <cell r="Z608" t="str">
            <v>F</v>
          </cell>
        </row>
        <row r="609">
          <cell r="A609">
            <v>602</v>
          </cell>
          <cell r="C609">
            <v>0</v>
          </cell>
          <cell r="D609" t="e">
            <v>#N/A</v>
          </cell>
          <cell r="E609" t="e">
            <v>#N/A</v>
          </cell>
          <cell r="F609" t="e">
            <v>#N/A</v>
          </cell>
          <cell r="H609" t="e">
            <v>#N/A</v>
          </cell>
          <cell r="K609">
            <v>1</v>
          </cell>
          <cell r="L609" t="str">
            <v>hari</v>
          </cell>
          <cell r="M609" t="e">
            <v>#N/A</v>
          </cell>
          <cell r="N609" t="e">
            <v>#N/A</v>
          </cell>
          <cell r="O609" t="str">
            <v>Pesawat Terbang</v>
          </cell>
          <cell r="Q609" t="e">
            <v>#N/A</v>
          </cell>
          <cell r="R609" t="e">
            <v>#N/A</v>
          </cell>
          <cell r="S609" t="e">
            <v>#N/A</v>
          </cell>
          <cell r="T609" t="e">
            <v>#N/A</v>
          </cell>
          <cell r="U609" t="e">
            <v>#N/A</v>
          </cell>
          <cell r="W609" t="e">
            <v>#N/A</v>
          </cell>
          <cell r="Z609" t="str">
            <v>F</v>
          </cell>
        </row>
        <row r="610">
          <cell r="A610">
            <v>603</v>
          </cell>
          <cell r="C610">
            <v>0</v>
          </cell>
          <cell r="D610" t="e">
            <v>#N/A</v>
          </cell>
          <cell r="E610" t="e">
            <v>#N/A</v>
          </cell>
          <cell r="F610" t="e">
            <v>#N/A</v>
          </cell>
          <cell r="H610" t="e">
            <v>#N/A</v>
          </cell>
          <cell r="K610">
            <v>1</v>
          </cell>
          <cell r="L610" t="str">
            <v>hari</v>
          </cell>
          <cell r="M610" t="e">
            <v>#N/A</v>
          </cell>
          <cell r="N610" t="e">
            <v>#N/A</v>
          </cell>
          <cell r="O610" t="str">
            <v>Pesawat Terbang</v>
          </cell>
          <cell r="Q610" t="e">
            <v>#N/A</v>
          </cell>
          <cell r="R610" t="e">
            <v>#N/A</v>
          </cell>
          <cell r="S610" t="e">
            <v>#N/A</v>
          </cell>
          <cell r="T610" t="e">
            <v>#N/A</v>
          </cell>
          <cell r="U610" t="e">
            <v>#N/A</v>
          </cell>
          <cell r="W610" t="e">
            <v>#N/A</v>
          </cell>
          <cell r="Z610" t="str">
            <v>F</v>
          </cell>
        </row>
        <row r="611">
          <cell r="A611">
            <v>604</v>
          </cell>
          <cell r="C611">
            <v>0</v>
          </cell>
          <cell r="D611" t="e">
            <v>#N/A</v>
          </cell>
          <cell r="E611" t="e">
            <v>#N/A</v>
          </cell>
          <cell r="F611" t="e">
            <v>#N/A</v>
          </cell>
          <cell r="H611" t="e">
            <v>#N/A</v>
          </cell>
          <cell r="K611">
            <v>1</v>
          </cell>
          <cell r="L611" t="str">
            <v>hari</v>
          </cell>
          <cell r="M611" t="e">
            <v>#N/A</v>
          </cell>
          <cell r="N611" t="e">
            <v>#N/A</v>
          </cell>
          <cell r="O611" t="str">
            <v>Pesawat Terbang</v>
          </cell>
          <cell r="Q611" t="e">
            <v>#N/A</v>
          </cell>
          <cell r="R611" t="e">
            <v>#N/A</v>
          </cell>
          <cell r="S611" t="e">
            <v>#N/A</v>
          </cell>
          <cell r="T611" t="e">
            <v>#N/A</v>
          </cell>
          <cell r="U611" t="e">
            <v>#N/A</v>
          </cell>
          <cell r="W611" t="e">
            <v>#N/A</v>
          </cell>
          <cell r="Z611" t="str">
            <v>F</v>
          </cell>
        </row>
        <row r="612">
          <cell r="A612">
            <v>605</v>
          </cell>
          <cell r="C612">
            <v>0</v>
          </cell>
          <cell r="D612" t="e">
            <v>#N/A</v>
          </cell>
          <cell r="E612" t="e">
            <v>#N/A</v>
          </cell>
          <cell r="F612" t="e">
            <v>#N/A</v>
          </cell>
          <cell r="H612" t="e">
            <v>#N/A</v>
          </cell>
          <cell r="K612">
            <v>1</v>
          </cell>
          <cell r="L612" t="str">
            <v>hari</v>
          </cell>
          <cell r="M612" t="e">
            <v>#N/A</v>
          </cell>
          <cell r="N612" t="e">
            <v>#N/A</v>
          </cell>
          <cell r="O612" t="str">
            <v>Pesawat Terbang</v>
          </cell>
          <cell r="Q612" t="e">
            <v>#N/A</v>
          </cell>
          <cell r="R612" t="e">
            <v>#N/A</v>
          </cell>
          <cell r="S612" t="e">
            <v>#N/A</v>
          </cell>
          <cell r="T612" t="e">
            <v>#N/A</v>
          </cell>
          <cell r="U612" t="e">
            <v>#N/A</v>
          </cell>
          <cell r="W612" t="e">
            <v>#N/A</v>
          </cell>
          <cell r="Z612" t="str">
            <v>F</v>
          </cell>
        </row>
        <row r="613">
          <cell r="A613">
            <v>606</v>
          </cell>
          <cell r="C613">
            <v>0</v>
          </cell>
          <cell r="D613" t="e">
            <v>#N/A</v>
          </cell>
          <cell r="E613" t="e">
            <v>#N/A</v>
          </cell>
          <cell r="F613" t="e">
            <v>#N/A</v>
          </cell>
          <cell r="H613" t="e">
            <v>#N/A</v>
          </cell>
          <cell r="K613">
            <v>1</v>
          </cell>
          <cell r="L613" t="str">
            <v>hari</v>
          </cell>
          <cell r="M613" t="e">
            <v>#N/A</v>
          </cell>
          <cell r="N613" t="e">
            <v>#N/A</v>
          </cell>
          <cell r="O613" t="str">
            <v>Pesawat Terbang</v>
          </cell>
          <cell r="Q613" t="e">
            <v>#N/A</v>
          </cell>
          <cell r="R613" t="e">
            <v>#N/A</v>
          </cell>
          <cell r="S613" t="e">
            <v>#N/A</v>
          </cell>
          <cell r="T613" t="e">
            <v>#N/A</v>
          </cell>
          <cell r="U613" t="e">
            <v>#N/A</v>
          </cell>
          <cell r="W613" t="e">
            <v>#N/A</v>
          </cell>
          <cell r="Z613" t="str">
            <v>F</v>
          </cell>
        </row>
        <row r="614">
          <cell r="A614">
            <v>607</v>
          </cell>
          <cell r="C614">
            <v>0</v>
          </cell>
          <cell r="D614" t="e">
            <v>#N/A</v>
          </cell>
          <cell r="E614" t="e">
            <v>#N/A</v>
          </cell>
          <cell r="F614" t="e">
            <v>#N/A</v>
          </cell>
          <cell r="H614" t="e">
            <v>#N/A</v>
          </cell>
          <cell r="K614">
            <v>1</v>
          </cell>
          <cell r="L614" t="str">
            <v>hari</v>
          </cell>
          <cell r="M614" t="e">
            <v>#N/A</v>
          </cell>
          <cell r="N614" t="e">
            <v>#N/A</v>
          </cell>
          <cell r="O614" t="str">
            <v>Pesawat Terbang</v>
          </cell>
          <cell r="Q614" t="e">
            <v>#N/A</v>
          </cell>
          <cell r="R614" t="e">
            <v>#N/A</v>
          </cell>
          <cell r="S614" t="e">
            <v>#N/A</v>
          </cell>
          <cell r="T614" t="e">
            <v>#N/A</v>
          </cell>
          <cell r="U614" t="e">
            <v>#N/A</v>
          </cell>
          <cell r="W614" t="e">
            <v>#N/A</v>
          </cell>
          <cell r="Z614" t="str">
            <v>F</v>
          </cell>
        </row>
        <row r="615">
          <cell r="A615">
            <v>608</v>
          </cell>
          <cell r="C615">
            <v>0</v>
          </cell>
          <cell r="D615" t="e">
            <v>#N/A</v>
          </cell>
          <cell r="E615" t="e">
            <v>#N/A</v>
          </cell>
          <cell r="F615" t="e">
            <v>#N/A</v>
          </cell>
          <cell r="H615" t="e">
            <v>#N/A</v>
          </cell>
          <cell r="K615">
            <v>1</v>
          </cell>
          <cell r="L615" t="str">
            <v>hari</v>
          </cell>
          <cell r="M615" t="e">
            <v>#N/A</v>
          </cell>
          <cell r="N615" t="e">
            <v>#N/A</v>
          </cell>
          <cell r="O615" t="str">
            <v>Pesawat Terbang</v>
          </cell>
          <cell r="Q615" t="e">
            <v>#N/A</v>
          </cell>
          <cell r="R615" t="e">
            <v>#N/A</v>
          </cell>
          <cell r="S615" t="e">
            <v>#N/A</v>
          </cell>
          <cell r="T615" t="e">
            <v>#N/A</v>
          </cell>
          <cell r="U615" t="e">
            <v>#N/A</v>
          </cell>
          <cell r="W615" t="e">
            <v>#N/A</v>
          </cell>
          <cell r="Z615" t="str">
            <v>F</v>
          </cell>
        </row>
        <row r="616">
          <cell r="A616">
            <v>609</v>
          </cell>
          <cell r="C616">
            <v>0</v>
          </cell>
          <cell r="D616" t="e">
            <v>#N/A</v>
          </cell>
          <cell r="E616" t="e">
            <v>#N/A</v>
          </cell>
          <cell r="F616" t="e">
            <v>#N/A</v>
          </cell>
          <cell r="H616" t="e">
            <v>#N/A</v>
          </cell>
          <cell r="K616">
            <v>1</v>
          </cell>
          <cell r="L616" t="str">
            <v>hari</v>
          </cell>
          <cell r="M616" t="e">
            <v>#N/A</v>
          </cell>
          <cell r="N616" t="e">
            <v>#N/A</v>
          </cell>
          <cell r="O616" t="str">
            <v>Pesawat Terbang</v>
          </cell>
          <cell r="Q616" t="e">
            <v>#N/A</v>
          </cell>
          <cell r="R616" t="e">
            <v>#N/A</v>
          </cell>
          <cell r="S616" t="e">
            <v>#N/A</v>
          </cell>
          <cell r="T616" t="e">
            <v>#N/A</v>
          </cell>
          <cell r="U616" t="e">
            <v>#N/A</v>
          </cell>
          <cell r="W616" t="e">
            <v>#N/A</v>
          </cell>
          <cell r="Z616" t="str">
            <v>F</v>
          </cell>
        </row>
        <row r="617">
          <cell r="A617">
            <v>610</v>
          </cell>
          <cell r="C617">
            <v>0</v>
          </cell>
          <cell r="D617" t="e">
            <v>#N/A</v>
          </cell>
          <cell r="E617" t="e">
            <v>#N/A</v>
          </cell>
          <cell r="F617" t="e">
            <v>#N/A</v>
          </cell>
          <cell r="H617" t="e">
            <v>#N/A</v>
          </cell>
          <cell r="K617">
            <v>1</v>
          </cell>
          <cell r="L617" t="str">
            <v>hari</v>
          </cell>
          <cell r="M617" t="e">
            <v>#N/A</v>
          </cell>
          <cell r="N617" t="e">
            <v>#N/A</v>
          </cell>
          <cell r="O617" t="str">
            <v>Pesawat Terbang</v>
          </cell>
          <cell r="Q617" t="e">
            <v>#N/A</v>
          </cell>
          <cell r="R617" t="e">
            <v>#N/A</v>
          </cell>
          <cell r="S617" t="e">
            <v>#N/A</v>
          </cell>
          <cell r="T617" t="e">
            <v>#N/A</v>
          </cell>
          <cell r="U617" t="e">
            <v>#N/A</v>
          </cell>
          <cell r="W617" t="e">
            <v>#N/A</v>
          </cell>
          <cell r="Z617" t="str">
            <v>F</v>
          </cell>
        </row>
        <row r="618">
          <cell r="A618">
            <v>611</v>
          </cell>
          <cell r="C618">
            <v>0</v>
          </cell>
          <cell r="D618" t="e">
            <v>#N/A</v>
          </cell>
          <cell r="E618" t="e">
            <v>#N/A</v>
          </cell>
          <cell r="F618" t="e">
            <v>#N/A</v>
          </cell>
          <cell r="H618" t="e">
            <v>#N/A</v>
          </cell>
          <cell r="K618">
            <v>1</v>
          </cell>
          <cell r="L618" t="str">
            <v>hari</v>
          </cell>
          <cell r="M618" t="e">
            <v>#N/A</v>
          </cell>
          <cell r="N618" t="e">
            <v>#N/A</v>
          </cell>
          <cell r="O618" t="str">
            <v>Pesawat Terbang</v>
          </cell>
          <cell r="Q618" t="e">
            <v>#N/A</v>
          </cell>
          <cell r="R618" t="e">
            <v>#N/A</v>
          </cell>
          <cell r="S618" t="e">
            <v>#N/A</v>
          </cell>
          <cell r="T618" t="e">
            <v>#N/A</v>
          </cell>
          <cell r="U618" t="e">
            <v>#N/A</v>
          </cell>
          <cell r="W618" t="e">
            <v>#N/A</v>
          </cell>
          <cell r="Z618" t="str">
            <v>F</v>
          </cell>
        </row>
        <row r="619">
          <cell r="A619">
            <v>612</v>
          </cell>
          <cell r="C619">
            <v>0</v>
          </cell>
          <cell r="D619" t="e">
            <v>#N/A</v>
          </cell>
          <cell r="E619" t="e">
            <v>#N/A</v>
          </cell>
          <cell r="F619" t="e">
            <v>#N/A</v>
          </cell>
          <cell r="H619" t="e">
            <v>#N/A</v>
          </cell>
          <cell r="K619">
            <v>1</v>
          </cell>
          <cell r="L619" t="str">
            <v>hari</v>
          </cell>
          <cell r="M619" t="e">
            <v>#N/A</v>
          </cell>
          <cell r="N619" t="e">
            <v>#N/A</v>
          </cell>
          <cell r="O619" t="str">
            <v>Pesawat Terbang</v>
          </cell>
          <cell r="Q619" t="e">
            <v>#N/A</v>
          </cell>
          <cell r="R619" t="e">
            <v>#N/A</v>
          </cell>
          <cell r="S619" t="e">
            <v>#N/A</v>
          </cell>
          <cell r="T619" t="e">
            <v>#N/A</v>
          </cell>
          <cell r="U619" t="e">
            <v>#N/A</v>
          </cell>
          <cell r="W619" t="e">
            <v>#N/A</v>
          </cell>
          <cell r="Z619" t="str">
            <v>F</v>
          </cell>
        </row>
        <row r="620">
          <cell r="A620">
            <v>613</v>
          </cell>
          <cell r="C620">
            <v>0</v>
          </cell>
          <cell r="D620" t="e">
            <v>#N/A</v>
          </cell>
          <cell r="E620" t="e">
            <v>#N/A</v>
          </cell>
          <cell r="F620" t="e">
            <v>#N/A</v>
          </cell>
          <cell r="H620" t="e">
            <v>#N/A</v>
          </cell>
          <cell r="K620">
            <v>1</v>
          </cell>
          <cell r="L620" t="str">
            <v>hari</v>
          </cell>
          <cell r="M620" t="e">
            <v>#N/A</v>
          </cell>
          <cell r="N620" t="e">
            <v>#N/A</v>
          </cell>
          <cell r="O620" t="str">
            <v>Pesawat Terbang</v>
          </cell>
          <cell r="Q620" t="e">
            <v>#N/A</v>
          </cell>
          <cell r="R620" t="e">
            <v>#N/A</v>
          </cell>
          <cell r="S620" t="e">
            <v>#N/A</v>
          </cell>
          <cell r="T620" t="e">
            <v>#N/A</v>
          </cell>
          <cell r="U620" t="e">
            <v>#N/A</v>
          </cell>
          <cell r="W620" t="e">
            <v>#N/A</v>
          </cell>
          <cell r="Z620" t="str">
            <v>F</v>
          </cell>
        </row>
        <row r="621">
          <cell r="A621">
            <v>614</v>
          </cell>
          <cell r="C621">
            <v>0</v>
          </cell>
          <cell r="D621" t="e">
            <v>#N/A</v>
          </cell>
          <cell r="E621" t="e">
            <v>#N/A</v>
          </cell>
          <cell r="F621" t="e">
            <v>#N/A</v>
          </cell>
          <cell r="H621" t="e">
            <v>#N/A</v>
          </cell>
          <cell r="K621">
            <v>1</v>
          </cell>
          <cell r="L621" t="str">
            <v>hari</v>
          </cell>
          <cell r="M621" t="e">
            <v>#N/A</v>
          </cell>
          <cell r="N621" t="e">
            <v>#N/A</v>
          </cell>
          <cell r="O621" t="str">
            <v>Pesawat Terbang</v>
          </cell>
          <cell r="Q621" t="e">
            <v>#N/A</v>
          </cell>
          <cell r="R621" t="e">
            <v>#N/A</v>
          </cell>
          <cell r="S621" t="e">
            <v>#N/A</v>
          </cell>
          <cell r="T621" t="e">
            <v>#N/A</v>
          </cell>
          <cell r="U621" t="e">
            <v>#N/A</v>
          </cell>
          <cell r="W621" t="e">
            <v>#N/A</v>
          </cell>
          <cell r="Z621" t="str">
            <v>F</v>
          </cell>
        </row>
        <row r="622">
          <cell r="A622">
            <v>615</v>
          </cell>
          <cell r="C622">
            <v>0</v>
          </cell>
          <cell r="D622" t="e">
            <v>#N/A</v>
          </cell>
          <cell r="E622" t="e">
            <v>#N/A</v>
          </cell>
          <cell r="F622" t="e">
            <v>#N/A</v>
          </cell>
          <cell r="H622" t="e">
            <v>#N/A</v>
          </cell>
          <cell r="K622">
            <v>1</v>
          </cell>
          <cell r="L622" t="str">
            <v>hari</v>
          </cell>
          <cell r="M622" t="e">
            <v>#N/A</v>
          </cell>
          <cell r="N622" t="e">
            <v>#N/A</v>
          </cell>
          <cell r="O622" t="str">
            <v>Pesawat Terbang</v>
          </cell>
          <cell r="Q622" t="e">
            <v>#N/A</v>
          </cell>
          <cell r="R622" t="e">
            <v>#N/A</v>
          </cell>
          <cell r="S622" t="e">
            <v>#N/A</v>
          </cell>
          <cell r="T622" t="e">
            <v>#N/A</v>
          </cell>
          <cell r="U622" t="e">
            <v>#N/A</v>
          </cell>
          <cell r="W622" t="e">
            <v>#N/A</v>
          </cell>
          <cell r="Z622" t="str">
            <v>F</v>
          </cell>
        </row>
        <row r="623">
          <cell r="A623">
            <v>616</v>
          </cell>
          <cell r="C623">
            <v>0</v>
          </cell>
          <cell r="D623" t="e">
            <v>#N/A</v>
          </cell>
          <cell r="E623" t="e">
            <v>#N/A</v>
          </cell>
          <cell r="F623" t="e">
            <v>#N/A</v>
          </cell>
          <cell r="H623" t="e">
            <v>#N/A</v>
          </cell>
          <cell r="K623">
            <v>1</v>
          </cell>
          <cell r="L623" t="str">
            <v>hari</v>
          </cell>
          <cell r="M623" t="e">
            <v>#N/A</v>
          </cell>
          <cell r="N623" t="e">
            <v>#N/A</v>
          </cell>
          <cell r="O623" t="str">
            <v>Pesawat Terbang</v>
          </cell>
          <cell r="Q623" t="e">
            <v>#N/A</v>
          </cell>
          <cell r="R623" t="e">
            <v>#N/A</v>
          </cell>
          <cell r="S623" t="e">
            <v>#N/A</v>
          </cell>
          <cell r="T623" t="e">
            <v>#N/A</v>
          </cell>
          <cell r="U623" t="e">
            <v>#N/A</v>
          </cell>
          <cell r="W623" t="e">
            <v>#N/A</v>
          </cell>
          <cell r="Z623" t="str">
            <v>F</v>
          </cell>
        </row>
        <row r="624">
          <cell r="A624">
            <v>617</v>
          </cell>
          <cell r="C624">
            <v>0</v>
          </cell>
          <cell r="D624" t="e">
            <v>#N/A</v>
          </cell>
          <cell r="E624" t="e">
            <v>#N/A</v>
          </cell>
          <cell r="F624" t="e">
            <v>#N/A</v>
          </cell>
          <cell r="H624" t="e">
            <v>#N/A</v>
          </cell>
          <cell r="K624">
            <v>1</v>
          </cell>
          <cell r="L624" t="str">
            <v>hari</v>
          </cell>
          <cell r="M624" t="e">
            <v>#N/A</v>
          </cell>
          <cell r="N624" t="e">
            <v>#N/A</v>
          </cell>
          <cell r="O624" t="str">
            <v>Pesawat Terbang</v>
          </cell>
          <cell r="Q624" t="e">
            <v>#N/A</v>
          </cell>
          <cell r="R624" t="e">
            <v>#N/A</v>
          </cell>
          <cell r="S624" t="e">
            <v>#N/A</v>
          </cell>
          <cell r="T624" t="e">
            <v>#N/A</v>
          </cell>
          <cell r="U624" t="e">
            <v>#N/A</v>
          </cell>
          <cell r="W624" t="e">
            <v>#N/A</v>
          </cell>
          <cell r="Z624" t="str">
            <v>F</v>
          </cell>
        </row>
        <row r="625">
          <cell r="A625">
            <v>618</v>
          </cell>
          <cell r="C625">
            <v>0</v>
          </cell>
          <cell r="D625" t="e">
            <v>#N/A</v>
          </cell>
          <cell r="E625" t="e">
            <v>#N/A</v>
          </cell>
          <cell r="F625" t="e">
            <v>#N/A</v>
          </cell>
          <cell r="H625" t="e">
            <v>#N/A</v>
          </cell>
          <cell r="K625">
            <v>1</v>
          </cell>
          <cell r="L625" t="str">
            <v>hari</v>
          </cell>
          <cell r="M625" t="e">
            <v>#N/A</v>
          </cell>
          <cell r="N625" t="e">
            <v>#N/A</v>
          </cell>
          <cell r="O625" t="str">
            <v>Pesawat Terbang</v>
          </cell>
          <cell r="Q625" t="e">
            <v>#N/A</v>
          </cell>
          <cell r="R625" t="e">
            <v>#N/A</v>
          </cell>
          <cell r="S625" t="e">
            <v>#N/A</v>
          </cell>
          <cell r="T625" t="e">
            <v>#N/A</v>
          </cell>
          <cell r="U625" t="e">
            <v>#N/A</v>
          </cell>
          <cell r="W625" t="e">
            <v>#N/A</v>
          </cell>
          <cell r="Z625" t="str">
            <v>F</v>
          </cell>
        </row>
        <row r="626">
          <cell r="A626">
            <v>619</v>
          </cell>
          <cell r="C626">
            <v>0</v>
          </cell>
          <cell r="D626" t="e">
            <v>#N/A</v>
          </cell>
          <cell r="E626" t="e">
            <v>#N/A</v>
          </cell>
          <cell r="F626" t="e">
            <v>#N/A</v>
          </cell>
          <cell r="H626" t="e">
            <v>#N/A</v>
          </cell>
          <cell r="K626">
            <v>1</v>
          </cell>
          <cell r="L626" t="str">
            <v>hari</v>
          </cell>
          <cell r="M626" t="e">
            <v>#N/A</v>
          </cell>
          <cell r="N626" t="e">
            <v>#N/A</v>
          </cell>
          <cell r="O626" t="str">
            <v>Pesawat Terbang</v>
          </cell>
          <cell r="Q626" t="e">
            <v>#N/A</v>
          </cell>
          <cell r="R626" t="e">
            <v>#N/A</v>
          </cell>
          <cell r="S626" t="e">
            <v>#N/A</v>
          </cell>
          <cell r="T626" t="e">
            <v>#N/A</v>
          </cell>
          <cell r="U626" t="e">
            <v>#N/A</v>
          </cell>
          <cell r="W626" t="e">
            <v>#N/A</v>
          </cell>
          <cell r="Z626" t="str">
            <v>F</v>
          </cell>
        </row>
        <row r="627">
          <cell r="A627">
            <v>620</v>
          </cell>
          <cell r="C627">
            <v>0</v>
          </cell>
          <cell r="D627" t="e">
            <v>#N/A</v>
          </cell>
          <cell r="E627" t="e">
            <v>#N/A</v>
          </cell>
          <cell r="F627" t="e">
            <v>#N/A</v>
          </cell>
          <cell r="H627" t="e">
            <v>#N/A</v>
          </cell>
          <cell r="K627">
            <v>1</v>
          </cell>
          <cell r="L627" t="str">
            <v>hari</v>
          </cell>
          <cell r="M627" t="e">
            <v>#N/A</v>
          </cell>
          <cell r="N627" t="e">
            <v>#N/A</v>
          </cell>
          <cell r="O627" t="str">
            <v>Pesawat Terbang</v>
          </cell>
          <cell r="Q627" t="e">
            <v>#N/A</v>
          </cell>
          <cell r="R627" t="e">
            <v>#N/A</v>
          </cell>
          <cell r="S627" t="e">
            <v>#N/A</v>
          </cell>
          <cell r="T627" t="e">
            <v>#N/A</v>
          </cell>
          <cell r="U627" t="e">
            <v>#N/A</v>
          </cell>
          <cell r="W627" t="e">
            <v>#N/A</v>
          </cell>
          <cell r="Z627" t="str">
            <v>F</v>
          </cell>
        </row>
        <row r="628">
          <cell r="A628">
            <v>621</v>
          </cell>
          <cell r="C628">
            <v>0</v>
          </cell>
          <cell r="D628" t="e">
            <v>#N/A</v>
          </cell>
          <cell r="E628" t="e">
            <v>#N/A</v>
          </cell>
          <cell r="F628" t="e">
            <v>#N/A</v>
          </cell>
          <cell r="H628" t="e">
            <v>#N/A</v>
          </cell>
          <cell r="K628">
            <v>1</v>
          </cell>
          <cell r="L628" t="str">
            <v>hari</v>
          </cell>
          <cell r="M628" t="e">
            <v>#N/A</v>
          </cell>
          <cell r="N628" t="e">
            <v>#N/A</v>
          </cell>
          <cell r="O628" t="str">
            <v>Pesawat Terbang</v>
          </cell>
          <cell r="Q628" t="e">
            <v>#N/A</v>
          </cell>
          <cell r="R628" t="e">
            <v>#N/A</v>
          </cell>
          <cell r="S628" t="e">
            <v>#N/A</v>
          </cell>
          <cell r="T628" t="e">
            <v>#N/A</v>
          </cell>
          <cell r="U628" t="e">
            <v>#N/A</v>
          </cell>
          <cell r="W628" t="e">
            <v>#N/A</v>
          </cell>
          <cell r="Z628" t="str">
            <v>F</v>
          </cell>
        </row>
        <row r="629">
          <cell r="A629">
            <v>622</v>
          </cell>
          <cell r="C629">
            <v>0</v>
          </cell>
          <cell r="D629" t="e">
            <v>#N/A</v>
          </cell>
          <cell r="E629" t="e">
            <v>#N/A</v>
          </cell>
          <cell r="F629" t="e">
            <v>#N/A</v>
          </cell>
          <cell r="H629" t="e">
            <v>#N/A</v>
          </cell>
          <cell r="K629">
            <v>1</v>
          </cell>
          <cell r="L629" t="str">
            <v>hari</v>
          </cell>
          <cell r="M629" t="e">
            <v>#N/A</v>
          </cell>
          <cell r="N629" t="e">
            <v>#N/A</v>
          </cell>
          <cell r="O629" t="str">
            <v>Pesawat Terbang</v>
          </cell>
          <cell r="Q629" t="e">
            <v>#N/A</v>
          </cell>
          <cell r="R629" t="e">
            <v>#N/A</v>
          </cell>
          <cell r="S629" t="e">
            <v>#N/A</v>
          </cell>
          <cell r="T629" t="e">
            <v>#N/A</v>
          </cell>
          <cell r="U629" t="e">
            <v>#N/A</v>
          </cell>
          <cell r="W629" t="e">
            <v>#N/A</v>
          </cell>
          <cell r="Z629" t="str">
            <v>F</v>
          </cell>
        </row>
        <row r="630">
          <cell r="A630">
            <v>623</v>
          </cell>
          <cell r="C630">
            <v>0</v>
          </cell>
          <cell r="D630" t="e">
            <v>#N/A</v>
          </cell>
          <cell r="E630" t="e">
            <v>#N/A</v>
          </cell>
          <cell r="F630" t="e">
            <v>#N/A</v>
          </cell>
          <cell r="H630" t="e">
            <v>#N/A</v>
          </cell>
          <cell r="K630">
            <v>1</v>
          </cell>
          <cell r="L630" t="str">
            <v>hari</v>
          </cell>
          <cell r="M630" t="e">
            <v>#N/A</v>
          </cell>
          <cell r="N630" t="e">
            <v>#N/A</v>
          </cell>
          <cell r="O630" t="str">
            <v>Pesawat Terbang</v>
          </cell>
          <cell r="Q630" t="e">
            <v>#N/A</v>
          </cell>
          <cell r="R630" t="e">
            <v>#N/A</v>
          </cell>
          <cell r="S630" t="e">
            <v>#N/A</v>
          </cell>
          <cell r="T630" t="e">
            <v>#N/A</v>
          </cell>
          <cell r="U630" t="e">
            <v>#N/A</v>
          </cell>
          <cell r="W630" t="e">
            <v>#N/A</v>
          </cell>
          <cell r="Z630" t="str">
            <v>F</v>
          </cell>
        </row>
        <row r="631">
          <cell r="A631">
            <v>624</v>
          </cell>
          <cell r="C631">
            <v>0</v>
          </cell>
          <cell r="D631" t="e">
            <v>#N/A</v>
          </cell>
          <cell r="E631" t="e">
            <v>#N/A</v>
          </cell>
          <cell r="F631" t="e">
            <v>#N/A</v>
          </cell>
          <cell r="H631" t="e">
            <v>#N/A</v>
          </cell>
          <cell r="K631">
            <v>1</v>
          </cell>
          <cell r="L631" t="str">
            <v>hari</v>
          </cell>
          <cell r="M631" t="e">
            <v>#N/A</v>
          </cell>
          <cell r="N631" t="e">
            <v>#N/A</v>
          </cell>
          <cell r="O631" t="str">
            <v>Pesawat Terbang</v>
          </cell>
          <cell r="Q631" t="e">
            <v>#N/A</v>
          </cell>
          <cell r="R631" t="e">
            <v>#N/A</v>
          </cell>
          <cell r="S631" t="e">
            <v>#N/A</v>
          </cell>
          <cell r="T631" t="e">
            <v>#N/A</v>
          </cell>
          <cell r="U631" t="e">
            <v>#N/A</v>
          </cell>
          <cell r="W631" t="e">
            <v>#N/A</v>
          </cell>
          <cell r="Z631" t="str">
            <v>F</v>
          </cell>
        </row>
        <row r="632">
          <cell r="A632">
            <v>625</v>
          </cell>
          <cell r="C632">
            <v>0</v>
          </cell>
          <cell r="D632" t="e">
            <v>#N/A</v>
          </cell>
          <cell r="E632" t="e">
            <v>#N/A</v>
          </cell>
          <cell r="F632" t="e">
            <v>#N/A</v>
          </cell>
          <cell r="H632" t="e">
            <v>#N/A</v>
          </cell>
          <cell r="K632">
            <v>1</v>
          </cell>
          <cell r="L632" t="str">
            <v>hari</v>
          </cell>
          <cell r="M632" t="e">
            <v>#N/A</v>
          </cell>
          <cell r="N632" t="e">
            <v>#N/A</v>
          </cell>
          <cell r="O632" t="str">
            <v>Pesawat Terbang</v>
          </cell>
          <cell r="Q632" t="e">
            <v>#N/A</v>
          </cell>
          <cell r="R632" t="e">
            <v>#N/A</v>
          </cell>
          <cell r="S632" t="e">
            <v>#N/A</v>
          </cell>
          <cell r="T632" t="e">
            <v>#N/A</v>
          </cell>
          <cell r="U632" t="e">
            <v>#N/A</v>
          </cell>
          <cell r="W632" t="e">
            <v>#N/A</v>
          </cell>
          <cell r="Z632" t="str">
            <v>F</v>
          </cell>
        </row>
        <row r="633">
          <cell r="A633">
            <v>626</v>
          </cell>
          <cell r="C633">
            <v>0</v>
          </cell>
          <cell r="D633" t="e">
            <v>#N/A</v>
          </cell>
          <cell r="E633" t="e">
            <v>#N/A</v>
          </cell>
          <cell r="F633" t="e">
            <v>#N/A</v>
          </cell>
          <cell r="H633" t="e">
            <v>#N/A</v>
          </cell>
          <cell r="K633">
            <v>1</v>
          </cell>
          <cell r="L633" t="str">
            <v>hari</v>
          </cell>
          <cell r="M633" t="e">
            <v>#N/A</v>
          </cell>
          <cell r="N633" t="e">
            <v>#N/A</v>
          </cell>
          <cell r="O633" t="str">
            <v>Pesawat Terbang</v>
          </cell>
          <cell r="Q633" t="e">
            <v>#N/A</v>
          </cell>
          <cell r="R633" t="e">
            <v>#N/A</v>
          </cell>
          <cell r="S633" t="e">
            <v>#N/A</v>
          </cell>
          <cell r="T633" t="e">
            <v>#N/A</v>
          </cell>
          <cell r="U633" t="e">
            <v>#N/A</v>
          </cell>
          <cell r="W633" t="e">
            <v>#N/A</v>
          </cell>
          <cell r="Z633" t="str">
            <v>F</v>
          </cell>
        </row>
        <row r="634">
          <cell r="A634">
            <v>627</v>
          </cell>
          <cell r="C634">
            <v>0</v>
          </cell>
          <cell r="D634" t="e">
            <v>#N/A</v>
          </cell>
          <cell r="E634" t="e">
            <v>#N/A</v>
          </cell>
          <cell r="F634" t="e">
            <v>#N/A</v>
          </cell>
          <cell r="H634" t="e">
            <v>#N/A</v>
          </cell>
          <cell r="K634">
            <v>1</v>
          </cell>
          <cell r="L634" t="str">
            <v>hari</v>
          </cell>
          <cell r="M634" t="e">
            <v>#N/A</v>
          </cell>
          <cell r="N634" t="e">
            <v>#N/A</v>
          </cell>
          <cell r="O634" t="str">
            <v>Pesawat Terbang</v>
          </cell>
          <cell r="Q634" t="e">
            <v>#N/A</v>
          </cell>
          <cell r="R634" t="e">
            <v>#N/A</v>
          </cell>
          <cell r="S634" t="e">
            <v>#N/A</v>
          </cell>
          <cell r="T634" t="e">
            <v>#N/A</v>
          </cell>
          <cell r="U634" t="e">
            <v>#N/A</v>
          </cell>
          <cell r="W634" t="e">
            <v>#N/A</v>
          </cell>
          <cell r="Z634" t="str">
            <v>F</v>
          </cell>
        </row>
        <row r="635">
          <cell r="A635">
            <v>628</v>
          </cell>
          <cell r="C635">
            <v>0</v>
          </cell>
          <cell r="D635" t="e">
            <v>#N/A</v>
          </cell>
          <cell r="E635" t="e">
            <v>#N/A</v>
          </cell>
          <cell r="F635" t="e">
            <v>#N/A</v>
          </cell>
          <cell r="H635" t="e">
            <v>#N/A</v>
          </cell>
          <cell r="K635">
            <v>1</v>
          </cell>
          <cell r="L635" t="str">
            <v>hari</v>
          </cell>
          <cell r="M635" t="e">
            <v>#N/A</v>
          </cell>
          <cell r="N635" t="e">
            <v>#N/A</v>
          </cell>
          <cell r="O635" t="str">
            <v>Pesawat Terbang</v>
          </cell>
          <cell r="Q635" t="e">
            <v>#N/A</v>
          </cell>
          <cell r="R635" t="e">
            <v>#N/A</v>
          </cell>
          <cell r="S635" t="e">
            <v>#N/A</v>
          </cell>
          <cell r="T635" t="e">
            <v>#N/A</v>
          </cell>
          <cell r="U635" t="e">
            <v>#N/A</v>
          </cell>
          <cell r="W635" t="e">
            <v>#N/A</v>
          </cell>
          <cell r="Z635" t="str">
            <v>F</v>
          </cell>
        </row>
        <row r="636">
          <cell r="A636">
            <v>629</v>
          </cell>
          <cell r="C636">
            <v>0</v>
          </cell>
          <cell r="D636" t="e">
            <v>#N/A</v>
          </cell>
          <cell r="E636" t="e">
            <v>#N/A</v>
          </cell>
          <cell r="F636" t="e">
            <v>#N/A</v>
          </cell>
          <cell r="H636" t="e">
            <v>#N/A</v>
          </cell>
          <cell r="K636">
            <v>1</v>
          </cell>
          <cell r="L636" t="str">
            <v>hari</v>
          </cell>
          <cell r="M636" t="e">
            <v>#N/A</v>
          </cell>
          <cell r="N636" t="e">
            <v>#N/A</v>
          </cell>
          <cell r="O636" t="str">
            <v>Pesawat Terbang</v>
          </cell>
          <cell r="Q636" t="e">
            <v>#N/A</v>
          </cell>
          <cell r="R636" t="e">
            <v>#N/A</v>
          </cell>
          <cell r="S636" t="e">
            <v>#N/A</v>
          </cell>
          <cell r="T636" t="e">
            <v>#N/A</v>
          </cell>
          <cell r="U636" t="e">
            <v>#N/A</v>
          </cell>
          <cell r="W636" t="e">
            <v>#N/A</v>
          </cell>
          <cell r="Z636" t="str">
            <v>F</v>
          </cell>
        </row>
        <row r="637">
          <cell r="A637">
            <v>630</v>
          </cell>
          <cell r="C637">
            <v>0</v>
          </cell>
          <cell r="D637" t="e">
            <v>#N/A</v>
          </cell>
          <cell r="E637" t="e">
            <v>#N/A</v>
          </cell>
          <cell r="F637" t="e">
            <v>#N/A</v>
          </cell>
          <cell r="H637" t="e">
            <v>#N/A</v>
          </cell>
          <cell r="K637">
            <v>1</v>
          </cell>
          <cell r="L637" t="str">
            <v>hari</v>
          </cell>
          <cell r="M637" t="e">
            <v>#N/A</v>
          </cell>
          <cell r="N637" t="e">
            <v>#N/A</v>
          </cell>
          <cell r="O637" t="str">
            <v>Pesawat Terbang</v>
          </cell>
          <cell r="Q637" t="e">
            <v>#N/A</v>
          </cell>
          <cell r="R637" t="e">
            <v>#N/A</v>
          </cell>
          <cell r="S637" t="e">
            <v>#N/A</v>
          </cell>
          <cell r="T637" t="e">
            <v>#N/A</v>
          </cell>
          <cell r="U637" t="e">
            <v>#N/A</v>
          </cell>
          <cell r="W637" t="e">
            <v>#N/A</v>
          </cell>
          <cell r="Z637" t="str">
            <v>F</v>
          </cell>
        </row>
        <row r="638">
          <cell r="A638">
            <v>631</v>
          </cell>
          <cell r="C638">
            <v>0</v>
          </cell>
          <cell r="D638" t="e">
            <v>#N/A</v>
          </cell>
          <cell r="E638" t="e">
            <v>#N/A</v>
          </cell>
          <cell r="F638" t="e">
            <v>#N/A</v>
          </cell>
          <cell r="H638" t="e">
            <v>#N/A</v>
          </cell>
          <cell r="K638">
            <v>1</v>
          </cell>
          <cell r="L638" t="str">
            <v>hari</v>
          </cell>
          <cell r="M638" t="e">
            <v>#N/A</v>
          </cell>
          <cell r="N638" t="e">
            <v>#N/A</v>
          </cell>
          <cell r="O638" t="str">
            <v>Pesawat Terbang</v>
          </cell>
          <cell r="Q638" t="e">
            <v>#N/A</v>
          </cell>
          <cell r="R638" t="e">
            <v>#N/A</v>
          </cell>
          <cell r="S638" t="e">
            <v>#N/A</v>
          </cell>
          <cell r="T638" t="e">
            <v>#N/A</v>
          </cell>
          <cell r="U638" t="e">
            <v>#N/A</v>
          </cell>
          <cell r="W638" t="e">
            <v>#N/A</v>
          </cell>
          <cell r="Z638" t="str">
            <v>F</v>
          </cell>
        </row>
        <row r="639">
          <cell r="A639">
            <v>632</v>
          </cell>
          <cell r="C639">
            <v>0</v>
          </cell>
          <cell r="D639" t="e">
            <v>#N/A</v>
          </cell>
          <cell r="E639" t="e">
            <v>#N/A</v>
          </cell>
          <cell r="F639" t="e">
            <v>#N/A</v>
          </cell>
          <cell r="H639" t="e">
            <v>#N/A</v>
          </cell>
          <cell r="K639">
            <v>1</v>
          </cell>
          <cell r="L639" t="str">
            <v>hari</v>
          </cell>
          <cell r="M639" t="e">
            <v>#N/A</v>
          </cell>
          <cell r="N639" t="e">
            <v>#N/A</v>
          </cell>
          <cell r="O639" t="str">
            <v>Pesawat Terbang</v>
          </cell>
          <cell r="Q639" t="e">
            <v>#N/A</v>
          </cell>
          <cell r="R639" t="e">
            <v>#N/A</v>
          </cell>
          <cell r="S639" t="e">
            <v>#N/A</v>
          </cell>
          <cell r="T639" t="e">
            <v>#N/A</v>
          </cell>
          <cell r="U639" t="e">
            <v>#N/A</v>
          </cell>
          <cell r="W639" t="e">
            <v>#N/A</v>
          </cell>
          <cell r="Z639" t="str">
            <v>F</v>
          </cell>
        </row>
        <row r="640">
          <cell r="A640">
            <v>633</v>
          </cell>
          <cell r="C640">
            <v>0</v>
          </cell>
          <cell r="D640" t="e">
            <v>#N/A</v>
          </cell>
          <cell r="E640" t="e">
            <v>#N/A</v>
          </cell>
          <cell r="F640" t="e">
            <v>#N/A</v>
          </cell>
          <cell r="H640" t="e">
            <v>#N/A</v>
          </cell>
          <cell r="K640">
            <v>1</v>
          </cell>
          <cell r="L640" t="str">
            <v>hari</v>
          </cell>
          <cell r="M640" t="e">
            <v>#N/A</v>
          </cell>
          <cell r="N640" t="e">
            <v>#N/A</v>
          </cell>
          <cell r="O640" t="str">
            <v>Pesawat Terbang</v>
          </cell>
          <cell r="Q640" t="e">
            <v>#N/A</v>
          </cell>
          <cell r="R640" t="e">
            <v>#N/A</v>
          </cell>
          <cell r="S640" t="e">
            <v>#N/A</v>
          </cell>
          <cell r="T640" t="e">
            <v>#N/A</v>
          </cell>
          <cell r="U640" t="e">
            <v>#N/A</v>
          </cell>
          <cell r="W640" t="e">
            <v>#N/A</v>
          </cell>
          <cell r="Z640" t="str">
            <v>F</v>
          </cell>
        </row>
        <row r="641">
          <cell r="A641">
            <v>634</v>
          </cell>
          <cell r="C641">
            <v>0</v>
          </cell>
          <cell r="D641" t="e">
            <v>#N/A</v>
          </cell>
          <cell r="E641" t="e">
            <v>#N/A</v>
          </cell>
          <cell r="F641" t="e">
            <v>#N/A</v>
          </cell>
          <cell r="H641" t="e">
            <v>#N/A</v>
          </cell>
          <cell r="K641">
            <v>1</v>
          </cell>
          <cell r="L641" t="str">
            <v>hari</v>
          </cell>
          <cell r="M641" t="e">
            <v>#N/A</v>
          </cell>
          <cell r="N641" t="e">
            <v>#N/A</v>
          </cell>
          <cell r="O641" t="str">
            <v>Pesawat Terbang</v>
          </cell>
          <cell r="Q641" t="e">
            <v>#N/A</v>
          </cell>
          <cell r="R641" t="e">
            <v>#N/A</v>
          </cell>
          <cell r="S641" t="e">
            <v>#N/A</v>
          </cell>
          <cell r="T641" t="e">
            <v>#N/A</v>
          </cell>
          <cell r="U641" t="e">
            <v>#N/A</v>
          </cell>
          <cell r="W641" t="e">
            <v>#N/A</v>
          </cell>
          <cell r="Z641" t="str">
            <v>F</v>
          </cell>
        </row>
        <row r="642">
          <cell r="A642">
            <v>635</v>
          </cell>
          <cell r="C642">
            <v>0</v>
          </cell>
          <cell r="D642" t="e">
            <v>#N/A</v>
          </cell>
          <cell r="E642" t="e">
            <v>#N/A</v>
          </cell>
          <cell r="F642" t="e">
            <v>#N/A</v>
          </cell>
          <cell r="H642" t="e">
            <v>#N/A</v>
          </cell>
          <cell r="K642">
            <v>1</v>
          </cell>
          <cell r="L642" t="str">
            <v>hari</v>
          </cell>
          <cell r="M642" t="e">
            <v>#N/A</v>
          </cell>
          <cell r="N642" t="e">
            <v>#N/A</v>
          </cell>
          <cell r="O642" t="str">
            <v>Pesawat Terbang</v>
          </cell>
          <cell r="Q642" t="e">
            <v>#N/A</v>
          </cell>
          <cell r="R642" t="e">
            <v>#N/A</v>
          </cell>
          <cell r="S642" t="e">
            <v>#N/A</v>
          </cell>
          <cell r="T642" t="e">
            <v>#N/A</v>
          </cell>
          <cell r="U642" t="e">
            <v>#N/A</v>
          </cell>
          <cell r="W642" t="e">
            <v>#N/A</v>
          </cell>
          <cell r="Z642" t="str">
            <v>F</v>
          </cell>
        </row>
        <row r="643">
          <cell r="A643">
            <v>636</v>
          </cell>
          <cell r="C643">
            <v>0</v>
          </cell>
          <cell r="D643" t="e">
            <v>#N/A</v>
          </cell>
          <cell r="E643" t="e">
            <v>#N/A</v>
          </cell>
          <cell r="F643" t="e">
            <v>#N/A</v>
          </cell>
          <cell r="H643" t="e">
            <v>#N/A</v>
          </cell>
          <cell r="K643">
            <v>1</v>
          </cell>
          <cell r="L643" t="str">
            <v>hari</v>
          </cell>
          <cell r="M643" t="e">
            <v>#N/A</v>
          </cell>
          <cell r="N643" t="e">
            <v>#N/A</v>
          </cell>
          <cell r="O643" t="str">
            <v>Pesawat Terbang</v>
          </cell>
          <cell r="Q643" t="e">
            <v>#N/A</v>
          </cell>
          <cell r="R643" t="e">
            <v>#N/A</v>
          </cell>
          <cell r="S643" t="e">
            <v>#N/A</v>
          </cell>
          <cell r="T643" t="e">
            <v>#N/A</v>
          </cell>
          <cell r="U643" t="e">
            <v>#N/A</v>
          </cell>
          <cell r="W643" t="e">
            <v>#N/A</v>
          </cell>
          <cell r="Z643" t="str">
            <v>F</v>
          </cell>
        </row>
        <row r="644">
          <cell r="A644">
            <v>637</v>
          </cell>
          <cell r="C644">
            <v>0</v>
          </cell>
          <cell r="D644" t="e">
            <v>#N/A</v>
          </cell>
          <cell r="E644" t="e">
            <v>#N/A</v>
          </cell>
          <cell r="F644" t="e">
            <v>#N/A</v>
          </cell>
          <cell r="H644" t="e">
            <v>#N/A</v>
          </cell>
          <cell r="K644">
            <v>1</v>
          </cell>
          <cell r="L644" t="str">
            <v>hari</v>
          </cell>
          <cell r="M644" t="e">
            <v>#N/A</v>
          </cell>
          <cell r="N644" t="e">
            <v>#N/A</v>
          </cell>
          <cell r="O644" t="str">
            <v>Pesawat Terbang</v>
          </cell>
          <cell r="Q644" t="e">
            <v>#N/A</v>
          </cell>
          <cell r="R644" t="e">
            <v>#N/A</v>
          </cell>
          <cell r="S644" t="e">
            <v>#N/A</v>
          </cell>
          <cell r="T644" t="e">
            <v>#N/A</v>
          </cell>
          <cell r="U644" t="e">
            <v>#N/A</v>
          </cell>
          <cell r="W644" t="e">
            <v>#N/A</v>
          </cell>
          <cell r="Z644" t="str">
            <v>F</v>
          </cell>
        </row>
        <row r="645">
          <cell r="A645">
            <v>638</v>
          </cell>
          <cell r="C645">
            <v>0</v>
          </cell>
          <cell r="D645" t="e">
            <v>#N/A</v>
          </cell>
          <cell r="E645" t="e">
            <v>#N/A</v>
          </cell>
          <cell r="F645" t="e">
            <v>#N/A</v>
          </cell>
          <cell r="H645" t="e">
            <v>#N/A</v>
          </cell>
          <cell r="K645">
            <v>1</v>
          </cell>
          <cell r="L645" t="str">
            <v>hari</v>
          </cell>
          <cell r="M645" t="e">
            <v>#N/A</v>
          </cell>
          <cell r="N645" t="e">
            <v>#N/A</v>
          </cell>
          <cell r="O645" t="str">
            <v>Pesawat Terbang</v>
          </cell>
          <cell r="Q645" t="e">
            <v>#N/A</v>
          </cell>
          <cell r="R645" t="e">
            <v>#N/A</v>
          </cell>
          <cell r="S645" t="e">
            <v>#N/A</v>
          </cell>
          <cell r="T645" t="e">
            <v>#N/A</v>
          </cell>
          <cell r="U645" t="e">
            <v>#N/A</v>
          </cell>
          <cell r="W645" t="e">
            <v>#N/A</v>
          </cell>
          <cell r="Z645" t="str">
            <v>F</v>
          </cell>
        </row>
        <row r="646">
          <cell r="A646">
            <v>639</v>
          </cell>
          <cell r="C646">
            <v>0</v>
          </cell>
          <cell r="D646" t="e">
            <v>#N/A</v>
          </cell>
          <cell r="E646" t="e">
            <v>#N/A</v>
          </cell>
          <cell r="F646" t="e">
            <v>#N/A</v>
          </cell>
          <cell r="H646" t="e">
            <v>#N/A</v>
          </cell>
          <cell r="K646">
            <v>1</v>
          </cell>
          <cell r="L646" t="str">
            <v>hari</v>
          </cell>
          <cell r="M646" t="e">
            <v>#N/A</v>
          </cell>
          <cell r="N646" t="e">
            <v>#N/A</v>
          </cell>
          <cell r="O646" t="str">
            <v>Pesawat Terbang</v>
          </cell>
          <cell r="Q646" t="e">
            <v>#N/A</v>
          </cell>
          <cell r="R646" t="e">
            <v>#N/A</v>
          </cell>
          <cell r="S646" t="e">
            <v>#N/A</v>
          </cell>
          <cell r="T646" t="e">
            <v>#N/A</v>
          </cell>
          <cell r="U646" t="e">
            <v>#N/A</v>
          </cell>
          <cell r="W646" t="e">
            <v>#N/A</v>
          </cell>
          <cell r="Z646" t="str">
            <v>F</v>
          </cell>
        </row>
        <row r="647">
          <cell r="A647">
            <v>640</v>
          </cell>
          <cell r="C647">
            <v>0</v>
          </cell>
          <cell r="D647" t="e">
            <v>#N/A</v>
          </cell>
          <cell r="E647" t="e">
            <v>#N/A</v>
          </cell>
          <cell r="F647" t="e">
            <v>#N/A</v>
          </cell>
          <cell r="H647" t="e">
            <v>#N/A</v>
          </cell>
          <cell r="K647">
            <v>1</v>
          </cell>
          <cell r="L647" t="str">
            <v>hari</v>
          </cell>
          <cell r="M647" t="e">
            <v>#N/A</v>
          </cell>
          <cell r="N647" t="e">
            <v>#N/A</v>
          </cell>
          <cell r="O647" t="str">
            <v>Pesawat Terbang</v>
          </cell>
          <cell r="Q647" t="e">
            <v>#N/A</v>
          </cell>
          <cell r="R647" t="e">
            <v>#N/A</v>
          </cell>
          <cell r="S647" t="e">
            <v>#N/A</v>
          </cell>
          <cell r="T647" t="e">
            <v>#N/A</v>
          </cell>
          <cell r="U647" t="e">
            <v>#N/A</v>
          </cell>
          <cell r="W647" t="e">
            <v>#N/A</v>
          </cell>
          <cell r="Z647" t="str">
            <v>F</v>
          </cell>
        </row>
        <row r="648">
          <cell r="A648">
            <v>641</v>
          </cell>
          <cell r="C648">
            <v>0</v>
          </cell>
          <cell r="D648" t="e">
            <v>#N/A</v>
          </cell>
          <cell r="E648" t="e">
            <v>#N/A</v>
          </cell>
          <cell r="F648" t="e">
            <v>#N/A</v>
          </cell>
          <cell r="H648" t="e">
            <v>#N/A</v>
          </cell>
          <cell r="K648">
            <v>1</v>
          </cell>
          <cell r="L648" t="str">
            <v>hari</v>
          </cell>
          <cell r="M648" t="e">
            <v>#N/A</v>
          </cell>
          <cell r="N648" t="e">
            <v>#N/A</v>
          </cell>
          <cell r="O648" t="str">
            <v>Pesawat Terbang</v>
          </cell>
          <cell r="Q648" t="e">
            <v>#N/A</v>
          </cell>
          <cell r="R648" t="e">
            <v>#N/A</v>
          </cell>
          <cell r="S648" t="e">
            <v>#N/A</v>
          </cell>
          <cell r="T648" t="e">
            <v>#N/A</v>
          </cell>
          <cell r="U648" t="e">
            <v>#N/A</v>
          </cell>
          <cell r="W648" t="e">
            <v>#N/A</v>
          </cell>
          <cell r="Z648" t="str">
            <v>F</v>
          </cell>
        </row>
        <row r="649">
          <cell r="A649">
            <v>642</v>
          </cell>
          <cell r="C649">
            <v>0</v>
          </cell>
          <cell r="D649" t="e">
            <v>#N/A</v>
          </cell>
          <cell r="E649" t="e">
            <v>#N/A</v>
          </cell>
          <cell r="F649" t="e">
            <v>#N/A</v>
          </cell>
          <cell r="H649" t="e">
            <v>#N/A</v>
          </cell>
          <cell r="K649">
            <v>1</v>
          </cell>
          <cell r="L649" t="str">
            <v>hari</v>
          </cell>
          <cell r="M649" t="e">
            <v>#N/A</v>
          </cell>
          <cell r="N649" t="e">
            <v>#N/A</v>
          </cell>
          <cell r="O649" t="str">
            <v>Pesawat Terbang</v>
          </cell>
          <cell r="Q649" t="e">
            <v>#N/A</v>
          </cell>
          <cell r="R649" t="e">
            <v>#N/A</v>
          </cell>
          <cell r="S649" t="e">
            <v>#N/A</v>
          </cell>
          <cell r="T649" t="e">
            <v>#N/A</v>
          </cell>
          <cell r="U649" t="e">
            <v>#N/A</v>
          </cell>
          <cell r="W649" t="e">
            <v>#N/A</v>
          </cell>
          <cell r="Z649" t="str">
            <v>F</v>
          </cell>
        </row>
        <row r="650">
          <cell r="A650">
            <v>643</v>
          </cell>
          <cell r="C650">
            <v>0</v>
          </cell>
          <cell r="D650" t="e">
            <v>#N/A</v>
          </cell>
          <cell r="E650" t="e">
            <v>#N/A</v>
          </cell>
          <cell r="F650" t="e">
            <v>#N/A</v>
          </cell>
          <cell r="H650" t="e">
            <v>#N/A</v>
          </cell>
          <cell r="K650">
            <v>1</v>
          </cell>
          <cell r="L650" t="str">
            <v>hari</v>
          </cell>
          <cell r="M650" t="e">
            <v>#N/A</v>
          </cell>
          <cell r="N650" t="e">
            <v>#N/A</v>
          </cell>
          <cell r="O650" t="str">
            <v>Pesawat Terbang</v>
          </cell>
          <cell r="Q650" t="e">
            <v>#N/A</v>
          </cell>
          <cell r="R650" t="e">
            <v>#N/A</v>
          </cell>
          <cell r="S650" t="e">
            <v>#N/A</v>
          </cell>
          <cell r="T650" t="e">
            <v>#N/A</v>
          </cell>
          <cell r="U650" t="e">
            <v>#N/A</v>
          </cell>
          <cell r="W650" t="e">
            <v>#N/A</v>
          </cell>
          <cell r="Z650" t="str">
            <v>F</v>
          </cell>
        </row>
        <row r="651">
          <cell r="A651">
            <v>644</v>
          </cell>
          <cell r="C651">
            <v>0</v>
          </cell>
          <cell r="D651" t="e">
            <v>#N/A</v>
          </cell>
          <cell r="E651" t="e">
            <v>#N/A</v>
          </cell>
          <cell r="F651" t="e">
            <v>#N/A</v>
          </cell>
          <cell r="H651" t="e">
            <v>#N/A</v>
          </cell>
          <cell r="K651">
            <v>1</v>
          </cell>
          <cell r="L651" t="str">
            <v>hari</v>
          </cell>
          <cell r="M651" t="e">
            <v>#N/A</v>
          </cell>
          <cell r="N651" t="e">
            <v>#N/A</v>
          </cell>
          <cell r="O651" t="str">
            <v>Pesawat Terbang</v>
          </cell>
          <cell r="Q651" t="e">
            <v>#N/A</v>
          </cell>
          <cell r="R651" t="e">
            <v>#N/A</v>
          </cell>
          <cell r="S651" t="e">
            <v>#N/A</v>
          </cell>
          <cell r="T651" t="e">
            <v>#N/A</v>
          </cell>
          <cell r="U651" t="e">
            <v>#N/A</v>
          </cell>
          <cell r="W651" t="e">
            <v>#N/A</v>
          </cell>
          <cell r="Z651" t="str">
            <v>F</v>
          </cell>
        </row>
        <row r="652">
          <cell r="A652">
            <v>645</v>
          </cell>
          <cell r="C652">
            <v>0</v>
          </cell>
          <cell r="D652" t="e">
            <v>#N/A</v>
          </cell>
          <cell r="E652" t="e">
            <v>#N/A</v>
          </cell>
          <cell r="F652" t="e">
            <v>#N/A</v>
          </cell>
          <cell r="H652" t="e">
            <v>#N/A</v>
          </cell>
          <cell r="K652">
            <v>1</v>
          </cell>
          <cell r="L652" t="str">
            <v>hari</v>
          </cell>
          <cell r="M652" t="e">
            <v>#N/A</v>
          </cell>
          <cell r="N652" t="e">
            <v>#N/A</v>
          </cell>
          <cell r="O652" t="str">
            <v>Pesawat Terbang</v>
          </cell>
          <cell r="Q652" t="e">
            <v>#N/A</v>
          </cell>
          <cell r="R652" t="e">
            <v>#N/A</v>
          </cell>
          <cell r="S652" t="e">
            <v>#N/A</v>
          </cell>
          <cell r="T652" t="e">
            <v>#N/A</v>
          </cell>
          <cell r="U652" t="e">
            <v>#N/A</v>
          </cell>
          <cell r="W652" t="e">
            <v>#N/A</v>
          </cell>
          <cell r="Z652" t="str">
            <v>F</v>
          </cell>
        </row>
        <row r="653">
          <cell r="A653">
            <v>646</v>
          </cell>
          <cell r="C653">
            <v>0</v>
          </cell>
          <cell r="D653" t="e">
            <v>#N/A</v>
          </cell>
          <cell r="E653" t="e">
            <v>#N/A</v>
          </cell>
          <cell r="F653" t="e">
            <v>#N/A</v>
          </cell>
          <cell r="H653" t="e">
            <v>#N/A</v>
          </cell>
          <cell r="K653">
            <v>1</v>
          </cell>
          <cell r="L653" t="str">
            <v>hari</v>
          </cell>
          <cell r="M653" t="e">
            <v>#N/A</v>
          </cell>
          <cell r="N653" t="e">
            <v>#N/A</v>
          </cell>
          <cell r="O653" t="str">
            <v>Pesawat Terbang</v>
          </cell>
          <cell r="Q653" t="e">
            <v>#N/A</v>
          </cell>
          <cell r="R653" t="e">
            <v>#N/A</v>
          </cell>
          <cell r="S653" t="e">
            <v>#N/A</v>
          </cell>
          <cell r="T653" t="e">
            <v>#N/A</v>
          </cell>
          <cell r="U653" t="e">
            <v>#N/A</v>
          </cell>
          <cell r="W653" t="e">
            <v>#N/A</v>
          </cell>
          <cell r="Z653" t="str">
            <v>F</v>
          </cell>
        </row>
        <row r="654">
          <cell r="A654">
            <v>647</v>
          </cell>
          <cell r="C654">
            <v>0</v>
          </cell>
          <cell r="D654" t="e">
            <v>#N/A</v>
          </cell>
          <cell r="E654" t="e">
            <v>#N/A</v>
          </cell>
          <cell r="F654" t="e">
            <v>#N/A</v>
          </cell>
          <cell r="H654" t="e">
            <v>#N/A</v>
          </cell>
          <cell r="K654">
            <v>1</v>
          </cell>
          <cell r="L654" t="str">
            <v>hari</v>
          </cell>
          <cell r="M654" t="e">
            <v>#N/A</v>
          </cell>
          <cell r="N654" t="e">
            <v>#N/A</v>
          </cell>
          <cell r="O654" t="str">
            <v>Pesawat Terbang</v>
          </cell>
          <cell r="Q654" t="e">
            <v>#N/A</v>
          </cell>
          <cell r="R654" t="e">
            <v>#N/A</v>
          </cell>
          <cell r="S654" t="e">
            <v>#N/A</v>
          </cell>
          <cell r="T654" t="e">
            <v>#N/A</v>
          </cell>
          <cell r="U654" t="e">
            <v>#N/A</v>
          </cell>
          <cell r="W654" t="e">
            <v>#N/A</v>
          </cell>
          <cell r="Z654" t="str">
            <v>F</v>
          </cell>
        </row>
        <row r="655">
          <cell r="A655">
            <v>648</v>
          </cell>
          <cell r="C655">
            <v>0</v>
          </cell>
          <cell r="D655" t="e">
            <v>#N/A</v>
          </cell>
          <cell r="E655" t="e">
            <v>#N/A</v>
          </cell>
          <cell r="F655" t="e">
            <v>#N/A</v>
          </cell>
          <cell r="H655" t="e">
            <v>#N/A</v>
          </cell>
          <cell r="K655">
            <v>1</v>
          </cell>
          <cell r="L655" t="str">
            <v>hari</v>
          </cell>
          <cell r="M655" t="e">
            <v>#N/A</v>
          </cell>
          <cell r="N655" t="e">
            <v>#N/A</v>
          </cell>
          <cell r="O655" t="str">
            <v>Pesawat Terbang</v>
          </cell>
          <cell r="Q655" t="e">
            <v>#N/A</v>
          </cell>
          <cell r="R655" t="e">
            <v>#N/A</v>
          </cell>
          <cell r="S655" t="e">
            <v>#N/A</v>
          </cell>
          <cell r="T655" t="e">
            <v>#N/A</v>
          </cell>
          <cell r="U655" t="e">
            <v>#N/A</v>
          </cell>
          <cell r="W655" t="e">
            <v>#N/A</v>
          </cell>
          <cell r="Z655" t="str">
            <v>F</v>
          </cell>
        </row>
        <row r="656">
          <cell r="A656">
            <v>649</v>
          </cell>
          <cell r="C656">
            <v>0</v>
          </cell>
          <cell r="D656" t="e">
            <v>#N/A</v>
          </cell>
          <cell r="E656" t="e">
            <v>#N/A</v>
          </cell>
          <cell r="F656" t="e">
            <v>#N/A</v>
          </cell>
          <cell r="H656" t="e">
            <v>#N/A</v>
          </cell>
          <cell r="K656">
            <v>1</v>
          </cell>
          <cell r="L656" t="str">
            <v>hari</v>
          </cell>
          <cell r="M656" t="e">
            <v>#N/A</v>
          </cell>
          <cell r="N656" t="e">
            <v>#N/A</v>
          </cell>
          <cell r="O656" t="str">
            <v>Pesawat Terbang</v>
          </cell>
          <cell r="Q656" t="e">
            <v>#N/A</v>
          </cell>
          <cell r="R656" t="e">
            <v>#N/A</v>
          </cell>
          <cell r="S656" t="e">
            <v>#N/A</v>
          </cell>
          <cell r="T656" t="e">
            <v>#N/A</v>
          </cell>
          <cell r="U656" t="e">
            <v>#N/A</v>
          </cell>
          <cell r="W656" t="e">
            <v>#N/A</v>
          </cell>
          <cell r="Z656" t="str">
            <v>F</v>
          </cell>
        </row>
        <row r="657">
          <cell r="A657">
            <v>650</v>
          </cell>
          <cell r="C657">
            <v>0</v>
          </cell>
          <cell r="D657" t="e">
            <v>#N/A</v>
          </cell>
          <cell r="E657" t="e">
            <v>#N/A</v>
          </cell>
          <cell r="F657" t="e">
            <v>#N/A</v>
          </cell>
          <cell r="H657" t="e">
            <v>#N/A</v>
          </cell>
          <cell r="K657">
            <v>1</v>
          </cell>
          <cell r="L657" t="str">
            <v>hari</v>
          </cell>
          <cell r="M657" t="e">
            <v>#N/A</v>
          </cell>
          <cell r="N657" t="e">
            <v>#N/A</v>
          </cell>
          <cell r="O657" t="str">
            <v>Pesawat Terbang</v>
          </cell>
          <cell r="Q657" t="e">
            <v>#N/A</v>
          </cell>
          <cell r="R657" t="e">
            <v>#N/A</v>
          </cell>
          <cell r="S657" t="e">
            <v>#N/A</v>
          </cell>
          <cell r="T657" t="e">
            <v>#N/A</v>
          </cell>
          <cell r="U657" t="e">
            <v>#N/A</v>
          </cell>
          <cell r="W657" t="e">
            <v>#N/A</v>
          </cell>
          <cell r="Z657" t="str">
            <v>F</v>
          </cell>
        </row>
        <row r="658">
          <cell r="A658">
            <v>651</v>
          </cell>
          <cell r="C658">
            <v>0</v>
          </cell>
          <cell r="D658" t="e">
            <v>#N/A</v>
          </cell>
          <cell r="E658" t="e">
            <v>#N/A</v>
          </cell>
          <cell r="F658" t="e">
            <v>#N/A</v>
          </cell>
          <cell r="H658" t="e">
            <v>#N/A</v>
          </cell>
          <cell r="K658">
            <v>1</v>
          </cell>
          <cell r="L658" t="str">
            <v>hari</v>
          </cell>
          <cell r="M658" t="e">
            <v>#N/A</v>
          </cell>
          <cell r="N658" t="e">
            <v>#N/A</v>
          </cell>
          <cell r="O658" t="str">
            <v>Pesawat Terbang</v>
          </cell>
          <cell r="Q658" t="e">
            <v>#N/A</v>
          </cell>
          <cell r="R658" t="e">
            <v>#N/A</v>
          </cell>
          <cell r="S658" t="e">
            <v>#N/A</v>
          </cell>
          <cell r="T658" t="e">
            <v>#N/A</v>
          </cell>
          <cell r="U658" t="e">
            <v>#N/A</v>
          </cell>
          <cell r="W658" t="e">
            <v>#N/A</v>
          </cell>
          <cell r="Z658" t="str">
            <v>F</v>
          </cell>
        </row>
        <row r="659">
          <cell r="A659">
            <v>652</v>
          </cell>
          <cell r="C659">
            <v>0</v>
          </cell>
          <cell r="D659" t="e">
            <v>#N/A</v>
          </cell>
          <cell r="E659" t="e">
            <v>#N/A</v>
          </cell>
          <cell r="F659" t="e">
            <v>#N/A</v>
          </cell>
          <cell r="H659" t="e">
            <v>#N/A</v>
          </cell>
          <cell r="K659">
            <v>1</v>
          </cell>
          <cell r="L659" t="str">
            <v>hari</v>
          </cell>
          <cell r="M659" t="e">
            <v>#N/A</v>
          </cell>
          <cell r="N659" t="e">
            <v>#N/A</v>
          </cell>
          <cell r="O659" t="str">
            <v>Pesawat Terbang</v>
          </cell>
          <cell r="Q659" t="e">
            <v>#N/A</v>
          </cell>
          <cell r="R659" t="e">
            <v>#N/A</v>
          </cell>
          <cell r="S659" t="e">
            <v>#N/A</v>
          </cell>
          <cell r="T659" t="e">
            <v>#N/A</v>
          </cell>
          <cell r="U659" t="e">
            <v>#N/A</v>
          </cell>
          <cell r="W659" t="e">
            <v>#N/A</v>
          </cell>
          <cell r="Z659" t="str">
            <v>F</v>
          </cell>
        </row>
        <row r="660">
          <cell r="A660">
            <v>653</v>
          </cell>
          <cell r="C660">
            <v>0</v>
          </cell>
          <cell r="D660" t="e">
            <v>#N/A</v>
          </cell>
          <cell r="E660" t="e">
            <v>#N/A</v>
          </cell>
          <cell r="F660" t="e">
            <v>#N/A</v>
          </cell>
          <cell r="H660" t="e">
            <v>#N/A</v>
          </cell>
          <cell r="K660">
            <v>1</v>
          </cell>
          <cell r="L660" t="str">
            <v>hari</v>
          </cell>
          <cell r="M660" t="e">
            <v>#N/A</v>
          </cell>
          <cell r="N660" t="e">
            <v>#N/A</v>
          </cell>
          <cell r="O660" t="str">
            <v>Pesawat Terbang</v>
          </cell>
          <cell r="Q660" t="e">
            <v>#N/A</v>
          </cell>
          <cell r="R660" t="e">
            <v>#N/A</v>
          </cell>
          <cell r="S660" t="e">
            <v>#N/A</v>
          </cell>
          <cell r="T660" t="e">
            <v>#N/A</v>
          </cell>
          <cell r="U660" t="e">
            <v>#N/A</v>
          </cell>
          <cell r="W660" t="e">
            <v>#N/A</v>
          </cell>
          <cell r="Z660" t="str">
            <v>F</v>
          </cell>
        </row>
        <row r="661">
          <cell r="A661">
            <v>654</v>
          </cell>
          <cell r="C661">
            <v>0</v>
          </cell>
          <cell r="D661" t="e">
            <v>#N/A</v>
          </cell>
          <cell r="E661" t="e">
            <v>#N/A</v>
          </cell>
          <cell r="F661" t="e">
            <v>#N/A</v>
          </cell>
          <cell r="H661" t="e">
            <v>#N/A</v>
          </cell>
          <cell r="K661">
            <v>1</v>
          </cell>
          <cell r="L661" t="str">
            <v>hari</v>
          </cell>
          <cell r="M661" t="e">
            <v>#N/A</v>
          </cell>
          <cell r="N661" t="e">
            <v>#N/A</v>
          </cell>
          <cell r="O661" t="str">
            <v>Pesawat Terbang</v>
          </cell>
          <cell r="Q661" t="e">
            <v>#N/A</v>
          </cell>
          <cell r="R661" t="e">
            <v>#N/A</v>
          </cell>
          <cell r="S661" t="e">
            <v>#N/A</v>
          </cell>
          <cell r="T661" t="e">
            <v>#N/A</v>
          </cell>
          <cell r="U661" t="e">
            <v>#N/A</v>
          </cell>
          <cell r="W661" t="e">
            <v>#N/A</v>
          </cell>
          <cell r="Z661" t="str">
            <v>F</v>
          </cell>
        </row>
        <row r="662">
          <cell r="A662">
            <v>655</v>
          </cell>
          <cell r="C662">
            <v>0</v>
          </cell>
          <cell r="D662" t="e">
            <v>#N/A</v>
          </cell>
          <cell r="E662" t="e">
            <v>#N/A</v>
          </cell>
          <cell r="F662" t="e">
            <v>#N/A</v>
          </cell>
          <cell r="H662" t="e">
            <v>#N/A</v>
          </cell>
          <cell r="K662">
            <v>1</v>
          </cell>
          <cell r="L662" t="str">
            <v>hari</v>
          </cell>
          <cell r="M662" t="e">
            <v>#N/A</v>
          </cell>
          <cell r="N662" t="e">
            <v>#N/A</v>
          </cell>
          <cell r="O662" t="str">
            <v>Pesawat Terbang</v>
          </cell>
          <cell r="Q662" t="e">
            <v>#N/A</v>
          </cell>
          <cell r="R662" t="e">
            <v>#N/A</v>
          </cell>
          <cell r="S662" t="e">
            <v>#N/A</v>
          </cell>
          <cell r="T662" t="e">
            <v>#N/A</v>
          </cell>
          <cell r="U662" t="e">
            <v>#N/A</v>
          </cell>
          <cell r="W662" t="e">
            <v>#N/A</v>
          </cell>
          <cell r="Z662" t="str">
            <v>F</v>
          </cell>
        </row>
        <row r="663">
          <cell r="A663">
            <v>656</v>
          </cell>
          <cell r="C663">
            <v>0</v>
          </cell>
          <cell r="D663" t="e">
            <v>#N/A</v>
          </cell>
          <cell r="E663" t="e">
            <v>#N/A</v>
          </cell>
          <cell r="F663" t="e">
            <v>#N/A</v>
          </cell>
          <cell r="H663" t="e">
            <v>#N/A</v>
          </cell>
          <cell r="K663">
            <v>1</v>
          </cell>
          <cell r="L663" t="str">
            <v>hari</v>
          </cell>
          <cell r="M663" t="e">
            <v>#N/A</v>
          </cell>
          <cell r="N663" t="e">
            <v>#N/A</v>
          </cell>
          <cell r="O663" t="str">
            <v>Pesawat Terbang</v>
          </cell>
          <cell r="Q663" t="e">
            <v>#N/A</v>
          </cell>
          <cell r="R663" t="e">
            <v>#N/A</v>
          </cell>
          <cell r="S663" t="e">
            <v>#N/A</v>
          </cell>
          <cell r="T663" t="e">
            <v>#N/A</v>
          </cell>
          <cell r="U663" t="e">
            <v>#N/A</v>
          </cell>
          <cell r="W663" t="e">
            <v>#N/A</v>
          </cell>
          <cell r="Z663" t="str">
            <v>F</v>
          </cell>
        </row>
        <row r="664">
          <cell r="A664">
            <v>657</v>
          </cell>
          <cell r="C664">
            <v>0</v>
          </cell>
          <cell r="D664" t="e">
            <v>#N/A</v>
          </cell>
          <cell r="E664" t="e">
            <v>#N/A</v>
          </cell>
          <cell r="F664" t="e">
            <v>#N/A</v>
          </cell>
          <cell r="H664" t="e">
            <v>#N/A</v>
          </cell>
          <cell r="K664">
            <v>1</v>
          </cell>
          <cell r="L664" t="str">
            <v>hari</v>
          </cell>
          <cell r="M664" t="e">
            <v>#N/A</v>
          </cell>
          <cell r="N664" t="e">
            <v>#N/A</v>
          </cell>
          <cell r="O664" t="str">
            <v>Pesawat Terbang</v>
          </cell>
          <cell r="Q664" t="e">
            <v>#N/A</v>
          </cell>
          <cell r="R664" t="e">
            <v>#N/A</v>
          </cell>
          <cell r="S664" t="e">
            <v>#N/A</v>
          </cell>
          <cell r="T664" t="e">
            <v>#N/A</v>
          </cell>
          <cell r="U664" t="e">
            <v>#N/A</v>
          </cell>
          <cell r="W664" t="e">
            <v>#N/A</v>
          </cell>
          <cell r="Z664" t="str">
            <v>F</v>
          </cell>
        </row>
        <row r="665">
          <cell r="A665">
            <v>658</v>
          </cell>
          <cell r="C665">
            <v>0</v>
          </cell>
          <cell r="D665" t="e">
            <v>#N/A</v>
          </cell>
          <cell r="E665" t="e">
            <v>#N/A</v>
          </cell>
          <cell r="F665" t="e">
            <v>#N/A</v>
          </cell>
          <cell r="H665" t="e">
            <v>#N/A</v>
          </cell>
          <cell r="K665">
            <v>1</v>
          </cell>
          <cell r="L665" t="str">
            <v>hari</v>
          </cell>
          <cell r="M665" t="e">
            <v>#N/A</v>
          </cell>
          <cell r="N665" t="e">
            <v>#N/A</v>
          </cell>
          <cell r="O665" t="str">
            <v>Pesawat Terbang</v>
          </cell>
          <cell r="Q665" t="e">
            <v>#N/A</v>
          </cell>
          <cell r="R665" t="e">
            <v>#N/A</v>
          </cell>
          <cell r="S665" t="e">
            <v>#N/A</v>
          </cell>
          <cell r="T665" t="e">
            <v>#N/A</v>
          </cell>
          <cell r="U665" t="e">
            <v>#N/A</v>
          </cell>
          <cell r="W665" t="e">
            <v>#N/A</v>
          </cell>
          <cell r="Z665" t="str">
            <v>F</v>
          </cell>
        </row>
        <row r="666">
          <cell r="A666">
            <v>659</v>
          </cell>
          <cell r="C666">
            <v>0</v>
          </cell>
          <cell r="D666" t="e">
            <v>#N/A</v>
          </cell>
          <cell r="E666" t="e">
            <v>#N/A</v>
          </cell>
          <cell r="F666" t="e">
            <v>#N/A</v>
          </cell>
          <cell r="H666" t="e">
            <v>#N/A</v>
          </cell>
          <cell r="K666">
            <v>1</v>
          </cell>
          <cell r="L666" t="str">
            <v>hari</v>
          </cell>
          <cell r="M666" t="e">
            <v>#N/A</v>
          </cell>
          <cell r="N666" t="e">
            <v>#N/A</v>
          </cell>
          <cell r="O666" t="str">
            <v>Pesawat Terbang</v>
          </cell>
          <cell r="Q666" t="e">
            <v>#N/A</v>
          </cell>
          <cell r="R666" t="e">
            <v>#N/A</v>
          </cell>
          <cell r="S666" t="e">
            <v>#N/A</v>
          </cell>
          <cell r="T666" t="e">
            <v>#N/A</v>
          </cell>
          <cell r="U666" t="e">
            <v>#N/A</v>
          </cell>
          <cell r="W666" t="e">
            <v>#N/A</v>
          </cell>
          <cell r="Z666" t="str">
            <v>F</v>
          </cell>
        </row>
        <row r="667">
          <cell r="A667">
            <v>660</v>
          </cell>
          <cell r="C667">
            <v>0</v>
          </cell>
          <cell r="D667" t="e">
            <v>#N/A</v>
          </cell>
          <cell r="E667" t="e">
            <v>#N/A</v>
          </cell>
          <cell r="F667" t="e">
            <v>#N/A</v>
          </cell>
          <cell r="H667" t="e">
            <v>#N/A</v>
          </cell>
          <cell r="K667">
            <v>1</v>
          </cell>
          <cell r="L667" t="str">
            <v>hari</v>
          </cell>
          <cell r="M667" t="e">
            <v>#N/A</v>
          </cell>
          <cell r="N667" t="e">
            <v>#N/A</v>
          </cell>
          <cell r="O667" t="str">
            <v>Pesawat Terbang</v>
          </cell>
          <cell r="Q667" t="e">
            <v>#N/A</v>
          </cell>
          <cell r="R667" t="e">
            <v>#N/A</v>
          </cell>
          <cell r="S667" t="e">
            <v>#N/A</v>
          </cell>
          <cell r="T667" t="e">
            <v>#N/A</v>
          </cell>
          <cell r="U667" t="e">
            <v>#N/A</v>
          </cell>
          <cell r="W667" t="e">
            <v>#N/A</v>
          </cell>
          <cell r="Z667" t="str">
            <v>F</v>
          </cell>
        </row>
        <row r="668">
          <cell r="A668">
            <v>661</v>
          </cell>
          <cell r="C668">
            <v>0</v>
          </cell>
          <cell r="D668" t="e">
            <v>#N/A</v>
          </cell>
          <cell r="E668" t="e">
            <v>#N/A</v>
          </cell>
          <cell r="F668" t="e">
            <v>#N/A</v>
          </cell>
          <cell r="H668" t="e">
            <v>#N/A</v>
          </cell>
          <cell r="K668">
            <v>1</v>
          </cell>
          <cell r="L668" t="str">
            <v>hari</v>
          </cell>
          <cell r="M668" t="e">
            <v>#N/A</v>
          </cell>
          <cell r="N668" t="e">
            <v>#N/A</v>
          </cell>
          <cell r="O668" t="str">
            <v>Pesawat Terbang</v>
          </cell>
          <cell r="Q668" t="e">
            <v>#N/A</v>
          </cell>
          <cell r="R668" t="e">
            <v>#N/A</v>
          </cell>
          <cell r="S668" t="e">
            <v>#N/A</v>
          </cell>
          <cell r="T668" t="e">
            <v>#N/A</v>
          </cell>
          <cell r="U668" t="e">
            <v>#N/A</v>
          </cell>
          <cell r="W668" t="e">
            <v>#N/A</v>
          </cell>
          <cell r="Z668" t="str">
            <v>F</v>
          </cell>
        </row>
        <row r="669">
          <cell r="A669">
            <v>662</v>
          </cell>
          <cell r="C669">
            <v>0</v>
          </cell>
          <cell r="D669" t="e">
            <v>#N/A</v>
          </cell>
          <cell r="E669" t="e">
            <v>#N/A</v>
          </cell>
          <cell r="F669" t="e">
            <v>#N/A</v>
          </cell>
          <cell r="H669" t="e">
            <v>#N/A</v>
          </cell>
          <cell r="K669">
            <v>1</v>
          </cell>
          <cell r="L669" t="str">
            <v>hari</v>
          </cell>
          <cell r="M669" t="e">
            <v>#N/A</v>
          </cell>
          <cell r="N669" t="e">
            <v>#N/A</v>
          </cell>
          <cell r="O669" t="str">
            <v>Pesawat Terbang</v>
          </cell>
          <cell r="Q669" t="e">
            <v>#N/A</v>
          </cell>
          <cell r="R669" t="e">
            <v>#N/A</v>
          </cell>
          <cell r="S669" t="e">
            <v>#N/A</v>
          </cell>
          <cell r="T669" t="e">
            <v>#N/A</v>
          </cell>
          <cell r="U669" t="e">
            <v>#N/A</v>
          </cell>
          <cell r="W669" t="e">
            <v>#N/A</v>
          </cell>
          <cell r="Z669" t="str">
            <v>F</v>
          </cell>
        </row>
        <row r="670">
          <cell r="A670">
            <v>663</v>
          </cell>
          <cell r="C670">
            <v>0</v>
          </cell>
          <cell r="D670" t="e">
            <v>#N/A</v>
          </cell>
          <cell r="E670" t="e">
            <v>#N/A</v>
          </cell>
          <cell r="F670" t="e">
            <v>#N/A</v>
          </cell>
          <cell r="H670" t="e">
            <v>#N/A</v>
          </cell>
          <cell r="K670">
            <v>1</v>
          </cell>
          <cell r="L670" t="str">
            <v>hari</v>
          </cell>
          <cell r="M670" t="e">
            <v>#N/A</v>
          </cell>
          <cell r="N670" t="e">
            <v>#N/A</v>
          </cell>
          <cell r="O670" t="str">
            <v>Pesawat Terbang</v>
          </cell>
          <cell r="Q670" t="e">
            <v>#N/A</v>
          </cell>
          <cell r="R670" t="e">
            <v>#N/A</v>
          </cell>
          <cell r="S670" t="e">
            <v>#N/A</v>
          </cell>
          <cell r="T670" t="e">
            <v>#N/A</v>
          </cell>
          <cell r="U670" t="e">
            <v>#N/A</v>
          </cell>
          <cell r="W670" t="e">
            <v>#N/A</v>
          </cell>
          <cell r="Z670" t="str">
            <v>F</v>
          </cell>
        </row>
        <row r="671">
          <cell r="A671">
            <v>664</v>
          </cell>
          <cell r="C671">
            <v>0</v>
          </cell>
          <cell r="D671" t="e">
            <v>#N/A</v>
          </cell>
          <cell r="E671" t="e">
            <v>#N/A</v>
          </cell>
          <cell r="F671" t="e">
            <v>#N/A</v>
          </cell>
          <cell r="H671" t="e">
            <v>#N/A</v>
          </cell>
          <cell r="K671">
            <v>1</v>
          </cell>
          <cell r="L671" t="str">
            <v>hari</v>
          </cell>
          <cell r="M671" t="e">
            <v>#N/A</v>
          </cell>
          <cell r="N671" t="e">
            <v>#N/A</v>
          </cell>
          <cell r="O671" t="str">
            <v>Pesawat Terbang</v>
          </cell>
          <cell r="Q671" t="e">
            <v>#N/A</v>
          </cell>
          <cell r="R671" t="e">
            <v>#N/A</v>
          </cell>
          <cell r="S671" t="e">
            <v>#N/A</v>
          </cell>
          <cell r="T671" t="e">
            <v>#N/A</v>
          </cell>
          <cell r="U671" t="e">
            <v>#N/A</v>
          </cell>
          <cell r="W671" t="e">
            <v>#N/A</v>
          </cell>
          <cell r="Z671" t="str">
            <v>F</v>
          </cell>
        </row>
        <row r="672">
          <cell r="A672">
            <v>665</v>
          </cell>
          <cell r="C672">
            <v>0</v>
          </cell>
          <cell r="D672" t="e">
            <v>#N/A</v>
          </cell>
          <cell r="E672" t="e">
            <v>#N/A</v>
          </cell>
          <cell r="F672" t="e">
            <v>#N/A</v>
          </cell>
          <cell r="H672" t="e">
            <v>#N/A</v>
          </cell>
          <cell r="K672">
            <v>1</v>
          </cell>
          <cell r="L672" t="str">
            <v>hari</v>
          </cell>
          <cell r="M672" t="e">
            <v>#N/A</v>
          </cell>
          <cell r="N672" t="e">
            <v>#N/A</v>
          </cell>
          <cell r="O672" t="str">
            <v>Pesawat Terbang</v>
          </cell>
          <cell r="Q672" t="e">
            <v>#N/A</v>
          </cell>
          <cell r="R672" t="e">
            <v>#N/A</v>
          </cell>
          <cell r="S672" t="e">
            <v>#N/A</v>
          </cell>
          <cell r="T672" t="e">
            <v>#N/A</v>
          </cell>
          <cell r="U672" t="e">
            <v>#N/A</v>
          </cell>
          <cell r="W672" t="e">
            <v>#N/A</v>
          </cell>
          <cell r="Z672" t="str">
            <v>F</v>
          </cell>
        </row>
        <row r="673">
          <cell r="A673">
            <v>666</v>
          </cell>
          <cell r="C673">
            <v>0</v>
          </cell>
          <cell r="D673" t="e">
            <v>#N/A</v>
          </cell>
          <cell r="E673" t="e">
            <v>#N/A</v>
          </cell>
          <cell r="F673" t="e">
            <v>#N/A</v>
          </cell>
          <cell r="H673" t="e">
            <v>#N/A</v>
          </cell>
          <cell r="K673">
            <v>1</v>
          </cell>
          <cell r="L673" t="str">
            <v>hari</v>
          </cell>
          <cell r="M673" t="e">
            <v>#N/A</v>
          </cell>
          <cell r="N673" t="e">
            <v>#N/A</v>
          </cell>
          <cell r="O673" t="str">
            <v>Pesawat Terbang</v>
          </cell>
          <cell r="Q673" t="e">
            <v>#N/A</v>
          </cell>
          <cell r="R673" t="e">
            <v>#N/A</v>
          </cell>
          <cell r="S673" t="e">
            <v>#N/A</v>
          </cell>
          <cell r="T673" t="e">
            <v>#N/A</v>
          </cell>
          <cell r="U673" t="e">
            <v>#N/A</v>
          </cell>
          <cell r="W673" t="e">
            <v>#N/A</v>
          </cell>
          <cell r="Z673" t="str">
            <v>F</v>
          </cell>
        </row>
        <row r="674">
          <cell r="A674">
            <v>667</v>
          </cell>
          <cell r="C674">
            <v>0</v>
          </cell>
          <cell r="D674" t="e">
            <v>#N/A</v>
          </cell>
          <cell r="E674" t="e">
            <v>#N/A</v>
          </cell>
          <cell r="F674" t="e">
            <v>#N/A</v>
          </cell>
          <cell r="H674" t="e">
            <v>#N/A</v>
          </cell>
          <cell r="K674">
            <v>1</v>
          </cell>
          <cell r="L674" t="str">
            <v>hari</v>
          </cell>
          <cell r="M674" t="e">
            <v>#N/A</v>
          </cell>
          <cell r="N674" t="e">
            <v>#N/A</v>
          </cell>
          <cell r="O674" t="str">
            <v>Pesawat Terbang</v>
          </cell>
          <cell r="Q674" t="e">
            <v>#N/A</v>
          </cell>
          <cell r="R674" t="e">
            <v>#N/A</v>
          </cell>
          <cell r="S674" t="e">
            <v>#N/A</v>
          </cell>
          <cell r="T674" t="e">
            <v>#N/A</v>
          </cell>
          <cell r="U674" t="e">
            <v>#N/A</v>
          </cell>
          <cell r="W674" t="e">
            <v>#N/A</v>
          </cell>
          <cell r="Z674" t="str">
            <v>F</v>
          </cell>
        </row>
        <row r="675">
          <cell r="A675">
            <v>668</v>
          </cell>
          <cell r="C675">
            <v>0</v>
          </cell>
          <cell r="D675" t="e">
            <v>#N/A</v>
          </cell>
          <cell r="E675" t="e">
            <v>#N/A</v>
          </cell>
          <cell r="F675" t="e">
            <v>#N/A</v>
          </cell>
          <cell r="H675" t="e">
            <v>#N/A</v>
          </cell>
          <cell r="K675">
            <v>1</v>
          </cell>
          <cell r="L675" t="str">
            <v>hari</v>
          </cell>
          <cell r="M675" t="e">
            <v>#N/A</v>
          </cell>
          <cell r="N675" t="e">
            <v>#N/A</v>
          </cell>
          <cell r="O675" t="str">
            <v>Pesawat Terbang</v>
          </cell>
          <cell r="Q675" t="e">
            <v>#N/A</v>
          </cell>
          <cell r="R675" t="e">
            <v>#N/A</v>
          </cell>
          <cell r="S675" t="e">
            <v>#N/A</v>
          </cell>
          <cell r="T675" t="e">
            <v>#N/A</v>
          </cell>
          <cell r="U675" t="e">
            <v>#N/A</v>
          </cell>
          <cell r="W675" t="e">
            <v>#N/A</v>
          </cell>
          <cell r="Z675" t="str">
            <v>F</v>
          </cell>
        </row>
        <row r="676">
          <cell r="A676">
            <v>669</v>
          </cell>
          <cell r="C676">
            <v>0</v>
          </cell>
          <cell r="D676" t="e">
            <v>#N/A</v>
          </cell>
          <cell r="E676" t="e">
            <v>#N/A</v>
          </cell>
          <cell r="F676" t="e">
            <v>#N/A</v>
          </cell>
          <cell r="H676" t="e">
            <v>#N/A</v>
          </cell>
          <cell r="K676">
            <v>1</v>
          </cell>
          <cell r="L676" t="str">
            <v>hari</v>
          </cell>
          <cell r="M676" t="e">
            <v>#N/A</v>
          </cell>
          <cell r="N676" t="e">
            <v>#N/A</v>
          </cell>
          <cell r="O676" t="str">
            <v>Pesawat Terbang</v>
          </cell>
          <cell r="Q676" t="e">
            <v>#N/A</v>
          </cell>
          <cell r="R676" t="e">
            <v>#N/A</v>
          </cell>
          <cell r="S676" t="e">
            <v>#N/A</v>
          </cell>
          <cell r="T676" t="e">
            <v>#N/A</v>
          </cell>
          <cell r="U676" t="e">
            <v>#N/A</v>
          </cell>
          <cell r="W676" t="e">
            <v>#N/A</v>
          </cell>
          <cell r="Z676" t="str">
            <v>F</v>
          </cell>
        </row>
        <row r="677">
          <cell r="A677">
            <v>670</v>
          </cell>
          <cell r="C677">
            <v>0</v>
          </cell>
          <cell r="D677" t="e">
            <v>#N/A</v>
          </cell>
          <cell r="E677" t="e">
            <v>#N/A</v>
          </cell>
          <cell r="F677" t="e">
            <v>#N/A</v>
          </cell>
          <cell r="H677" t="e">
            <v>#N/A</v>
          </cell>
          <cell r="K677">
            <v>1</v>
          </cell>
          <cell r="L677" t="str">
            <v>hari</v>
          </cell>
          <cell r="M677" t="e">
            <v>#N/A</v>
          </cell>
          <cell r="N677" t="e">
            <v>#N/A</v>
          </cell>
          <cell r="O677" t="str">
            <v>Pesawat Terbang</v>
          </cell>
          <cell r="Q677" t="e">
            <v>#N/A</v>
          </cell>
          <cell r="R677" t="e">
            <v>#N/A</v>
          </cell>
          <cell r="S677" t="e">
            <v>#N/A</v>
          </cell>
          <cell r="T677" t="e">
            <v>#N/A</v>
          </cell>
          <cell r="U677" t="e">
            <v>#N/A</v>
          </cell>
          <cell r="W677" t="e">
            <v>#N/A</v>
          </cell>
          <cell r="Z677" t="str">
            <v>F</v>
          </cell>
        </row>
        <row r="678">
          <cell r="A678">
            <v>671</v>
          </cell>
          <cell r="C678">
            <v>0</v>
          </cell>
          <cell r="D678" t="e">
            <v>#N/A</v>
          </cell>
          <cell r="E678" t="e">
            <v>#N/A</v>
          </cell>
          <cell r="F678" t="e">
            <v>#N/A</v>
          </cell>
          <cell r="H678" t="e">
            <v>#N/A</v>
          </cell>
          <cell r="K678">
            <v>1</v>
          </cell>
          <cell r="L678" t="str">
            <v>hari</v>
          </cell>
          <cell r="M678" t="e">
            <v>#N/A</v>
          </cell>
          <cell r="N678" t="e">
            <v>#N/A</v>
          </cell>
          <cell r="O678" t="str">
            <v>Pesawat Terbang</v>
          </cell>
          <cell r="Q678" t="e">
            <v>#N/A</v>
          </cell>
          <cell r="R678" t="e">
            <v>#N/A</v>
          </cell>
          <cell r="S678" t="e">
            <v>#N/A</v>
          </cell>
          <cell r="T678" t="e">
            <v>#N/A</v>
          </cell>
          <cell r="U678" t="e">
            <v>#N/A</v>
          </cell>
          <cell r="W678" t="e">
            <v>#N/A</v>
          </cell>
          <cell r="Z678" t="str">
            <v>F</v>
          </cell>
        </row>
        <row r="679">
          <cell r="A679">
            <v>672</v>
          </cell>
          <cell r="C679">
            <v>0</v>
          </cell>
          <cell r="D679" t="e">
            <v>#N/A</v>
          </cell>
          <cell r="E679" t="e">
            <v>#N/A</v>
          </cell>
          <cell r="F679" t="e">
            <v>#N/A</v>
          </cell>
          <cell r="H679" t="e">
            <v>#N/A</v>
          </cell>
          <cell r="K679">
            <v>1</v>
          </cell>
          <cell r="L679" t="str">
            <v>hari</v>
          </cell>
          <cell r="M679" t="e">
            <v>#N/A</v>
          </cell>
          <cell r="N679" t="e">
            <v>#N/A</v>
          </cell>
          <cell r="O679" t="str">
            <v>Pesawat Terbang</v>
          </cell>
          <cell r="Q679" t="e">
            <v>#N/A</v>
          </cell>
          <cell r="R679" t="e">
            <v>#N/A</v>
          </cell>
          <cell r="S679" t="e">
            <v>#N/A</v>
          </cell>
          <cell r="T679" t="e">
            <v>#N/A</v>
          </cell>
          <cell r="U679" t="e">
            <v>#N/A</v>
          </cell>
          <cell r="W679" t="e">
            <v>#N/A</v>
          </cell>
          <cell r="Z679" t="str">
            <v>F</v>
          </cell>
        </row>
        <row r="680">
          <cell r="A680">
            <v>673</v>
          </cell>
          <cell r="C680">
            <v>0</v>
          </cell>
          <cell r="D680" t="e">
            <v>#N/A</v>
          </cell>
          <cell r="E680" t="e">
            <v>#N/A</v>
          </cell>
          <cell r="F680" t="e">
            <v>#N/A</v>
          </cell>
          <cell r="H680" t="e">
            <v>#N/A</v>
          </cell>
          <cell r="K680">
            <v>1</v>
          </cell>
          <cell r="L680" t="str">
            <v>hari</v>
          </cell>
          <cell r="M680" t="e">
            <v>#N/A</v>
          </cell>
          <cell r="N680" t="e">
            <v>#N/A</v>
          </cell>
          <cell r="O680" t="str">
            <v>Pesawat Terbang</v>
          </cell>
          <cell r="Q680" t="e">
            <v>#N/A</v>
          </cell>
          <cell r="R680" t="e">
            <v>#N/A</v>
          </cell>
          <cell r="S680" t="e">
            <v>#N/A</v>
          </cell>
          <cell r="T680" t="e">
            <v>#N/A</v>
          </cell>
          <cell r="U680" t="e">
            <v>#N/A</v>
          </cell>
          <cell r="W680" t="e">
            <v>#N/A</v>
          </cell>
          <cell r="Z680" t="str">
            <v>F</v>
          </cell>
        </row>
        <row r="681">
          <cell r="A681">
            <v>674</v>
          </cell>
          <cell r="C681">
            <v>0</v>
          </cell>
          <cell r="D681" t="e">
            <v>#N/A</v>
          </cell>
          <cell r="E681" t="e">
            <v>#N/A</v>
          </cell>
          <cell r="F681" t="e">
            <v>#N/A</v>
          </cell>
          <cell r="H681" t="e">
            <v>#N/A</v>
          </cell>
          <cell r="K681">
            <v>1</v>
          </cell>
          <cell r="L681" t="str">
            <v>hari</v>
          </cell>
          <cell r="M681" t="e">
            <v>#N/A</v>
          </cell>
          <cell r="N681" t="e">
            <v>#N/A</v>
          </cell>
          <cell r="O681" t="str">
            <v>Pesawat Terbang</v>
          </cell>
          <cell r="Q681" t="e">
            <v>#N/A</v>
          </cell>
          <cell r="R681" t="e">
            <v>#N/A</v>
          </cell>
          <cell r="S681" t="e">
            <v>#N/A</v>
          </cell>
          <cell r="T681" t="e">
            <v>#N/A</v>
          </cell>
          <cell r="U681" t="e">
            <v>#N/A</v>
          </cell>
          <cell r="W681" t="e">
            <v>#N/A</v>
          </cell>
          <cell r="Z681" t="str">
            <v>F</v>
          </cell>
        </row>
        <row r="682">
          <cell r="A682">
            <v>675</v>
          </cell>
          <cell r="C682">
            <v>0</v>
          </cell>
          <cell r="D682" t="e">
            <v>#N/A</v>
          </cell>
          <cell r="E682" t="e">
            <v>#N/A</v>
          </cell>
          <cell r="F682" t="e">
            <v>#N/A</v>
          </cell>
          <cell r="H682" t="e">
            <v>#N/A</v>
          </cell>
          <cell r="K682">
            <v>1</v>
          </cell>
          <cell r="L682" t="str">
            <v>hari</v>
          </cell>
          <cell r="M682" t="e">
            <v>#N/A</v>
          </cell>
          <cell r="N682" t="e">
            <v>#N/A</v>
          </cell>
          <cell r="O682" t="str">
            <v>Pesawat Terbang</v>
          </cell>
          <cell r="Q682" t="e">
            <v>#N/A</v>
          </cell>
          <cell r="R682" t="e">
            <v>#N/A</v>
          </cell>
          <cell r="S682" t="e">
            <v>#N/A</v>
          </cell>
          <cell r="T682" t="e">
            <v>#N/A</v>
          </cell>
          <cell r="U682" t="e">
            <v>#N/A</v>
          </cell>
          <cell r="W682" t="e">
            <v>#N/A</v>
          </cell>
          <cell r="Z682" t="str">
            <v>F</v>
          </cell>
        </row>
        <row r="683">
          <cell r="A683">
            <v>676</v>
          </cell>
          <cell r="C683">
            <v>0</v>
          </cell>
          <cell r="D683" t="e">
            <v>#N/A</v>
          </cell>
          <cell r="E683" t="e">
            <v>#N/A</v>
          </cell>
          <cell r="F683" t="e">
            <v>#N/A</v>
          </cell>
          <cell r="H683" t="e">
            <v>#N/A</v>
          </cell>
          <cell r="K683">
            <v>1</v>
          </cell>
          <cell r="L683" t="str">
            <v>hari</v>
          </cell>
          <cell r="M683" t="e">
            <v>#N/A</v>
          </cell>
          <cell r="N683" t="e">
            <v>#N/A</v>
          </cell>
          <cell r="O683" t="str">
            <v>Pesawat Terbang</v>
          </cell>
          <cell r="Q683" t="e">
            <v>#N/A</v>
          </cell>
          <cell r="R683" t="e">
            <v>#N/A</v>
          </cell>
          <cell r="S683" t="e">
            <v>#N/A</v>
          </cell>
          <cell r="T683" t="e">
            <v>#N/A</v>
          </cell>
          <cell r="U683" t="e">
            <v>#N/A</v>
          </cell>
          <cell r="W683" t="e">
            <v>#N/A</v>
          </cell>
          <cell r="Z683" t="str">
            <v>F</v>
          </cell>
        </row>
        <row r="684">
          <cell r="A684">
            <v>677</v>
          </cell>
          <cell r="C684">
            <v>0</v>
          </cell>
          <cell r="D684" t="e">
            <v>#N/A</v>
          </cell>
          <cell r="E684" t="e">
            <v>#N/A</v>
          </cell>
          <cell r="F684" t="e">
            <v>#N/A</v>
          </cell>
          <cell r="H684" t="e">
            <v>#N/A</v>
          </cell>
          <cell r="K684">
            <v>1</v>
          </cell>
          <cell r="L684" t="str">
            <v>hari</v>
          </cell>
          <cell r="M684" t="e">
            <v>#N/A</v>
          </cell>
          <cell r="N684" t="e">
            <v>#N/A</v>
          </cell>
          <cell r="O684" t="str">
            <v>Pesawat Terbang</v>
          </cell>
          <cell r="Q684" t="e">
            <v>#N/A</v>
          </cell>
          <cell r="R684" t="e">
            <v>#N/A</v>
          </cell>
          <cell r="S684" t="e">
            <v>#N/A</v>
          </cell>
          <cell r="T684" t="e">
            <v>#N/A</v>
          </cell>
          <cell r="U684" t="e">
            <v>#N/A</v>
          </cell>
          <cell r="W684" t="e">
            <v>#N/A</v>
          </cell>
          <cell r="Z684" t="str">
            <v>F</v>
          </cell>
        </row>
        <row r="685">
          <cell r="A685">
            <v>678</v>
          </cell>
          <cell r="C685">
            <v>0</v>
          </cell>
          <cell r="D685" t="e">
            <v>#N/A</v>
          </cell>
          <cell r="E685" t="e">
            <v>#N/A</v>
          </cell>
          <cell r="F685" t="e">
            <v>#N/A</v>
          </cell>
          <cell r="H685" t="e">
            <v>#N/A</v>
          </cell>
          <cell r="K685">
            <v>1</v>
          </cell>
          <cell r="L685" t="str">
            <v>hari</v>
          </cell>
          <cell r="M685" t="e">
            <v>#N/A</v>
          </cell>
          <cell r="N685" t="e">
            <v>#N/A</v>
          </cell>
          <cell r="O685" t="str">
            <v>Pesawat Terbang</v>
          </cell>
          <cell r="Q685" t="e">
            <v>#N/A</v>
          </cell>
          <cell r="R685" t="e">
            <v>#N/A</v>
          </cell>
          <cell r="S685" t="e">
            <v>#N/A</v>
          </cell>
          <cell r="T685" t="e">
            <v>#N/A</v>
          </cell>
          <cell r="U685" t="e">
            <v>#N/A</v>
          </cell>
          <cell r="W685" t="e">
            <v>#N/A</v>
          </cell>
          <cell r="Z685" t="str">
            <v>F</v>
          </cell>
        </row>
        <row r="686">
          <cell r="A686">
            <v>679</v>
          </cell>
          <cell r="C686">
            <v>0</v>
          </cell>
          <cell r="D686" t="e">
            <v>#N/A</v>
          </cell>
          <cell r="E686" t="e">
            <v>#N/A</v>
          </cell>
          <cell r="F686" t="e">
            <v>#N/A</v>
          </cell>
          <cell r="H686" t="e">
            <v>#N/A</v>
          </cell>
          <cell r="K686">
            <v>1</v>
          </cell>
          <cell r="L686" t="str">
            <v>hari</v>
          </cell>
          <cell r="M686" t="e">
            <v>#N/A</v>
          </cell>
          <cell r="N686" t="e">
            <v>#N/A</v>
          </cell>
          <cell r="O686" t="str">
            <v>Pesawat Terbang</v>
          </cell>
          <cell r="Q686" t="e">
            <v>#N/A</v>
          </cell>
          <cell r="R686" t="e">
            <v>#N/A</v>
          </cell>
          <cell r="S686" t="e">
            <v>#N/A</v>
          </cell>
          <cell r="T686" t="e">
            <v>#N/A</v>
          </cell>
          <cell r="U686" t="e">
            <v>#N/A</v>
          </cell>
          <cell r="W686" t="e">
            <v>#N/A</v>
          </cell>
          <cell r="Z686" t="str">
            <v>F</v>
          </cell>
        </row>
        <row r="687">
          <cell r="A687">
            <v>680</v>
          </cell>
          <cell r="C687">
            <v>0</v>
          </cell>
          <cell r="D687" t="e">
            <v>#N/A</v>
          </cell>
          <cell r="E687" t="e">
            <v>#N/A</v>
          </cell>
          <cell r="F687" t="e">
            <v>#N/A</v>
          </cell>
          <cell r="H687" t="e">
            <v>#N/A</v>
          </cell>
          <cell r="K687">
            <v>1</v>
          </cell>
          <cell r="L687" t="str">
            <v>hari</v>
          </cell>
          <cell r="M687" t="e">
            <v>#N/A</v>
          </cell>
          <cell r="N687" t="e">
            <v>#N/A</v>
          </cell>
          <cell r="O687" t="str">
            <v>Pesawat Terbang</v>
          </cell>
          <cell r="Q687" t="e">
            <v>#N/A</v>
          </cell>
          <cell r="R687" t="e">
            <v>#N/A</v>
          </cell>
          <cell r="S687" t="e">
            <v>#N/A</v>
          </cell>
          <cell r="T687" t="e">
            <v>#N/A</v>
          </cell>
          <cell r="U687" t="e">
            <v>#N/A</v>
          </cell>
          <cell r="W687" t="e">
            <v>#N/A</v>
          </cell>
          <cell r="Z687" t="str">
            <v>F</v>
          </cell>
        </row>
        <row r="688">
          <cell r="A688">
            <v>681</v>
          </cell>
          <cell r="C688">
            <v>0</v>
          </cell>
          <cell r="D688" t="e">
            <v>#N/A</v>
          </cell>
          <cell r="E688" t="e">
            <v>#N/A</v>
          </cell>
          <cell r="F688" t="e">
            <v>#N/A</v>
          </cell>
          <cell r="H688" t="e">
            <v>#N/A</v>
          </cell>
          <cell r="K688">
            <v>1</v>
          </cell>
          <cell r="L688" t="str">
            <v>hari</v>
          </cell>
          <cell r="M688" t="e">
            <v>#N/A</v>
          </cell>
          <cell r="N688" t="e">
            <v>#N/A</v>
          </cell>
          <cell r="O688" t="str">
            <v>Pesawat Terbang</v>
          </cell>
          <cell r="Q688" t="e">
            <v>#N/A</v>
          </cell>
          <cell r="R688" t="e">
            <v>#N/A</v>
          </cell>
          <cell r="S688" t="e">
            <v>#N/A</v>
          </cell>
          <cell r="T688" t="e">
            <v>#N/A</v>
          </cell>
          <cell r="U688" t="e">
            <v>#N/A</v>
          </cell>
          <cell r="W688" t="e">
            <v>#N/A</v>
          </cell>
          <cell r="Z688" t="str">
            <v>F</v>
          </cell>
        </row>
        <row r="689">
          <cell r="A689">
            <v>682</v>
          </cell>
          <cell r="C689">
            <v>0</v>
          </cell>
          <cell r="D689" t="e">
            <v>#N/A</v>
          </cell>
          <cell r="E689" t="e">
            <v>#N/A</v>
          </cell>
          <cell r="F689" t="e">
            <v>#N/A</v>
          </cell>
          <cell r="H689" t="e">
            <v>#N/A</v>
          </cell>
          <cell r="K689">
            <v>1</v>
          </cell>
          <cell r="L689" t="str">
            <v>hari</v>
          </cell>
          <cell r="M689" t="e">
            <v>#N/A</v>
          </cell>
          <cell r="N689" t="e">
            <v>#N/A</v>
          </cell>
          <cell r="O689" t="str">
            <v>Pesawat Terbang</v>
          </cell>
          <cell r="Q689" t="e">
            <v>#N/A</v>
          </cell>
          <cell r="R689" t="e">
            <v>#N/A</v>
          </cell>
          <cell r="S689" t="e">
            <v>#N/A</v>
          </cell>
          <cell r="T689" t="e">
            <v>#N/A</v>
          </cell>
          <cell r="U689" t="e">
            <v>#N/A</v>
          </cell>
          <cell r="W689" t="e">
            <v>#N/A</v>
          </cell>
          <cell r="Z689" t="str">
            <v>F</v>
          </cell>
        </row>
        <row r="690">
          <cell r="A690">
            <v>683</v>
          </cell>
          <cell r="C690">
            <v>0</v>
          </cell>
          <cell r="D690" t="e">
            <v>#N/A</v>
          </cell>
          <cell r="E690" t="e">
            <v>#N/A</v>
          </cell>
          <cell r="F690" t="e">
            <v>#N/A</v>
          </cell>
          <cell r="H690" t="e">
            <v>#N/A</v>
          </cell>
          <cell r="K690">
            <v>1</v>
          </cell>
          <cell r="L690" t="str">
            <v>hari</v>
          </cell>
          <cell r="M690" t="e">
            <v>#N/A</v>
          </cell>
          <cell r="N690" t="e">
            <v>#N/A</v>
          </cell>
          <cell r="O690" t="str">
            <v>Pesawat Terbang</v>
          </cell>
          <cell r="Q690" t="e">
            <v>#N/A</v>
          </cell>
          <cell r="R690" t="e">
            <v>#N/A</v>
          </cell>
          <cell r="S690" t="e">
            <v>#N/A</v>
          </cell>
          <cell r="T690" t="e">
            <v>#N/A</v>
          </cell>
          <cell r="U690" t="e">
            <v>#N/A</v>
          </cell>
          <cell r="W690" t="e">
            <v>#N/A</v>
          </cell>
          <cell r="Z690" t="str">
            <v>F</v>
          </cell>
        </row>
        <row r="691">
          <cell r="A691">
            <v>684</v>
          </cell>
          <cell r="C691">
            <v>0</v>
          </cell>
          <cell r="D691" t="e">
            <v>#N/A</v>
          </cell>
          <cell r="E691" t="e">
            <v>#N/A</v>
          </cell>
          <cell r="F691" t="e">
            <v>#N/A</v>
          </cell>
          <cell r="H691" t="e">
            <v>#N/A</v>
          </cell>
          <cell r="K691">
            <v>1</v>
          </cell>
          <cell r="L691" t="str">
            <v>hari</v>
          </cell>
          <cell r="M691" t="e">
            <v>#N/A</v>
          </cell>
          <cell r="N691" t="e">
            <v>#N/A</v>
          </cell>
          <cell r="O691" t="str">
            <v>Pesawat Terbang</v>
          </cell>
          <cell r="Q691" t="e">
            <v>#N/A</v>
          </cell>
          <cell r="R691" t="e">
            <v>#N/A</v>
          </cell>
          <cell r="S691" t="e">
            <v>#N/A</v>
          </cell>
          <cell r="T691" t="e">
            <v>#N/A</v>
          </cell>
          <cell r="U691" t="e">
            <v>#N/A</v>
          </cell>
          <cell r="W691" t="e">
            <v>#N/A</v>
          </cell>
          <cell r="Z691" t="str">
            <v>F</v>
          </cell>
        </row>
        <row r="692">
          <cell r="A692">
            <v>685</v>
          </cell>
          <cell r="C692">
            <v>0</v>
          </cell>
          <cell r="D692" t="e">
            <v>#N/A</v>
          </cell>
          <cell r="E692" t="e">
            <v>#N/A</v>
          </cell>
          <cell r="F692" t="e">
            <v>#N/A</v>
          </cell>
          <cell r="H692" t="e">
            <v>#N/A</v>
          </cell>
          <cell r="K692">
            <v>1</v>
          </cell>
          <cell r="L692" t="str">
            <v>hari</v>
          </cell>
          <cell r="M692" t="e">
            <v>#N/A</v>
          </cell>
          <cell r="N692" t="e">
            <v>#N/A</v>
          </cell>
          <cell r="O692" t="str">
            <v>Pesawat Terbang</v>
          </cell>
          <cell r="Q692" t="e">
            <v>#N/A</v>
          </cell>
          <cell r="R692" t="e">
            <v>#N/A</v>
          </cell>
          <cell r="S692" t="e">
            <v>#N/A</v>
          </cell>
          <cell r="T692" t="e">
            <v>#N/A</v>
          </cell>
          <cell r="U692" t="e">
            <v>#N/A</v>
          </cell>
          <cell r="W692" t="e">
            <v>#N/A</v>
          </cell>
          <cell r="Z692" t="str">
            <v>F</v>
          </cell>
        </row>
        <row r="693">
          <cell r="A693">
            <v>686</v>
          </cell>
          <cell r="C693">
            <v>0</v>
          </cell>
          <cell r="D693" t="e">
            <v>#N/A</v>
          </cell>
          <cell r="E693" t="e">
            <v>#N/A</v>
          </cell>
          <cell r="F693" t="e">
            <v>#N/A</v>
          </cell>
          <cell r="H693" t="e">
            <v>#N/A</v>
          </cell>
          <cell r="K693">
            <v>1</v>
          </cell>
          <cell r="L693" t="str">
            <v>hari</v>
          </cell>
          <cell r="M693" t="e">
            <v>#N/A</v>
          </cell>
          <cell r="N693" t="e">
            <v>#N/A</v>
          </cell>
          <cell r="O693" t="str">
            <v>Pesawat Terbang</v>
          </cell>
          <cell r="Q693" t="e">
            <v>#N/A</v>
          </cell>
          <cell r="R693" t="e">
            <v>#N/A</v>
          </cell>
          <cell r="S693" t="e">
            <v>#N/A</v>
          </cell>
          <cell r="T693" t="e">
            <v>#N/A</v>
          </cell>
          <cell r="U693" t="e">
            <v>#N/A</v>
          </cell>
          <cell r="W693" t="e">
            <v>#N/A</v>
          </cell>
          <cell r="Z693" t="str">
            <v>F</v>
          </cell>
        </row>
        <row r="694">
          <cell r="A694">
            <v>687</v>
          </cell>
          <cell r="C694">
            <v>0</v>
          </cell>
          <cell r="D694" t="e">
            <v>#N/A</v>
          </cell>
          <cell r="E694" t="e">
            <v>#N/A</v>
          </cell>
          <cell r="F694" t="e">
            <v>#N/A</v>
          </cell>
          <cell r="H694" t="e">
            <v>#N/A</v>
          </cell>
          <cell r="K694">
            <v>1</v>
          </cell>
          <cell r="L694" t="str">
            <v>hari</v>
          </cell>
          <cell r="M694" t="e">
            <v>#N/A</v>
          </cell>
          <cell r="N694" t="e">
            <v>#N/A</v>
          </cell>
          <cell r="O694" t="str">
            <v>Pesawat Terbang</v>
          </cell>
          <cell r="Q694" t="e">
            <v>#N/A</v>
          </cell>
          <cell r="R694" t="e">
            <v>#N/A</v>
          </cell>
          <cell r="S694" t="e">
            <v>#N/A</v>
          </cell>
          <cell r="T694" t="e">
            <v>#N/A</v>
          </cell>
          <cell r="U694" t="e">
            <v>#N/A</v>
          </cell>
          <cell r="W694" t="e">
            <v>#N/A</v>
          </cell>
          <cell r="Z694" t="str">
            <v>F</v>
          </cell>
        </row>
        <row r="695">
          <cell r="A695">
            <v>688</v>
          </cell>
          <cell r="C695">
            <v>0</v>
          </cell>
          <cell r="D695" t="e">
            <v>#N/A</v>
          </cell>
          <cell r="E695" t="e">
            <v>#N/A</v>
          </cell>
          <cell r="F695" t="e">
            <v>#N/A</v>
          </cell>
          <cell r="H695" t="e">
            <v>#N/A</v>
          </cell>
          <cell r="K695">
            <v>1</v>
          </cell>
          <cell r="L695" t="str">
            <v>hari</v>
          </cell>
          <cell r="M695" t="e">
            <v>#N/A</v>
          </cell>
          <cell r="N695" t="e">
            <v>#N/A</v>
          </cell>
          <cell r="O695" t="str">
            <v>Pesawat Terbang</v>
          </cell>
          <cell r="Q695" t="e">
            <v>#N/A</v>
          </cell>
          <cell r="R695" t="e">
            <v>#N/A</v>
          </cell>
          <cell r="S695" t="e">
            <v>#N/A</v>
          </cell>
          <cell r="T695" t="e">
            <v>#N/A</v>
          </cell>
          <cell r="U695" t="e">
            <v>#N/A</v>
          </cell>
          <cell r="W695" t="e">
            <v>#N/A</v>
          </cell>
          <cell r="Z695" t="str">
            <v>F</v>
          </cell>
        </row>
        <row r="696">
          <cell r="A696">
            <v>689</v>
          </cell>
          <cell r="C696">
            <v>0</v>
          </cell>
          <cell r="D696" t="e">
            <v>#N/A</v>
          </cell>
          <cell r="E696" t="e">
            <v>#N/A</v>
          </cell>
          <cell r="F696" t="e">
            <v>#N/A</v>
          </cell>
          <cell r="H696" t="e">
            <v>#N/A</v>
          </cell>
          <cell r="K696">
            <v>1</v>
          </cell>
          <cell r="L696" t="str">
            <v>hari</v>
          </cell>
          <cell r="M696" t="e">
            <v>#N/A</v>
          </cell>
          <cell r="N696" t="e">
            <v>#N/A</v>
          </cell>
          <cell r="O696" t="str">
            <v>Pesawat Terbang</v>
          </cell>
          <cell r="Q696" t="e">
            <v>#N/A</v>
          </cell>
          <cell r="R696" t="e">
            <v>#N/A</v>
          </cell>
          <cell r="S696" t="e">
            <v>#N/A</v>
          </cell>
          <cell r="T696" t="e">
            <v>#N/A</v>
          </cell>
          <cell r="U696" t="e">
            <v>#N/A</v>
          </cell>
          <cell r="W696" t="e">
            <v>#N/A</v>
          </cell>
          <cell r="Z696" t="str">
            <v>F</v>
          </cell>
        </row>
        <row r="697">
          <cell r="A697">
            <v>690</v>
          </cell>
          <cell r="C697">
            <v>0</v>
          </cell>
          <cell r="D697" t="e">
            <v>#N/A</v>
          </cell>
          <cell r="E697" t="e">
            <v>#N/A</v>
          </cell>
          <cell r="F697" t="e">
            <v>#N/A</v>
          </cell>
          <cell r="H697" t="e">
            <v>#N/A</v>
          </cell>
          <cell r="K697">
            <v>1</v>
          </cell>
          <cell r="L697" t="str">
            <v>hari</v>
          </cell>
          <cell r="M697" t="e">
            <v>#N/A</v>
          </cell>
          <cell r="N697" t="e">
            <v>#N/A</v>
          </cell>
          <cell r="O697" t="str">
            <v>Pesawat Terbang</v>
          </cell>
          <cell r="Q697" t="e">
            <v>#N/A</v>
          </cell>
          <cell r="R697" t="e">
            <v>#N/A</v>
          </cell>
          <cell r="S697" t="e">
            <v>#N/A</v>
          </cell>
          <cell r="T697" t="e">
            <v>#N/A</v>
          </cell>
          <cell r="U697" t="e">
            <v>#N/A</v>
          </cell>
          <cell r="W697" t="e">
            <v>#N/A</v>
          </cell>
          <cell r="Z697" t="str">
            <v>F</v>
          </cell>
        </row>
        <row r="698">
          <cell r="A698">
            <v>691</v>
          </cell>
          <cell r="C698">
            <v>0</v>
          </cell>
          <cell r="D698" t="e">
            <v>#N/A</v>
          </cell>
          <cell r="E698" t="e">
            <v>#N/A</v>
          </cell>
          <cell r="F698" t="e">
            <v>#N/A</v>
          </cell>
          <cell r="H698" t="e">
            <v>#N/A</v>
          </cell>
          <cell r="K698">
            <v>1</v>
          </cell>
          <cell r="L698" t="str">
            <v>hari</v>
          </cell>
          <cell r="M698" t="e">
            <v>#N/A</v>
          </cell>
          <cell r="N698" t="e">
            <v>#N/A</v>
          </cell>
          <cell r="O698" t="str">
            <v>Pesawat Terbang</v>
          </cell>
          <cell r="Q698" t="e">
            <v>#N/A</v>
          </cell>
          <cell r="R698" t="e">
            <v>#N/A</v>
          </cell>
          <cell r="S698" t="e">
            <v>#N/A</v>
          </cell>
          <cell r="T698" t="e">
            <v>#N/A</v>
          </cell>
          <cell r="U698" t="e">
            <v>#N/A</v>
          </cell>
          <cell r="W698" t="e">
            <v>#N/A</v>
          </cell>
          <cell r="Z698" t="str">
            <v>F</v>
          </cell>
        </row>
        <row r="699">
          <cell r="A699">
            <v>692</v>
          </cell>
          <cell r="C699">
            <v>0</v>
          </cell>
          <cell r="D699" t="e">
            <v>#N/A</v>
          </cell>
          <cell r="E699" t="e">
            <v>#N/A</v>
          </cell>
          <cell r="F699" t="e">
            <v>#N/A</v>
          </cell>
          <cell r="H699" t="e">
            <v>#N/A</v>
          </cell>
          <cell r="K699">
            <v>1</v>
          </cell>
          <cell r="L699" t="str">
            <v>hari</v>
          </cell>
          <cell r="M699" t="e">
            <v>#N/A</v>
          </cell>
          <cell r="N699" t="e">
            <v>#N/A</v>
          </cell>
          <cell r="O699" t="str">
            <v>Pesawat Terbang</v>
          </cell>
          <cell r="Q699" t="e">
            <v>#N/A</v>
          </cell>
          <cell r="R699" t="e">
            <v>#N/A</v>
          </cell>
          <cell r="S699" t="e">
            <v>#N/A</v>
          </cell>
          <cell r="T699" t="e">
            <v>#N/A</v>
          </cell>
          <cell r="U699" t="e">
            <v>#N/A</v>
          </cell>
          <cell r="W699" t="e">
            <v>#N/A</v>
          </cell>
          <cell r="Z699" t="str">
            <v>F</v>
          </cell>
        </row>
        <row r="700">
          <cell r="A700">
            <v>693</v>
          </cell>
          <cell r="C700">
            <v>0</v>
          </cell>
          <cell r="D700" t="e">
            <v>#N/A</v>
          </cell>
          <cell r="E700" t="e">
            <v>#N/A</v>
          </cell>
          <cell r="F700" t="e">
            <v>#N/A</v>
          </cell>
          <cell r="H700" t="e">
            <v>#N/A</v>
          </cell>
          <cell r="K700">
            <v>1</v>
          </cell>
          <cell r="L700" t="str">
            <v>hari</v>
          </cell>
          <cell r="M700" t="e">
            <v>#N/A</v>
          </cell>
          <cell r="N700" t="e">
            <v>#N/A</v>
          </cell>
          <cell r="O700" t="str">
            <v>Pesawat Terbang</v>
          </cell>
          <cell r="Q700" t="e">
            <v>#N/A</v>
          </cell>
          <cell r="R700" t="e">
            <v>#N/A</v>
          </cell>
          <cell r="S700" t="e">
            <v>#N/A</v>
          </cell>
          <cell r="T700" t="e">
            <v>#N/A</v>
          </cell>
          <cell r="U700" t="e">
            <v>#N/A</v>
          </cell>
          <cell r="W700" t="e">
            <v>#N/A</v>
          </cell>
          <cell r="Z700" t="str">
            <v>F</v>
          </cell>
        </row>
        <row r="701">
          <cell r="A701">
            <v>694</v>
          </cell>
          <cell r="C701">
            <v>0</v>
          </cell>
          <cell r="D701" t="e">
            <v>#N/A</v>
          </cell>
          <cell r="E701" t="e">
            <v>#N/A</v>
          </cell>
          <cell r="F701" t="e">
            <v>#N/A</v>
          </cell>
          <cell r="H701" t="e">
            <v>#N/A</v>
          </cell>
          <cell r="K701">
            <v>1</v>
          </cell>
          <cell r="L701" t="str">
            <v>hari</v>
          </cell>
          <cell r="M701" t="e">
            <v>#N/A</v>
          </cell>
          <cell r="N701" t="e">
            <v>#N/A</v>
          </cell>
          <cell r="O701" t="str">
            <v>Pesawat Terbang</v>
          </cell>
          <cell r="Q701" t="e">
            <v>#N/A</v>
          </cell>
          <cell r="R701" t="e">
            <v>#N/A</v>
          </cell>
          <cell r="S701" t="e">
            <v>#N/A</v>
          </cell>
          <cell r="T701" t="e">
            <v>#N/A</v>
          </cell>
          <cell r="U701" t="e">
            <v>#N/A</v>
          </cell>
          <cell r="W701" t="e">
            <v>#N/A</v>
          </cell>
          <cell r="Z701" t="str">
            <v>F</v>
          </cell>
        </row>
        <row r="702">
          <cell r="A702">
            <v>695</v>
          </cell>
          <cell r="C702">
            <v>0</v>
          </cell>
          <cell r="D702" t="e">
            <v>#N/A</v>
          </cell>
          <cell r="E702" t="e">
            <v>#N/A</v>
          </cell>
          <cell r="F702" t="e">
            <v>#N/A</v>
          </cell>
          <cell r="H702" t="e">
            <v>#N/A</v>
          </cell>
          <cell r="K702">
            <v>1</v>
          </cell>
          <cell r="L702" t="str">
            <v>hari</v>
          </cell>
          <cell r="M702" t="e">
            <v>#N/A</v>
          </cell>
          <cell r="N702" t="e">
            <v>#N/A</v>
          </cell>
          <cell r="O702" t="str">
            <v>Pesawat Terbang</v>
          </cell>
          <cell r="Q702" t="e">
            <v>#N/A</v>
          </cell>
          <cell r="R702" t="e">
            <v>#N/A</v>
          </cell>
          <cell r="S702" t="e">
            <v>#N/A</v>
          </cell>
          <cell r="T702" t="e">
            <v>#N/A</v>
          </cell>
          <cell r="U702" t="e">
            <v>#N/A</v>
          </cell>
          <cell r="W702" t="e">
            <v>#N/A</v>
          </cell>
          <cell r="Z702" t="str">
            <v>F</v>
          </cell>
        </row>
        <row r="703">
          <cell r="A703">
            <v>696</v>
          </cell>
          <cell r="C703">
            <v>0</v>
          </cell>
          <cell r="D703" t="e">
            <v>#N/A</v>
          </cell>
          <cell r="E703" t="e">
            <v>#N/A</v>
          </cell>
          <cell r="F703" t="e">
            <v>#N/A</v>
          </cell>
          <cell r="H703" t="e">
            <v>#N/A</v>
          </cell>
          <cell r="K703">
            <v>1</v>
          </cell>
          <cell r="L703" t="str">
            <v>hari</v>
          </cell>
          <cell r="M703" t="e">
            <v>#N/A</v>
          </cell>
          <cell r="N703" t="e">
            <v>#N/A</v>
          </cell>
          <cell r="O703" t="str">
            <v>Pesawat Terbang</v>
          </cell>
          <cell r="Q703" t="e">
            <v>#N/A</v>
          </cell>
          <cell r="R703" t="e">
            <v>#N/A</v>
          </cell>
          <cell r="S703" t="e">
            <v>#N/A</v>
          </cell>
          <cell r="T703" t="e">
            <v>#N/A</v>
          </cell>
          <cell r="U703" t="e">
            <v>#N/A</v>
          </cell>
          <cell r="W703" t="e">
            <v>#N/A</v>
          </cell>
          <cell r="Z703" t="str">
            <v>F</v>
          </cell>
        </row>
        <row r="704">
          <cell r="A704">
            <v>697</v>
          </cell>
          <cell r="C704">
            <v>0</v>
          </cell>
          <cell r="D704" t="e">
            <v>#N/A</v>
          </cell>
          <cell r="E704" t="e">
            <v>#N/A</v>
          </cell>
          <cell r="F704" t="e">
            <v>#N/A</v>
          </cell>
          <cell r="H704" t="e">
            <v>#N/A</v>
          </cell>
          <cell r="K704">
            <v>1</v>
          </cell>
          <cell r="L704" t="str">
            <v>hari</v>
          </cell>
          <cell r="M704" t="e">
            <v>#N/A</v>
          </cell>
          <cell r="N704" t="e">
            <v>#N/A</v>
          </cell>
          <cell r="O704" t="str">
            <v>Pesawat Terbang</v>
          </cell>
          <cell r="Q704" t="e">
            <v>#N/A</v>
          </cell>
          <cell r="R704" t="e">
            <v>#N/A</v>
          </cell>
          <cell r="S704" t="e">
            <v>#N/A</v>
          </cell>
          <cell r="T704" t="e">
            <v>#N/A</v>
          </cell>
          <cell r="U704" t="e">
            <v>#N/A</v>
          </cell>
          <cell r="W704" t="e">
            <v>#N/A</v>
          </cell>
          <cell r="Z704" t="str">
            <v>F</v>
          </cell>
        </row>
        <row r="705">
          <cell r="A705">
            <v>698</v>
          </cell>
          <cell r="C705">
            <v>0</v>
          </cell>
          <cell r="D705" t="e">
            <v>#N/A</v>
          </cell>
          <cell r="E705" t="e">
            <v>#N/A</v>
          </cell>
          <cell r="F705" t="e">
            <v>#N/A</v>
          </cell>
          <cell r="H705" t="e">
            <v>#N/A</v>
          </cell>
          <cell r="K705">
            <v>1</v>
          </cell>
          <cell r="L705" t="str">
            <v>hari</v>
          </cell>
          <cell r="M705" t="e">
            <v>#N/A</v>
          </cell>
          <cell r="N705" t="e">
            <v>#N/A</v>
          </cell>
          <cell r="O705" t="str">
            <v>Pesawat Terbang</v>
          </cell>
          <cell r="Q705" t="e">
            <v>#N/A</v>
          </cell>
          <cell r="R705" t="e">
            <v>#N/A</v>
          </cell>
          <cell r="S705" t="e">
            <v>#N/A</v>
          </cell>
          <cell r="T705" t="e">
            <v>#N/A</v>
          </cell>
          <cell r="U705" t="e">
            <v>#N/A</v>
          </cell>
          <cell r="W705" t="e">
            <v>#N/A</v>
          </cell>
          <cell r="Z705" t="str">
            <v>F</v>
          </cell>
        </row>
        <row r="706">
          <cell r="A706">
            <v>699</v>
          </cell>
          <cell r="C706">
            <v>0</v>
          </cell>
          <cell r="D706" t="e">
            <v>#N/A</v>
          </cell>
          <cell r="E706" t="e">
            <v>#N/A</v>
          </cell>
          <cell r="F706" t="e">
            <v>#N/A</v>
          </cell>
          <cell r="H706" t="e">
            <v>#N/A</v>
          </cell>
          <cell r="K706">
            <v>1</v>
          </cell>
          <cell r="L706" t="str">
            <v>hari</v>
          </cell>
          <cell r="M706" t="e">
            <v>#N/A</v>
          </cell>
          <cell r="N706" t="e">
            <v>#N/A</v>
          </cell>
          <cell r="O706" t="str">
            <v>Pesawat Terbang</v>
          </cell>
          <cell r="Q706" t="e">
            <v>#N/A</v>
          </cell>
          <cell r="R706" t="e">
            <v>#N/A</v>
          </cell>
          <cell r="S706" t="e">
            <v>#N/A</v>
          </cell>
          <cell r="T706" t="e">
            <v>#N/A</v>
          </cell>
          <cell r="U706" t="e">
            <v>#N/A</v>
          </cell>
          <cell r="W706" t="e">
            <v>#N/A</v>
          </cell>
          <cell r="Z706" t="str">
            <v>F</v>
          </cell>
        </row>
      </sheetData>
      <sheetData sheetId="1"/>
      <sheetData sheetId="2"/>
      <sheetData sheetId="3"/>
      <sheetData sheetId="4"/>
      <sheetData sheetId="5"/>
      <sheetData sheetId="6"/>
      <sheetData sheetId="7">
        <row r="3">
          <cell r="Q3" t="str">
            <v>I/A</v>
          </cell>
          <cell r="R3" t="str">
            <v xml:space="preserve">Juru Muda </v>
          </cell>
          <cell r="S3">
            <v>180000</v>
          </cell>
          <cell r="T3">
            <v>200000</v>
          </cell>
          <cell r="U3">
            <v>1</v>
          </cell>
        </row>
        <row r="4">
          <cell r="A4">
            <v>10163250</v>
          </cell>
          <cell r="B4" t="str">
            <v>Mursid</v>
          </cell>
          <cell r="C4" t="str">
            <v>III/C</v>
          </cell>
          <cell r="D4" t="str">
            <v xml:space="preserve">Penata </v>
          </cell>
          <cell r="E4">
            <v>260000</v>
          </cell>
          <cell r="F4" t="str">
            <v>Staf  Dit. Pelayanan Jasa Perkotaan Ditjen. Bangda.</v>
          </cell>
          <cell r="Q4" t="str">
            <v>I/B</v>
          </cell>
          <cell r="R4" t="str">
            <v>Juru Muda Tingkat I</v>
          </cell>
          <cell r="S4">
            <v>180000</v>
          </cell>
          <cell r="T4">
            <v>200000</v>
          </cell>
          <cell r="U4">
            <v>1</v>
          </cell>
        </row>
        <row r="5">
          <cell r="A5">
            <v>10247979</v>
          </cell>
          <cell r="B5" t="str">
            <v>Ir. Suprayitno, MA</v>
          </cell>
          <cell r="C5" t="str">
            <v>III/C</v>
          </cell>
          <cell r="D5" t="str">
            <v xml:space="preserve">Penata </v>
          </cell>
          <cell r="E5">
            <v>260000</v>
          </cell>
          <cell r="F5" t="str">
            <v>Kasi. Perencanaan dan Perancangan Ditjen. Bangda.</v>
          </cell>
          <cell r="H5" t="str">
            <v xml:space="preserve">Balikpapan </v>
          </cell>
          <cell r="I5">
            <v>350000</v>
          </cell>
          <cell r="K5" t="str">
            <v xml:space="preserve">Balikpapan </v>
          </cell>
          <cell r="L5">
            <v>550000</v>
          </cell>
          <cell r="M5">
            <v>385000</v>
          </cell>
          <cell r="N5">
            <v>220000</v>
          </cell>
          <cell r="Q5" t="str">
            <v>I/C</v>
          </cell>
          <cell r="R5" t="str">
            <v>Juru</v>
          </cell>
          <cell r="S5">
            <v>180000</v>
          </cell>
          <cell r="T5">
            <v>200000</v>
          </cell>
          <cell r="U5">
            <v>1</v>
          </cell>
        </row>
        <row r="6">
          <cell r="A6">
            <v>60075289</v>
          </cell>
          <cell r="B6" t="str">
            <v>TH. Yusuf</v>
          </cell>
          <cell r="C6" t="str">
            <v>III/D</v>
          </cell>
          <cell r="D6" t="str">
            <v>Penata Tingkat I</v>
          </cell>
          <cell r="E6">
            <v>260000</v>
          </cell>
          <cell r="F6" t="str">
            <v>Kasi. DPH  Dep. Keuangan</v>
          </cell>
          <cell r="H6" t="str">
            <v>Banda Aceh</v>
          </cell>
          <cell r="I6">
            <v>300000</v>
          </cell>
          <cell r="K6" t="str">
            <v>Banda Aceh</v>
          </cell>
          <cell r="L6">
            <v>500000</v>
          </cell>
          <cell r="M6">
            <v>363000</v>
          </cell>
          <cell r="N6">
            <v>220000</v>
          </cell>
        </row>
        <row r="7">
          <cell r="A7">
            <v>60084134</v>
          </cell>
          <cell r="B7" t="str">
            <v>Dodi Rahdiana</v>
          </cell>
          <cell r="C7" t="str">
            <v>III/A</v>
          </cell>
          <cell r="D7" t="str">
            <v xml:space="preserve">Penata Muda </v>
          </cell>
          <cell r="E7">
            <v>260000</v>
          </cell>
          <cell r="F7" t="str">
            <v>Staf  Dep. Keuangan</v>
          </cell>
          <cell r="H7" t="str">
            <v xml:space="preserve">Bandar Lampung </v>
          </cell>
          <cell r="I7">
            <v>300000</v>
          </cell>
          <cell r="K7" t="str">
            <v xml:space="preserve">Bandar Lampung </v>
          </cell>
          <cell r="L7">
            <v>360000</v>
          </cell>
          <cell r="M7">
            <v>330000</v>
          </cell>
          <cell r="N7">
            <v>215000</v>
          </cell>
          <cell r="Q7" t="str">
            <v>I/D</v>
          </cell>
          <cell r="R7" t="str">
            <v>Juru Tingkat I</v>
          </cell>
          <cell r="S7">
            <v>180000</v>
          </cell>
          <cell r="T7">
            <v>200000</v>
          </cell>
          <cell r="U7">
            <v>1</v>
          </cell>
        </row>
        <row r="8">
          <cell r="A8">
            <v>60098740</v>
          </cell>
          <cell r="B8" t="str">
            <v>Ahdian Fahmi</v>
          </cell>
          <cell r="C8" t="str">
            <v>II/D</v>
          </cell>
          <cell r="D8" t="str">
            <v xml:space="preserve">Pengatur Tingkat I </v>
          </cell>
          <cell r="E8">
            <v>220000</v>
          </cell>
          <cell r="F8" t="str">
            <v>Staf  Dep. Keuangan</v>
          </cell>
          <cell r="H8" t="str">
            <v>Bandung</v>
          </cell>
          <cell r="I8">
            <v>350000</v>
          </cell>
          <cell r="K8" t="str">
            <v>Bandung</v>
          </cell>
          <cell r="L8">
            <v>510000</v>
          </cell>
          <cell r="M8">
            <v>410000</v>
          </cell>
          <cell r="N8">
            <v>275000</v>
          </cell>
          <cell r="Q8" t="str">
            <v>II/A</v>
          </cell>
          <cell r="R8" t="str">
            <v xml:space="preserve">Pengatur Muda </v>
          </cell>
          <cell r="S8">
            <v>220000</v>
          </cell>
          <cell r="T8">
            <v>240000</v>
          </cell>
          <cell r="U8">
            <v>1</v>
          </cell>
        </row>
        <row r="9">
          <cell r="A9">
            <v>60100094</v>
          </cell>
          <cell r="B9" t="str">
            <v>Mahmud Azhari</v>
          </cell>
          <cell r="C9" t="str">
            <v>III/A</v>
          </cell>
          <cell r="D9" t="str">
            <v xml:space="preserve">Penata Muda </v>
          </cell>
          <cell r="E9">
            <v>260000</v>
          </cell>
          <cell r="F9" t="str">
            <v>Staf  Dep. Keuangan</v>
          </cell>
          <cell r="H9" t="str">
            <v>Banjarmasin</v>
          </cell>
          <cell r="I9">
            <v>300000</v>
          </cell>
          <cell r="K9" t="str">
            <v>Banjarmasin</v>
          </cell>
          <cell r="L9">
            <v>400000</v>
          </cell>
          <cell r="M9">
            <v>250000</v>
          </cell>
          <cell r="N9">
            <v>150000</v>
          </cell>
          <cell r="Q9" t="str">
            <v>II/B</v>
          </cell>
          <cell r="R9" t="str">
            <v>Pengatur Muda Tingkat I</v>
          </cell>
          <cell r="S9">
            <v>220000</v>
          </cell>
          <cell r="T9">
            <v>240000</v>
          </cell>
          <cell r="U9">
            <v>1</v>
          </cell>
        </row>
        <row r="10">
          <cell r="A10">
            <v>60100094</v>
          </cell>
          <cell r="B10" t="str">
            <v>Mahmud Ashari</v>
          </cell>
          <cell r="C10" t="str">
            <v>III/A</v>
          </cell>
          <cell r="D10" t="str">
            <v xml:space="preserve">Penata Muda </v>
          </cell>
          <cell r="E10">
            <v>260000</v>
          </cell>
          <cell r="F10" t="str">
            <v xml:space="preserve">Staf  Dit. Pinjaman dan Hibah II  Dep. Keu. </v>
          </cell>
          <cell r="H10" t="str">
            <v>Bengkulu</v>
          </cell>
          <cell r="I10">
            <v>300000</v>
          </cell>
          <cell r="K10" t="str">
            <v>Bengkulu</v>
          </cell>
          <cell r="L10">
            <v>385000</v>
          </cell>
          <cell r="M10">
            <v>330000</v>
          </cell>
          <cell r="N10">
            <v>220000</v>
          </cell>
          <cell r="Q10" t="str">
            <v>II/C</v>
          </cell>
          <cell r="R10" t="str">
            <v xml:space="preserve">Pengatur </v>
          </cell>
          <cell r="S10">
            <v>220000</v>
          </cell>
          <cell r="T10">
            <v>240000</v>
          </cell>
          <cell r="U10">
            <v>1</v>
          </cell>
        </row>
        <row r="11">
          <cell r="A11">
            <v>60113635</v>
          </cell>
          <cell r="B11" t="str">
            <v>M. Gufron Ikhsan</v>
          </cell>
          <cell r="C11" t="str">
            <v>II/C</v>
          </cell>
          <cell r="D11" t="str">
            <v xml:space="preserve">Pengatur </v>
          </cell>
          <cell r="E11">
            <v>220000</v>
          </cell>
          <cell r="F11" t="str">
            <v>Staf  Dep. Keuangan</v>
          </cell>
          <cell r="H11" t="str">
            <v xml:space="preserve">Denpasar </v>
          </cell>
          <cell r="I11">
            <v>400000</v>
          </cell>
          <cell r="K11" t="str">
            <v xml:space="preserve">Denpasar </v>
          </cell>
          <cell r="L11">
            <v>935000</v>
          </cell>
          <cell r="M11">
            <v>770000</v>
          </cell>
          <cell r="N11">
            <v>495000</v>
          </cell>
          <cell r="Q11" t="str">
            <v>II/D</v>
          </cell>
          <cell r="R11" t="str">
            <v xml:space="preserve">Pengatur Tingkat I </v>
          </cell>
          <cell r="S11">
            <v>220000</v>
          </cell>
          <cell r="T11">
            <v>240000</v>
          </cell>
          <cell r="U11">
            <v>1</v>
          </cell>
        </row>
        <row r="12">
          <cell r="A12">
            <v>110015026</v>
          </cell>
          <cell r="B12" t="str">
            <v>Eddy Jaya Purwadi, BBA</v>
          </cell>
          <cell r="C12" t="str">
            <v>III/C</v>
          </cell>
          <cell r="D12" t="str">
            <v xml:space="preserve">Penata </v>
          </cell>
          <cell r="E12">
            <v>260000</v>
          </cell>
          <cell r="F12" t="str">
            <v>Staf Subdit Kebijakan dan Strategi</v>
          </cell>
          <cell r="H12" t="str">
            <v>Gorontalo</v>
          </cell>
          <cell r="I12">
            <v>300000</v>
          </cell>
          <cell r="K12" t="str">
            <v>Gorontalo</v>
          </cell>
          <cell r="L12">
            <v>495000</v>
          </cell>
          <cell r="M12">
            <v>330000</v>
          </cell>
          <cell r="N12">
            <v>165000</v>
          </cell>
          <cell r="Q12" t="str">
            <v>III/A</v>
          </cell>
          <cell r="R12" t="str">
            <v xml:space="preserve">Penata Muda </v>
          </cell>
          <cell r="S12">
            <v>260000</v>
          </cell>
          <cell r="T12">
            <v>280000</v>
          </cell>
          <cell r="U12">
            <v>2</v>
          </cell>
        </row>
        <row r="13">
          <cell r="A13">
            <v>110015038</v>
          </cell>
          <cell r="B13" t="str">
            <v>Mardjuni, BE</v>
          </cell>
          <cell r="C13" t="str">
            <v>III/C</v>
          </cell>
          <cell r="D13" t="str">
            <v xml:space="preserve">Penata </v>
          </cell>
          <cell r="E13">
            <v>260000</v>
          </cell>
          <cell r="F13" t="str">
            <v>Staf Subdit Kebijakan dan Strategi</v>
          </cell>
          <cell r="H13" t="str">
            <v xml:space="preserve">Jambi </v>
          </cell>
          <cell r="I13">
            <v>300000</v>
          </cell>
          <cell r="K13" t="str">
            <v xml:space="preserve">Jambi </v>
          </cell>
          <cell r="L13">
            <v>540000</v>
          </cell>
          <cell r="M13">
            <v>220000</v>
          </cell>
          <cell r="N13">
            <v>165000</v>
          </cell>
          <cell r="Q13" t="str">
            <v>III/B</v>
          </cell>
          <cell r="R13" t="str">
            <v xml:space="preserve">Penata Muda Tingkat I </v>
          </cell>
          <cell r="S13">
            <v>260000</v>
          </cell>
          <cell r="T13">
            <v>280000</v>
          </cell>
          <cell r="U13">
            <v>2</v>
          </cell>
        </row>
        <row r="14">
          <cell r="A14">
            <v>110018218</v>
          </cell>
          <cell r="B14" t="str">
            <v>Dra. Emma Nurrochma, MSi</v>
          </cell>
          <cell r="C14" t="str">
            <v>III/D</v>
          </cell>
          <cell r="D14" t="str">
            <v>Penata Tingkat I</v>
          </cell>
          <cell r="E14">
            <v>260000</v>
          </cell>
          <cell r="F14" t="str">
            <v>Kasubid Aplikasi</v>
          </cell>
          <cell r="H14" t="str">
            <v>Jayapura</v>
          </cell>
          <cell r="I14">
            <v>450000</v>
          </cell>
          <cell r="K14" t="str">
            <v>Jayapura</v>
          </cell>
          <cell r="L14">
            <v>475000</v>
          </cell>
          <cell r="M14">
            <v>375000</v>
          </cell>
          <cell r="N14">
            <v>275000</v>
          </cell>
          <cell r="Q14" t="str">
            <v>III/C</v>
          </cell>
          <cell r="R14" t="str">
            <v xml:space="preserve">Penata </v>
          </cell>
          <cell r="S14">
            <v>260000</v>
          </cell>
          <cell r="T14">
            <v>280000</v>
          </cell>
          <cell r="U14">
            <v>2</v>
          </cell>
        </row>
        <row r="15">
          <cell r="A15">
            <v>110018474</v>
          </cell>
          <cell r="B15" t="str">
            <v>Tati Sisyurtati</v>
          </cell>
          <cell r="C15" t="str">
            <v>III/B</v>
          </cell>
          <cell r="D15" t="str">
            <v xml:space="preserve">Penata Muda Tingkat I </v>
          </cell>
          <cell r="E15">
            <v>260000</v>
          </cell>
          <cell r="F15" t="str">
            <v>Staf Setditjen. Cipta Karya</v>
          </cell>
          <cell r="H15" t="str">
            <v xml:space="preserve">Kendari </v>
          </cell>
          <cell r="I15">
            <v>300000</v>
          </cell>
          <cell r="K15" t="str">
            <v xml:space="preserve">Kendari </v>
          </cell>
          <cell r="L15">
            <v>440000</v>
          </cell>
          <cell r="M15">
            <v>330000</v>
          </cell>
          <cell r="N15">
            <v>220000</v>
          </cell>
          <cell r="Q15" t="str">
            <v>III/D</v>
          </cell>
          <cell r="R15" t="str">
            <v>Penata Tingkat I</v>
          </cell>
          <cell r="S15">
            <v>260000</v>
          </cell>
          <cell r="T15">
            <v>280000</v>
          </cell>
          <cell r="U15">
            <v>2</v>
          </cell>
        </row>
        <row r="16">
          <cell r="A16">
            <v>110019026</v>
          </cell>
          <cell r="B16" t="str">
            <v>Ir. Yan Piter Pangaribuan, M.Eng</v>
          </cell>
          <cell r="C16" t="str">
            <v>IV/A</v>
          </cell>
          <cell r="D16" t="str">
            <v xml:space="preserve">Pembina </v>
          </cell>
          <cell r="E16">
            <v>300000</v>
          </cell>
          <cell r="F16" t="str">
            <v>Ksd. Pendanaan LN Multilateral Bappenas</v>
          </cell>
          <cell r="H16" t="str">
            <v>Kupang</v>
          </cell>
          <cell r="I16">
            <v>350000</v>
          </cell>
          <cell r="K16" t="str">
            <v>Kupang</v>
          </cell>
          <cell r="L16">
            <v>385000</v>
          </cell>
          <cell r="M16">
            <v>275000</v>
          </cell>
          <cell r="N16">
            <v>220000</v>
          </cell>
          <cell r="Q16" t="str">
            <v>IV/A</v>
          </cell>
          <cell r="R16" t="str">
            <v xml:space="preserve">Pembina </v>
          </cell>
          <cell r="S16">
            <v>300000</v>
          </cell>
          <cell r="T16">
            <v>320000</v>
          </cell>
          <cell r="U16">
            <v>3</v>
          </cell>
        </row>
        <row r="17">
          <cell r="A17">
            <v>110020483</v>
          </cell>
          <cell r="B17" t="str">
            <v>Sidarto, BSc</v>
          </cell>
          <cell r="C17" t="str">
            <v>III/C</v>
          </cell>
          <cell r="D17" t="str">
            <v xml:space="preserve">Penata </v>
          </cell>
          <cell r="E17">
            <v>260000</v>
          </cell>
          <cell r="F17" t="str">
            <v xml:space="preserve">Staf Subdit KLN dan Pola Investasi </v>
          </cell>
          <cell r="H17" t="str">
            <v xml:space="preserve">Makasar </v>
          </cell>
          <cell r="I17">
            <v>350000</v>
          </cell>
          <cell r="K17" t="str">
            <v xml:space="preserve">Makasar </v>
          </cell>
          <cell r="L17">
            <v>550000</v>
          </cell>
          <cell r="M17">
            <v>385000</v>
          </cell>
          <cell r="N17">
            <v>220000</v>
          </cell>
          <cell r="Q17" t="str">
            <v>IV/B</v>
          </cell>
          <cell r="R17" t="str">
            <v>Pembina Tingkat I</v>
          </cell>
          <cell r="S17">
            <v>300000</v>
          </cell>
          <cell r="T17">
            <v>320000</v>
          </cell>
          <cell r="U17">
            <v>3</v>
          </cell>
        </row>
        <row r="18">
          <cell r="A18">
            <v>110020823</v>
          </cell>
          <cell r="B18" t="str">
            <v>Tri Yuwani, BSc</v>
          </cell>
          <cell r="C18" t="str">
            <v>III/C</v>
          </cell>
          <cell r="D18" t="str">
            <v xml:space="preserve">Penata </v>
          </cell>
          <cell r="E18">
            <v>260000</v>
          </cell>
          <cell r="F18" t="str">
            <v xml:space="preserve">Staf Subdit KLN dan Pola Investasi </v>
          </cell>
          <cell r="H18" t="str">
            <v>Maluku</v>
          </cell>
          <cell r="I18">
            <v>300000</v>
          </cell>
          <cell r="K18" t="str">
            <v>Maluku</v>
          </cell>
          <cell r="L18">
            <v>420000</v>
          </cell>
          <cell r="M18">
            <v>220000</v>
          </cell>
          <cell r="N18">
            <v>165000</v>
          </cell>
        </row>
        <row r="19">
          <cell r="A19">
            <v>110020823</v>
          </cell>
          <cell r="B19" t="str">
            <v>Mardianto, SE</v>
          </cell>
          <cell r="C19" t="str">
            <v>III/D</v>
          </cell>
          <cell r="D19" t="str">
            <v>Penata Tingkat I</v>
          </cell>
          <cell r="E19">
            <v>260000</v>
          </cell>
          <cell r="F19" t="str">
            <v xml:space="preserve">Staf Subdit Evaluasi Kinerja </v>
          </cell>
          <cell r="H19" t="str">
            <v xml:space="preserve">Manado </v>
          </cell>
          <cell r="I19">
            <v>300000</v>
          </cell>
          <cell r="K19" t="str">
            <v xml:space="preserve">Manado </v>
          </cell>
          <cell r="L19">
            <v>575000</v>
          </cell>
          <cell r="M19">
            <v>385000</v>
          </cell>
          <cell r="N19">
            <v>220000</v>
          </cell>
          <cell r="Q19" t="str">
            <v>IV/C</v>
          </cell>
          <cell r="R19" t="str">
            <v>Pembina Utama Muda</v>
          </cell>
          <cell r="S19">
            <v>300000</v>
          </cell>
          <cell r="T19">
            <v>320000</v>
          </cell>
          <cell r="U19">
            <v>3</v>
          </cell>
        </row>
        <row r="20">
          <cell r="A20">
            <v>110021001</v>
          </cell>
          <cell r="B20" t="str">
            <v>Drs. Wagiyo</v>
          </cell>
          <cell r="C20" t="str">
            <v>III/D</v>
          </cell>
          <cell r="D20" t="str">
            <v>Penata Tingkat I</v>
          </cell>
          <cell r="E20">
            <v>260000</v>
          </cell>
          <cell r="F20" t="str">
            <v>Staf Subdit Kebijakan dan Strategi</v>
          </cell>
          <cell r="H20" t="str">
            <v>Manokwari</v>
          </cell>
          <cell r="I20">
            <v>400000</v>
          </cell>
          <cell r="K20" t="str">
            <v>Manokwari</v>
          </cell>
          <cell r="L20">
            <v>440000</v>
          </cell>
          <cell r="M20">
            <v>330000</v>
          </cell>
          <cell r="N20">
            <v>290000</v>
          </cell>
          <cell r="Q20" t="str">
            <v>IV/D</v>
          </cell>
          <cell r="R20" t="str">
            <v>Pembina Utama Madya</v>
          </cell>
          <cell r="S20">
            <v>300000</v>
          </cell>
          <cell r="T20">
            <v>320000</v>
          </cell>
          <cell r="U20">
            <v>3</v>
          </cell>
        </row>
        <row r="21">
          <cell r="A21">
            <v>110021833</v>
          </cell>
          <cell r="B21" t="str">
            <v>Ir. Danny Sutjiono</v>
          </cell>
          <cell r="C21" t="str">
            <v>IV/c</v>
          </cell>
          <cell r="D21" t="str">
            <v>Pembina Utama Muda</v>
          </cell>
          <cell r="E21">
            <v>300000</v>
          </cell>
          <cell r="F21" t="str">
            <v>Direktur Bina Program Ditjen. Cipta Karya</v>
          </cell>
          <cell r="H21" t="str">
            <v>Mataram</v>
          </cell>
          <cell r="I21">
            <v>350000</v>
          </cell>
          <cell r="K21" t="str">
            <v>Mataram</v>
          </cell>
          <cell r="L21">
            <v>495000</v>
          </cell>
          <cell r="M21">
            <v>350000</v>
          </cell>
          <cell r="N21">
            <v>215000</v>
          </cell>
          <cell r="Q21" t="str">
            <v>IV/E</v>
          </cell>
          <cell r="R21" t="str">
            <v xml:space="preserve">Pembina Utama </v>
          </cell>
          <cell r="S21">
            <v>300000</v>
          </cell>
          <cell r="T21">
            <v>320000</v>
          </cell>
          <cell r="U21">
            <v>3</v>
          </cell>
        </row>
        <row r="22">
          <cell r="A22">
            <v>110022507</v>
          </cell>
          <cell r="B22" t="str">
            <v>Fadjar Subchi</v>
          </cell>
          <cell r="C22" t="str">
            <v>II/C</v>
          </cell>
          <cell r="D22" t="str">
            <v xml:space="preserve">Pengatur </v>
          </cell>
          <cell r="E22">
            <v>220000</v>
          </cell>
          <cell r="F22" t="str">
            <v xml:space="preserve">Staf Subdit Data dan Informasi </v>
          </cell>
          <cell r="H22" t="str">
            <v xml:space="preserve">Medan </v>
          </cell>
          <cell r="I22">
            <v>300000</v>
          </cell>
          <cell r="K22" t="str">
            <v xml:space="preserve">Medan </v>
          </cell>
          <cell r="L22">
            <v>540000</v>
          </cell>
          <cell r="M22">
            <v>300000</v>
          </cell>
          <cell r="N22">
            <v>240000</v>
          </cell>
        </row>
        <row r="23">
          <cell r="A23">
            <v>110022694</v>
          </cell>
          <cell r="B23" t="str">
            <v>Suyoto, BE</v>
          </cell>
          <cell r="C23" t="str">
            <v>III/B</v>
          </cell>
          <cell r="D23" t="str">
            <v xml:space="preserve">Penata Muda Tingkat I </v>
          </cell>
          <cell r="E23">
            <v>260000</v>
          </cell>
          <cell r="F23" t="str">
            <v xml:space="preserve">Staf Subdit KLN dan Pola Investasi </v>
          </cell>
          <cell r="H23" t="str">
            <v xml:space="preserve">Padang </v>
          </cell>
          <cell r="I23">
            <v>300000</v>
          </cell>
          <cell r="K23" t="str">
            <v xml:space="preserve">Padang </v>
          </cell>
          <cell r="L23">
            <v>410000</v>
          </cell>
          <cell r="M23">
            <v>330000</v>
          </cell>
          <cell r="N23">
            <v>275000</v>
          </cell>
        </row>
        <row r="24">
          <cell r="A24">
            <v>110022820</v>
          </cell>
          <cell r="B24" t="str">
            <v>Irwan Dalimunthe, BAC</v>
          </cell>
          <cell r="C24" t="str">
            <v>III/C</v>
          </cell>
          <cell r="D24" t="str">
            <v xml:space="preserve">Penata </v>
          </cell>
          <cell r="E24">
            <v>260000</v>
          </cell>
          <cell r="F24" t="str">
            <v>Staf Dit. Bina Program</v>
          </cell>
          <cell r="H24" t="str">
            <v xml:space="preserve">Palangkaraya </v>
          </cell>
          <cell r="I24">
            <v>300000</v>
          </cell>
          <cell r="K24" t="str">
            <v xml:space="preserve">Palangkaraya </v>
          </cell>
          <cell r="L24">
            <v>385000</v>
          </cell>
          <cell r="M24">
            <v>288000</v>
          </cell>
          <cell r="N24">
            <v>225000</v>
          </cell>
        </row>
        <row r="25">
          <cell r="A25">
            <v>110024535</v>
          </cell>
          <cell r="B25" t="str">
            <v>Sugianto, BE</v>
          </cell>
          <cell r="C25" t="str">
            <v>III/A</v>
          </cell>
          <cell r="D25" t="str">
            <v xml:space="preserve">Penata Muda </v>
          </cell>
          <cell r="E25">
            <v>260000</v>
          </cell>
          <cell r="F25" t="str">
            <v xml:space="preserve">Staf Subdit Evaluasi Kinerja </v>
          </cell>
          <cell r="H25" t="str">
            <v xml:space="preserve">Palembang </v>
          </cell>
          <cell r="I25">
            <v>300000</v>
          </cell>
          <cell r="K25" t="str">
            <v xml:space="preserve">Palembang </v>
          </cell>
          <cell r="L25">
            <v>385000</v>
          </cell>
          <cell r="M25">
            <v>275000</v>
          </cell>
          <cell r="N25">
            <v>220000</v>
          </cell>
        </row>
        <row r="26">
          <cell r="A26">
            <v>110025676</v>
          </cell>
          <cell r="B26" t="str">
            <v>Sukarjono</v>
          </cell>
          <cell r="C26" t="str">
            <v>II/B</v>
          </cell>
          <cell r="D26" t="str">
            <v>Pengatur Muda Tingkat I</v>
          </cell>
          <cell r="E26">
            <v>220000</v>
          </cell>
          <cell r="F26" t="str">
            <v xml:space="preserve">Staf Subdit Evaluasi Kinerja </v>
          </cell>
          <cell r="H26" t="str">
            <v xml:space="preserve">Palu </v>
          </cell>
          <cell r="I26">
            <v>300000</v>
          </cell>
          <cell r="K26" t="str">
            <v xml:space="preserve">Palu </v>
          </cell>
          <cell r="L26">
            <v>440000</v>
          </cell>
          <cell r="M26">
            <v>330000</v>
          </cell>
          <cell r="N26">
            <v>165000</v>
          </cell>
        </row>
        <row r="27">
          <cell r="A27">
            <v>110026357</v>
          </cell>
          <cell r="B27" t="str">
            <v>Ir. Muhardjito</v>
          </cell>
          <cell r="C27" t="str">
            <v>III/D</v>
          </cell>
          <cell r="D27" t="str">
            <v>Penata Tingkat I</v>
          </cell>
          <cell r="E27">
            <v>260000</v>
          </cell>
          <cell r="F27" t="str">
            <v>Staf Subdit Program dan Anggaran</v>
          </cell>
          <cell r="H27" t="str">
            <v xml:space="preserve">Pangkal Pinang </v>
          </cell>
          <cell r="I27">
            <v>300000</v>
          </cell>
          <cell r="K27" t="str">
            <v xml:space="preserve">Pangkal Pinang </v>
          </cell>
          <cell r="L27">
            <v>385000</v>
          </cell>
          <cell r="M27">
            <v>275000</v>
          </cell>
          <cell r="N27">
            <v>165000</v>
          </cell>
        </row>
        <row r="28">
          <cell r="A28">
            <v>110026849</v>
          </cell>
          <cell r="B28" t="str">
            <v>Sri Setyawatini, S.Sos</v>
          </cell>
          <cell r="C28" t="str">
            <v>III/B</v>
          </cell>
          <cell r="D28" t="str">
            <v xml:space="preserve">Penata Muda Tingkat I </v>
          </cell>
          <cell r="E28">
            <v>260000</v>
          </cell>
          <cell r="F28" t="str">
            <v xml:space="preserve">Staf Subdit KLN dan Pola Investasi </v>
          </cell>
          <cell r="H28" t="str">
            <v>Pekanbaru</v>
          </cell>
          <cell r="I28">
            <v>300000</v>
          </cell>
          <cell r="K28" t="str">
            <v>Pekanbaru</v>
          </cell>
          <cell r="L28">
            <v>585000</v>
          </cell>
          <cell r="M28">
            <v>330000</v>
          </cell>
          <cell r="N28">
            <v>220000</v>
          </cell>
        </row>
        <row r="29">
          <cell r="A29">
            <v>110027165</v>
          </cell>
          <cell r="B29" t="str">
            <v xml:space="preserve">Gunawan Eko Parwanto, Amd </v>
          </cell>
          <cell r="C29" t="str">
            <v>III/C</v>
          </cell>
          <cell r="D29" t="str">
            <v xml:space="preserve">Penata </v>
          </cell>
          <cell r="E29">
            <v>260000</v>
          </cell>
          <cell r="F29" t="str">
            <v>Kasubid Penyelenggaraan Web, Pusdata</v>
          </cell>
          <cell r="H29" t="str">
            <v xml:space="preserve">Pontianak </v>
          </cell>
          <cell r="I29">
            <v>300000</v>
          </cell>
          <cell r="K29" t="str">
            <v xml:space="preserve">Pontianak </v>
          </cell>
          <cell r="L29">
            <v>500000</v>
          </cell>
          <cell r="M29">
            <v>275000</v>
          </cell>
          <cell r="N29">
            <v>220000</v>
          </cell>
        </row>
        <row r="30">
          <cell r="A30">
            <v>110027447</v>
          </cell>
          <cell r="B30" t="str">
            <v>Ir. Kemas M. Nur Asikin, MT</v>
          </cell>
          <cell r="C30" t="str">
            <v>IV/A</v>
          </cell>
          <cell r="D30" t="str">
            <v xml:space="preserve">Pembina </v>
          </cell>
          <cell r="E30">
            <v>300000</v>
          </cell>
          <cell r="F30" t="str">
            <v>Kabid Penyel. Sistem Jaringan &amp; Aplikasi</v>
          </cell>
          <cell r="H30" t="str">
            <v>Samarinda</v>
          </cell>
          <cell r="I30">
            <v>300000</v>
          </cell>
          <cell r="K30" t="str">
            <v>Samarinda</v>
          </cell>
          <cell r="L30">
            <v>550000</v>
          </cell>
          <cell r="M30">
            <v>385000</v>
          </cell>
          <cell r="N30">
            <v>220000</v>
          </cell>
        </row>
        <row r="31">
          <cell r="A31">
            <v>110027460</v>
          </cell>
          <cell r="B31" t="str">
            <v>M. Hasan, BE</v>
          </cell>
          <cell r="C31" t="str">
            <v>III/C</v>
          </cell>
          <cell r="D31" t="str">
            <v xml:space="preserve">Penata </v>
          </cell>
          <cell r="E31">
            <v>260000</v>
          </cell>
          <cell r="F31" t="str">
            <v xml:space="preserve">Staf Subdit Data dan Informasi </v>
          </cell>
          <cell r="H31" t="str">
            <v xml:space="preserve">Semarang </v>
          </cell>
          <cell r="I31">
            <v>300000</v>
          </cell>
          <cell r="K31" t="str">
            <v xml:space="preserve">Semarang </v>
          </cell>
          <cell r="L31">
            <v>495000</v>
          </cell>
          <cell r="M31">
            <v>385000</v>
          </cell>
          <cell r="N31">
            <v>275000</v>
          </cell>
        </row>
        <row r="32">
          <cell r="A32">
            <v>110027560</v>
          </cell>
          <cell r="B32" t="str">
            <v>Sri Agustini Hermaningsih</v>
          </cell>
          <cell r="C32" t="str">
            <v>III/B</v>
          </cell>
          <cell r="D32" t="str">
            <v xml:space="preserve">Penata Muda Tingkat I </v>
          </cell>
          <cell r="E32">
            <v>260000</v>
          </cell>
          <cell r="F32" t="str">
            <v>Staf Tata Usaha</v>
          </cell>
          <cell r="H32" t="str">
            <v xml:space="preserve">Sorong </v>
          </cell>
          <cell r="I32">
            <v>400000</v>
          </cell>
          <cell r="K32" t="str">
            <v xml:space="preserve">Sorong </v>
          </cell>
          <cell r="L32">
            <v>440000</v>
          </cell>
          <cell r="M32">
            <v>330000</v>
          </cell>
          <cell r="N32">
            <v>290000</v>
          </cell>
        </row>
        <row r="33">
          <cell r="A33">
            <v>110027572</v>
          </cell>
          <cell r="B33" t="str">
            <v>Ir. Supriyanto</v>
          </cell>
          <cell r="C33" t="str">
            <v>III/A</v>
          </cell>
          <cell r="D33" t="str">
            <v xml:space="preserve">Penata Muda </v>
          </cell>
          <cell r="E33">
            <v>260000</v>
          </cell>
          <cell r="F33" t="str">
            <v>Staf Subdit Program dan Anggaran</v>
          </cell>
          <cell r="H33" t="str">
            <v xml:space="preserve">Surabaya </v>
          </cell>
          <cell r="I33">
            <v>350000</v>
          </cell>
          <cell r="K33" t="str">
            <v xml:space="preserve">Surabaya </v>
          </cell>
          <cell r="L33">
            <v>495000</v>
          </cell>
          <cell r="M33">
            <v>385000</v>
          </cell>
          <cell r="N33">
            <v>275000</v>
          </cell>
        </row>
        <row r="34">
          <cell r="A34">
            <v>110027587</v>
          </cell>
          <cell r="B34" t="str">
            <v>Sudarwanto, SE, MA</v>
          </cell>
          <cell r="C34" t="str">
            <v>IV/A</v>
          </cell>
          <cell r="D34" t="str">
            <v xml:space="preserve">Pembina </v>
          </cell>
          <cell r="E34">
            <v>300000</v>
          </cell>
          <cell r="F34" t="str">
            <v>Kepala UP2PHLN</v>
          </cell>
          <cell r="H34" t="str">
            <v>Tanjung Pinang</v>
          </cell>
          <cell r="I34">
            <v>300000</v>
          </cell>
          <cell r="K34" t="str">
            <v>Tanjung Pinang</v>
          </cell>
          <cell r="L34">
            <v>438000</v>
          </cell>
          <cell r="M34">
            <v>246000</v>
          </cell>
          <cell r="N34">
            <v>185000</v>
          </cell>
        </row>
        <row r="35">
          <cell r="A35">
            <v>110027589</v>
          </cell>
          <cell r="B35" t="str">
            <v>Wagino Lingganowi Purba S.Sos</v>
          </cell>
          <cell r="C35" t="str">
            <v>III/B</v>
          </cell>
          <cell r="D35" t="str">
            <v xml:space="preserve">Penata Muda Tingkat I </v>
          </cell>
          <cell r="E35">
            <v>260000</v>
          </cell>
          <cell r="F35" t="str">
            <v xml:space="preserve">Staf Subdit KLN dan Pola Investasi </v>
          </cell>
          <cell r="H35" t="str">
            <v>Ternate</v>
          </cell>
          <cell r="I35">
            <v>300000</v>
          </cell>
          <cell r="K35" t="str">
            <v>Ternate</v>
          </cell>
          <cell r="L35">
            <v>330000</v>
          </cell>
          <cell r="M35">
            <v>220000</v>
          </cell>
          <cell r="N35">
            <v>165000</v>
          </cell>
        </row>
        <row r="36">
          <cell r="A36">
            <v>110027589</v>
          </cell>
          <cell r="B36" t="str">
            <v>Sugiarto Wasitoadi, S.Sos</v>
          </cell>
          <cell r="C36" t="str">
            <v>III/B</v>
          </cell>
          <cell r="D36" t="str">
            <v xml:space="preserve">Penata Muda Tingkat I </v>
          </cell>
          <cell r="E36">
            <v>260000</v>
          </cell>
          <cell r="F36" t="str">
            <v>Staf Tata Usaha</v>
          </cell>
          <cell r="H36" t="str">
            <v xml:space="preserve">Yogyakarta </v>
          </cell>
          <cell r="I36">
            <v>350000</v>
          </cell>
          <cell r="K36" t="str">
            <v xml:space="preserve">Yogyakarta </v>
          </cell>
          <cell r="L36">
            <v>459000</v>
          </cell>
          <cell r="M36">
            <v>330000</v>
          </cell>
          <cell r="N36">
            <v>225000</v>
          </cell>
        </row>
        <row r="37">
          <cell r="A37">
            <v>110028495</v>
          </cell>
          <cell r="B37" t="str">
            <v>Agustina Suprapti</v>
          </cell>
          <cell r="C37" t="str">
            <v>III/B</v>
          </cell>
          <cell r="D37" t="str">
            <v xml:space="preserve">Penata Muda Tingkat I </v>
          </cell>
          <cell r="E37">
            <v>260000</v>
          </cell>
          <cell r="F37" t="str">
            <v>Staf Dit. Bina Program</v>
          </cell>
        </row>
        <row r="38">
          <cell r="A38">
            <v>110028685</v>
          </cell>
          <cell r="B38" t="str">
            <v>Sri Yuliati</v>
          </cell>
          <cell r="C38" t="str">
            <v>III/C</v>
          </cell>
          <cell r="D38" t="str">
            <v xml:space="preserve">Penata </v>
          </cell>
          <cell r="E38">
            <v>260000</v>
          </cell>
          <cell r="F38" t="str">
            <v xml:space="preserve">Staf Subdit Evaluasi Kinerja </v>
          </cell>
        </row>
        <row r="39">
          <cell r="A39">
            <v>110030182</v>
          </cell>
          <cell r="B39" t="str">
            <v>Dedi Suhendi,ST</v>
          </cell>
          <cell r="C39" t="str">
            <v>III/B</v>
          </cell>
          <cell r="D39" t="str">
            <v xml:space="preserve">Penata Muda Tingkat I </v>
          </cell>
          <cell r="E39">
            <v>260000</v>
          </cell>
          <cell r="F39" t="str">
            <v>Staf Subdit Kebijakan dan Strategi</v>
          </cell>
        </row>
        <row r="40">
          <cell r="A40">
            <v>110031001</v>
          </cell>
          <cell r="B40" t="str">
            <v>Nur Haryanti, SPd</v>
          </cell>
          <cell r="C40" t="str">
            <v>III/D</v>
          </cell>
          <cell r="D40" t="str">
            <v>Penata Tingkat I</v>
          </cell>
          <cell r="E40">
            <v>260000</v>
          </cell>
          <cell r="F40" t="str">
            <v xml:space="preserve">Kepala Seksi  Produksi </v>
          </cell>
        </row>
        <row r="41">
          <cell r="A41">
            <v>110031729</v>
          </cell>
          <cell r="B41" t="str">
            <v>Supardjo</v>
          </cell>
          <cell r="C41" t="str">
            <v>II/A</v>
          </cell>
          <cell r="D41" t="str">
            <v xml:space="preserve">Pengatur Muda </v>
          </cell>
          <cell r="E41">
            <v>220000</v>
          </cell>
          <cell r="F41" t="str">
            <v>Staf Subdit Program dan Anggaran</v>
          </cell>
        </row>
        <row r="42">
          <cell r="A42">
            <v>110031791</v>
          </cell>
          <cell r="B42" t="str">
            <v>Ahmad Saal</v>
          </cell>
          <cell r="C42" t="str">
            <v>II/D</v>
          </cell>
          <cell r="D42" t="str">
            <v xml:space="preserve">Pengatur Tingkat I </v>
          </cell>
          <cell r="E42">
            <v>220000</v>
          </cell>
          <cell r="F42" t="str">
            <v xml:space="preserve">Staf Subdit Data dan Informasi </v>
          </cell>
        </row>
        <row r="43">
          <cell r="A43">
            <v>110032099</v>
          </cell>
          <cell r="B43" t="str">
            <v>Siti Ngafiah</v>
          </cell>
          <cell r="C43" t="str">
            <v>III/B</v>
          </cell>
          <cell r="D43" t="str">
            <v xml:space="preserve">Penata Muda Tingkat I </v>
          </cell>
          <cell r="E43">
            <v>260000</v>
          </cell>
          <cell r="F43" t="str">
            <v>Staf Tata Usaha</v>
          </cell>
        </row>
        <row r="44">
          <cell r="A44">
            <v>110032432</v>
          </cell>
          <cell r="B44" t="str">
            <v>Drs. Oka Djauhari, MSi</v>
          </cell>
          <cell r="C44" t="str">
            <v>IV/A</v>
          </cell>
          <cell r="D44" t="str">
            <v xml:space="preserve">Pembina </v>
          </cell>
          <cell r="E44">
            <v>300000</v>
          </cell>
          <cell r="F44" t="str">
            <v xml:space="preserve">Kepala Balai Produksi </v>
          </cell>
        </row>
        <row r="45">
          <cell r="A45">
            <v>110032612</v>
          </cell>
          <cell r="B45" t="str">
            <v>Budy Setyanto, BSc</v>
          </cell>
          <cell r="C45" t="str">
            <v>III/C</v>
          </cell>
          <cell r="D45" t="str">
            <v xml:space="preserve">Penata </v>
          </cell>
          <cell r="E45">
            <v>260000</v>
          </cell>
          <cell r="F45" t="str">
            <v>Staf Subdit Program dan Anggaran</v>
          </cell>
        </row>
        <row r="46">
          <cell r="A46">
            <v>110032969</v>
          </cell>
          <cell r="B46" t="str">
            <v>Suranto S</v>
          </cell>
          <cell r="C46" t="str">
            <v>III/B</v>
          </cell>
          <cell r="D46" t="str">
            <v xml:space="preserve">Penata Muda Tingkat I </v>
          </cell>
          <cell r="E46">
            <v>260000</v>
          </cell>
          <cell r="F46" t="str">
            <v xml:space="preserve">Staf Subdit Evaluasi Kinerja </v>
          </cell>
        </row>
        <row r="47">
          <cell r="A47">
            <v>110033489</v>
          </cell>
          <cell r="B47" t="str">
            <v>Ni Wayan Windyasih, SE.MM</v>
          </cell>
          <cell r="C47" t="str">
            <v>III/D</v>
          </cell>
          <cell r="D47" t="str">
            <v>Penata Tingkat I</v>
          </cell>
          <cell r="E47">
            <v>260000</v>
          </cell>
          <cell r="F47" t="str">
            <v>Staf Subdit Program dan Anggaran</v>
          </cell>
        </row>
        <row r="48">
          <cell r="A48">
            <v>110033659</v>
          </cell>
          <cell r="B48" t="str">
            <v>Bambang AW, ST</v>
          </cell>
          <cell r="C48" t="str">
            <v>III/B</v>
          </cell>
          <cell r="D48" t="str">
            <v xml:space="preserve">Penata Muda Tingkat I </v>
          </cell>
          <cell r="E48">
            <v>260000</v>
          </cell>
          <cell r="F48" t="str">
            <v xml:space="preserve">Staf Subdit Evaluasi Kinerja </v>
          </cell>
        </row>
        <row r="49">
          <cell r="A49">
            <v>110033740</v>
          </cell>
          <cell r="B49" t="str">
            <v>Pribadi</v>
          </cell>
          <cell r="C49" t="str">
            <v>II/C</v>
          </cell>
          <cell r="D49" t="str">
            <v xml:space="preserve">Pengatur </v>
          </cell>
          <cell r="E49">
            <v>220000</v>
          </cell>
          <cell r="F49" t="str">
            <v xml:space="preserve">Staf Subdit KLN dan Pola Investasi </v>
          </cell>
        </row>
        <row r="50">
          <cell r="A50">
            <v>110034462</v>
          </cell>
          <cell r="B50" t="str">
            <v>Abas</v>
          </cell>
          <cell r="C50" t="str">
            <v>II/B</v>
          </cell>
          <cell r="D50" t="str">
            <v>Pengatur Muda Tingkat I</v>
          </cell>
          <cell r="E50">
            <v>220000</v>
          </cell>
          <cell r="F50" t="str">
            <v xml:space="preserve">Staf Subdit KLN dan Pola Investasi </v>
          </cell>
        </row>
        <row r="51">
          <cell r="A51">
            <v>110035238</v>
          </cell>
          <cell r="B51" t="str">
            <v>Riama Simbolon, BA</v>
          </cell>
          <cell r="C51" t="str">
            <v>III/C</v>
          </cell>
          <cell r="D51" t="str">
            <v xml:space="preserve">Penata </v>
          </cell>
          <cell r="E51">
            <v>260000</v>
          </cell>
          <cell r="F51" t="str">
            <v xml:space="preserve">Staf Subdit Data dan Informasi </v>
          </cell>
        </row>
        <row r="52">
          <cell r="A52">
            <v>110035858</v>
          </cell>
          <cell r="B52" t="str">
            <v>Herni Widayanti, S.Sos</v>
          </cell>
          <cell r="C52" t="str">
            <v>III/B</v>
          </cell>
          <cell r="D52" t="str">
            <v xml:space="preserve">Penata Muda Tingkat I </v>
          </cell>
          <cell r="E52">
            <v>260000</v>
          </cell>
          <cell r="F52" t="str">
            <v xml:space="preserve">Staf Subdit Data dan Informasi </v>
          </cell>
        </row>
        <row r="53">
          <cell r="A53">
            <v>110035900</v>
          </cell>
          <cell r="B53" t="str">
            <v>Herry Purwadi, SH</v>
          </cell>
          <cell r="C53" t="str">
            <v>III/D</v>
          </cell>
          <cell r="D53" t="str">
            <v>Penata Tingkat I</v>
          </cell>
          <cell r="E53">
            <v>260000</v>
          </cell>
          <cell r="F53" t="str">
            <v>Staf Dit. Bina Program</v>
          </cell>
        </row>
        <row r="54">
          <cell r="A54">
            <v>110035907</v>
          </cell>
          <cell r="B54" t="str">
            <v>Made Wija Astawa</v>
          </cell>
          <cell r="C54" t="str">
            <v>III/A</v>
          </cell>
          <cell r="D54" t="str">
            <v xml:space="preserve">Penata Muda </v>
          </cell>
          <cell r="E54">
            <v>260000</v>
          </cell>
          <cell r="F54" t="str">
            <v>Staf Subdit Kebijakan dan Strategi</v>
          </cell>
        </row>
        <row r="55">
          <cell r="A55">
            <v>110035910</v>
          </cell>
          <cell r="B55" t="str">
            <v>Ajiarti, S.Sos</v>
          </cell>
          <cell r="C55" t="str">
            <v>III/A</v>
          </cell>
          <cell r="D55" t="str">
            <v xml:space="preserve">Penata Muda </v>
          </cell>
          <cell r="E55">
            <v>260000</v>
          </cell>
          <cell r="F55" t="str">
            <v xml:space="preserve">Staf Subdit Evaluasi Kinerja </v>
          </cell>
        </row>
        <row r="56">
          <cell r="A56">
            <v>110036695</v>
          </cell>
          <cell r="B56" t="str">
            <v>Giyatno</v>
          </cell>
          <cell r="C56" t="str">
            <v>II/A</v>
          </cell>
          <cell r="D56" t="str">
            <v xml:space="preserve">Pengatur Muda </v>
          </cell>
          <cell r="E56">
            <v>220000</v>
          </cell>
          <cell r="F56" t="str">
            <v>Staf Tata Usaha</v>
          </cell>
        </row>
        <row r="57">
          <cell r="A57">
            <v>110036727</v>
          </cell>
          <cell r="B57" t="str">
            <v>Elang Munandar Wijaya</v>
          </cell>
          <cell r="C57" t="str">
            <v>III/A</v>
          </cell>
          <cell r="D57" t="str">
            <v xml:space="preserve">Penata Muda </v>
          </cell>
          <cell r="E57">
            <v>260000</v>
          </cell>
          <cell r="F57" t="str">
            <v xml:space="preserve">Staf Subdit Evaluasi Kinerja </v>
          </cell>
        </row>
        <row r="58">
          <cell r="A58">
            <v>110036790</v>
          </cell>
          <cell r="B58" t="str">
            <v>Wagino</v>
          </cell>
          <cell r="C58" t="str">
            <v>II/A</v>
          </cell>
          <cell r="D58" t="str">
            <v xml:space="preserve">Pengatur Muda </v>
          </cell>
          <cell r="E58">
            <v>220000</v>
          </cell>
          <cell r="F58" t="str">
            <v>Staf Tata Usaha</v>
          </cell>
        </row>
        <row r="59">
          <cell r="A59">
            <v>110036889</v>
          </cell>
          <cell r="B59" t="str">
            <v>Husna Faridah</v>
          </cell>
          <cell r="C59" t="str">
            <v>III/B</v>
          </cell>
          <cell r="D59" t="str">
            <v xml:space="preserve">Penata Muda Tingkat I </v>
          </cell>
          <cell r="E59">
            <v>260000</v>
          </cell>
          <cell r="F59" t="str">
            <v>Staf Setditjen. Cipta Karya</v>
          </cell>
        </row>
        <row r="60">
          <cell r="A60">
            <v>110037006</v>
          </cell>
          <cell r="B60" t="str">
            <v>Handayani Utuh Dumadi, SE</v>
          </cell>
          <cell r="C60" t="str">
            <v>III/C</v>
          </cell>
          <cell r="D60" t="str">
            <v xml:space="preserve">Penata </v>
          </cell>
          <cell r="E60">
            <v>260000</v>
          </cell>
          <cell r="F60" t="str">
            <v>Staf Subdit Kebijakan dan Strategi</v>
          </cell>
        </row>
        <row r="61">
          <cell r="A61">
            <v>110037006</v>
          </cell>
          <cell r="B61" t="str">
            <v>Ir. Dalmono</v>
          </cell>
          <cell r="C61" t="str">
            <v>III/C</v>
          </cell>
          <cell r="D61" t="str">
            <v xml:space="preserve">Penata </v>
          </cell>
          <cell r="E61">
            <v>260000</v>
          </cell>
          <cell r="F61" t="str">
            <v>Staf Subdit Kebijakan dan Strategi</v>
          </cell>
        </row>
        <row r="62">
          <cell r="A62">
            <v>110037149</v>
          </cell>
          <cell r="B62" t="str">
            <v>Nurtini, S.Sos</v>
          </cell>
          <cell r="C62" t="str">
            <v>III/C</v>
          </cell>
          <cell r="D62" t="str">
            <v xml:space="preserve">Penata </v>
          </cell>
          <cell r="E62">
            <v>260000</v>
          </cell>
          <cell r="F62" t="str">
            <v xml:space="preserve">Staf Subdit Data dan Informasi </v>
          </cell>
        </row>
        <row r="63">
          <cell r="A63">
            <v>110037546</v>
          </cell>
          <cell r="B63" t="str">
            <v>Ismet Ali</v>
          </cell>
          <cell r="C63" t="str">
            <v>III/A</v>
          </cell>
          <cell r="D63" t="str">
            <v xml:space="preserve">Penata Muda </v>
          </cell>
          <cell r="E63">
            <v>260000</v>
          </cell>
          <cell r="F63" t="str">
            <v xml:space="preserve">Staf Subdit KLN dan Pola Investasi </v>
          </cell>
        </row>
        <row r="64">
          <cell r="A64">
            <v>110037547</v>
          </cell>
          <cell r="B64" t="str">
            <v>Budiyanto, S.Sos</v>
          </cell>
          <cell r="C64" t="str">
            <v>III/A</v>
          </cell>
          <cell r="D64" t="str">
            <v xml:space="preserve">Penata Muda </v>
          </cell>
          <cell r="E64">
            <v>260000</v>
          </cell>
          <cell r="F64" t="str">
            <v xml:space="preserve">Staf Subdit Evaluasi Kinerja </v>
          </cell>
        </row>
        <row r="65">
          <cell r="A65">
            <v>110037558</v>
          </cell>
          <cell r="B65" t="str">
            <v>Tedi Wahyuna</v>
          </cell>
          <cell r="C65" t="str">
            <v>III/B</v>
          </cell>
          <cell r="D65" t="str">
            <v xml:space="preserve">Penata Muda Tingkat I </v>
          </cell>
          <cell r="E65">
            <v>260000</v>
          </cell>
          <cell r="F65" t="str">
            <v>Staf Setditjen. Cipta Karya</v>
          </cell>
        </row>
        <row r="66">
          <cell r="A66">
            <v>110037563</v>
          </cell>
          <cell r="B66" t="str">
            <v>Sudaryati</v>
          </cell>
          <cell r="C66" t="str">
            <v>III/B</v>
          </cell>
          <cell r="D66" t="str">
            <v xml:space="preserve">Penata Muda Tingkat I </v>
          </cell>
          <cell r="E66">
            <v>260000</v>
          </cell>
          <cell r="F66" t="str">
            <v>Staf Setditjen. Cipta Karya</v>
          </cell>
        </row>
        <row r="67">
          <cell r="A67">
            <v>110037577</v>
          </cell>
          <cell r="B67" t="str">
            <v>Marwati</v>
          </cell>
          <cell r="C67" t="str">
            <v>III/B</v>
          </cell>
          <cell r="D67" t="str">
            <v xml:space="preserve">Penata Muda Tingkat I </v>
          </cell>
          <cell r="E67">
            <v>260000</v>
          </cell>
          <cell r="F67" t="str">
            <v>Staf Setditjen. Cipta Karya</v>
          </cell>
        </row>
        <row r="68">
          <cell r="A68">
            <v>110037763</v>
          </cell>
          <cell r="B68" t="str">
            <v xml:space="preserve">Maryanti </v>
          </cell>
          <cell r="C68" t="str">
            <v>III/A</v>
          </cell>
          <cell r="D68" t="str">
            <v xml:space="preserve">Penata Muda </v>
          </cell>
          <cell r="E68">
            <v>260000</v>
          </cell>
          <cell r="F68" t="str">
            <v xml:space="preserve">Staf Subdit Data dan Informasi </v>
          </cell>
        </row>
        <row r="69">
          <cell r="A69">
            <v>110037766</v>
          </cell>
          <cell r="B69" t="str">
            <v>Syakbanny Munzief</v>
          </cell>
          <cell r="C69" t="str">
            <v>III/A</v>
          </cell>
          <cell r="D69" t="str">
            <v xml:space="preserve">Penata Muda </v>
          </cell>
          <cell r="E69">
            <v>260000</v>
          </cell>
          <cell r="F69" t="str">
            <v>Staf Tata Usaha</v>
          </cell>
        </row>
        <row r="70">
          <cell r="A70">
            <v>110037773</v>
          </cell>
          <cell r="B70" t="str">
            <v>Bambang Sukamto, SE, MM</v>
          </cell>
          <cell r="C70" t="str">
            <v>III/B</v>
          </cell>
          <cell r="D70" t="str">
            <v xml:space="preserve">Penata Muda Tingkat I </v>
          </cell>
          <cell r="E70">
            <v>260000</v>
          </cell>
          <cell r="F70" t="str">
            <v>Staf Tata Usaha</v>
          </cell>
        </row>
        <row r="71">
          <cell r="A71">
            <v>110037908</v>
          </cell>
          <cell r="B71" t="str">
            <v>Ir. Moelyanto</v>
          </cell>
          <cell r="C71" t="str">
            <v>IV/A</v>
          </cell>
          <cell r="D71" t="str">
            <v xml:space="preserve">Pembina </v>
          </cell>
          <cell r="E71">
            <v>300000</v>
          </cell>
          <cell r="F71" t="str">
            <v>Wakil Ketua CPMU USDRP</v>
          </cell>
        </row>
        <row r="72">
          <cell r="A72">
            <v>110038275</v>
          </cell>
          <cell r="B72" t="str">
            <v>Supriyadi, S.Sos</v>
          </cell>
          <cell r="C72" t="str">
            <v>III/B</v>
          </cell>
          <cell r="D72" t="str">
            <v xml:space="preserve">Penata Muda Tingkat I </v>
          </cell>
          <cell r="E72">
            <v>260000</v>
          </cell>
          <cell r="F72" t="str">
            <v xml:space="preserve">Staf Subdit KLN dan Pola Investasi </v>
          </cell>
        </row>
        <row r="73">
          <cell r="A73">
            <v>110038275</v>
          </cell>
          <cell r="B73" t="str">
            <v>Untung M. Soleh</v>
          </cell>
          <cell r="C73" t="str">
            <v>III/A</v>
          </cell>
          <cell r="D73" t="str">
            <v xml:space="preserve">Penata Muda </v>
          </cell>
          <cell r="E73">
            <v>260000</v>
          </cell>
          <cell r="F73" t="str">
            <v>Staf Tata Usaha</v>
          </cell>
        </row>
        <row r="74">
          <cell r="A74">
            <v>110038280</v>
          </cell>
          <cell r="B74" t="str">
            <v>Surianto Sastrosumitro, S.Sos</v>
          </cell>
          <cell r="C74" t="str">
            <v>III/B</v>
          </cell>
          <cell r="D74" t="str">
            <v xml:space="preserve">Penata Muda Tingkat I </v>
          </cell>
          <cell r="E74">
            <v>260000</v>
          </cell>
          <cell r="F74" t="str">
            <v xml:space="preserve">Staf Subdit Data dan Informasi </v>
          </cell>
        </row>
        <row r="75">
          <cell r="A75">
            <v>110038404</v>
          </cell>
          <cell r="B75" t="str">
            <v>Tjitro Sudiro, BBM</v>
          </cell>
          <cell r="C75" t="str">
            <v>III/C</v>
          </cell>
          <cell r="D75" t="str">
            <v xml:space="preserve">Penata </v>
          </cell>
          <cell r="E75">
            <v>260000</v>
          </cell>
          <cell r="F75" t="str">
            <v>Staf Dit. Bina Program</v>
          </cell>
        </row>
        <row r="76">
          <cell r="A76">
            <v>110038531</v>
          </cell>
          <cell r="B76" t="str">
            <v xml:space="preserve">Ir. Partono </v>
          </cell>
          <cell r="C76" t="str">
            <v>III/C</v>
          </cell>
          <cell r="D76" t="str">
            <v xml:space="preserve">Penata </v>
          </cell>
          <cell r="E76">
            <v>260000</v>
          </cell>
          <cell r="F76" t="str">
            <v xml:space="preserve">Staf Subdit KLN dan Pola Investasi </v>
          </cell>
        </row>
        <row r="77">
          <cell r="A77">
            <v>110038573</v>
          </cell>
          <cell r="B77" t="str">
            <v>R.Yayat Jatnika, BE</v>
          </cell>
          <cell r="C77" t="str">
            <v>III/B</v>
          </cell>
          <cell r="D77" t="str">
            <v xml:space="preserve">Penata Muda Tingkat I </v>
          </cell>
          <cell r="E77">
            <v>260000</v>
          </cell>
          <cell r="F77" t="str">
            <v>Staf Subdit Program dan Anggaran</v>
          </cell>
        </row>
        <row r="78">
          <cell r="A78">
            <v>110038618</v>
          </cell>
          <cell r="B78" t="str">
            <v>Sumarno, SST</v>
          </cell>
          <cell r="C78" t="str">
            <v>III/B</v>
          </cell>
          <cell r="D78" t="str">
            <v xml:space="preserve">Penata Muda Tingkat I </v>
          </cell>
          <cell r="E78">
            <v>260000</v>
          </cell>
          <cell r="F78" t="str">
            <v>Staf Subdit Program dan Anggaran</v>
          </cell>
        </row>
        <row r="79">
          <cell r="A79">
            <v>110038984</v>
          </cell>
          <cell r="B79" t="str">
            <v>R. Djoko Wahyu W.</v>
          </cell>
          <cell r="C79" t="str">
            <v>III/a</v>
          </cell>
          <cell r="D79" t="str">
            <v xml:space="preserve">Penata Muda </v>
          </cell>
          <cell r="E79">
            <v>260000</v>
          </cell>
          <cell r="F79" t="str">
            <v>Staf Setditjen. Cipta Karya</v>
          </cell>
        </row>
        <row r="80">
          <cell r="A80">
            <v>110039052</v>
          </cell>
          <cell r="B80" t="str">
            <v>Diah Srikaton S, BA</v>
          </cell>
          <cell r="C80" t="str">
            <v>III/c</v>
          </cell>
          <cell r="D80" t="str">
            <v xml:space="preserve">Penata </v>
          </cell>
          <cell r="E80">
            <v>260000</v>
          </cell>
          <cell r="F80" t="str">
            <v>Staf Tata Usaha</v>
          </cell>
        </row>
        <row r="81">
          <cell r="A81">
            <v>110039315</v>
          </cell>
          <cell r="B81" t="str">
            <v>Indro Prasetyo, ST</v>
          </cell>
          <cell r="C81" t="str">
            <v>III/B</v>
          </cell>
          <cell r="D81" t="str">
            <v xml:space="preserve">Penata Muda Tingkat I </v>
          </cell>
          <cell r="E81">
            <v>260000</v>
          </cell>
          <cell r="F81" t="str">
            <v xml:space="preserve">Staf Subdit Data dan Informasi </v>
          </cell>
        </row>
        <row r="82">
          <cell r="A82">
            <v>110039376</v>
          </cell>
          <cell r="B82" t="str">
            <v>Sukirman</v>
          </cell>
          <cell r="C82" t="str">
            <v>II/B</v>
          </cell>
          <cell r="D82" t="str">
            <v>Pengatur Muda Tingkat I</v>
          </cell>
          <cell r="E82">
            <v>220000</v>
          </cell>
          <cell r="F82" t="str">
            <v>Staf Subdit Program dan Anggaran</v>
          </cell>
        </row>
        <row r="83">
          <cell r="A83">
            <v>110039447</v>
          </cell>
          <cell r="B83" t="str">
            <v>Subandi</v>
          </cell>
          <cell r="C83" t="str">
            <v>III/A</v>
          </cell>
          <cell r="D83" t="str">
            <v xml:space="preserve">Penata Muda </v>
          </cell>
          <cell r="E83">
            <v>260000</v>
          </cell>
          <cell r="F83" t="str">
            <v>Staf Subdit Kebijakan dan Strategi</v>
          </cell>
        </row>
        <row r="84">
          <cell r="A84">
            <v>110039447</v>
          </cell>
          <cell r="B84" t="str">
            <v>Nur Maharani DP, BSc</v>
          </cell>
          <cell r="C84" t="str">
            <v>III/B</v>
          </cell>
          <cell r="D84" t="str">
            <v xml:space="preserve">Penata Muda Tingkat I </v>
          </cell>
          <cell r="E84">
            <v>260000</v>
          </cell>
          <cell r="F84" t="str">
            <v>Staf Tata Usaha</v>
          </cell>
        </row>
        <row r="85">
          <cell r="A85">
            <v>110039976</v>
          </cell>
          <cell r="B85" t="str">
            <v>Untung Suhadi</v>
          </cell>
          <cell r="C85" t="str">
            <v>II/D</v>
          </cell>
          <cell r="D85" t="str">
            <v xml:space="preserve">Pengatur Tingkat I </v>
          </cell>
          <cell r="E85">
            <v>220000</v>
          </cell>
          <cell r="F85" t="str">
            <v>Staf Subdit Kebijakan dan Strategi</v>
          </cell>
        </row>
        <row r="86">
          <cell r="A86">
            <v>110039977</v>
          </cell>
          <cell r="B86" t="str">
            <v>Sumaryanto</v>
          </cell>
          <cell r="C86" t="str">
            <v>II/D</v>
          </cell>
          <cell r="D86" t="str">
            <v xml:space="preserve">Pengatur Tingkat I </v>
          </cell>
          <cell r="E86">
            <v>220000</v>
          </cell>
          <cell r="F86" t="str">
            <v xml:space="preserve">Staf Subdit Evaluasi Kinerja </v>
          </cell>
        </row>
        <row r="87">
          <cell r="A87">
            <v>110040670</v>
          </cell>
          <cell r="B87" t="str">
            <v>Ir. Dwityo A. Soeranto, MURP</v>
          </cell>
          <cell r="C87" t="str">
            <v>IV/A</v>
          </cell>
          <cell r="D87" t="str">
            <v xml:space="preserve">Pembina </v>
          </cell>
          <cell r="E87">
            <v>300000</v>
          </cell>
          <cell r="F87" t="str">
            <v xml:space="preserve">Kasubdit Data dan Informasi </v>
          </cell>
        </row>
        <row r="88">
          <cell r="A88">
            <v>110040673</v>
          </cell>
          <cell r="B88" t="str">
            <v>Ir. Hadi Sucahyono, MPP, Phd</v>
          </cell>
          <cell r="C88" t="str">
            <v>IV/A</v>
          </cell>
          <cell r="D88" t="str">
            <v xml:space="preserve">Pembina </v>
          </cell>
          <cell r="E88">
            <v>300000</v>
          </cell>
          <cell r="F88" t="str">
            <v>Kasubdit. Kebijakan dan Strategi</v>
          </cell>
        </row>
        <row r="89">
          <cell r="A89">
            <v>110040749</v>
          </cell>
          <cell r="B89" t="str">
            <v>Tri Murti Tunggal Dewi</v>
          </cell>
          <cell r="C89" t="str">
            <v>II/D</v>
          </cell>
          <cell r="D89" t="str">
            <v xml:space="preserve">Pengatur Tingkat I </v>
          </cell>
          <cell r="E89">
            <v>220000</v>
          </cell>
          <cell r="F89" t="str">
            <v>Staf Subdit Program dan Anggaran</v>
          </cell>
        </row>
        <row r="90">
          <cell r="A90">
            <v>110040808</v>
          </cell>
          <cell r="B90" t="str">
            <v xml:space="preserve">Nining Rochaeni </v>
          </cell>
          <cell r="C90" t="str">
            <v>III/A</v>
          </cell>
          <cell r="D90" t="str">
            <v xml:space="preserve">Penata Muda </v>
          </cell>
          <cell r="E90">
            <v>260000</v>
          </cell>
          <cell r="F90" t="str">
            <v>Staf Subdit Kebijakan dan Strategi</v>
          </cell>
        </row>
        <row r="91">
          <cell r="A91">
            <v>110040854</v>
          </cell>
          <cell r="B91" t="str">
            <v>Sri Murni EK, S.Kom, MM</v>
          </cell>
          <cell r="C91" t="str">
            <v>III/C</v>
          </cell>
          <cell r="D91" t="str">
            <v xml:space="preserve">Penata </v>
          </cell>
          <cell r="E91">
            <v>260000</v>
          </cell>
          <cell r="F91" t="str">
            <v>Kasi Data dan Sistem Informasi</v>
          </cell>
        </row>
        <row r="92">
          <cell r="A92">
            <v>110041041</v>
          </cell>
          <cell r="B92" t="str">
            <v>Rachmat ST</v>
          </cell>
          <cell r="C92" t="str">
            <v>II/D</v>
          </cell>
          <cell r="D92" t="str">
            <v xml:space="preserve">Pengatur Tingkat I </v>
          </cell>
          <cell r="E92">
            <v>220000</v>
          </cell>
          <cell r="F92" t="str">
            <v>Staf Subdit Kebijakan dan Strategi</v>
          </cell>
        </row>
        <row r="93">
          <cell r="A93">
            <v>110041389</v>
          </cell>
          <cell r="B93" t="str">
            <v xml:space="preserve">Sumarno, SH, MSi    </v>
          </cell>
          <cell r="C93" t="str">
            <v>III/B</v>
          </cell>
          <cell r="D93" t="str">
            <v xml:space="preserve">Penata Muda Tingkat I </v>
          </cell>
          <cell r="E93">
            <v>260000</v>
          </cell>
          <cell r="F93" t="str">
            <v xml:space="preserve">Staf Subdit Data dan Informasi </v>
          </cell>
        </row>
        <row r="94">
          <cell r="A94">
            <v>110041390</v>
          </cell>
          <cell r="B94" t="str">
            <v>Euis Indah K.</v>
          </cell>
          <cell r="C94" t="str">
            <v>III/B</v>
          </cell>
          <cell r="D94" t="str">
            <v xml:space="preserve">Penata Muda Tingkat I </v>
          </cell>
          <cell r="E94">
            <v>260000</v>
          </cell>
          <cell r="F94" t="str">
            <v xml:space="preserve">Staf Subdit KLN dan Pola Investasi </v>
          </cell>
        </row>
        <row r="95">
          <cell r="A95">
            <v>110041469</v>
          </cell>
          <cell r="B95" t="str">
            <v xml:space="preserve">Ir. Lutfiel Annam Ahmad, MM </v>
          </cell>
          <cell r="C95" t="str">
            <v>IV/B</v>
          </cell>
          <cell r="D95" t="str">
            <v>Pembina Tingkat I</v>
          </cell>
          <cell r="E95">
            <v>300000</v>
          </cell>
          <cell r="F95" t="str">
            <v>Kabag. Pemantauan dan Evaluasi Biro Perenc. &amp; KLN</v>
          </cell>
        </row>
        <row r="96">
          <cell r="A96">
            <v>110041705</v>
          </cell>
          <cell r="B96" t="str">
            <v>Ir. Apriadi Mangiwa, MM</v>
          </cell>
          <cell r="C96" t="str">
            <v>IV/A</v>
          </cell>
          <cell r="D96" t="str">
            <v xml:space="preserve">Pembina </v>
          </cell>
          <cell r="E96">
            <v>300000</v>
          </cell>
          <cell r="F96" t="str">
            <v>Staf Subdit Kebijakan dan Strategi</v>
          </cell>
        </row>
        <row r="97">
          <cell r="A97">
            <v>110042322</v>
          </cell>
          <cell r="B97" t="str">
            <v>Sumadi, ST</v>
          </cell>
          <cell r="C97" t="str">
            <v>II/D</v>
          </cell>
          <cell r="D97" t="str">
            <v xml:space="preserve">Pengatur Tingkat I </v>
          </cell>
          <cell r="E97">
            <v>220000</v>
          </cell>
          <cell r="F97" t="str">
            <v xml:space="preserve">Staf Subdit Evaluasi Kinerja </v>
          </cell>
        </row>
        <row r="98">
          <cell r="A98">
            <v>110042325</v>
          </cell>
          <cell r="B98" t="str">
            <v>Sarwono</v>
          </cell>
          <cell r="C98" t="str">
            <v>III/A</v>
          </cell>
          <cell r="D98" t="str">
            <v xml:space="preserve">Penata Muda </v>
          </cell>
          <cell r="E98">
            <v>260000</v>
          </cell>
          <cell r="F98" t="str">
            <v>Staf Subdit Kebijakan dan Strategi</v>
          </cell>
        </row>
        <row r="99">
          <cell r="A99">
            <v>110042327</v>
          </cell>
          <cell r="B99" t="str">
            <v>Luargo</v>
          </cell>
          <cell r="C99" t="str">
            <v>III/A</v>
          </cell>
          <cell r="D99" t="str">
            <v xml:space="preserve">Penata Muda </v>
          </cell>
          <cell r="E99">
            <v>260000</v>
          </cell>
          <cell r="F99" t="str">
            <v xml:space="preserve">Staf Subdit Data dan Informasi </v>
          </cell>
        </row>
        <row r="100">
          <cell r="A100">
            <v>110042684</v>
          </cell>
          <cell r="B100" t="str">
            <v>Maryanto</v>
          </cell>
          <cell r="C100" t="str">
            <v>II/D</v>
          </cell>
          <cell r="D100" t="str">
            <v xml:space="preserve">Pengatur Tingkat I </v>
          </cell>
          <cell r="E100">
            <v>220000</v>
          </cell>
          <cell r="F100" t="str">
            <v xml:space="preserve">Staf Subdit Evaluasi Kinerja </v>
          </cell>
        </row>
        <row r="101">
          <cell r="A101">
            <v>110043935</v>
          </cell>
          <cell r="B101" t="str">
            <v>Ir. Ilham Muhargiady, MSc</v>
          </cell>
          <cell r="C101" t="str">
            <v>IV/A</v>
          </cell>
          <cell r="D101" t="str">
            <v xml:space="preserve">Pembina </v>
          </cell>
          <cell r="E101">
            <v>300000</v>
          </cell>
          <cell r="F101" t="str">
            <v xml:space="preserve">Kasie Data dan Informasi </v>
          </cell>
        </row>
        <row r="102">
          <cell r="A102">
            <v>110044151</v>
          </cell>
          <cell r="B102" t="str">
            <v>Sapon</v>
          </cell>
          <cell r="C102" t="str">
            <v>II/D</v>
          </cell>
          <cell r="D102" t="str">
            <v xml:space="preserve">Pengatur Tingkat I </v>
          </cell>
          <cell r="E102">
            <v>220000</v>
          </cell>
          <cell r="F102" t="str">
            <v>Staf Setditjen. Cipta Karya</v>
          </cell>
        </row>
        <row r="103">
          <cell r="A103">
            <v>110044240</v>
          </cell>
          <cell r="B103" t="str">
            <v>Ir.Joerni Makmoerniati,MSc</v>
          </cell>
          <cell r="C103" t="str">
            <v>IV/A</v>
          </cell>
          <cell r="D103" t="str">
            <v xml:space="preserve">Pembina </v>
          </cell>
          <cell r="E103">
            <v>300000</v>
          </cell>
          <cell r="F103" t="str">
            <v>Kasi Perencanaan dan Pelaporan</v>
          </cell>
        </row>
        <row r="104">
          <cell r="A104">
            <v>110044597</v>
          </cell>
          <cell r="B104" t="str">
            <v>Imam Pamuji</v>
          </cell>
          <cell r="C104" t="str">
            <v>III/A</v>
          </cell>
          <cell r="D104" t="str">
            <v xml:space="preserve">Penata Muda </v>
          </cell>
          <cell r="E104">
            <v>260000</v>
          </cell>
          <cell r="F104" t="str">
            <v>Staf Tata Usaha</v>
          </cell>
        </row>
        <row r="105">
          <cell r="A105">
            <v>110045359</v>
          </cell>
          <cell r="B105" t="str">
            <v>Darlina</v>
          </cell>
          <cell r="C105" t="str">
            <v>III/A</v>
          </cell>
          <cell r="D105" t="str">
            <v xml:space="preserve">Penata Muda </v>
          </cell>
          <cell r="E105">
            <v>260000</v>
          </cell>
          <cell r="F105" t="str">
            <v xml:space="preserve">Staf Subdit Data dan Informasi </v>
          </cell>
        </row>
        <row r="106">
          <cell r="A106">
            <v>110045360</v>
          </cell>
          <cell r="B106" t="str">
            <v>Suparmo, S.Sos</v>
          </cell>
          <cell r="C106" t="str">
            <v>III/B</v>
          </cell>
          <cell r="D106" t="str">
            <v xml:space="preserve">Penata Muda Tingkat I </v>
          </cell>
          <cell r="E106">
            <v>260000</v>
          </cell>
          <cell r="F106" t="str">
            <v>Staf Tata Usaha</v>
          </cell>
        </row>
        <row r="107">
          <cell r="A107">
            <v>110045510</v>
          </cell>
          <cell r="B107" t="str">
            <v>Suyatin</v>
          </cell>
          <cell r="C107" t="str">
            <v>II/C</v>
          </cell>
          <cell r="D107" t="str">
            <v xml:space="preserve">Pengatur </v>
          </cell>
          <cell r="E107">
            <v>220000</v>
          </cell>
          <cell r="F107" t="str">
            <v>Staf Tata Usaha</v>
          </cell>
        </row>
        <row r="108">
          <cell r="A108">
            <v>110045609</v>
          </cell>
          <cell r="B108" t="str">
            <v>Samsul Rizal</v>
          </cell>
          <cell r="C108" t="str">
            <v>II/D</v>
          </cell>
          <cell r="D108" t="str">
            <v xml:space="preserve">Pengatur Tingkat I </v>
          </cell>
          <cell r="E108">
            <v>220000</v>
          </cell>
          <cell r="F108" t="str">
            <v xml:space="preserve">Staf Subdit Data dan Informasi </v>
          </cell>
        </row>
        <row r="109">
          <cell r="A109">
            <v>110045609</v>
          </cell>
          <cell r="B109" t="str">
            <v>Yayah Kurniasih. BE</v>
          </cell>
          <cell r="C109" t="str">
            <v>III/B</v>
          </cell>
          <cell r="D109" t="str">
            <v xml:space="preserve">Penata Muda Tingkat I </v>
          </cell>
          <cell r="E109">
            <v>260000</v>
          </cell>
          <cell r="F109" t="str">
            <v xml:space="preserve">Staf Subdit KLN dan Pola Investasi </v>
          </cell>
        </row>
        <row r="110">
          <cell r="A110">
            <v>110045642</v>
          </cell>
          <cell r="B110" t="str">
            <v>Ir. Raja Mulana MP. Sibuea, MT</v>
          </cell>
          <cell r="C110" t="str">
            <v>III/D</v>
          </cell>
          <cell r="D110" t="str">
            <v>Penata Tingkat I</v>
          </cell>
          <cell r="E110">
            <v>260000</v>
          </cell>
          <cell r="F110" t="str">
            <v xml:space="preserve">Kasie Evaluasi Kinerja </v>
          </cell>
        </row>
        <row r="111">
          <cell r="A111">
            <v>110045989</v>
          </cell>
          <cell r="B111" t="str">
            <v>Sumantri</v>
          </cell>
          <cell r="C111" t="str">
            <v>III/A</v>
          </cell>
          <cell r="D111" t="str">
            <v xml:space="preserve">Penata Muda </v>
          </cell>
          <cell r="E111">
            <v>260000</v>
          </cell>
          <cell r="F111" t="str">
            <v xml:space="preserve">Staf  Balai  Produksi </v>
          </cell>
        </row>
        <row r="112">
          <cell r="A112">
            <v>110045998</v>
          </cell>
          <cell r="B112" t="str">
            <v>A. Sumardiyanto</v>
          </cell>
          <cell r="C112" t="str">
            <v>III/A</v>
          </cell>
          <cell r="D112" t="str">
            <v xml:space="preserve">Penata Muda </v>
          </cell>
          <cell r="E112">
            <v>260000</v>
          </cell>
          <cell r="F112" t="str">
            <v xml:space="preserve">Staf  Balai  Produksi </v>
          </cell>
        </row>
        <row r="113">
          <cell r="A113">
            <v>110046675</v>
          </cell>
          <cell r="B113" t="str">
            <v>Gatot Harijono, S.Sos</v>
          </cell>
          <cell r="C113" t="str">
            <v>III/B</v>
          </cell>
          <cell r="D113" t="str">
            <v xml:space="preserve">Penata Muda Tingkat I </v>
          </cell>
          <cell r="E113">
            <v>260000</v>
          </cell>
          <cell r="F113" t="str">
            <v xml:space="preserve">Kasubsi.  Pelaksana  Produksi </v>
          </cell>
        </row>
        <row r="114">
          <cell r="A114">
            <v>110047018</v>
          </cell>
          <cell r="B114" t="str">
            <v>Lina Gustinawati, Amd</v>
          </cell>
          <cell r="C114" t="str">
            <v>II/D</v>
          </cell>
          <cell r="D114" t="str">
            <v xml:space="preserve">Pengatur Tingkat I </v>
          </cell>
          <cell r="E114">
            <v>220000</v>
          </cell>
          <cell r="F114" t="str">
            <v xml:space="preserve">Staf Subdit Evaluasi Kinerja </v>
          </cell>
        </row>
        <row r="115">
          <cell r="A115">
            <v>110047019</v>
          </cell>
          <cell r="B115" t="str">
            <v>Sri Purwati, S.Sos</v>
          </cell>
          <cell r="C115" t="str">
            <v>III/A</v>
          </cell>
          <cell r="D115" t="str">
            <v xml:space="preserve">Penata Muda </v>
          </cell>
          <cell r="E115">
            <v>260000</v>
          </cell>
          <cell r="F115" t="str">
            <v xml:space="preserve">Staf Subdit Data dan Informasi </v>
          </cell>
        </row>
        <row r="116">
          <cell r="A116">
            <v>110047104</v>
          </cell>
          <cell r="B116" t="str">
            <v>R.A Sri Wahyuni</v>
          </cell>
          <cell r="C116" t="str">
            <v>II/D</v>
          </cell>
          <cell r="D116" t="str">
            <v xml:space="preserve">Pengatur Tingkat I </v>
          </cell>
          <cell r="E116">
            <v>220000</v>
          </cell>
          <cell r="F116" t="str">
            <v>Staf Subdit Program dan Anggaran</v>
          </cell>
        </row>
        <row r="117">
          <cell r="A117">
            <v>110047136</v>
          </cell>
          <cell r="B117" t="str">
            <v>Ir. Didik Saukat Fuadi, MT</v>
          </cell>
          <cell r="C117" t="str">
            <v>IV/A</v>
          </cell>
          <cell r="D117" t="str">
            <v xml:space="preserve">Pembina </v>
          </cell>
          <cell r="E117">
            <v>300000</v>
          </cell>
          <cell r="F117" t="str">
            <v xml:space="preserve">Staf Subdit Data dan Informasi </v>
          </cell>
        </row>
        <row r="118">
          <cell r="A118">
            <v>110047519</v>
          </cell>
          <cell r="B118" t="str">
            <v>Dewi Endah Nastiti</v>
          </cell>
          <cell r="C118" t="str">
            <v>III/a</v>
          </cell>
          <cell r="D118" t="str">
            <v xml:space="preserve">Penata Muda </v>
          </cell>
          <cell r="E118">
            <v>260000</v>
          </cell>
          <cell r="F118" t="str">
            <v>Staf Setditjen. Cipta Karya</v>
          </cell>
        </row>
        <row r="119">
          <cell r="A119">
            <v>110047634</v>
          </cell>
          <cell r="B119" t="str">
            <v>Yuni Andriani</v>
          </cell>
          <cell r="C119" t="str">
            <v>II/D</v>
          </cell>
          <cell r="D119" t="str">
            <v xml:space="preserve">Pengatur Tingkat I </v>
          </cell>
          <cell r="E119">
            <v>220000</v>
          </cell>
          <cell r="F119" t="str">
            <v>Staf Tata Usaha</v>
          </cell>
        </row>
        <row r="120">
          <cell r="A120">
            <v>110047636</v>
          </cell>
          <cell r="B120" t="str">
            <v>Abdul Rozaq</v>
          </cell>
          <cell r="C120" t="str">
            <v>II/D</v>
          </cell>
          <cell r="D120" t="str">
            <v xml:space="preserve">Pengatur Tingkat I </v>
          </cell>
          <cell r="E120">
            <v>220000</v>
          </cell>
          <cell r="F120" t="str">
            <v xml:space="preserve">Staf Subdit Evaluasi Kinerja </v>
          </cell>
        </row>
        <row r="121">
          <cell r="A121">
            <v>110047766</v>
          </cell>
          <cell r="B121" t="str">
            <v>Ir. Djoko Karsono, MT</v>
          </cell>
          <cell r="C121" t="str">
            <v>IV/A</v>
          </cell>
          <cell r="D121" t="str">
            <v xml:space="preserve">Pembina </v>
          </cell>
          <cell r="E121">
            <v>300000</v>
          </cell>
          <cell r="F121" t="str">
            <v xml:space="preserve">Kasie Dokumentasi dan Publikasi </v>
          </cell>
        </row>
        <row r="122">
          <cell r="A122">
            <v>110048257</v>
          </cell>
          <cell r="B122" t="str">
            <v>Wikenti,SE</v>
          </cell>
          <cell r="C122" t="str">
            <v>III/A</v>
          </cell>
          <cell r="D122" t="str">
            <v xml:space="preserve">Penata Muda </v>
          </cell>
          <cell r="E122">
            <v>260000</v>
          </cell>
          <cell r="F122" t="str">
            <v>Staf Subdit Kebijakan dan Strategi</v>
          </cell>
        </row>
        <row r="123">
          <cell r="A123">
            <v>110048395</v>
          </cell>
          <cell r="B123" t="str">
            <v>Bambang Suharto BE</v>
          </cell>
          <cell r="C123" t="str">
            <v>II/D</v>
          </cell>
          <cell r="D123" t="str">
            <v xml:space="preserve">Pengatur Tingkat I </v>
          </cell>
          <cell r="E123">
            <v>220000</v>
          </cell>
          <cell r="F123" t="str">
            <v>Staf Subdit Kebijakan dan Strategi</v>
          </cell>
        </row>
        <row r="124">
          <cell r="A124">
            <v>110048395</v>
          </cell>
          <cell r="B124" t="str">
            <v>Kusmaryanto</v>
          </cell>
          <cell r="C124" t="str">
            <v>II/D</v>
          </cell>
          <cell r="D124" t="str">
            <v xml:space="preserve">Pengatur Tingkat I </v>
          </cell>
          <cell r="E124">
            <v>220000</v>
          </cell>
          <cell r="F124" t="str">
            <v>Staf Subdit Program dan Anggaran</v>
          </cell>
        </row>
        <row r="125">
          <cell r="A125">
            <v>110048733</v>
          </cell>
          <cell r="B125" t="str">
            <v>Yoyok Setyo Utomo, S.Kom</v>
          </cell>
          <cell r="C125" t="str">
            <v>III/C</v>
          </cell>
          <cell r="D125" t="str">
            <v xml:space="preserve">Penata </v>
          </cell>
          <cell r="E125">
            <v>260000</v>
          </cell>
          <cell r="F125" t="str">
            <v>Staf Subdit Program dan Anggaran</v>
          </cell>
        </row>
        <row r="126">
          <cell r="A126">
            <v>110049086</v>
          </cell>
          <cell r="B126" t="str">
            <v>Dewi Edhi Sayekti, S.Sos</v>
          </cell>
          <cell r="C126" t="str">
            <v>III/B</v>
          </cell>
          <cell r="D126" t="str">
            <v xml:space="preserve">Penata Muda Tingkat I </v>
          </cell>
          <cell r="E126">
            <v>260000</v>
          </cell>
          <cell r="F126" t="str">
            <v xml:space="preserve">Staf Subdit Evaluasi Kinerja </v>
          </cell>
        </row>
        <row r="127">
          <cell r="A127">
            <v>110049565</v>
          </cell>
          <cell r="B127" t="str">
            <v xml:space="preserve">Gentur Sutopo </v>
          </cell>
          <cell r="C127" t="str">
            <v>II/D</v>
          </cell>
          <cell r="D127" t="str">
            <v xml:space="preserve">Pengatur Tingkat I </v>
          </cell>
          <cell r="E127">
            <v>220000</v>
          </cell>
          <cell r="F127" t="str">
            <v xml:space="preserve">Staf Subdit Evaluasi Kinerja </v>
          </cell>
        </row>
        <row r="128">
          <cell r="A128">
            <v>110049650</v>
          </cell>
          <cell r="B128" t="str">
            <v>A. Sahril</v>
          </cell>
          <cell r="C128" t="str">
            <v>II/C</v>
          </cell>
          <cell r="D128" t="str">
            <v xml:space="preserve">Pengatur </v>
          </cell>
          <cell r="E128">
            <v>220000</v>
          </cell>
          <cell r="F128" t="str">
            <v>Staf Subdit Program dan Anggaran</v>
          </cell>
        </row>
        <row r="129">
          <cell r="A129">
            <v>110049903</v>
          </cell>
          <cell r="B129" t="str">
            <v>Subagiono</v>
          </cell>
          <cell r="C129" t="str">
            <v>II/D</v>
          </cell>
          <cell r="D129" t="str">
            <v xml:space="preserve">Pengatur Tingkat I </v>
          </cell>
          <cell r="E129">
            <v>220000</v>
          </cell>
          <cell r="F129" t="str">
            <v xml:space="preserve">Staf Subdit KLN dan Pola Investasi </v>
          </cell>
        </row>
        <row r="130">
          <cell r="A130">
            <v>110050628</v>
          </cell>
          <cell r="B130" t="str">
            <v>Suyati</v>
          </cell>
          <cell r="C130" t="str">
            <v>II/C</v>
          </cell>
          <cell r="D130" t="str">
            <v xml:space="preserve">Pengatur </v>
          </cell>
          <cell r="E130">
            <v>220000</v>
          </cell>
          <cell r="F130" t="str">
            <v xml:space="preserve">Staf Subdit KLN dan Pola Investasi </v>
          </cell>
        </row>
        <row r="131">
          <cell r="A131">
            <v>110050925</v>
          </cell>
          <cell r="B131" t="str">
            <v>Zuhanif Tolhas P.S, MM</v>
          </cell>
          <cell r="C131" t="str">
            <v>III/B</v>
          </cell>
          <cell r="D131" t="str">
            <v xml:space="preserve">Penata Muda Tingkat I </v>
          </cell>
          <cell r="E131">
            <v>260000</v>
          </cell>
          <cell r="F131" t="str">
            <v xml:space="preserve">Staf Subdit Evaluasi Kinerja </v>
          </cell>
        </row>
        <row r="132">
          <cell r="A132">
            <v>110051249</v>
          </cell>
          <cell r="B132" t="str">
            <v>Sogimin</v>
          </cell>
          <cell r="C132" t="str">
            <v>I/C</v>
          </cell>
          <cell r="D132" t="str">
            <v>Juru</v>
          </cell>
          <cell r="E132">
            <v>180000</v>
          </cell>
          <cell r="F132" t="str">
            <v xml:space="preserve">Staf Subdit Evaluasi Kinerja </v>
          </cell>
        </row>
        <row r="133">
          <cell r="A133">
            <v>110051251</v>
          </cell>
          <cell r="B133" t="str">
            <v>Sri Lestari</v>
          </cell>
          <cell r="C133" t="str">
            <v>II/A</v>
          </cell>
          <cell r="D133" t="str">
            <v xml:space="preserve">Pengatur Muda </v>
          </cell>
          <cell r="E133">
            <v>220000</v>
          </cell>
          <cell r="F133" t="str">
            <v xml:space="preserve">Staf Subdit Evaluasi Kinerja </v>
          </cell>
        </row>
        <row r="134">
          <cell r="A134">
            <v>110051251</v>
          </cell>
          <cell r="B134" t="str">
            <v>Suwarto</v>
          </cell>
          <cell r="C134" t="str">
            <v>I/C</v>
          </cell>
          <cell r="D134" t="str">
            <v>Juru</v>
          </cell>
          <cell r="E134">
            <v>180000</v>
          </cell>
          <cell r="F134" t="str">
            <v>Staf Tata Usaha</v>
          </cell>
        </row>
        <row r="135">
          <cell r="A135">
            <v>110051349</v>
          </cell>
          <cell r="B135" t="str">
            <v>Abdul Rojak</v>
          </cell>
          <cell r="C135" t="str">
            <v>I/C</v>
          </cell>
          <cell r="D135" t="str">
            <v>Juru</v>
          </cell>
          <cell r="E135">
            <v>180000</v>
          </cell>
          <cell r="F135" t="str">
            <v>Staf Subdit Program dan Anggaran</v>
          </cell>
        </row>
        <row r="136">
          <cell r="A136">
            <v>110051902</v>
          </cell>
          <cell r="B136" t="str">
            <v>Marina Sijabat, BE</v>
          </cell>
          <cell r="C136" t="str">
            <v>II/D</v>
          </cell>
          <cell r="D136" t="str">
            <v xml:space="preserve">Pengatur Tingkat I </v>
          </cell>
          <cell r="E136">
            <v>220000</v>
          </cell>
          <cell r="F136" t="str">
            <v xml:space="preserve">Staf Subdit Evaluasi Kinerja </v>
          </cell>
        </row>
        <row r="137">
          <cell r="A137">
            <v>110051926</v>
          </cell>
          <cell r="B137" t="str">
            <v>Haryanti Setyaningsih</v>
          </cell>
          <cell r="C137" t="str">
            <v>II/A</v>
          </cell>
          <cell r="D137" t="str">
            <v xml:space="preserve">Pengatur Muda </v>
          </cell>
          <cell r="E137">
            <v>220000</v>
          </cell>
          <cell r="F137" t="str">
            <v>Staf Setditjen. Cipta Karya</v>
          </cell>
        </row>
        <row r="138">
          <cell r="A138">
            <v>110052181</v>
          </cell>
          <cell r="B138" t="str">
            <v>Eny Yuliati</v>
          </cell>
          <cell r="C138" t="str">
            <v>II/C</v>
          </cell>
          <cell r="D138" t="str">
            <v xml:space="preserve">Pengatur </v>
          </cell>
          <cell r="E138">
            <v>220000</v>
          </cell>
          <cell r="F138" t="str">
            <v>Staf Tata Usaha</v>
          </cell>
        </row>
        <row r="139">
          <cell r="A139">
            <v>110053118</v>
          </cell>
          <cell r="B139" t="str">
            <v>Drs. Hery Wardoyo, M.Kom</v>
          </cell>
          <cell r="C139" t="str">
            <v>III/D</v>
          </cell>
          <cell r="D139" t="str">
            <v>Penata Tingkat I</v>
          </cell>
          <cell r="E139">
            <v>260000</v>
          </cell>
          <cell r="F139" t="str">
            <v>Kasubid Manajemen Jaringan</v>
          </cell>
        </row>
        <row r="140">
          <cell r="A140">
            <v>110053167</v>
          </cell>
          <cell r="B140" t="str">
            <v>Ir. Wisnu Subarkah DW, Dipl.HE</v>
          </cell>
          <cell r="C140" t="str">
            <v>III/C</v>
          </cell>
          <cell r="D140" t="str">
            <v xml:space="preserve">Penata </v>
          </cell>
          <cell r="E140">
            <v>260000</v>
          </cell>
          <cell r="F140" t="str">
            <v>Kasubag. Pemantauan &amp; Evaluasi I Biro Perenc. &amp; KLN</v>
          </cell>
        </row>
        <row r="141">
          <cell r="A141">
            <v>110053684</v>
          </cell>
          <cell r="B141" t="str">
            <v>Ir. Mei liana</v>
          </cell>
          <cell r="C141" t="str">
            <v>III/B</v>
          </cell>
          <cell r="D141" t="str">
            <v xml:space="preserve">Penata Muda Tingkat I </v>
          </cell>
          <cell r="E141">
            <v>260000</v>
          </cell>
          <cell r="F141" t="str">
            <v>Staf Subdit Kebijakan dan Strategi</v>
          </cell>
        </row>
        <row r="142">
          <cell r="A142">
            <v>110053700</v>
          </cell>
          <cell r="B142" t="str">
            <v>Ir. Diana Kusumastuti, MT</v>
          </cell>
          <cell r="C142" t="str">
            <v>III/C</v>
          </cell>
          <cell r="D142" t="str">
            <v xml:space="preserve">Penata </v>
          </cell>
          <cell r="E142">
            <v>260000</v>
          </cell>
          <cell r="F142" t="str">
            <v>Kasi. Rencana Jangka Menengah</v>
          </cell>
        </row>
        <row r="143">
          <cell r="A143">
            <v>110053779</v>
          </cell>
          <cell r="B143" t="str">
            <v>Deden Setyawan, BE</v>
          </cell>
          <cell r="C143" t="str">
            <v>III/A</v>
          </cell>
          <cell r="D143" t="str">
            <v xml:space="preserve">Penata Muda </v>
          </cell>
          <cell r="E143">
            <v>260000</v>
          </cell>
          <cell r="F143" t="str">
            <v xml:space="preserve">Staf Subdit Data dan Informasi </v>
          </cell>
        </row>
        <row r="144">
          <cell r="A144">
            <v>110054125</v>
          </cell>
          <cell r="B144" t="str">
            <v>Ir. Nicodemus Daud</v>
          </cell>
          <cell r="C144" t="str">
            <v>III/C</v>
          </cell>
          <cell r="D144" t="str">
            <v xml:space="preserve">Penata </v>
          </cell>
          <cell r="E144">
            <v>260000</v>
          </cell>
          <cell r="F144" t="str">
            <v>Kasubag. Pemantauan &amp; Evaluasi III Biro Perenc. &amp; KLN</v>
          </cell>
        </row>
        <row r="145">
          <cell r="A145">
            <v>110054773</v>
          </cell>
          <cell r="B145" t="str">
            <v>Dedy Ekawinata, ST</v>
          </cell>
          <cell r="C145" t="str">
            <v>III/C</v>
          </cell>
          <cell r="D145" t="str">
            <v xml:space="preserve">Penata </v>
          </cell>
          <cell r="E145">
            <v>260000</v>
          </cell>
          <cell r="F145" t="str">
            <v>Kasubag. Pemantauan &amp; Evaluasi II Biro Perenc. &amp; KLN</v>
          </cell>
        </row>
        <row r="146">
          <cell r="A146">
            <v>110055320</v>
          </cell>
          <cell r="B146" t="str">
            <v>Jonny Zainuri Echsan, ST. MCM</v>
          </cell>
          <cell r="C146" t="str">
            <v>III/C</v>
          </cell>
          <cell r="D146" t="str">
            <v xml:space="preserve">Penata </v>
          </cell>
          <cell r="E146">
            <v>260000</v>
          </cell>
          <cell r="F146" t="str">
            <v xml:space="preserve">Staf Subdit Evaluasi Kinerja </v>
          </cell>
        </row>
        <row r="147">
          <cell r="A147">
            <v>110055320</v>
          </cell>
          <cell r="B147" t="str">
            <v>Nunik Dwi Cahyani</v>
          </cell>
          <cell r="C147" t="str">
            <v>III/C</v>
          </cell>
          <cell r="D147" t="str">
            <v xml:space="preserve">Penata </v>
          </cell>
          <cell r="E147">
            <v>260000</v>
          </cell>
          <cell r="F147" t="str">
            <v xml:space="preserve">Staf Subdit Evaluasi Kinerja </v>
          </cell>
        </row>
        <row r="148">
          <cell r="A148">
            <v>110055368</v>
          </cell>
          <cell r="B148" t="str">
            <v>Erwin Adhi Setyadhi, ST MT</v>
          </cell>
          <cell r="C148" t="str">
            <v>III/B</v>
          </cell>
          <cell r="D148" t="str">
            <v xml:space="preserve">Penata Muda Tingkat I </v>
          </cell>
          <cell r="E148">
            <v>260000</v>
          </cell>
          <cell r="F148" t="str">
            <v xml:space="preserve">Staf Subdit KLN dan Pola Investasi </v>
          </cell>
        </row>
        <row r="149">
          <cell r="A149">
            <v>110055381</v>
          </cell>
          <cell r="B149" t="str">
            <v>Wayan Lindu Suwara, S.Kom</v>
          </cell>
          <cell r="C149" t="str">
            <v>III/B</v>
          </cell>
          <cell r="D149" t="str">
            <v xml:space="preserve">Penata Muda Tingkat I </v>
          </cell>
          <cell r="E149">
            <v>260000</v>
          </cell>
          <cell r="F149" t="str">
            <v xml:space="preserve">Staf Subdit Data dan Informasi </v>
          </cell>
        </row>
        <row r="150">
          <cell r="A150">
            <v>110055394</v>
          </cell>
          <cell r="B150" t="str">
            <v>Dra. Wardhiana S.</v>
          </cell>
          <cell r="C150" t="str">
            <v>III/B</v>
          </cell>
          <cell r="D150" t="str">
            <v xml:space="preserve">Penata Muda Tingkat I </v>
          </cell>
          <cell r="E150">
            <v>260000</v>
          </cell>
          <cell r="F150" t="str">
            <v xml:space="preserve">Staf Subdit Data dan Informasi </v>
          </cell>
        </row>
        <row r="151">
          <cell r="A151">
            <v>110055506</v>
          </cell>
          <cell r="B151" t="str">
            <v>Yeti Widjajanti</v>
          </cell>
          <cell r="C151" t="str">
            <v>II/B</v>
          </cell>
          <cell r="D151" t="str">
            <v>Pengatur Muda Tingkat I</v>
          </cell>
          <cell r="E151">
            <v>220000</v>
          </cell>
          <cell r="F151" t="str">
            <v>Staf Setditjen. Cipta Karya</v>
          </cell>
        </row>
        <row r="152">
          <cell r="A152">
            <v>110055766</v>
          </cell>
          <cell r="B152" t="str">
            <v>Suparno</v>
          </cell>
          <cell r="C152" t="str">
            <v>I/C</v>
          </cell>
          <cell r="D152" t="str">
            <v>Juru</v>
          </cell>
          <cell r="E152">
            <v>180000</v>
          </cell>
          <cell r="F152" t="str">
            <v>Staf Tata Usaha</v>
          </cell>
        </row>
        <row r="153">
          <cell r="A153">
            <v>110055968</v>
          </cell>
          <cell r="B153" t="str">
            <v>Roewinny Natadiredja, SE</v>
          </cell>
          <cell r="C153" t="str">
            <v>III/A</v>
          </cell>
          <cell r="D153" t="str">
            <v xml:space="preserve">Penata Muda </v>
          </cell>
          <cell r="E153">
            <v>260000</v>
          </cell>
          <cell r="F153" t="str">
            <v>Staf Tata Usaha</v>
          </cell>
        </row>
        <row r="154">
          <cell r="A154">
            <v>110055972</v>
          </cell>
          <cell r="B154" t="str">
            <v>Tukiman</v>
          </cell>
          <cell r="C154" t="str">
            <v>II/A</v>
          </cell>
          <cell r="D154" t="str">
            <v xml:space="preserve">Pengatur Muda </v>
          </cell>
          <cell r="E154">
            <v>220000</v>
          </cell>
          <cell r="F154" t="str">
            <v>Staf Tata Usaha</v>
          </cell>
        </row>
        <row r="155">
          <cell r="A155">
            <v>110055974</v>
          </cell>
          <cell r="B155" t="str">
            <v>Iman Suroso</v>
          </cell>
          <cell r="C155" t="str">
            <v>II/A</v>
          </cell>
          <cell r="D155" t="str">
            <v xml:space="preserve">Pengatur Muda </v>
          </cell>
          <cell r="E155">
            <v>220000</v>
          </cell>
          <cell r="F155" t="str">
            <v xml:space="preserve">Staf Subdit Evaluasi Kinerja </v>
          </cell>
        </row>
        <row r="156">
          <cell r="A156">
            <v>110056382</v>
          </cell>
          <cell r="B156" t="str">
            <v>Marlin Rospita, SE</v>
          </cell>
          <cell r="C156" t="str">
            <v>III/A</v>
          </cell>
          <cell r="D156" t="str">
            <v xml:space="preserve">Penata Muda </v>
          </cell>
          <cell r="E156">
            <v>260000</v>
          </cell>
          <cell r="F156" t="str">
            <v xml:space="preserve">Staf Subdit KLN dan Pola Investasi </v>
          </cell>
        </row>
        <row r="157">
          <cell r="A157">
            <v>110056494</v>
          </cell>
          <cell r="B157" t="str">
            <v>Rosnanniwati Rambe, ST</v>
          </cell>
          <cell r="C157" t="str">
            <v>III/A</v>
          </cell>
          <cell r="D157" t="str">
            <v xml:space="preserve">Penata Muda </v>
          </cell>
          <cell r="E157">
            <v>260000</v>
          </cell>
          <cell r="F157" t="str">
            <v>Staf Subdit Program dan Anggaran</v>
          </cell>
        </row>
        <row r="158">
          <cell r="A158">
            <v>110056578</v>
          </cell>
          <cell r="B158" t="str">
            <v>Wihelmi</v>
          </cell>
          <cell r="C158" t="str">
            <v>II/A</v>
          </cell>
          <cell r="D158" t="str">
            <v xml:space="preserve">Pengatur Muda </v>
          </cell>
          <cell r="E158">
            <v>220000</v>
          </cell>
          <cell r="F158" t="str">
            <v>Staf Subdit Program dan Anggaran</v>
          </cell>
        </row>
        <row r="159">
          <cell r="A159">
            <v>110056838</v>
          </cell>
          <cell r="B159" t="str">
            <v>Avrina Dewi Anggraeni, ST</v>
          </cell>
          <cell r="C159" t="str">
            <v>III/B</v>
          </cell>
          <cell r="D159" t="str">
            <v xml:space="preserve">Penata Muda Tingkat I </v>
          </cell>
          <cell r="E159">
            <v>260000</v>
          </cell>
          <cell r="F159" t="str">
            <v xml:space="preserve">Staf Subdit KLN dan Pola Investasi </v>
          </cell>
        </row>
        <row r="160">
          <cell r="A160">
            <v>110057042</v>
          </cell>
          <cell r="B160" t="str">
            <v>Mursalim,Spd, ST</v>
          </cell>
          <cell r="C160" t="str">
            <v>III/B</v>
          </cell>
          <cell r="D160" t="str">
            <v xml:space="preserve">Penata Muda Tingkat I </v>
          </cell>
          <cell r="E160">
            <v>260000</v>
          </cell>
          <cell r="F160" t="str">
            <v xml:space="preserve">Staf Subdit Evaluasi Kinerja </v>
          </cell>
        </row>
        <row r="161">
          <cell r="A161">
            <v>110057344</v>
          </cell>
          <cell r="B161" t="str">
            <v>Afriandi Pohan, ST</v>
          </cell>
          <cell r="C161" t="str">
            <v>III/A</v>
          </cell>
          <cell r="D161" t="str">
            <v xml:space="preserve">Penata Muda </v>
          </cell>
          <cell r="E161">
            <v>260000</v>
          </cell>
          <cell r="F161" t="str">
            <v xml:space="preserve">Staf Subdit Data dan Informasi </v>
          </cell>
        </row>
        <row r="162">
          <cell r="A162">
            <v>110057410</v>
          </cell>
          <cell r="B162" t="str">
            <v>RR Nurkartika, ST</v>
          </cell>
          <cell r="C162" t="str">
            <v>III/A</v>
          </cell>
          <cell r="D162" t="str">
            <v xml:space="preserve">Penata Muda </v>
          </cell>
          <cell r="E162">
            <v>260000</v>
          </cell>
          <cell r="F162" t="str">
            <v xml:space="preserve">Staf Subdit KLN dan Pola Investasi </v>
          </cell>
        </row>
        <row r="163">
          <cell r="A163">
            <v>110057421</v>
          </cell>
          <cell r="B163" t="str">
            <v>Muh.Rizard Abidin, ST</v>
          </cell>
          <cell r="C163" t="str">
            <v>III/A</v>
          </cell>
          <cell r="D163" t="str">
            <v xml:space="preserve">Penata Muda </v>
          </cell>
          <cell r="E163">
            <v>260000</v>
          </cell>
          <cell r="F163" t="str">
            <v xml:space="preserve">Staf Subdit Evaluasi Kinerja </v>
          </cell>
        </row>
        <row r="164">
          <cell r="A164">
            <v>110057440</v>
          </cell>
          <cell r="B164" t="str">
            <v>Melly Septiani, SE</v>
          </cell>
          <cell r="C164" t="str">
            <v>III/A</v>
          </cell>
          <cell r="D164" t="str">
            <v xml:space="preserve">Penata Muda </v>
          </cell>
          <cell r="E164">
            <v>260000</v>
          </cell>
          <cell r="F164" t="str">
            <v xml:space="preserve">Staf Subdit Evaluasi Kinerja </v>
          </cell>
        </row>
        <row r="165">
          <cell r="A165">
            <v>110057447</v>
          </cell>
          <cell r="B165" t="str">
            <v>Danur Wenda Utami, SE, MM</v>
          </cell>
          <cell r="C165" t="str">
            <v>III/A</v>
          </cell>
          <cell r="D165" t="str">
            <v xml:space="preserve">Penata Muda </v>
          </cell>
          <cell r="E165">
            <v>260000</v>
          </cell>
          <cell r="F165" t="str">
            <v>Staf Setditjen. Cipta Karya</v>
          </cell>
        </row>
        <row r="166">
          <cell r="A166">
            <v>110057461</v>
          </cell>
          <cell r="B166" t="str">
            <v>Yuke Ratna Wulan, ST</v>
          </cell>
          <cell r="C166" t="str">
            <v>III/A</v>
          </cell>
          <cell r="D166" t="str">
            <v xml:space="preserve">Penata Muda </v>
          </cell>
          <cell r="E166">
            <v>260000</v>
          </cell>
          <cell r="F166" t="str">
            <v>Staf Subdit Kebijakan dan Strategi</v>
          </cell>
        </row>
        <row r="167">
          <cell r="A167">
            <v>110057494</v>
          </cell>
          <cell r="B167" t="str">
            <v>Welly Wihardi, ST</v>
          </cell>
          <cell r="C167" t="str">
            <v>III/A</v>
          </cell>
          <cell r="D167" t="str">
            <v xml:space="preserve">Penata Muda </v>
          </cell>
          <cell r="E167">
            <v>260000</v>
          </cell>
          <cell r="F167" t="str">
            <v xml:space="preserve">Staf Subdit KLN dan Pola Investasi </v>
          </cell>
        </row>
        <row r="168">
          <cell r="A168">
            <v>110057532</v>
          </cell>
          <cell r="B168" t="str">
            <v xml:space="preserve">Eukharisto Mandik, ST </v>
          </cell>
          <cell r="C168" t="str">
            <v>III/A</v>
          </cell>
          <cell r="D168" t="str">
            <v xml:space="preserve">Penata Muda </v>
          </cell>
          <cell r="E168">
            <v>260000</v>
          </cell>
          <cell r="F168" t="str">
            <v xml:space="preserve">Staf Aplikasi, Pusdata </v>
          </cell>
        </row>
        <row r="169">
          <cell r="A169">
            <v>110057582</v>
          </cell>
          <cell r="B169" t="str">
            <v>Evry Biaktama, ST</v>
          </cell>
          <cell r="C169" t="str">
            <v>III/A</v>
          </cell>
          <cell r="D169" t="str">
            <v xml:space="preserve">Penata Muda </v>
          </cell>
          <cell r="E169">
            <v>260000</v>
          </cell>
          <cell r="F169" t="str">
            <v xml:space="preserve">Staf Subdit KLN dan Pola Investasi </v>
          </cell>
        </row>
        <row r="170">
          <cell r="A170">
            <v>110057585</v>
          </cell>
          <cell r="B170" t="str">
            <v>Vita Puspitasari, SE</v>
          </cell>
          <cell r="C170" t="str">
            <v>III/A</v>
          </cell>
          <cell r="D170" t="str">
            <v xml:space="preserve">Penata Muda </v>
          </cell>
          <cell r="E170">
            <v>260000</v>
          </cell>
          <cell r="F170" t="str">
            <v>Staf Subdit Program dan Anggaran</v>
          </cell>
        </row>
        <row r="171">
          <cell r="A171">
            <v>110057646</v>
          </cell>
          <cell r="B171" t="str">
            <v>Maylinda Permata Sari, ST</v>
          </cell>
          <cell r="C171" t="str">
            <v>III/A</v>
          </cell>
          <cell r="D171" t="str">
            <v xml:space="preserve">Penata Muda </v>
          </cell>
          <cell r="E171">
            <v>260000</v>
          </cell>
          <cell r="F171" t="str">
            <v>Staf Subdit Program dan Anggaran</v>
          </cell>
        </row>
        <row r="172">
          <cell r="A172">
            <v>110057701</v>
          </cell>
          <cell r="B172" t="str">
            <v>Bernadi Haryawan, ST, MT</v>
          </cell>
          <cell r="C172" t="str">
            <v>III/B</v>
          </cell>
          <cell r="D172" t="str">
            <v xml:space="preserve">Penata Muda Tingkat I </v>
          </cell>
          <cell r="E172">
            <v>260000</v>
          </cell>
          <cell r="F172" t="str">
            <v>Staf Subdit Kebijakan dan Strategi</v>
          </cell>
        </row>
        <row r="173">
          <cell r="A173">
            <v>110057773</v>
          </cell>
          <cell r="B173" t="str">
            <v>Irvandi, S.Kom</v>
          </cell>
          <cell r="C173" t="str">
            <v>III/A</v>
          </cell>
          <cell r="D173" t="str">
            <v xml:space="preserve">Penata Muda </v>
          </cell>
          <cell r="E173">
            <v>260000</v>
          </cell>
          <cell r="F173" t="str">
            <v xml:space="preserve">Staf Subdit Data dan Informasi </v>
          </cell>
        </row>
        <row r="174">
          <cell r="A174">
            <v>110057790</v>
          </cell>
          <cell r="B174" t="str">
            <v>Muh. Reva, ST</v>
          </cell>
          <cell r="C174" t="str">
            <v>III/A</v>
          </cell>
          <cell r="D174" t="str">
            <v xml:space="preserve">Penata Muda </v>
          </cell>
          <cell r="E174">
            <v>260000</v>
          </cell>
          <cell r="F174" t="str">
            <v>Staf Subdit Kebijakan dan Strategi</v>
          </cell>
        </row>
        <row r="175">
          <cell r="A175">
            <v>110057805</v>
          </cell>
          <cell r="B175" t="str">
            <v>Djuang Fajar, ST, MT</v>
          </cell>
          <cell r="C175" t="str">
            <v>III/A</v>
          </cell>
          <cell r="D175" t="str">
            <v xml:space="preserve">Penata Muda </v>
          </cell>
          <cell r="E175">
            <v>260000</v>
          </cell>
          <cell r="F175" t="str">
            <v>Staf Subdit Program dan Anggaran</v>
          </cell>
        </row>
        <row r="176">
          <cell r="A176">
            <v>110057820</v>
          </cell>
          <cell r="B176" t="str">
            <v>Tugino</v>
          </cell>
          <cell r="C176" t="str">
            <v>II/A</v>
          </cell>
          <cell r="D176" t="str">
            <v xml:space="preserve">Pengatur Muda </v>
          </cell>
          <cell r="E176">
            <v>220000</v>
          </cell>
          <cell r="F176" t="str">
            <v>Staf Setditjen. Cipta Karya</v>
          </cell>
        </row>
        <row r="177">
          <cell r="A177">
            <v>110057821</v>
          </cell>
          <cell r="B177" t="str">
            <v>Ngatmin</v>
          </cell>
          <cell r="C177" t="str">
            <v>II/A</v>
          </cell>
          <cell r="D177" t="str">
            <v xml:space="preserve">Pengatur Muda </v>
          </cell>
          <cell r="E177">
            <v>220000</v>
          </cell>
          <cell r="F177" t="str">
            <v>Staf Tata Usaha</v>
          </cell>
        </row>
        <row r="178">
          <cell r="A178">
            <v>110057840</v>
          </cell>
          <cell r="B178" t="str">
            <v>Abdul Hakam, ST. MT.</v>
          </cell>
          <cell r="C178" t="str">
            <v>III/A</v>
          </cell>
          <cell r="D178" t="str">
            <v xml:space="preserve">Penata Muda </v>
          </cell>
          <cell r="E178">
            <v>260000</v>
          </cell>
          <cell r="F178" t="str">
            <v xml:space="preserve">Staf Subdit KLN dan Pola Investasi </v>
          </cell>
        </row>
        <row r="179">
          <cell r="A179">
            <v>110057867</v>
          </cell>
          <cell r="B179" t="str">
            <v>Fajar Santoso, ST</v>
          </cell>
          <cell r="C179" t="str">
            <v>III/A</v>
          </cell>
          <cell r="D179" t="str">
            <v xml:space="preserve">Penata Muda </v>
          </cell>
          <cell r="E179">
            <v>260000</v>
          </cell>
          <cell r="F179" t="str">
            <v xml:space="preserve">Staf Subdit KLN dan Pola Investasi </v>
          </cell>
        </row>
        <row r="180">
          <cell r="A180">
            <v>110057951</v>
          </cell>
          <cell r="B180" t="str">
            <v>Bhima Dhananjaya, ST</v>
          </cell>
          <cell r="C180" t="str">
            <v>III/A</v>
          </cell>
          <cell r="D180" t="str">
            <v xml:space="preserve">Penata Muda </v>
          </cell>
          <cell r="E180">
            <v>260000</v>
          </cell>
          <cell r="F180" t="str">
            <v xml:space="preserve">Staf Subdit Data dan Informasi </v>
          </cell>
        </row>
        <row r="181">
          <cell r="A181">
            <v>110058004</v>
          </cell>
          <cell r="B181" t="str">
            <v>Arif Ardhian, ST</v>
          </cell>
          <cell r="C181" t="str">
            <v>III/A</v>
          </cell>
          <cell r="D181" t="str">
            <v xml:space="preserve">Penata Muda </v>
          </cell>
          <cell r="E181">
            <v>260000</v>
          </cell>
          <cell r="F181" t="str">
            <v xml:space="preserve">Staf Aplikasi, Pusdata </v>
          </cell>
        </row>
        <row r="182">
          <cell r="A182">
            <v>110058006</v>
          </cell>
          <cell r="B182" t="str">
            <v>Andri Septian, ST</v>
          </cell>
          <cell r="C182" t="str">
            <v>III/A</v>
          </cell>
          <cell r="D182" t="str">
            <v xml:space="preserve">Penata Muda </v>
          </cell>
          <cell r="E182">
            <v>260000</v>
          </cell>
          <cell r="F182" t="str">
            <v xml:space="preserve">Staf Aplikasi, Pusdata </v>
          </cell>
        </row>
        <row r="183">
          <cell r="A183">
            <v>110058007</v>
          </cell>
          <cell r="B183" t="str">
            <v>W. Hardhikaputra, ST</v>
          </cell>
          <cell r="C183" t="str">
            <v>III/A</v>
          </cell>
          <cell r="D183" t="str">
            <v xml:space="preserve">Penata Muda </v>
          </cell>
          <cell r="E183">
            <v>260000</v>
          </cell>
          <cell r="F183" t="str">
            <v xml:space="preserve">Staf Subdit Data dan Informasi </v>
          </cell>
        </row>
        <row r="184">
          <cell r="A184">
            <v>110061530</v>
          </cell>
          <cell r="B184" t="str">
            <v>Murtado</v>
          </cell>
          <cell r="C184" t="str">
            <v>II/A</v>
          </cell>
          <cell r="D184" t="str">
            <v xml:space="preserve">Pengatur Muda </v>
          </cell>
          <cell r="E184">
            <v>220000</v>
          </cell>
          <cell r="F184" t="str">
            <v>Staf Dit. Bina Program</v>
          </cell>
        </row>
        <row r="185">
          <cell r="A185">
            <v>110062721</v>
          </cell>
          <cell r="B185" t="str">
            <v>Joni Santoso</v>
          </cell>
          <cell r="C185" t="str">
            <v>II/a</v>
          </cell>
          <cell r="D185" t="str">
            <v xml:space="preserve">Pengatur Muda </v>
          </cell>
          <cell r="E185">
            <v>220000</v>
          </cell>
          <cell r="F185" t="str">
            <v xml:space="preserve">Staf Subdit Data dan Informasi </v>
          </cell>
        </row>
        <row r="186">
          <cell r="A186">
            <v>110063343</v>
          </cell>
          <cell r="B186" t="str">
            <v>Elkana Catur, ST</v>
          </cell>
          <cell r="C186" t="str">
            <v>III/A</v>
          </cell>
          <cell r="D186" t="str">
            <v xml:space="preserve">Penata Muda </v>
          </cell>
          <cell r="E186">
            <v>260000</v>
          </cell>
          <cell r="F186" t="str">
            <v xml:space="preserve">Staf Subdit Data dan Informasi </v>
          </cell>
        </row>
        <row r="187">
          <cell r="A187">
            <v>110063354</v>
          </cell>
          <cell r="B187" t="str">
            <v>Basri</v>
          </cell>
          <cell r="C187" t="str">
            <v>II/A</v>
          </cell>
          <cell r="D187" t="str">
            <v xml:space="preserve">Pengatur Muda </v>
          </cell>
          <cell r="E187">
            <v>220000</v>
          </cell>
          <cell r="F187" t="str">
            <v>Staf Tata Usaha</v>
          </cell>
        </row>
        <row r="188">
          <cell r="A188">
            <v>110063515</v>
          </cell>
          <cell r="B188" t="str">
            <v>Irwan Leo Putra H, ST</v>
          </cell>
          <cell r="C188" t="str">
            <v>III/A</v>
          </cell>
          <cell r="D188" t="str">
            <v xml:space="preserve">Penata Muda </v>
          </cell>
          <cell r="E188">
            <v>260000</v>
          </cell>
          <cell r="F188" t="str">
            <v>Staf Subdit. Data dan Informasi</v>
          </cell>
        </row>
        <row r="189">
          <cell r="A189">
            <v>350000637</v>
          </cell>
          <cell r="B189" t="str">
            <v>Christian Dwi</v>
          </cell>
          <cell r="C189" t="str">
            <v>IV/B</v>
          </cell>
          <cell r="D189" t="str">
            <v>Pembina Tingkat I</v>
          </cell>
          <cell r="E189">
            <v>300000</v>
          </cell>
          <cell r="F189" t="str">
            <v>Kasubdit. Perkotaan Dit. Perkotdes. Bappenas</v>
          </cell>
        </row>
        <row r="190">
          <cell r="A190" t="str">
            <v>-</v>
          </cell>
          <cell r="B190" t="str">
            <v xml:space="preserve">Jimmy Segers, ST </v>
          </cell>
          <cell r="C190" t="str">
            <v>III/A</v>
          </cell>
          <cell r="D190" t="str">
            <v xml:space="preserve">Penata Muda </v>
          </cell>
          <cell r="E190">
            <v>260000</v>
          </cell>
          <cell r="F190" t="str">
            <v xml:space="preserve">Staf Jaringan, Pusdata </v>
          </cell>
        </row>
        <row r="191">
          <cell r="A191" t="str">
            <v>--</v>
          </cell>
          <cell r="B191" t="str">
            <v>Djati Waluyo W, Amd</v>
          </cell>
          <cell r="C191" t="str">
            <v>II/B</v>
          </cell>
          <cell r="D191" t="str">
            <v>Pengatur Muda Tingkat I</v>
          </cell>
          <cell r="E191">
            <v>220000</v>
          </cell>
          <cell r="F191" t="str">
            <v xml:space="preserve">Staf Subdit Data dan Informasi </v>
          </cell>
        </row>
        <row r="192">
          <cell r="A192" t="str">
            <v>---</v>
          </cell>
          <cell r="B192" t="str">
            <v>Nur Eniwati, SE</v>
          </cell>
          <cell r="C192" t="str">
            <v>III/A</v>
          </cell>
          <cell r="D192" t="str">
            <v xml:space="preserve">Penata Muda </v>
          </cell>
          <cell r="E192">
            <v>260000</v>
          </cell>
          <cell r="F192" t="str">
            <v xml:space="preserve">Staf Subdit Data dan Informasi </v>
          </cell>
        </row>
        <row r="193">
          <cell r="A193" t="str">
            <v>----</v>
          </cell>
          <cell r="B193" t="str">
            <v xml:space="preserve">Nawung Agora S.Sos </v>
          </cell>
          <cell r="C193" t="str">
            <v>III/A</v>
          </cell>
          <cell r="D193" t="str">
            <v xml:space="preserve">Penata Muda </v>
          </cell>
          <cell r="E193">
            <v>260000</v>
          </cell>
          <cell r="F193" t="str">
            <v xml:space="preserve">Staf Subdit Data dan Informasi </v>
          </cell>
        </row>
        <row r="194">
          <cell r="A194" t="str">
            <v>-----</v>
          </cell>
          <cell r="B194" t="str">
            <v>Basri</v>
          </cell>
          <cell r="C194" t="str">
            <v>II/A</v>
          </cell>
          <cell r="D194" t="str">
            <v xml:space="preserve">Pengatur Muda </v>
          </cell>
          <cell r="E194">
            <v>220000</v>
          </cell>
          <cell r="F194" t="str">
            <v>Staf Tata Usaha</v>
          </cell>
        </row>
        <row r="195">
          <cell r="A195" t="str">
            <v>------</v>
          </cell>
          <cell r="B195" t="str">
            <v>Agus Suyanto</v>
          </cell>
          <cell r="C195" t="str">
            <v>II/A</v>
          </cell>
          <cell r="D195" t="str">
            <v xml:space="preserve">Pengatur Muda </v>
          </cell>
          <cell r="E195">
            <v>220000</v>
          </cell>
          <cell r="F195" t="str">
            <v>Staf Tata Usaha</v>
          </cell>
        </row>
        <row r="196">
          <cell r="A196" t="str">
            <v>-------</v>
          </cell>
          <cell r="B196" t="str">
            <v>Sri Hariyono, ST</v>
          </cell>
          <cell r="C196" t="str">
            <v>III/A</v>
          </cell>
          <cell r="D196" t="str">
            <v xml:space="preserve">Penata Muda </v>
          </cell>
          <cell r="E196">
            <v>260000</v>
          </cell>
          <cell r="F196" t="str">
            <v>Staf Tata Usaha</v>
          </cell>
        </row>
        <row r="197">
          <cell r="A197" t="str">
            <v>--------</v>
          </cell>
          <cell r="B197" t="str">
            <v>Robinsar Viator D.N.</v>
          </cell>
          <cell r="C197" t="str">
            <v>III/A</v>
          </cell>
          <cell r="D197" t="str">
            <v xml:space="preserve">Penata Muda </v>
          </cell>
          <cell r="E197">
            <v>260000</v>
          </cell>
          <cell r="F197" t="str">
            <v>Staf Subdit. Data dan Informasi</v>
          </cell>
        </row>
        <row r="198">
          <cell r="A198" t="str">
            <v>---------</v>
          </cell>
          <cell r="B198" t="str">
            <v>Damenta</v>
          </cell>
          <cell r="C198" t="str">
            <v>III/C</v>
          </cell>
          <cell r="D198" t="str">
            <v xml:space="preserve">Penata </v>
          </cell>
          <cell r="E198">
            <v>260000</v>
          </cell>
          <cell r="F198" t="str">
            <v>Staf. Dep. Dalam Negeri</v>
          </cell>
        </row>
        <row r="199">
          <cell r="A199" t="str">
            <v>----------</v>
          </cell>
          <cell r="B199" t="str">
            <v>Ratu Veby</v>
          </cell>
          <cell r="C199" t="str">
            <v>III/A</v>
          </cell>
          <cell r="D199" t="str">
            <v xml:space="preserve">Penata Muda </v>
          </cell>
          <cell r="E199">
            <v>260000</v>
          </cell>
          <cell r="F199" t="str">
            <v>Staf  Dit. Perkotaan Dit. Perkotdes. Bappenas</v>
          </cell>
        </row>
        <row r="200">
          <cell r="A200" t="str">
            <v>-----------</v>
          </cell>
          <cell r="B200" t="str">
            <v xml:space="preserve">Christian </v>
          </cell>
          <cell r="C200" t="str">
            <v>II/C</v>
          </cell>
          <cell r="D200" t="str">
            <v xml:space="preserve">Pengatur </v>
          </cell>
          <cell r="E200">
            <v>220000</v>
          </cell>
          <cell r="F200" t="str">
            <v>Staf  Bappenas</v>
          </cell>
        </row>
        <row r="201">
          <cell r="A201" t="str">
            <v>------------</v>
          </cell>
          <cell r="B201" t="str">
            <v>Herry Sinurat</v>
          </cell>
          <cell r="C201" t="str">
            <v>IV/A</v>
          </cell>
          <cell r="D201" t="str">
            <v xml:space="preserve">Pembina </v>
          </cell>
          <cell r="E201">
            <v>300000</v>
          </cell>
          <cell r="F201" t="str">
            <v>Kepala Bappeda  Prov.  Jawa Timur</v>
          </cell>
        </row>
        <row r="202">
          <cell r="A202" t="str">
            <v>-------------</v>
          </cell>
          <cell r="B202" t="str">
            <v>Puguh Miswantoro, ST</v>
          </cell>
          <cell r="C202" t="str">
            <v>III/A</v>
          </cell>
          <cell r="D202" t="str">
            <v xml:space="preserve">Penata Muda </v>
          </cell>
          <cell r="E202">
            <v>260000</v>
          </cell>
          <cell r="F202" t="str">
            <v xml:space="preserve">Staf  Balai  Produksi </v>
          </cell>
        </row>
        <row r="203">
          <cell r="A203" t="str">
            <v>--------------</v>
          </cell>
          <cell r="B203" t="str">
            <v xml:space="preserve"> Suhendro</v>
          </cell>
          <cell r="C203" t="str">
            <v>III/D</v>
          </cell>
          <cell r="D203" t="str">
            <v>Penata Tingkat I</v>
          </cell>
          <cell r="E203">
            <v>260000</v>
          </cell>
          <cell r="F203" t="str">
            <v>Wakil Ketua Asosiasi Pengelola Pasar  Indonesia</v>
          </cell>
        </row>
        <row r="204">
          <cell r="A204" t="str">
            <v>---------------</v>
          </cell>
          <cell r="B204" t="str">
            <v>Agus Nevo</v>
          </cell>
          <cell r="C204" t="str">
            <v>III/A</v>
          </cell>
          <cell r="D204" t="str">
            <v xml:space="preserve">Penata Muda </v>
          </cell>
          <cell r="E204">
            <v>260000</v>
          </cell>
          <cell r="F204" t="str">
            <v>Staf Subdit Kebijakan dan Strategi</v>
          </cell>
        </row>
      </sheetData>
      <sheetData sheetId="8"/>
      <sheetData sheetId="9"/>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CAT-HRG "/>
      <sheetName val="TOTAL"/>
      <sheetName val="DAF-1"/>
      <sheetName val="DAF-2"/>
      <sheetName val="DAF-3"/>
      <sheetName val="DAF- 4"/>
      <sheetName val="DAF-5"/>
      <sheetName val="DAF-6"/>
      <sheetName val="DAF-7"/>
      <sheetName val="DAF-8"/>
      <sheetName val="DAF-9"/>
      <sheetName val="DAF-10"/>
      <sheetName val="DAF-11"/>
      <sheetName val="DAFT-12"/>
      <sheetName val="DAF_2"/>
      <sheetName val="CATATAN-HARGA"/>
      <sheetName val="DAF-NO.1"/>
      <sheetName val="DAF-NO.2"/>
      <sheetName val="DAF NO.3"/>
      <sheetName val="DAF-NO.4"/>
      <sheetName val="komponen"/>
      <sheetName val="Isolasi Luar Dalam"/>
      <sheetName val="Isolasi Luar"/>
      <sheetName val="analisa Str"/>
      <sheetName val="Analisa"/>
      <sheetName val="dasboard"/>
      <sheetName val="upah"/>
      <sheetName val="RAB"/>
      <sheetName val="ana drainase"/>
      <sheetName val="Bhn"/>
      <sheetName val="data"/>
      <sheetName val="Sheet5"/>
      <sheetName val="PT."/>
      <sheetName val="Input"/>
      <sheetName val="FINISHING"/>
      <sheetName val="harsat"/>
      <sheetName val="Sat Bah &amp; Up"/>
      <sheetName val="BQ mep"/>
      <sheetName val="DAFTAR (2)"/>
      <sheetName val="Bill No.13.1"/>
      <sheetName val="NAMES"/>
      <sheetName val="CAT-HRG_"/>
      <sheetName val="DAF-_4"/>
      <sheetName val="DAF-NO_1"/>
      <sheetName val="DAF-NO_2"/>
      <sheetName val="DAF_NO_3"/>
      <sheetName val="DAF-NO_4"/>
      <sheetName val="Isolasi_Luar_Dalam"/>
      <sheetName val="Isolasi_Luar"/>
      <sheetName val="analisa_Str"/>
      <sheetName val="I-KAMAR"/>
      <sheetName val="REF.ONLY"/>
      <sheetName val="BU"/>
      <sheetName val="Bahan"/>
      <sheetName val="AHS ASLI"/>
      <sheetName val="ANALISA ALAT BERAT"/>
      <sheetName val="Mon Upah+Alat+Material"/>
      <sheetName val="Sat. Pek."/>
      <sheetName val="Anls"/>
      <sheetName val="BASEMENT"/>
      <sheetName val="Analisa &amp; Upah"/>
      <sheetName val="CF"/>
      <sheetName val="2_2"/>
      <sheetName val="hg sat 2"/>
      <sheetName val="hg sat BM"/>
      <sheetName val="H.Satuan"/>
      <sheetName val="PT_"/>
      <sheetName val="ana_drainase"/>
      <sheetName val="Sat_Bah_&amp;_Up"/>
      <sheetName val="Bill_No_13_1"/>
      <sheetName val="FAKTOR"/>
      <sheetName val="Cover"/>
      <sheetName val="Pt"/>
      <sheetName val="Daf 1"/>
      <sheetName val="2.2"/>
      <sheetName val="Analisa Harga"/>
      <sheetName val="Summary"/>
      <sheetName val="BAG-2"/>
      <sheetName val="Har_mat"/>
      <sheetName val="rumus"/>
      <sheetName val="STR"/>
      <sheetName val="TAMKUR "/>
      <sheetName val="Brd Unit Rate"/>
      <sheetName val="Basic Price"/>
      <sheetName val="pricing"/>
      <sheetName val="daf_3_OK_"/>
      <sheetName val="daf_7_OK_"/>
      <sheetName val="DAF_1"/>
      <sheetName val="Bahan _ Upah"/>
      <sheetName val="4-MVAC"/>
      <sheetName val="lap-bulan"/>
      <sheetName val="Lap-Minggu"/>
      <sheetName val="DAF)6"/>
      <sheetName val="DAF-NO._x0012_"/>
      <sheetName val="boq"/>
      <sheetName val="Harsat Bahan"/>
      <sheetName val="Harsat Upah"/>
      <sheetName val="trial balance"/>
      <sheetName val="an. struktur"/>
      <sheetName val="Dashboard"/>
      <sheetName val="STRUKTUR"/>
      <sheetName val="DAF_3"/>
      <sheetName val="DAF_4"/>
      <sheetName val="DHS"/>
      <sheetName val="Anal"/>
      <sheetName val="MATERIAL"/>
      <sheetName val="ARSITEKTUR"/>
      <sheetName val="Blk A"/>
      <sheetName val="Bill rekap"/>
      <sheetName val="Bill of Qty"/>
      <sheetName val="I_KAMAR"/>
      <sheetName val="Code"/>
      <sheetName val="BAG_2"/>
      <sheetName val="RAP"/>
      <sheetName val="ES_aLL"/>
      <sheetName val="BIAYA UMUM"/>
      <sheetName val="SDM"/>
      <sheetName val="PAD-F"/>
      <sheetName val="BQ29"/>
      <sheetName val="SD"/>
      <sheetName val="BQ-Tenis"/>
      <sheetName val="BOQ_Aula"/>
      <sheetName val="4"/>
      <sheetName val="an mek"/>
      <sheetName val="Sat Bahan"/>
      <sheetName val="Sat Alat"/>
      <sheetName val="Sat Upah"/>
      <sheetName val="Elektrikal"/>
      <sheetName val="daf-3(OK)"/>
      <sheetName val="daf-7(OK)"/>
      <sheetName val="AHAS PANEL"/>
      <sheetName val="HRG BHN"/>
      <sheetName val="Ahs.2"/>
      <sheetName val="Ahs.1"/>
      <sheetName val="NP"/>
      <sheetName val="DAF-NO._x005f_x0012_"/>
      <sheetName val="Unit-P"/>
      <sheetName val="Sheet1"/>
      <sheetName val="CAT-HRG_1"/>
      <sheetName val="DAF-_41"/>
      <sheetName val="DAF-NO_11"/>
      <sheetName val="DAF-NO_21"/>
      <sheetName val="DAF_NO_31"/>
      <sheetName val="DAF-NO_41"/>
      <sheetName val="Isolasi_Luar_Dalam1"/>
      <sheetName val="Isolasi_Luar1"/>
      <sheetName val="analisa_Str1"/>
      <sheetName val="Mon_Upah+Alat+Material"/>
      <sheetName val="Sat__Pek_"/>
      <sheetName val="REF_ONLY"/>
      <sheetName val="Analisa_&amp;_Upah"/>
      <sheetName val="AHS_ASLI"/>
      <sheetName val="Sub"/>
      <sheetName val="black_out"/>
      <sheetName val="DAF-4"/>
      <sheetName val="BQ-E20-02(Rp)"/>
      <sheetName val="an-aspal"/>
      <sheetName val="REKAP"/>
      <sheetName val="ANALISA "/>
      <sheetName val="BQ-IABK"/>
      <sheetName val="FORM X COST"/>
      <sheetName val="Alat "/>
      <sheetName val="CH"/>
      <sheetName val="DAF-NO._x005f_x005f_x005f_x0012_"/>
      <sheetName val="#REF!"/>
      <sheetName val="Analisa ME "/>
      <sheetName val="an_ struktur"/>
      <sheetName val="Ana"/>
      <sheetName val="PRICE-COMP"/>
      <sheetName val="An Arsitektur"/>
      <sheetName val="An Struktur"/>
      <sheetName val="Unit Rate"/>
      <sheetName val="SUBKON"/>
      <sheetName val="RAB (A) (2)"/>
      <sheetName val="Bobot"/>
      <sheetName val="UPL"/>
      <sheetName val="Listrik"/>
      <sheetName val="B.T"/>
      <sheetName val="PileClm"/>
      <sheetName val="2(SI-23mrt-PIT)"/>
      <sheetName val="2"/>
      <sheetName val="Ana-ALAT"/>
      <sheetName val="CASF LOW f"/>
      <sheetName val="Bahan Upah"/>
      <sheetName val="Har-mat"/>
      <sheetName val="Analisa _ Upah"/>
      <sheetName val="gvl"/>
      <sheetName val="Cap DUL"/>
      <sheetName val="Bulanan"/>
      <sheetName val="Batasan"/>
      <sheetName val="BQ-Str"/>
      <sheetName val="BQ"/>
      <sheetName val="hsp-STR-ARS"/>
      <sheetName val="SAP"/>
      <sheetName val="XL4Poppy"/>
      <sheetName val="villa"/>
      <sheetName val="ANALISA MARET 09"/>
      <sheetName val="PileCap"/>
      <sheetName val="By"/>
      <sheetName val="Gaji"/>
      <sheetName val="Breakdown"/>
      <sheetName val="Rate"/>
      <sheetName val="LAB me"/>
      <sheetName val="AHS"/>
      <sheetName val="HARGA ALAT"/>
      <sheetName val="BASE-PL1(H-shape)(OLD)"/>
      <sheetName val="ana-str"/>
      <sheetName val="TOT_RAP"/>
      <sheetName val="Sheet3"/>
      <sheetName val="analisa SNI"/>
      <sheetName val="Als Struk"/>
      <sheetName val="Harga"/>
      <sheetName val="DONGIA"/>
      <sheetName val="CashFlow"/>
      <sheetName val="bhn-upah"/>
      <sheetName val="Tabel"/>
      <sheetName val="TRANS"/>
      <sheetName val="320000 CABANG VI"/>
      <sheetName val="upah bahan"/>
      <sheetName val="HB"/>
      <sheetName val="Daftar Harga"/>
      <sheetName val="Daftar Upah"/>
      <sheetName val="An_hrg"/>
      <sheetName val="Harga Satuan"/>
      <sheetName val="STRUKTUR-1"/>
      <sheetName val="NM"/>
      <sheetName val="BASIC"/>
      <sheetName val="Rekapitulasi"/>
      <sheetName val="Sheet8"/>
      <sheetName val="Harga ME "/>
      <sheetName val="DAF-NO._x005f_x005f_x005f_x005f_x005f_x005f_x0012"/>
      <sheetName val="REKAP_Akap"/>
      <sheetName val="Traf&amp;Genst"/>
      <sheetName val="ref"/>
      <sheetName val="AHSbj"/>
      <sheetName val="Mat"/>
      <sheetName val="01A- RAB"/>
      <sheetName val="H Satuan Dasar"/>
      <sheetName val="ESCON"/>
      <sheetName val="CC"/>
      <sheetName val="BSC ENG"/>
      <sheetName val="LOG"/>
      <sheetName val="OPR"/>
      <sheetName val="QC"/>
      <sheetName val="SM"/>
      <sheetName val="SO"/>
      <sheetName val="alat CETAK"/>
      <sheetName val="IDC tahap II"/>
      <sheetName val="Bahan(WK)"/>
      <sheetName val="Price"/>
      <sheetName val="A_2"/>
      <sheetName val="Level"/>
      <sheetName val="SD (1)"/>
      <sheetName val="DATA1"/>
      <sheetName val="alat"/>
      <sheetName val="Rekap Biaya"/>
      <sheetName val="A"/>
      <sheetName val="Analisa Harga Satuan"/>
      <sheetName val="MU"/>
      <sheetName val="Analysis"/>
      <sheetName val="bu alat"/>
      <sheetName val="sche kons"/>
      <sheetName val="bu mat"/>
      <sheetName val="bu tenaga"/>
      <sheetName val="Bill"/>
      <sheetName val="Recapitulation"/>
      <sheetName val="HASAT DASAR"/>
      <sheetName val="tng bhn lstrk"/>
      <sheetName val="vol baja"/>
      <sheetName val="ana kusen"/>
      <sheetName val="vol struk"/>
      <sheetName val="#REF"/>
      <sheetName val="ALAT_MKNK"/>
      <sheetName val="OH Transportasi"/>
      <sheetName val="OH Insentif"/>
      <sheetName val="Monthly"/>
      <sheetName val="ASAT"/>
      <sheetName val="D-ANS"/>
      <sheetName val="BIAYA SISA PEK."/>
      <sheetName val="Sheet"/>
      <sheetName val="daf isi (xref)"/>
      <sheetName val="SCHEDULE"/>
      <sheetName val="Database"/>
      <sheetName val="Bill 5 Summary"/>
      <sheetName val="OwningCost"/>
      <sheetName val="anal_alat"/>
      <sheetName val="hsd"/>
      <sheetName val="M+MC"/>
      <sheetName val="Contract-Data"/>
      <sheetName val="Harga Bahan"/>
      <sheetName val="ANALISA GRS TENGAH"/>
      <sheetName val="BQ-Jawa"/>
      <sheetName val="Sat Bah _ Up"/>
      <sheetName val="MK"/>
      <sheetName val="MAPDC"/>
      <sheetName val="HM.MEK."/>
      <sheetName val="Factor"/>
      <sheetName val="Costing Tata suara"/>
      <sheetName val="ana_drainase1"/>
      <sheetName val="PT_1"/>
      <sheetName val="Sat_Bah_&amp;_Up1"/>
      <sheetName val="Bill_No_13_11"/>
      <sheetName val="DAFTAR_(2)"/>
      <sheetName val="Bahan___Upah"/>
      <sheetName val="Analisa_Harga"/>
      <sheetName val="ANALISA_ALAT_BERAT"/>
      <sheetName val="hg_sat_2"/>
      <sheetName val="hg_sat_BM"/>
      <sheetName val="BQ_mep"/>
      <sheetName val="H_Satuan"/>
      <sheetName val="2_21"/>
      <sheetName val="an__struktur"/>
      <sheetName val="Bangunan Utama"/>
      <sheetName val="Bahan &amp; Upah"/>
      <sheetName val="mVAC"/>
      <sheetName val="satuan_pek"/>
      <sheetName val="R A B"/>
      <sheetName val="LEGEND"/>
      <sheetName val="BUDGET"/>
      <sheetName val="DBAR"/>
      <sheetName val="data grafik"/>
      <sheetName val="dt-bum"/>
      <sheetName val="notasi"/>
      <sheetName val="RAPA"/>
      <sheetName val="dt-sub"/>
      <sheetName val="ISIAN"/>
      <sheetName val="DETAIL"/>
      <sheetName val="BOW"/>
      <sheetName val="BAG_III"/>
      <sheetName val="ubah"/>
      <sheetName val="terbilang"/>
      <sheetName val="H.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DC"/>
      <sheetName val="DEFGH"/>
      <sheetName val="REKAP"/>
      <sheetName val="PERS"/>
      <sheetName val="ARSITEK"/>
      <sheetName val="MEK"/>
      <sheetName val="E_TRIKAL"/>
      <sheetName val="E_TRONIK"/>
      <sheetName val="LANDSCAPE"/>
      <sheetName val="HSBU"/>
      <sheetName val="ANAL_HPS"/>
      <sheetName val="Index"/>
      <sheetName val="Rumus"/>
      <sheetName val="Kusen"/>
      <sheetName val="Sheet1"/>
      <sheetName val="Dashboard"/>
      <sheetName val="Rekap1"/>
      <sheetName val="Rekap2"/>
    </sheetNames>
    <sheetDataSet>
      <sheetData sheetId="0">
        <row r="10">
          <cell r="U10">
            <v>1</v>
          </cell>
        </row>
        <row r="12">
          <cell r="U12">
            <v>1</v>
          </cell>
        </row>
        <row r="15">
          <cell r="U15">
            <v>1</v>
          </cell>
        </row>
        <row r="25">
          <cell r="U25">
            <v>1</v>
          </cell>
        </row>
        <row r="27">
          <cell r="U27">
            <v>1</v>
          </cell>
        </row>
      </sheetData>
      <sheetData sheetId="1" refreshError="1"/>
      <sheetData sheetId="2">
        <row r="2">
          <cell r="L2">
            <v>1</v>
          </cell>
        </row>
      </sheetData>
      <sheetData sheetId="3" refreshError="1"/>
      <sheetData sheetId="4"/>
      <sheetData sheetId="5">
        <row r="5">
          <cell r="M5">
            <v>1</v>
          </cell>
        </row>
      </sheetData>
      <sheetData sheetId="6">
        <row r="7">
          <cell r="M7">
            <v>1</v>
          </cell>
        </row>
      </sheetData>
      <sheetData sheetId="7">
        <row r="7">
          <cell r="M7">
            <v>1</v>
          </cell>
        </row>
      </sheetData>
      <sheetData sheetId="8" refreshError="1"/>
      <sheetData sheetId="9"/>
      <sheetData sheetId="10"/>
      <sheetData sheetId="11">
        <row r="3">
          <cell r="K3">
            <v>1</v>
          </cell>
        </row>
        <row r="8">
          <cell r="K8">
            <v>1</v>
          </cell>
        </row>
        <row r="11">
          <cell r="K11">
            <v>1</v>
          </cell>
        </row>
        <row r="12">
          <cell r="K12">
            <v>1</v>
          </cell>
        </row>
        <row r="13">
          <cell r="K13">
            <v>1</v>
          </cell>
        </row>
        <row r="14">
          <cell r="K14">
            <v>1</v>
          </cell>
        </row>
        <row r="16">
          <cell r="K16">
            <v>1</v>
          </cell>
        </row>
        <row r="17">
          <cell r="K17">
            <v>1</v>
          </cell>
        </row>
        <row r="18">
          <cell r="K18">
            <v>1</v>
          </cell>
        </row>
        <row r="19">
          <cell r="K19">
            <v>1</v>
          </cell>
        </row>
        <row r="20">
          <cell r="K20">
            <v>1</v>
          </cell>
        </row>
        <row r="21">
          <cell r="K21">
            <v>1</v>
          </cell>
        </row>
        <row r="22">
          <cell r="K22">
            <v>1</v>
          </cell>
        </row>
        <row r="23">
          <cell r="K23">
            <v>1</v>
          </cell>
        </row>
        <row r="24">
          <cell r="K24">
            <v>1</v>
          </cell>
        </row>
        <row r="25">
          <cell r="K25">
            <v>1</v>
          </cell>
        </row>
        <row r="26">
          <cell r="K26">
            <v>1</v>
          </cell>
        </row>
        <row r="29">
          <cell r="L29">
            <v>0.8</v>
          </cell>
        </row>
      </sheetData>
      <sheetData sheetId="12" refreshError="1"/>
      <sheetData sheetId="13" refreshError="1"/>
      <sheetData sheetId="14" refreshError="1"/>
      <sheetData sheetId="15" refreshError="1"/>
      <sheetData sheetId="16">
        <row r="10">
          <cell r="P10">
            <v>16440090909.090908</v>
          </cell>
        </row>
      </sheetData>
      <sheetData sheetId="1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oret2an"/>
      <sheetName val="map"/>
      <sheetName val="rekap"/>
      <sheetName val="rab"/>
      <sheetName val="sub"/>
      <sheetName val="harsat"/>
      <sheetName val="pabrik"/>
      <sheetName val="mpu"/>
      <sheetName val="railing"/>
      <sheetName val="anal-1-4"/>
      <sheetName val="anal-5"/>
      <sheetName val="anal-6"/>
      <sheetName val="61004"/>
      <sheetName val="61005"/>
      <sheetName val="61006"/>
      <sheetName val="61007"/>
      <sheetName val="61008"/>
    </sheetNames>
    <sheetDataSet>
      <sheetData sheetId="0" refreshError="1"/>
      <sheetData sheetId="1" refreshError="1"/>
      <sheetData sheetId="2"/>
      <sheetData sheetId="3" refreshError="1"/>
      <sheetData sheetId="4"/>
      <sheetData sheetId="5" refreshError="1"/>
      <sheetData sheetId="6">
        <row r="53">
          <cell r="M53">
            <v>87500</v>
          </cell>
        </row>
        <row r="55">
          <cell r="M55">
            <v>4500</v>
          </cell>
        </row>
        <row r="56">
          <cell r="M56">
            <v>2800</v>
          </cell>
        </row>
        <row r="70">
          <cell r="M70">
            <v>20000</v>
          </cell>
        </row>
      </sheetData>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RKPANAL"/>
      <sheetName val="Material&amp;Alat"/>
      <sheetName val="BID"/>
      <sheetName val="RKP-BOQ"/>
      <sheetName val="BOQ"/>
      <sheetName val="ANAL-1"/>
      <sheetName val="Prod Alat"/>
      <sheetName val="ANAL-2"/>
      <sheetName val="MOS"/>
      <sheetName val="PLANT"/>
      <sheetName val="DAKON"/>
      <sheetName val="MPU"/>
      <sheetName val="SUBKON"/>
      <sheetName val="ROUTINE"/>
      <sheetName val="TEST"/>
      <sheetName val="SCHEDULE"/>
      <sheetName val="Alat Lab"/>
      <sheetName val="bt quarry"/>
      <sheetName val="harga bt pecah"/>
      <sheetName val="Alat"/>
      <sheetName val="P-P"/>
      <sheetName val="BAU"/>
      <sheetName val="Rupa2"/>
      <sheetName val="Bank"/>
      <sheetName val="teknis"/>
      <sheetName val="Tes-Lab"/>
      <sheetName val="LAMP"/>
      <sheetName val="APP-12a"/>
      <sheetName val="APP-12b"/>
      <sheetName val="APP-12c"/>
    </sheetNames>
    <sheetDataSet>
      <sheetData sheetId="0">
        <row r="3">
          <cell r="V3">
            <v>0</v>
          </cell>
        </row>
      </sheetData>
      <sheetData sheetId="1"/>
      <sheetData sheetId="2">
        <row r="9">
          <cell r="I9">
            <v>4290</v>
          </cell>
        </row>
        <row r="28">
          <cell r="I28">
            <v>2840</v>
          </cell>
        </row>
        <row r="33">
          <cell r="I33">
            <v>120000</v>
          </cell>
        </row>
        <row r="34">
          <cell r="I34">
            <v>110000</v>
          </cell>
        </row>
        <row r="69">
          <cell r="I69">
            <v>94160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Biaya Jalan "/>
      <sheetName val="Kuantitas &amp; Harga Jalan"/>
      <sheetName val="610.08"/>
      <sheetName val="610.07A"/>
      <sheetName val="610.06"/>
      <sheetName val="610.05"/>
      <sheetName val="610.04"/>
      <sheetName val="MAP"/>
      <sheetName val="Rekap Biaya Jembatan"/>
      <sheetName val="Kuantitas &amp; Harga Jembatan"/>
      <sheetName val="Subkon Jmbtan"/>
      <sheetName val="Mata P Utama"/>
      <sheetName val="Analisa P Rutin"/>
      <sheetName val="An-Teknis 1-6"/>
      <sheetName val="An-Teknis-7-12"/>
      <sheetName val="Analisa Utama"/>
      <sheetName val="Harga dasar"/>
      <sheetName val="Upah,Bhn,Alt"/>
      <sheetName val="on site"/>
      <sheetName val="KAP.ALAT "/>
      <sheetName val="Mobilisasi"/>
      <sheetName val="Agregat Halus &amp; Kasar"/>
      <sheetName val="Analisa Quar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row r="227">
          <cell r="F227">
            <v>253173</v>
          </cell>
        </row>
        <row r="229">
          <cell r="F229">
            <v>25900</v>
          </cell>
        </row>
        <row r="230">
          <cell r="F230">
            <v>466200</v>
          </cell>
        </row>
        <row r="235">
          <cell r="F235">
            <v>90650</v>
          </cell>
        </row>
        <row r="238">
          <cell r="F238">
            <v>192955</v>
          </cell>
        </row>
        <row r="240">
          <cell r="F240">
            <v>95053</v>
          </cell>
        </row>
        <row r="243">
          <cell r="F243">
            <v>16706</v>
          </cell>
        </row>
        <row r="251">
          <cell r="F251">
            <v>323750</v>
          </cell>
        </row>
        <row r="252">
          <cell r="F252">
            <v>323750</v>
          </cell>
        </row>
        <row r="253">
          <cell r="F253">
            <v>323750</v>
          </cell>
        </row>
        <row r="254">
          <cell r="F254">
            <v>777000</v>
          </cell>
        </row>
        <row r="255">
          <cell r="F255">
            <v>64750</v>
          </cell>
        </row>
      </sheetData>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KH-Q1,Q2,01"/>
      <sheetName val="Fill this out first..."/>
      <sheetName val="Elektrikal"/>
      <sheetName val="SCHEDULLE (2)"/>
      <sheetName val="Bahan"/>
      <sheetName val="Analisa"/>
      <sheetName val="Anal C &amp; F"/>
      <sheetName val="Cut &amp; Fill"/>
      <sheetName val="RAB Asrama"/>
      <sheetName val="Aula"/>
      <sheetName val="Mesjid"/>
      <sheetName val="T. Whudu"/>
      <sheetName val="Rekap"/>
      <sheetName val="Time Schdl"/>
      <sheetName val="XXXXXXXX"/>
      <sheetName val="Material-mr"/>
      <sheetName val="BQ"/>
      <sheetName val="DAF-2"/>
      <sheetName val="SUMMARY"/>
      <sheetName val="Bang ve"/>
      <sheetName val="Bang tong ke"/>
      <sheetName val="Liet ke vat tu"/>
      <sheetName val="SITE-E"/>
      <sheetName val="h.satuan"/>
      <sheetName val="Database"/>
      <sheetName val="ACC"/>
      <sheetName val="REF.ONLY"/>
      <sheetName val="eqp-rek"/>
      <sheetName val="WF "/>
      <sheetName val="An. Beton"/>
      <sheetName val="Local Cost Centres"/>
      <sheetName val="Data Sheet"/>
      <sheetName val="Currency Code"/>
      <sheetName val="Production Centre"/>
      <sheetName val="Project Groups"/>
      <sheetName val="SoCF (contract)"/>
      <sheetName val="SoCF"/>
      <sheetName val="MC_Q"/>
      <sheetName val="Cover"/>
      <sheetName val="HrgUpahBahan"/>
      <sheetName val="Bhn upah"/>
      <sheetName val="HargaBahan"/>
      <sheetName val="PO2"/>
      <sheetName val="Cash DP Lapangan"/>
      <sheetName val="Cash Wilayah"/>
      <sheetName val="Hutang Lap"/>
      <sheetName val="Hutang-Wil"/>
      <sheetName val="Daftar Bahan"/>
      <sheetName val="FINISHING"/>
      <sheetName val="PLUMBING"/>
      <sheetName val="STRUKTUR"/>
      <sheetName val="HRG BHN"/>
      <sheetName val="Analisa Upah &amp; Bahan Plum"/>
      <sheetName val="db"/>
      <sheetName val="TS_Q"/>
      <sheetName val="Cont"/>
      <sheetName val="Sub-Contractor"/>
      <sheetName val="GSMTOWER"/>
      <sheetName val="I-ME"/>
      <sheetName val="I-KAMAR"/>
      <sheetName val="ES-aLL"/>
      <sheetName val="FORM X COST"/>
      <sheetName val="Rekap Direct Cost"/>
      <sheetName val="SAP"/>
      <sheetName val="A"/>
      <sheetName val="Fill_this_out_first___"/>
      <sheetName val="Bang_ve"/>
      <sheetName val="Bang_tong_ke"/>
      <sheetName val="Liet_ke_vat_tu"/>
      <sheetName val="WS"/>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per"/>
      <sheetName val="CCO (3)"/>
      <sheetName val="Anal"/>
      <sheetName val="Ans-Alat"/>
      <sheetName val="H-UB"/>
      <sheetName val="RAB (2)"/>
      <sheetName val="Sheet1"/>
      <sheetName val="Duit"/>
      <sheetName val="RAB"/>
      <sheetName val="sced"/>
      <sheetName val="Lap BULAN"/>
      <sheetName val="Lap MING"/>
      <sheetName val="HARI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Geunta"/>
      <sheetName val="Citra"/>
      <sheetName val="Holistika"/>
      <sheetName val="CV. SAFTA"/>
      <sheetName val="HARISTA"/>
      <sheetName val="Geunta2"/>
      <sheetName val="Mutiara"/>
      <sheetName val="Media"/>
      <sheetName val="Novianda"/>
      <sheetName val="Yudha"/>
    </sheetNames>
    <sheetDataSet>
      <sheetData sheetId="0">
        <row r="28">
          <cell r="B28">
            <v>1</v>
          </cell>
          <cell r="C28" t="str">
            <v>DOKUMEN PRAKUALIFIKASI</v>
          </cell>
        </row>
        <row r="29">
          <cell r="B29">
            <v>2</v>
          </cell>
          <cell r="C29" t="str">
            <v>DOKUMEN USULAN TEKNIS</v>
          </cell>
        </row>
        <row r="30">
          <cell r="B30">
            <v>3</v>
          </cell>
          <cell r="C30" t="str">
            <v>DOKUMEN USULAN BIAYA</v>
          </cell>
        </row>
      </sheetData>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BQ"/>
      <sheetName val="DHS"/>
      <sheetName val="JADWAL"/>
      <sheetName val="1.2"/>
      <sheetName val="1.2-2"/>
      <sheetName val="2.1"/>
      <sheetName val="3.1.4"/>
      <sheetName val="3.2.1"/>
      <sheetName val="5.1.1"/>
      <sheetName val="6.1.1"/>
      <sheetName val="6.1.2"/>
      <sheetName val="6.3.4"/>
      <sheetName val="6.3.4a"/>
      <sheetName val="6.3.5"/>
      <sheetName val="7.1.6"/>
      <sheetName val="7.1.7"/>
      <sheetName val="7.3.1"/>
      <sheetName val="8.1.1"/>
    </sheetNames>
    <sheetDataSet>
      <sheetData sheetId="0"/>
      <sheetData sheetId="1"/>
      <sheetData sheetId="2">
        <row r="1">
          <cell r="A1" t="str">
            <v>DAFTAR</v>
          </cell>
        </row>
        <row r="2">
          <cell r="A2" t="str">
            <v>HARGA DASAR SATUAN UPAH</v>
          </cell>
        </row>
        <row r="4">
          <cell r="A4" t="str">
            <v>No.</v>
          </cell>
          <cell r="B4" t="str">
            <v>URAIAN</v>
          </cell>
          <cell r="C4" t="str">
            <v>KODE</v>
          </cell>
          <cell r="D4" t="str">
            <v>SATUAN</v>
          </cell>
          <cell r="E4" t="str">
            <v>HARGA</v>
          </cell>
          <cell r="F4" t="str">
            <v>KETERANGAN</v>
          </cell>
        </row>
        <row r="5">
          <cell r="E5" t="str">
            <v>SATUAN</v>
          </cell>
        </row>
        <row r="6">
          <cell r="E6" t="str">
            <v>(Rp)</v>
          </cell>
        </row>
        <row r="8">
          <cell r="A8">
            <v>1</v>
          </cell>
          <cell r="B8" t="str">
            <v>PEKERJA</v>
          </cell>
          <cell r="C8" t="str">
            <v>L01</v>
          </cell>
          <cell r="D8" t="str">
            <v>Jam</v>
          </cell>
          <cell r="E8">
            <v>3750</v>
          </cell>
        </row>
        <row r="9">
          <cell r="A9">
            <v>2</v>
          </cell>
          <cell r="B9" t="str">
            <v>TUKANG</v>
          </cell>
          <cell r="C9" t="str">
            <v>L02</v>
          </cell>
          <cell r="D9" t="str">
            <v>Jam</v>
          </cell>
          <cell r="E9">
            <v>4750</v>
          </cell>
        </row>
        <row r="10">
          <cell r="A10">
            <v>3</v>
          </cell>
          <cell r="B10" t="str">
            <v>MANDOR</v>
          </cell>
          <cell r="C10" t="str">
            <v>L03</v>
          </cell>
          <cell r="D10" t="str">
            <v>Jam</v>
          </cell>
          <cell r="E10">
            <v>4750</v>
          </cell>
        </row>
        <row r="13">
          <cell r="A13" t="str">
            <v>DAFTAR</v>
          </cell>
        </row>
        <row r="14">
          <cell r="A14" t="str">
            <v>HARGA DASAR SATUAN BAHAN</v>
          </cell>
        </row>
        <row r="16">
          <cell r="A16" t="str">
            <v>No.</v>
          </cell>
          <cell r="B16" t="str">
            <v>URAIAN</v>
          </cell>
          <cell r="C16" t="str">
            <v>KODE</v>
          </cell>
          <cell r="D16" t="str">
            <v>SATUAN</v>
          </cell>
          <cell r="E16" t="str">
            <v>HARGA</v>
          </cell>
          <cell r="F16" t="str">
            <v>KETERANGAN</v>
          </cell>
        </row>
        <row r="17">
          <cell r="E17" t="str">
            <v>SATUAN</v>
          </cell>
        </row>
        <row r="18">
          <cell r="E18" t="str">
            <v>(Rp)</v>
          </cell>
        </row>
        <row r="20">
          <cell r="A20">
            <v>1</v>
          </cell>
          <cell r="B20" t="str">
            <v>Agregat Kasar</v>
          </cell>
          <cell r="C20" t="str">
            <v>M03</v>
          </cell>
          <cell r="D20" t="str">
            <v>M3</v>
          </cell>
          <cell r="E20">
            <v>150000</v>
          </cell>
        </row>
        <row r="21">
          <cell r="A21">
            <v>2</v>
          </cell>
          <cell r="B21" t="str">
            <v>Agregat Halus</v>
          </cell>
          <cell r="C21" t="str">
            <v>M04</v>
          </cell>
          <cell r="D21" t="str">
            <v>M3</v>
          </cell>
          <cell r="E21">
            <v>125000</v>
          </cell>
        </row>
        <row r="22">
          <cell r="A22">
            <v>3</v>
          </cell>
          <cell r="B22" t="str">
            <v>Material Tanah Timbunan</v>
          </cell>
          <cell r="C22" t="str">
            <v>M08</v>
          </cell>
          <cell r="D22" t="str">
            <v>M3</v>
          </cell>
          <cell r="E22">
            <v>5500</v>
          </cell>
        </row>
        <row r="23">
          <cell r="A23">
            <v>4</v>
          </cell>
          <cell r="B23" t="str">
            <v>Aspal Bitumen</v>
          </cell>
          <cell r="C23" t="str">
            <v>M10</v>
          </cell>
          <cell r="D23" t="str">
            <v>KG</v>
          </cell>
          <cell r="E23">
            <v>2950</v>
          </cell>
        </row>
        <row r="24">
          <cell r="A24">
            <v>5</v>
          </cell>
          <cell r="B24" t="str">
            <v>Karosen / Minyak Tanah</v>
          </cell>
          <cell r="C24" t="str">
            <v>M11</v>
          </cell>
          <cell r="D24" t="str">
            <v>LITER</v>
          </cell>
          <cell r="E24">
            <v>2600</v>
          </cell>
        </row>
        <row r="25">
          <cell r="A25">
            <v>6</v>
          </cell>
          <cell r="B25" t="str">
            <v>Semen / PC ( 40 Kg )</v>
          </cell>
          <cell r="C25" t="str">
            <v>M12</v>
          </cell>
          <cell r="D25" t="str">
            <v>ZAK</v>
          </cell>
          <cell r="E25">
            <v>29500</v>
          </cell>
        </row>
        <row r="26">
          <cell r="A26">
            <v>7</v>
          </cell>
          <cell r="B26" t="str">
            <v>Besi Beton</v>
          </cell>
          <cell r="C26" t="str">
            <v>M13</v>
          </cell>
          <cell r="D26" t="str">
            <v>KG</v>
          </cell>
          <cell r="E26">
            <v>4000</v>
          </cell>
        </row>
        <row r="27">
          <cell r="A27">
            <v>8</v>
          </cell>
          <cell r="B27" t="str">
            <v>Kawat Beton</v>
          </cell>
          <cell r="C27" t="str">
            <v>M14</v>
          </cell>
          <cell r="D27" t="str">
            <v>KG</v>
          </cell>
          <cell r="E27">
            <v>4800</v>
          </cell>
        </row>
        <row r="28">
          <cell r="A28">
            <v>9</v>
          </cell>
          <cell r="B28" t="str">
            <v>Paku</v>
          </cell>
          <cell r="C28" t="str">
            <v>M18</v>
          </cell>
          <cell r="D28" t="str">
            <v>KG</v>
          </cell>
          <cell r="E28">
            <v>7000</v>
          </cell>
        </row>
        <row r="29">
          <cell r="A29">
            <v>10</v>
          </cell>
          <cell r="B29" t="str">
            <v>Kayu Perancah</v>
          </cell>
          <cell r="C29" t="str">
            <v>M19</v>
          </cell>
          <cell r="D29" t="str">
            <v>M3</v>
          </cell>
          <cell r="E29">
            <v>400000</v>
          </cell>
        </row>
        <row r="30">
          <cell r="A30">
            <v>11</v>
          </cell>
          <cell r="B30" t="str">
            <v>Filler</v>
          </cell>
          <cell r="C30" t="str">
            <v>M05</v>
          </cell>
          <cell r="D30" t="str">
            <v>KG</v>
          </cell>
          <cell r="E30">
            <v>5350</v>
          </cell>
        </row>
        <row r="31">
          <cell r="A31">
            <v>12</v>
          </cell>
          <cell r="B31" t="str">
            <v>Cat Minyak</v>
          </cell>
          <cell r="D31" t="str">
            <v>Kg</v>
          </cell>
          <cell r="E31">
            <v>32500</v>
          </cell>
        </row>
        <row r="32">
          <cell r="A32">
            <v>13</v>
          </cell>
          <cell r="B32" t="str">
            <v>Thinner</v>
          </cell>
          <cell r="D32" t="str">
            <v>Ltr</v>
          </cell>
          <cell r="E32">
            <v>15000</v>
          </cell>
        </row>
        <row r="36">
          <cell r="A36" t="str">
            <v>DAFTAR</v>
          </cell>
        </row>
        <row r="37">
          <cell r="A37" t="str">
            <v>HARGA DASAR SATUAN ALAT</v>
          </cell>
        </row>
        <row r="39">
          <cell r="A39" t="str">
            <v>No.</v>
          </cell>
          <cell r="B39" t="str">
            <v>URAIAN</v>
          </cell>
          <cell r="C39" t="str">
            <v>KODE</v>
          </cell>
          <cell r="D39" t="str">
            <v>SATUAN</v>
          </cell>
          <cell r="E39" t="str">
            <v>HARGA</v>
          </cell>
          <cell r="F39" t="str">
            <v>KETERANGAN</v>
          </cell>
        </row>
        <row r="40">
          <cell r="E40" t="str">
            <v>SATUAN</v>
          </cell>
        </row>
        <row r="41">
          <cell r="E41" t="str">
            <v>(Rp)</v>
          </cell>
        </row>
        <row r="43">
          <cell r="A43">
            <v>1</v>
          </cell>
          <cell r="B43" t="str">
            <v>ASPHALT MIXING PLANT</v>
          </cell>
          <cell r="C43" t="str">
            <v>E01</v>
          </cell>
          <cell r="D43" t="str">
            <v>Jam</v>
          </cell>
          <cell r="E43">
            <v>1200000</v>
          </cell>
        </row>
        <row r="44">
          <cell r="A44">
            <v>2</v>
          </cell>
          <cell r="B44" t="str">
            <v>ASPHALT FINISHER</v>
          </cell>
          <cell r="C44" t="str">
            <v>E02</v>
          </cell>
          <cell r="D44" t="str">
            <v>Jam</v>
          </cell>
          <cell r="E44">
            <v>145000</v>
          </cell>
        </row>
        <row r="45">
          <cell r="A45">
            <v>3</v>
          </cell>
          <cell r="B45" t="str">
            <v>ASPHALT SPRAYER</v>
          </cell>
          <cell r="C45" t="str">
            <v>E03</v>
          </cell>
          <cell r="D45" t="str">
            <v>Jam</v>
          </cell>
          <cell r="E45">
            <v>80000</v>
          </cell>
        </row>
        <row r="46">
          <cell r="A46">
            <v>4</v>
          </cell>
          <cell r="B46" t="str">
            <v>COMPRESSOR 4000-6500 L\M</v>
          </cell>
          <cell r="C46" t="str">
            <v>E05</v>
          </cell>
          <cell r="D46" t="str">
            <v>Jam</v>
          </cell>
          <cell r="E46">
            <v>85000</v>
          </cell>
        </row>
        <row r="47">
          <cell r="A47">
            <v>5</v>
          </cell>
          <cell r="B47" t="str">
            <v>DUMP TRUCK</v>
          </cell>
          <cell r="C47" t="str">
            <v>E09</v>
          </cell>
          <cell r="D47" t="str">
            <v>Jam</v>
          </cell>
          <cell r="E47">
            <v>70000</v>
          </cell>
        </row>
        <row r="48">
          <cell r="A48">
            <v>6</v>
          </cell>
          <cell r="B48" t="str">
            <v>EXCAVATOR 80-140 HP</v>
          </cell>
          <cell r="C48" t="str">
            <v>E10</v>
          </cell>
          <cell r="D48" t="str">
            <v>Jam</v>
          </cell>
          <cell r="E48">
            <v>140000</v>
          </cell>
        </row>
        <row r="49">
          <cell r="A49">
            <v>7</v>
          </cell>
          <cell r="B49" t="str">
            <v>GENERATOR SET</v>
          </cell>
          <cell r="C49" t="str">
            <v>E12</v>
          </cell>
          <cell r="D49" t="str">
            <v>Jam</v>
          </cell>
          <cell r="E49">
            <v>120000</v>
          </cell>
        </row>
        <row r="50">
          <cell r="A50">
            <v>8</v>
          </cell>
          <cell r="B50" t="str">
            <v>MOTOR GRADER &gt;100 HP</v>
          </cell>
          <cell r="C50" t="str">
            <v>E13</v>
          </cell>
          <cell r="D50" t="str">
            <v>Jam</v>
          </cell>
          <cell r="E50">
            <v>155000</v>
          </cell>
        </row>
        <row r="51">
          <cell r="A51">
            <v>9</v>
          </cell>
          <cell r="B51" t="str">
            <v>WHEEL LOADER 1.0-1.6 M3</v>
          </cell>
          <cell r="C51" t="str">
            <v>E15</v>
          </cell>
          <cell r="D51" t="str">
            <v>Jam</v>
          </cell>
          <cell r="E51">
            <v>155000</v>
          </cell>
        </row>
        <row r="52">
          <cell r="A52">
            <v>10</v>
          </cell>
          <cell r="B52" t="str">
            <v>TANDEM ROLLER 6-8 T</v>
          </cell>
          <cell r="C52" t="str">
            <v>E17</v>
          </cell>
          <cell r="D52" t="str">
            <v>Jam</v>
          </cell>
          <cell r="E52">
            <v>145000</v>
          </cell>
        </row>
        <row r="53">
          <cell r="A53">
            <v>11</v>
          </cell>
          <cell r="B53" t="str">
            <v>TIRE ROLLER 8-10 T</v>
          </cell>
          <cell r="C53" t="str">
            <v>E18</v>
          </cell>
          <cell r="D53" t="str">
            <v>Jam</v>
          </cell>
          <cell r="E53">
            <v>140000</v>
          </cell>
        </row>
        <row r="54">
          <cell r="A54">
            <v>12</v>
          </cell>
          <cell r="B54" t="str">
            <v>VIBRATOR ROLLER 5-8 T</v>
          </cell>
          <cell r="C54" t="str">
            <v>E19</v>
          </cell>
          <cell r="D54" t="str">
            <v>Jam</v>
          </cell>
          <cell r="E54">
            <v>150000</v>
          </cell>
        </row>
        <row r="55">
          <cell r="A55">
            <v>13</v>
          </cell>
          <cell r="B55" t="str">
            <v>WATER TANKER 3000-4500L</v>
          </cell>
          <cell r="C55" t="str">
            <v>E23</v>
          </cell>
          <cell r="D55" t="str">
            <v>Jam</v>
          </cell>
          <cell r="E55">
            <v>60000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BQ"/>
      <sheetName val="DHS"/>
      <sheetName val="JADWAL"/>
      <sheetName val="1.2"/>
      <sheetName val="1.2-2"/>
      <sheetName val="2.1"/>
      <sheetName val="3.1.4"/>
      <sheetName val="3.2.1"/>
      <sheetName val="5.1.1"/>
      <sheetName val="6.1.1"/>
      <sheetName val="6.1.2"/>
      <sheetName val="6.3.4"/>
      <sheetName val="6.3.4a"/>
      <sheetName val="6.3.5"/>
      <sheetName val="7.1.6"/>
      <sheetName val="7.1.7"/>
      <sheetName val="7.3.1"/>
      <sheetName val="8.1.1"/>
    </sheetNames>
    <sheetDataSet>
      <sheetData sheetId="0"/>
      <sheetData sheetId="1"/>
      <sheetData sheetId="2">
        <row r="1">
          <cell r="A1" t="str">
            <v>DAFTAR</v>
          </cell>
        </row>
        <row r="2">
          <cell r="A2" t="str">
            <v>HARGA DASAR SATUAN UPAH</v>
          </cell>
        </row>
        <row r="4">
          <cell r="A4" t="str">
            <v>No.</v>
          </cell>
          <cell r="B4" t="str">
            <v>URAIAN</v>
          </cell>
          <cell r="C4" t="str">
            <v>KODE</v>
          </cell>
          <cell r="D4" t="str">
            <v>SATUAN</v>
          </cell>
          <cell r="E4" t="str">
            <v>HARGA</v>
          </cell>
          <cell r="F4" t="str">
            <v>KETERANGAN</v>
          </cell>
        </row>
        <row r="5">
          <cell r="E5" t="str">
            <v>SATUAN</v>
          </cell>
        </row>
        <row r="6">
          <cell r="E6" t="str">
            <v>(Rp)</v>
          </cell>
        </row>
        <row r="8">
          <cell r="A8">
            <v>1</v>
          </cell>
          <cell r="B8" t="str">
            <v>PEKERJA</v>
          </cell>
          <cell r="C8" t="str">
            <v>L01</v>
          </cell>
          <cell r="D8" t="str">
            <v>Jam</v>
          </cell>
          <cell r="E8">
            <v>3750</v>
          </cell>
        </row>
        <row r="9">
          <cell r="A9">
            <v>2</v>
          </cell>
          <cell r="B9" t="str">
            <v>TUKANG</v>
          </cell>
          <cell r="C9" t="str">
            <v>L02</v>
          </cell>
          <cell r="D9" t="str">
            <v>Jam</v>
          </cell>
          <cell r="E9">
            <v>4750</v>
          </cell>
        </row>
        <row r="10">
          <cell r="A10">
            <v>3</v>
          </cell>
          <cell r="B10" t="str">
            <v>MANDOR</v>
          </cell>
          <cell r="C10" t="str">
            <v>L03</v>
          </cell>
          <cell r="D10" t="str">
            <v>Jam</v>
          </cell>
          <cell r="E10">
            <v>4750</v>
          </cell>
        </row>
        <row r="13">
          <cell r="A13" t="str">
            <v>DAFTAR</v>
          </cell>
        </row>
        <row r="14">
          <cell r="A14" t="str">
            <v>HARGA DASAR SATUAN BAHAN</v>
          </cell>
        </row>
        <row r="16">
          <cell r="A16" t="str">
            <v>No.</v>
          </cell>
          <cell r="B16" t="str">
            <v>URAIAN</v>
          </cell>
          <cell r="C16" t="str">
            <v>KODE</v>
          </cell>
          <cell r="D16" t="str">
            <v>SATUAN</v>
          </cell>
          <cell r="E16" t="str">
            <v>HARGA</v>
          </cell>
          <cell r="F16" t="str">
            <v>KETERANGAN</v>
          </cell>
        </row>
        <row r="17">
          <cell r="E17" t="str">
            <v>SATUAN</v>
          </cell>
        </row>
        <row r="18">
          <cell r="E18" t="str">
            <v>(Rp)</v>
          </cell>
        </row>
        <row r="20">
          <cell r="A20">
            <v>1</v>
          </cell>
          <cell r="B20" t="str">
            <v>Agregat Kasar</v>
          </cell>
          <cell r="C20" t="str">
            <v>M03</v>
          </cell>
          <cell r="D20" t="str">
            <v>M3</v>
          </cell>
          <cell r="E20">
            <v>150000</v>
          </cell>
        </row>
        <row r="21">
          <cell r="A21">
            <v>2</v>
          </cell>
          <cell r="B21" t="str">
            <v>Agregat Halus</v>
          </cell>
          <cell r="C21" t="str">
            <v>M04</v>
          </cell>
          <cell r="D21" t="str">
            <v>M3</v>
          </cell>
          <cell r="E21">
            <v>125000</v>
          </cell>
        </row>
        <row r="22">
          <cell r="A22">
            <v>3</v>
          </cell>
          <cell r="B22" t="str">
            <v>Material Tanah Timbunan</v>
          </cell>
          <cell r="C22" t="str">
            <v>M08</v>
          </cell>
          <cell r="D22" t="str">
            <v>M3</v>
          </cell>
          <cell r="E22">
            <v>5500</v>
          </cell>
        </row>
        <row r="23">
          <cell r="A23">
            <v>4</v>
          </cell>
          <cell r="B23" t="str">
            <v>Aspal Bitumen</v>
          </cell>
          <cell r="C23" t="str">
            <v>M10</v>
          </cell>
          <cell r="D23" t="str">
            <v>KG</v>
          </cell>
          <cell r="E23">
            <v>2950</v>
          </cell>
        </row>
        <row r="24">
          <cell r="A24">
            <v>5</v>
          </cell>
          <cell r="B24" t="str">
            <v>Karosen / Minyak Tanah</v>
          </cell>
          <cell r="C24" t="str">
            <v>M11</v>
          </cell>
          <cell r="D24" t="str">
            <v>LITER</v>
          </cell>
          <cell r="E24">
            <v>2600</v>
          </cell>
        </row>
        <row r="25">
          <cell r="A25">
            <v>6</v>
          </cell>
          <cell r="B25" t="str">
            <v>Semen / PC ( 40 Kg )</v>
          </cell>
          <cell r="C25" t="str">
            <v>M12</v>
          </cell>
          <cell r="D25" t="str">
            <v>ZAK</v>
          </cell>
          <cell r="E25">
            <v>29500</v>
          </cell>
        </row>
        <row r="26">
          <cell r="A26">
            <v>7</v>
          </cell>
          <cell r="B26" t="str">
            <v>Besi Beton</v>
          </cell>
          <cell r="C26" t="str">
            <v>M13</v>
          </cell>
          <cell r="D26" t="str">
            <v>KG</v>
          </cell>
          <cell r="E26">
            <v>4000</v>
          </cell>
        </row>
        <row r="27">
          <cell r="A27">
            <v>8</v>
          </cell>
          <cell r="B27" t="str">
            <v>Kawat Beton</v>
          </cell>
          <cell r="C27" t="str">
            <v>M14</v>
          </cell>
          <cell r="D27" t="str">
            <v>KG</v>
          </cell>
          <cell r="E27">
            <v>4800</v>
          </cell>
        </row>
        <row r="28">
          <cell r="A28">
            <v>9</v>
          </cell>
          <cell r="B28" t="str">
            <v>Paku</v>
          </cell>
          <cell r="C28" t="str">
            <v>M18</v>
          </cell>
          <cell r="D28" t="str">
            <v>KG</v>
          </cell>
          <cell r="E28">
            <v>7000</v>
          </cell>
        </row>
        <row r="29">
          <cell r="A29">
            <v>10</v>
          </cell>
          <cell r="B29" t="str">
            <v>Kayu Perancah</v>
          </cell>
          <cell r="C29" t="str">
            <v>M19</v>
          </cell>
          <cell r="D29" t="str">
            <v>M3</v>
          </cell>
          <cell r="E29">
            <v>400000</v>
          </cell>
        </row>
        <row r="30">
          <cell r="A30">
            <v>11</v>
          </cell>
          <cell r="B30" t="str">
            <v>Filler</v>
          </cell>
          <cell r="C30" t="str">
            <v>M05</v>
          </cell>
          <cell r="D30" t="str">
            <v>KG</v>
          </cell>
          <cell r="E30">
            <v>5350</v>
          </cell>
        </row>
        <row r="31">
          <cell r="A31">
            <v>12</v>
          </cell>
          <cell r="B31" t="str">
            <v>Cat Minyak</v>
          </cell>
          <cell r="D31" t="str">
            <v>Kg</v>
          </cell>
          <cell r="E31">
            <v>32500</v>
          </cell>
        </row>
        <row r="32">
          <cell r="A32">
            <v>13</v>
          </cell>
          <cell r="B32" t="str">
            <v>Thinner</v>
          </cell>
          <cell r="D32" t="str">
            <v>Ltr</v>
          </cell>
          <cell r="E32">
            <v>15000</v>
          </cell>
        </row>
        <row r="36">
          <cell r="A36" t="str">
            <v>DAFTAR</v>
          </cell>
        </row>
        <row r="37">
          <cell r="A37" t="str">
            <v>HARGA DASAR SATUAN ALAT</v>
          </cell>
        </row>
        <row r="39">
          <cell r="A39" t="str">
            <v>No.</v>
          </cell>
          <cell r="B39" t="str">
            <v>URAIAN</v>
          </cell>
          <cell r="C39" t="str">
            <v>KODE</v>
          </cell>
          <cell r="D39" t="str">
            <v>SATUAN</v>
          </cell>
          <cell r="E39" t="str">
            <v>HARGA</v>
          </cell>
          <cell r="F39" t="str">
            <v>KETERANGAN</v>
          </cell>
        </row>
        <row r="40">
          <cell r="E40" t="str">
            <v>SATUAN</v>
          </cell>
        </row>
        <row r="41">
          <cell r="E41" t="str">
            <v>(Rp)</v>
          </cell>
        </row>
        <row r="43">
          <cell r="A43">
            <v>1</v>
          </cell>
          <cell r="B43" t="str">
            <v>ASPHALT MIXING PLANT</v>
          </cell>
          <cell r="C43" t="str">
            <v>E01</v>
          </cell>
          <cell r="D43" t="str">
            <v>Jam</v>
          </cell>
          <cell r="E43">
            <v>1200000</v>
          </cell>
        </row>
        <row r="44">
          <cell r="A44">
            <v>2</v>
          </cell>
          <cell r="B44" t="str">
            <v>ASPHALT FINISHER</v>
          </cell>
          <cell r="C44" t="str">
            <v>E02</v>
          </cell>
          <cell r="D44" t="str">
            <v>Jam</v>
          </cell>
          <cell r="E44">
            <v>145000</v>
          </cell>
        </row>
        <row r="45">
          <cell r="A45">
            <v>3</v>
          </cell>
          <cell r="B45" t="str">
            <v>ASPHALT SPRAYER</v>
          </cell>
          <cell r="C45" t="str">
            <v>E03</v>
          </cell>
          <cell r="D45" t="str">
            <v>Jam</v>
          </cell>
          <cell r="E45">
            <v>80000</v>
          </cell>
        </row>
        <row r="46">
          <cell r="A46">
            <v>4</v>
          </cell>
          <cell r="B46" t="str">
            <v>COMPRESSOR 4000-6500 L\M</v>
          </cell>
          <cell r="C46" t="str">
            <v>E05</v>
          </cell>
          <cell r="D46" t="str">
            <v>Jam</v>
          </cell>
          <cell r="E46">
            <v>85000</v>
          </cell>
        </row>
        <row r="47">
          <cell r="A47">
            <v>5</v>
          </cell>
          <cell r="B47" t="str">
            <v>DUMP TRUCK</v>
          </cell>
          <cell r="C47" t="str">
            <v>E09</v>
          </cell>
          <cell r="D47" t="str">
            <v>Jam</v>
          </cell>
          <cell r="E47">
            <v>70000</v>
          </cell>
        </row>
        <row r="48">
          <cell r="A48">
            <v>6</v>
          </cell>
          <cell r="B48" t="str">
            <v>EXCAVATOR 80-140 HP</v>
          </cell>
          <cell r="C48" t="str">
            <v>E10</v>
          </cell>
          <cell r="D48" t="str">
            <v>Jam</v>
          </cell>
          <cell r="E48">
            <v>140000</v>
          </cell>
        </row>
        <row r="49">
          <cell r="A49">
            <v>7</v>
          </cell>
          <cell r="B49" t="str">
            <v>GENERATOR SET</v>
          </cell>
          <cell r="C49" t="str">
            <v>E12</v>
          </cell>
          <cell r="D49" t="str">
            <v>Jam</v>
          </cell>
          <cell r="E49">
            <v>120000</v>
          </cell>
        </row>
        <row r="50">
          <cell r="A50">
            <v>8</v>
          </cell>
          <cell r="B50" t="str">
            <v>MOTOR GRADER &gt;100 HP</v>
          </cell>
          <cell r="C50" t="str">
            <v>E13</v>
          </cell>
          <cell r="D50" t="str">
            <v>Jam</v>
          </cell>
          <cell r="E50">
            <v>155000</v>
          </cell>
        </row>
        <row r="51">
          <cell r="A51">
            <v>9</v>
          </cell>
          <cell r="B51" t="str">
            <v>WHEEL LOADER 1.0-1.6 M3</v>
          </cell>
          <cell r="C51" t="str">
            <v>E15</v>
          </cell>
          <cell r="D51" t="str">
            <v>Jam</v>
          </cell>
          <cell r="E51">
            <v>155000</v>
          </cell>
        </row>
        <row r="52">
          <cell r="A52">
            <v>10</v>
          </cell>
          <cell r="B52" t="str">
            <v>TANDEM ROLLER 6-8 T</v>
          </cell>
          <cell r="C52" t="str">
            <v>E17</v>
          </cell>
          <cell r="D52" t="str">
            <v>Jam</v>
          </cell>
          <cell r="E52">
            <v>145000</v>
          </cell>
        </row>
        <row r="53">
          <cell r="A53">
            <v>11</v>
          </cell>
          <cell r="B53" t="str">
            <v>TIRE ROLLER 8-10 T</v>
          </cell>
          <cell r="C53" t="str">
            <v>E18</v>
          </cell>
          <cell r="D53" t="str">
            <v>Jam</v>
          </cell>
          <cell r="E53">
            <v>140000</v>
          </cell>
        </row>
        <row r="54">
          <cell r="A54">
            <v>12</v>
          </cell>
          <cell r="B54" t="str">
            <v>VIBRATOR ROLLER 5-8 T</v>
          </cell>
          <cell r="C54" t="str">
            <v>E19</v>
          </cell>
          <cell r="D54" t="str">
            <v>Jam</v>
          </cell>
          <cell r="E54">
            <v>150000</v>
          </cell>
        </row>
        <row r="55">
          <cell r="A55">
            <v>13</v>
          </cell>
          <cell r="B55" t="str">
            <v>WATER TANKER 3000-4500L</v>
          </cell>
          <cell r="C55" t="str">
            <v>E23</v>
          </cell>
          <cell r="D55" t="str">
            <v>Jam</v>
          </cell>
          <cell r="E55">
            <v>60000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S"/>
      <sheetName val="BOQ-S"/>
      <sheetName val="batas"/>
      <sheetName val="upah"/>
      <sheetName val="quntiti"/>
      <sheetName val="alat"/>
      <sheetName val="umum"/>
      <sheetName val="material"/>
      <sheetName val="div-10"/>
      <sheetName val="div-a"/>
      <sheetName val="div-9"/>
      <sheetName val="div-7"/>
      <sheetName val="7a"/>
      <sheetName val="div-6"/>
      <sheetName val="div-5"/>
      <sheetName val="div-4"/>
      <sheetName val="div-3"/>
      <sheetName val="div-2"/>
      <sheetName val="div-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LumpSum"/>
      <sheetName val="DASHB"/>
      <sheetName val="REKAP"/>
      <sheetName val="RAB"/>
      <sheetName val="harsat"/>
      <sheetName val="anal-mos"/>
      <sheetName val="MPU"/>
      <sheetName val="anal-beton"/>
      <sheetName val="mob-demob"/>
      <sheetName val="anal-bahu"/>
      <sheetName val="Schedule"/>
      <sheetName val="anal-drainase,tanah&amp;ps batu"/>
      <sheetName val="anal-aspal"/>
      <sheetName val="jadwal"/>
      <sheetName val="REKAP-HS"/>
      <sheetName val="Konf-Crush"/>
      <sheetName val="Lamp-Pen"/>
      <sheetName val="SUB"/>
      <sheetName val="Harga bt. pecah"/>
      <sheetName val="harga-alat"/>
      <sheetName val="bt. quary"/>
      <sheetName val="Lamp 8"/>
      <sheetName val="prod-alat1"/>
      <sheetName val="prod-alat"/>
      <sheetName val="koef-beton"/>
      <sheetName val="koef-base"/>
      <sheetName val="koef Pas.batu"/>
      <sheetName val="Kof-tanah"/>
      <sheetName val="koef-aspalt"/>
    </sheetNames>
    <sheetDataSet>
      <sheetData sheetId="0"/>
      <sheetData sheetId="1"/>
      <sheetData sheetId="2">
        <row r="29">
          <cell r="I29" t="str">
            <v>Medan, 03 Februari 2005</v>
          </cell>
        </row>
      </sheetData>
      <sheetData sheetId="3"/>
      <sheetData sheetId="4" refreshError="1"/>
      <sheetData sheetId="5"/>
      <sheetData sheetId="6" refreshError="1"/>
      <sheetData sheetId="7"/>
      <sheetData sheetId="8"/>
      <sheetData sheetId="9" refreshError="1"/>
      <sheetData sheetId="10" refreshError="1"/>
      <sheetData sheetId="11"/>
      <sheetData sheetId="12"/>
      <sheetData sheetId="13" refreshError="1"/>
      <sheetData sheetId="14" refreshError="1"/>
      <sheetData sheetId="15"/>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sheetData sheetId="2">
        <row r="9">
          <cell r="N9">
            <v>118182</v>
          </cell>
        </row>
        <row r="38">
          <cell r="N38">
            <v>4.5</v>
          </cell>
        </row>
      </sheetData>
      <sheetData sheetId="3"/>
      <sheetData sheetId="4"/>
      <sheetData sheetId="5"/>
      <sheetData sheetId="6"/>
      <sheetData sheetId="7"/>
      <sheetData sheetId="8"/>
      <sheetData sheetId="9"/>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AHAN"/>
      <sheetName val="ANALISA SBU"/>
      <sheetName val="An Exca"/>
      <sheetName val="An Bull"/>
      <sheetName val="RAB Lahan"/>
      <sheetName val="RAB "/>
      <sheetName val="Rek"/>
      <sheetName val="Schedule"/>
    </sheetNames>
    <sheetDataSet>
      <sheetData sheetId="0"/>
      <sheetData sheetId="1">
        <row r="173">
          <cell r="J173">
            <v>159900</v>
          </cell>
        </row>
      </sheetData>
      <sheetData sheetId="2">
        <row r="1355">
          <cell r="K1355">
            <v>25951.35</v>
          </cell>
        </row>
        <row r="1381">
          <cell r="K1381">
            <v>26379.760000000002</v>
          </cell>
        </row>
      </sheetData>
      <sheetData sheetId="3"/>
      <sheetData sheetId="4"/>
      <sheetData sheetId="5"/>
      <sheetData sheetId="6"/>
      <sheetData sheetId="7"/>
      <sheetData sheetId="8"/>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
      <sheetName val="Dft Harga"/>
      <sheetName val="Analisa"/>
      <sheetName val="RAB"/>
      <sheetName val="Rekap Umum &amp; RAB"/>
      <sheetName val="Selasar &amp; Meuble"/>
      <sheetName val="Schedule"/>
      <sheetName val="Sheet4"/>
      <sheetName val="Sheet5"/>
      <sheetName val="Sheet6"/>
      <sheetName val="Sheet7"/>
      <sheetName val="Sheet8"/>
      <sheetName val="Sheet9"/>
      <sheetName val="Sheet10"/>
      <sheetName val="Kuantitas &amp; Harga"/>
      <sheetName val="R.A.B"/>
      <sheetName val="Isolasi Luar Dalam"/>
      <sheetName val="Isolasi Luar"/>
      <sheetName val="ANALISA SBU"/>
      <sheetName val="BAHAN"/>
    </sheetNames>
    <sheetDataSet>
      <sheetData sheetId="0"/>
      <sheetData sheetId="1">
        <row r="17">
          <cell r="B17" t="str">
            <v>Batu Bata</v>
          </cell>
          <cell r="E17" t="str">
            <v>Rp</v>
          </cell>
          <cell r="F17">
            <v>200</v>
          </cell>
        </row>
        <row r="18">
          <cell r="B18" t="str">
            <v>Besi beton</v>
          </cell>
          <cell r="E18" t="str">
            <v>Rp</v>
          </cell>
          <cell r="F18">
            <v>4250</v>
          </cell>
        </row>
        <row r="19">
          <cell r="B19" t="str">
            <v>Cat air</v>
          </cell>
          <cell r="E19" t="str">
            <v>Rp</v>
          </cell>
          <cell r="F19">
            <v>4000</v>
          </cell>
        </row>
        <row r="20">
          <cell r="B20" t="str">
            <v>Cat Meni</v>
          </cell>
          <cell r="E20" t="str">
            <v>Rp</v>
          </cell>
          <cell r="F20">
            <v>4000</v>
          </cell>
        </row>
        <row r="21">
          <cell r="B21" t="str">
            <v>Cat Minyak</v>
          </cell>
          <cell r="E21" t="str">
            <v>Rp</v>
          </cell>
          <cell r="F21">
            <v>6000</v>
          </cell>
        </row>
        <row r="22">
          <cell r="B22" t="str">
            <v>Cerucuk Dia 8-10 cm</v>
          </cell>
          <cell r="E22" t="str">
            <v>Rp</v>
          </cell>
          <cell r="F22">
            <v>3500</v>
          </cell>
        </row>
        <row r="23">
          <cell r="B23" t="str">
            <v>Engsel jendela 3"</v>
          </cell>
          <cell r="E23" t="str">
            <v>Rp</v>
          </cell>
          <cell r="F23">
            <v>3250</v>
          </cell>
        </row>
        <row r="24">
          <cell r="B24" t="str">
            <v>Engsel pintu 4"</v>
          </cell>
          <cell r="E24" t="str">
            <v>Rp</v>
          </cell>
          <cell r="F24">
            <v>3250</v>
          </cell>
        </row>
        <row r="25">
          <cell r="B25" t="str">
            <v>Seng Gel BJLS 20 K</v>
          </cell>
          <cell r="E25" t="str">
            <v>Rp</v>
          </cell>
          <cell r="F25">
            <v>20000</v>
          </cell>
        </row>
        <row r="26">
          <cell r="B26" t="str">
            <v>Grendel Jendela</v>
          </cell>
          <cell r="E26" t="str">
            <v>Rp</v>
          </cell>
          <cell r="F26">
            <v>3000</v>
          </cell>
        </row>
        <row r="27">
          <cell r="B27" t="str">
            <v>Grendel pintu</v>
          </cell>
          <cell r="E27" t="str">
            <v>Rp</v>
          </cell>
          <cell r="F27">
            <v>3000</v>
          </cell>
        </row>
        <row r="28">
          <cell r="B28" t="str">
            <v>Hak angin / Raamschar</v>
          </cell>
          <cell r="E28" t="str">
            <v>Rp</v>
          </cell>
          <cell r="F28">
            <v>3000</v>
          </cell>
        </row>
        <row r="29">
          <cell r="B29" t="str">
            <v>Handvatend pintu dan jendela</v>
          </cell>
          <cell r="E29" t="str">
            <v>Rp</v>
          </cell>
          <cell r="F29">
            <v>3000</v>
          </cell>
        </row>
        <row r="30">
          <cell r="B30" t="str">
            <v>Kaca Tebal. 5 mm</v>
          </cell>
          <cell r="E30" t="str">
            <v>Rp</v>
          </cell>
          <cell r="F30">
            <v>30000</v>
          </cell>
        </row>
        <row r="31">
          <cell r="B31" t="str">
            <v>Kawat ikat</v>
          </cell>
          <cell r="E31" t="str">
            <v>Rp</v>
          </cell>
          <cell r="F31">
            <v>6000</v>
          </cell>
        </row>
        <row r="32">
          <cell r="B32" t="str">
            <v>Kayu Kelas II</v>
          </cell>
          <cell r="E32" t="str">
            <v>Rp</v>
          </cell>
          <cell r="F32">
            <v>260000</v>
          </cell>
        </row>
        <row r="33">
          <cell r="B33" t="str">
            <v>Kerikil Cor</v>
          </cell>
          <cell r="E33" t="str">
            <v>Rp</v>
          </cell>
          <cell r="F33">
            <v>70000</v>
          </cell>
        </row>
        <row r="34">
          <cell r="B34" t="str">
            <v>Kunci pintu 2 X slaag</v>
          </cell>
          <cell r="E34" t="str">
            <v>Rp</v>
          </cell>
          <cell r="F34">
            <v>50000</v>
          </cell>
        </row>
        <row r="35">
          <cell r="B35" t="str">
            <v xml:space="preserve">Lampu TL </v>
          </cell>
          <cell r="E35" t="str">
            <v>Rp</v>
          </cell>
          <cell r="F35">
            <v>75000</v>
          </cell>
        </row>
        <row r="36">
          <cell r="B36" t="str">
            <v>List Plafond 2/3 Cm.</v>
          </cell>
          <cell r="E36" t="str">
            <v>Rp</v>
          </cell>
          <cell r="F36">
            <v>2500</v>
          </cell>
        </row>
        <row r="37">
          <cell r="B37" t="str">
            <v>Les Kaca</v>
          </cell>
          <cell r="E37" t="str">
            <v>Rp</v>
          </cell>
          <cell r="F37">
            <v>4000</v>
          </cell>
        </row>
        <row r="38">
          <cell r="B38" t="str">
            <v>Baut mor dia. 12 mm</v>
          </cell>
          <cell r="E38" t="str">
            <v>Rp</v>
          </cell>
          <cell r="F38">
            <v>1800</v>
          </cell>
        </row>
        <row r="39">
          <cell r="B39" t="str">
            <v>Paku</v>
          </cell>
          <cell r="E39" t="str">
            <v>Rp</v>
          </cell>
          <cell r="F39">
            <v>4000</v>
          </cell>
        </row>
        <row r="40">
          <cell r="B40" t="str">
            <v>Paku seng</v>
          </cell>
          <cell r="E40" t="str">
            <v>Rp</v>
          </cell>
          <cell r="F40">
            <v>9500</v>
          </cell>
        </row>
        <row r="41">
          <cell r="B41" t="str">
            <v>Paku triplek</v>
          </cell>
          <cell r="E41" t="str">
            <v>Rp</v>
          </cell>
          <cell r="F41">
            <v>4000</v>
          </cell>
        </row>
        <row r="42">
          <cell r="B42" t="str">
            <v>Paku beton</v>
          </cell>
          <cell r="E42" t="str">
            <v>Rp</v>
          </cell>
          <cell r="F42">
            <v>5000</v>
          </cell>
        </row>
        <row r="43">
          <cell r="B43" t="str">
            <v>Pasir cor</v>
          </cell>
          <cell r="E43" t="str">
            <v>Rp</v>
          </cell>
          <cell r="F43">
            <v>65000</v>
          </cell>
        </row>
        <row r="44">
          <cell r="B44" t="str">
            <v>Pasir pasang</v>
          </cell>
          <cell r="E44" t="str">
            <v>Rp</v>
          </cell>
          <cell r="F44">
            <v>45000</v>
          </cell>
        </row>
        <row r="45">
          <cell r="B45" t="str">
            <v>Pasir urug</v>
          </cell>
          <cell r="E45" t="str">
            <v>Rp</v>
          </cell>
          <cell r="F45">
            <v>30000</v>
          </cell>
        </row>
        <row r="46">
          <cell r="B46" t="str">
            <v>Teer / Residu</v>
          </cell>
          <cell r="E46" t="str">
            <v>Rp</v>
          </cell>
          <cell r="F46">
            <v>3500</v>
          </cell>
        </row>
        <row r="47">
          <cell r="B47" t="str">
            <v>Seng Plat BJLS 20.K</v>
          </cell>
          <cell r="E47" t="str">
            <v>Rp</v>
          </cell>
          <cell r="F47">
            <v>20000</v>
          </cell>
        </row>
        <row r="48">
          <cell r="B48" t="str">
            <v>Semen portland</v>
          </cell>
          <cell r="E48" t="str">
            <v>Rp</v>
          </cell>
          <cell r="F48">
            <v>20000</v>
          </cell>
        </row>
        <row r="49">
          <cell r="B49" t="str">
            <v>Sekering khas</v>
          </cell>
          <cell r="E49" t="str">
            <v>Rp</v>
          </cell>
          <cell r="F49">
            <v>70000</v>
          </cell>
        </row>
        <row r="50">
          <cell r="B50" t="str">
            <v>Sakelar Tunggal</v>
          </cell>
          <cell r="E50" t="str">
            <v>Rp</v>
          </cell>
          <cell r="F50">
            <v>6000</v>
          </cell>
        </row>
        <row r="51">
          <cell r="B51" t="str">
            <v>Stop Kontak</v>
          </cell>
          <cell r="E51" t="str">
            <v>Rp</v>
          </cell>
          <cell r="F51">
            <v>20000</v>
          </cell>
        </row>
        <row r="52">
          <cell r="B52" t="str">
            <v>Tanah Timbun</v>
          </cell>
          <cell r="E52" t="str">
            <v>Rp</v>
          </cell>
          <cell r="F52">
            <v>15000</v>
          </cell>
        </row>
        <row r="53">
          <cell r="B53" t="str">
            <v>Triplek 4 mm</v>
          </cell>
          <cell r="E53" t="str">
            <v>Rp</v>
          </cell>
          <cell r="F53">
            <v>20000</v>
          </cell>
        </row>
        <row r="54">
          <cell r="B54" t="str">
            <v>UPAH</v>
          </cell>
        </row>
        <row r="55">
          <cell r="B55" t="str">
            <v>Kepala tukang</v>
          </cell>
          <cell r="E55" t="str">
            <v>Rp</v>
          </cell>
          <cell r="F55">
            <v>15000</v>
          </cell>
        </row>
        <row r="56">
          <cell r="B56" t="str">
            <v>Mandor</v>
          </cell>
          <cell r="E56" t="str">
            <v>Rp</v>
          </cell>
          <cell r="F56">
            <v>15000</v>
          </cell>
        </row>
        <row r="57">
          <cell r="B57" t="str">
            <v>Tukang batu</v>
          </cell>
          <cell r="E57" t="str">
            <v>Rp</v>
          </cell>
          <cell r="F57">
            <v>15000</v>
          </cell>
        </row>
        <row r="58">
          <cell r="B58" t="str">
            <v>Tukang besi</v>
          </cell>
          <cell r="E58" t="str">
            <v>Rp</v>
          </cell>
          <cell r="F58">
            <v>15000</v>
          </cell>
        </row>
        <row r="59">
          <cell r="B59" t="str">
            <v>Tukang cat</v>
          </cell>
          <cell r="E59" t="str">
            <v>Rp</v>
          </cell>
          <cell r="F59">
            <v>15000</v>
          </cell>
        </row>
        <row r="60">
          <cell r="B60" t="str">
            <v>Tukang kayu</v>
          </cell>
          <cell r="E60" t="str">
            <v>Rp</v>
          </cell>
          <cell r="F60">
            <v>15000</v>
          </cell>
        </row>
        <row r="61">
          <cell r="B61" t="str">
            <v>Tukang pipa</v>
          </cell>
          <cell r="E61" t="str">
            <v>Rp</v>
          </cell>
          <cell r="F61">
            <v>10000</v>
          </cell>
        </row>
        <row r="62">
          <cell r="B62" t="str">
            <v>Tukang kaca</v>
          </cell>
          <cell r="E62" t="str">
            <v>Rp</v>
          </cell>
          <cell r="F62">
            <v>15000</v>
          </cell>
        </row>
        <row r="63">
          <cell r="B63" t="str">
            <v>Pekerja</v>
          </cell>
          <cell r="E63" t="str">
            <v>Rp</v>
          </cell>
          <cell r="F63">
            <v>10000</v>
          </cell>
        </row>
        <row r="64">
          <cell r="B64" t="str">
            <v>Tukang kaca</v>
          </cell>
          <cell r="E64" t="str">
            <v>Rp</v>
          </cell>
          <cell r="F64">
            <v>15000</v>
          </cell>
        </row>
        <row r="65">
          <cell r="B65" t="str">
            <v>Pekerja</v>
          </cell>
          <cell r="E65" t="str">
            <v>Rp</v>
          </cell>
          <cell r="F65">
            <v>10000</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
      <sheetName val="K-div7"/>
      <sheetName val="H.DASAR"/>
      <sheetName val="K-div6"/>
      <sheetName val="RAB"/>
      <sheetName val="DFT-SUB"/>
      <sheetName val="K-div3"/>
      <sheetName val="T-Panc"/>
      <sheetName val="K-Div5"/>
      <sheetName val="REKAP"/>
      <sheetName val="DASH BOARD"/>
      <sheetName val="Info"/>
      <sheetName val="ALAT"/>
      <sheetName val="Hit"/>
      <sheetName val="Data-Masukan"/>
      <sheetName val="H.Quary"/>
      <sheetName val="on site"/>
      <sheetName val="DAF-ALAT"/>
      <sheetName val="MPU"/>
      <sheetName val="610.4"/>
      <sheetName val="610.5"/>
      <sheetName val="610.6"/>
      <sheetName val="610.7&amp;8"/>
      <sheetName val="schedule"/>
      <sheetName val="Sch-Ind"/>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row r="36">
          <cell r="D36" t="str">
            <v>Persero PT. WASKITA KARYA</v>
          </cell>
        </row>
        <row r="38">
          <cell r="D38" t="str">
            <v>Ir. N. WIRYA ADNYANA</v>
          </cell>
        </row>
        <row r="39">
          <cell r="D39" t="str">
            <v>Kepala Cabang</v>
          </cell>
        </row>
        <row r="43">
          <cell r="D43">
            <v>0.1</v>
          </cell>
        </row>
      </sheetData>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4"/>
      <sheetName val="Isolasi Luar"/>
      <sheetName val="Isolasi Luar Dalam"/>
      <sheetName val="Tanpa Isolasi"/>
      <sheetName val="INFO"/>
      <sheetName val="CAT-HARGA"/>
      <sheetName val="TOTAL"/>
      <sheetName val="DAF-1"/>
      <sheetName val="DAF-2"/>
      <sheetName val="DAF-3"/>
      <sheetName val="Analisa"/>
      <sheetName val="STR"/>
      <sheetName val="D &amp; W sizes"/>
      <sheetName val="Informasi"/>
      <sheetName val="UPY"/>
      <sheetName val="INDEKS"/>
      <sheetName val="JABATAN"/>
      <sheetName val="DATA"/>
      <sheetName val=""/>
      <sheetName val="U&amp;B"/>
      <sheetName val="Price"/>
      <sheetName val="Analisa  (2)"/>
      <sheetName val="Pipe"/>
      <sheetName val="Isolasi_Luar1"/>
      <sheetName val="Isolasi_Luar_Dalam1"/>
      <sheetName val="Tanpa_Isolasi1"/>
      <sheetName val="D_&amp;_W_sizes1"/>
      <sheetName val="Isolasi_Luar"/>
      <sheetName val="Isolasi_Luar_Dalam"/>
      <sheetName val="Tanpa_Isolasi"/>
      <sheetName val="D_&amp;_W_sizes"/>
      <sheetName val="HR Detail"/>
      <sheetName val="HRPar"/>
      <sheetName val="DbCost"/>
      <sheetName val="Unit Rate"/>
      <sheetName val="ANAL.BOW"/>
      <sheetName val="Kuantitas _ Harga"/>
      <sheetName val="AHS Marka"/>
      <sheetName val="AHS Aspal"/>
      <sheetName val="REMUNERASISTANDAR"/>
      <sheetName val="TABEL_DETASIR"/>
      <sheetName val="FAK"/>
      <sheetName val="SELISIH HARGA"/>
      <sheetName val="Rkp"/>
      <sheetName val="Kuantitas &amp; Harga"/>
      <sheetName val="Code"/>
      <sheetName val="PDMP"/>
      <sheetName val="PCE"/>
      <sheetName val="PRODUK"/>
      <sheetName val="TOOL-ME"/>
      <sheetName val="Alat"/>
      <sheetName val="Persiapan"/>
      <sheetName val="Summary"/>
      <sheetName val="REF.ONLY"/>
      <sheetName val="BQ-AC"/>
      <sheetName val="Sheet1"/>
      <sheetName val="Tabel"/>
      <sheetName val="Sat Bahan"/>
      <sheetName val="Sat Alat"/>
      <sheetName val="Sat Upah"/>
      <sheetName val="L3 An H Sat Mob"/>
      <sheetName val="DAF_2"/>
      <sheetName val="B _ Norelec"/>
      <sheetName val="A"/>
      <sheetName val="Elektrikal"/>
      <sheetName val="ARSITEKTUR"/>
      <sheetName val="NAME"/>
      <sheetName val="BQ-Tenis"/>
      <sheetName val="Material"/>
      <sheetName val="BOQ_Aula"/>
      <sheetName val="Prelim"/>
      <sheetName val="Pile"/>
      <sheetName val="Kuan&amp;Har(PT)"/>
      <sheetName val="A-7"/>
      <sheetName val="Basic"/>
      <sheetName val="NAMES"/>
      <sheetName val="SAP"/>
      <sheetName val="RAB-STR"/>
      <sheetName val="TABEL-DETASIR"/>
      <sheetName val="wk prgs"/>
      <sheetName val="An_1"/>
      <sheetName val="An_3"/>
      <sheetName val="An_2"/>
      <sheetName val="har-sat"/>
      <sheetName val="Anls"/>
      <sheetName val="Sales Rental"/>
      <sheetName val="Sales Parameter"/>
      <sheetName val="Sheet4"/>
      <sheetName val="Sheet2"/>
      <sheetName val="BQ &amp; Harga"/>
      <sheetName val="Rab"/>
      <sheetName val="Harga ME "/>
      <sheetName val="BQ-4storey"/>
      <sheetName val="gvl"/>
      <sheetName val="AHS_Kusen"/>
      <sheetName val="harsat&amp;upah"/>
      <sheetName val="STRUKTUR"/>
      <sheetName val="duct"/>
      <sheetName val="Daftmat"/>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Fill this out first___"/>
      <sheetName val="3Arch"/>
      <sheetName val="2-Genset print"/>
      <sheetName val="ASS-UNIT"/>
      <sheetName val="TOWN"/>
      <sheetName val="BASEMENT"/>
      <sheetName val="Bill 2.1 DW"/>
      <sheetName val="I-KAMAR"/>
      <sheetName val="Mat.Mek"/>
      <sheetName val="Bill of Quantity_ws_"/>
      <sheetName val="BOQ"/>
      <sheetName val="RAW MATERIALS "/>
      <sheetName val="Data-Masukan"/>
      <sheetName val="H.DASAR"/>
      <sheetName val="RAB_HREZ"/>
      <sheetName val="ANAL_HREZ"/>
      <sheetName val="RAB_STR"/>
      <sheetName val="Hrg_Bahan"/>
      <sheetName val="ANALIS.2"/>
      <sheetName val="ANALIS.1"/>
      <sheetName val="BQ (by owner)"/>
      <sheetName val="rab me (fisik)"/>
      <sheetName val="rab me (by owner) "/>
      <sheetName val="BoQ Major Item "/>
      <sheetName val="DKH"/>
      <sheetName val="Lamp-2(Alat)"/>
      <sheetName val="Lamp-2(Bahan)"/>
      <sheetName val="Lamp-2(Upah)"/>
      <sheetName val="Dft Harga"/>
      <sheetName val="Rekap"/>
      <sheetName val="BoQ "/>
      <sheetName val="Analisa Harga"/>
      <sheetName val="PL"/>
      <sheetName val="Tab"/>
      <sheetName val="HSBU"/>
      <sheetName val="KURVA S"/>
      <sheetName val="BQ"/>
      <sheetName val="COST-PERSON-J.O."/>
      <sheetName val="RENTAL1"/>
      <sheetName val="ALEK"/>
      <sheetName val="ANALISA PEK.UMUM"/>
      <sheetName val="HSPK"/>
      <sheetName val="2-JTW"/>
      <sheetName val="Analisa  _2_"/>
      <sheetName val="Upah-Bahan"/>
      <sheetName val="koef"/>
      <sheetName val="Profil"/>
      <sheetName val="hsp-STR-ARS"/>
      <sheetName val="Ars"/>
      <sheetName val="Plumbing"/>
      <sheetName val="E.MedGas"/>
      <sheetName val="ISIAN"/>
      <sheetName val="Harga S Dasar"/>
      <sheetName val="An. Beton"/>
      <sheetName val="hsp_STR_ARS"/>
      <sheetName val="ANALISA GWT"/>
      <sheetName val="ANALISA_DDG KOLAM &amp; PLANTER"/>
      <sheetName val="ANALISA LAIN-LAIN"/>
      <sheetName val="ANALISA_TANGGULAN&amp;LISPLANK"/>
      <sheetName val="PLAT &amp; BALOK TAMBAHAN"/>
      <sheetName val="ANALISA PONDASI"/>
      <sheetName val="ANALISA STP"/>
      <sheetName val="ANALISA_SUMPIT"/>
      <sheetName val="ANALISA PEK.TANAH"/>
      <sheetName val="SEX"/>
      <sheetName val="Cover"/>
      <sheetName val="STD"/>
      <sheetName val="Schedule Yasmin"/>
      <sheetName val="Schedule Lingkar Barat"/>
      <sheetName val="Schedule Daan Mogot"/>
      <sheetName val="BAG-2"/>
      <sheetName val="BQ_Tenis"/>
      <sheetName val="Bill No 2.1 Cold Water System"/>
      <sheetName val="sort2"/>
      <sheetName val="VAC"/>
      <sheetName val="hub"/>
      <sheetName val="Bgt_Jun-05"/>
      <sheetName val="HARGA ALAT"/>
      <sheetName val="3_ Plumbing"/>
      <sheetName val="2_Hydrant"/>
      <sheetName val="Memb Schd"/>
      <sheetName val="Tuk Koef"/>
      <sheetName val="Cover (WS)"/>
      <sheetName val="Fill this out first..."/>
      <sheetName val="Fire Alarm"/>
      <sheetName val="REKAP-BQ"/>
      <sheetName val="Metode 4"/>
      <sheetName val="Metode 8"/>
      <sheetName val="Metode 16"/>
      <sheetName val="Metode 11"/>
      <sheetName val="Metode 5"/>
      <sheetName val="4_MVAC"/>
      <sheetName val="ELEKTRONIK"/>
      <sheetName val="수입"/>
      <sheetName val="DAF-9"/>
      <sheetName val="Fire Fighting"/>
      <sheetName val="Bill No 2.1 "/>
      <sheetName val="Bill 2.7"/>
      <sheetName val="FS"/>
      <sheetName val="COST SUMM"/>
      <sheetName val="Rekapitulasi"/>
      <sheetName val="harga"/>
      <sheetName val="Ch"/>
      <sheetName val="arp-3a"/>
      <sheetName val="ARP-10"/>
      <sheetName val="NP"/>
      <sheetName val="DAPRO"/>
      <sheetName val="FINAL"/>
      <sheetName val="BL"/>
      <sheetName val="Valve"/>
      <sheetName val="4-Basic Price"/>
      <sheetName val="5-ALAT(1)"/>
      <sheetName val="Slab"/>
      <sheetName val="Final Summary"/>
      <sheetName val="SITE-E"/>
      <sheetName val="Markup"/>
      <sheetName val="REQDELTA"/>
      <sheetName val="Cover Daf-2"/>
      <sheetName val="tulang"/>
      <sheetName val="hit_BKMM"/>
      <sheetName val="an. struktur"/>
      <sheetName val="harsat"/>
      <sheetName val="Dashboard"/>
      <sheetName val="DONGIA"/>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Div2"/>
      <sheetName val="ES STG"/>
      <sheetName val="PEKERJAAN PERSIAPAN"/>
      <sheetName val="Ans Kom Precast"/>
      <sheetName val="PJ"/>
      <sheetName val="UPAH &amp; BHN"/>
      <sheetName val="REKAP PEMATANGAN"/>
      <sheetName val="Man Power"/>
      <sheetName val="GAs Medis "/>
      <sheetName val="D.78"/>
      <sheetName val="D.79"/>
      <sheetName val="Master Schedule"/>
      <sheetName val="Inf®&quot;:wS("/>
      <sheetName val="UPH BHN"/>
      <sheetName val="Pengalaman Per"/>
      <sheetName val="Analisarev"/>
      <sheetName val="dia.pipe"/>
      <sheetName val="Informa®&quot;"/>
      <sheetName val="COA"/>
      <sheetName val="Bill 3.8"/>
      <sheetName val="Bill 3.7"/>
      <sheetName val="Bahan"/>
      <sheetName val="Upah"/>
      <sheetName val="Daftar"/>
      <sheetName val="DAF_3"/>
      <sheetName val="DAF_4"/>
      <sheetName val="??"/>
      <sheetName val="Informa�&quot;"/>
      <sheetName val="DHS AC"/>
      <sheetName val="sph"/>
      <sheetName val="sat das"/>
      <sheetName val="LISTRIK"/>
      <sheetName val="REKAP_MEKANIKAL"/>
      <sheetName val="Kuantitas"/>
      <sheetName val="tul"/>
      <sheetName val="K"/>
      <sheetName val="Grand summary"/>
      <sheetName val="__"/>
      <sheetName val="hsat-SD"/>
      <sheetName val="an-satuan"/>
      <sheetName val="Rekap-SD"/>
      <sheetName val="Bill No 6 Koord &amp; Attendance"/>
      <sheetName val="Electrikal"/>
      <sheetName val="Isolasi_Luar2"/>
      <sheetName val="Isolasi_Luar_Dalam2"/>
      <sheetName val="Tanpa_Isolasi2"/>
      <sheetName val="D_&amp;_W_sizes2"/>
      <sheetName val="Analisa__(2)"/>
      <sheetName val="HR_Detail"/>
      <sheetName val="Unit_Rate"/>
      <sheetName val="ANAL_BOW"/>
      <sheetName val="Kuantitas___Harga"/>
      <sheetName val="AHS_Marka"/>
      <sheetName val="AHS_Aspal"/>
      <sheetName val="SELISIH_HARGA"/>
      <sheetName val="Sat_Bahan"/>
      <sheetName val="Sat_Alat"/>
      <sheetName val="Sat_Upah"/>
      <sheetName val="L3_An_H_Sat_Mob"/>
      <sheetName val="Bill_2_1_DW"/>
      <sheetName val="wk_prgs"/>
      <sheetName val="Unit Rates"/>
      <sheetName val="Fee - Materials"/>
      <sheetName val="TOWER D"/>
      <sheetName val="mat-me pipa"/>
      <sheetName val="WF "/>
      <sheetName val="Div-2"/>
      <sheetName val="Analisa -Baku"/>
      <sheetName val="Rekap Direct Cost"/>
      <sheetName val="BQNSC"/>
      <sheetName val="HS"/>
      <sheetName val="Foundation"/>
      <sheetName val="DJUMANDJI"/>
      <sheetName val="PAR"/>
      <sheetName val="Daf 1"/>
      <sheetName val="BLOK A"/>
      <sheetName val="UTILITAS"/>
      <sheetName val="Input Data"/>
      <sheetName val="dil"/>
      <sheetName val="FINISHING"/>
      <sheetName val="volume"/>
      <sheetName val="dasboard"/>
      <sheetName val="Lap"/>
      <sheetName val="Mat"/>
      <sheetName val="WI"/>
      <sheetName val="Cost"/>
      <sheetName val="BOQ 2"/>
      <sheetName val="TSS"/>
      <sheetName val="VLOOK"/>
      <sheetName val="A_2"/>
      <sheetName val="Level"/>
      <sheetName val="H.Satuan"/>
      <sheetName val="Basic Price"/>
      <sheetName val="SAA"/>
      <sheetName val="03.BoQ Architecture"/>
      <sheetName val="Deliverable"/>
      <sheetName val="Discipline"/>
      <sheetName val="Area"/>
      <sheetName val="Phase"/>
      <sheetName val="Type"/>
      <sheetName val="YesNo"/>
      <sheetName val="REKAP ANALISA TO PRINT"/>
      <sheetName val="ANALISA STRUKTUR "/>
      <sheetName val="ARP 10 2 BUL"/>
      <sheetName val="Du_lieu"/>
      <sheetName val="Analisa 2"/>
      <sheetName val="sat-pek"/>
      <sheetName val="Rekap-L3"/>
      <sheetName val="anal_hs"/>
      <sheetName val="MASTER_AN"/>
      <sheetName val="ANALISA ALAT"/>
      <sheetName val="BIAYA PERALATAN"/>
      <sheetName val="REKAP SAWAH"/>
      <sheetName val="HB "/>
      <sheetName val="DHS"/>
      <sheetName val="sch"/>
      <sheetName val="R.A.B"/>
      <sheetName val="MOB"/>
      <sheetName val="Qty"/>
      <sheetName val="Bsc"/>
      <sheetName val="kerb-Marka"/>
      <sheetName val="7a"/>
      <sheetName val="BQ-E20-02(Rp)"/>
      <sheetName val="exf"/>
      <sheetName val="B - Norelec"/>
      <sheetName val="Regulated Tariff"/>
      <sheetName val="D2.4"/>
      <sheetName val="D3-3"/>
      <sheetName val="D4.3 (TE)"/>
      <sheetName val="D5.3 (TF) "/>
      <sheetName val="D8.3 (TJ)"/>
      <sheetName val="ANSTAR"/>
      <sheetName val="DHSB"/>
      <sheetName val="DHSU"/>
      <sheetName val="daf-3(OK)"/>
      <sheetName val="Ref. Vínculos"/>
      <sheetName val="analisa harga satuan"/>
      <sheetName val="PONDASI PANCANG"/>
      <sheetName val="BOQ-Indonesia"/>
      <sheetName val="FAKTOR"/>
      <sheetName val="BQ_&amp;_Harga"/>
      <sheetName val="REF_ONLY"/>
      <sheetName val="B___Norelec"/>
      <sheetName val="Kuantitas_&amp;_Harga"/>
      <sheetName val="Harga_ME_"/>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Sales_Rental"/>
      <sheetName val="Sales_Parameter"/>
      <sheetName val="2-Genset_print"/>
      <sheetName val="Schedule_Yasmin"/>
      <sheetName val="Schedule_Lingkar_Barat"/>
      <sheetName val="Schedule_Daan_Mogot"/>
      <sheetName val="RAW_MATERIALS_"/>
      <sheetName val="COST-PERSON-J_O_"/>
      <sheetName val="SP17"/>
      <sheetName val="WT-LIST"/>
      <sheetName val="Informa?&quot;"/>
      <sheetName val="D3.4.3"/>
      <sheetName val="D3.4.4"/>
      <sheetName val="Perm. Test"/>
      <sheetName val="06b"/>
      <sheetName val="Gudang non AC-AC Struktur"/>
      <sheetName val="UBA"/>
      <sheetName val="Schedule(S-Curve)"/>
      <sheetName val="Pintu-Jend."/>
      <sheetName val="SATUAN"/>
      <sheetName val="material "/>
      <sheetName val="PHU 05"/>
      <sheetName val="SAPON"/>
      <sheetName val="Energy Model"/>
      <sheetName val="map"/>
      <sheetName val="data-pendukung"/>
      <sheetName val="Upah&amp;Bahan"/>
      <sheetName val="Analisa-Harga"/>
      <sheetName val="Analisa1-10"/>
      <sheetName val="R A B1"/>
      <sheetName val="DATA_KUI"/>
      <sheetName val="ANS ALAT"/>
      <sheetName val="Uph&amp;bhn"/>
      <sheetName val="CMS"/>
      <sheetName val="61004"/>
      <sheetName val="H. Dasar"/>
      <sheetName val="Skedjul-Pelaksanaan"/>
      <sheetName val="Pag_hal"/>
      <sheetName val="GASATAGG.XLS"/>
      <sheetName val="koef-beton"/>
      <sheetName val="BQ-Str"/>
      <sheetName val="Ladder-Tray"/>
      <sheetName val="KK2"/>
      <sheetName val="formula"/>
      <sheetName val="An-Dinding"/>
      <sheetName val="An-Kusen"/>
      <sheetName val="Jurnal"/>
      <sheetName val="BAG_2"/>
      <sheetName val="Villa A"/>
      <sheetName val="BoQ C4"/>
      <sheetName val="#REF!"/>
      <sheetName val="AHSbj"/>
      <sheetName val="Analisa &amp; Upah"/>
      <sheetName val="I_KAMAR"/>
      <sheetName val="Fill_this_out_first___"/>
      <sheetName val="Analisa___2_"/>
      <sheetName val="ANALISA_PEK_UMUM"/>
      <sheetName val="Mat_Mek"/>
      <sheetName val="Bill_of_Quantity_ws_"/>
      <sheetName val="ANALIS_2"/>
      <sheetName val="ANALIS_1"/>
      <sheetName val="Analisa_Harga"/>
      <sheetName val="E_MedGas"/>
      <sheetName val="Harga_S_Dasar"/>
      <sheetName val="An__Beton"/>
      <sheetName val="Fire_Alarm"/>
      <sheetName val="Bill_No_2_1_"/>
      <sheetName val="Bill_2_7"/>
      <sheetName val="TOWER_D"/>
      <sheetName val="Memb_Schd"/>
      <sheetName val="Fill_this_out_first___1"/>
      <sheetName val="Cover_(WS)"/>
      <sheetName val="Fire_Fighting"/>
      <sheetName val="3__Plumbing"/>
      <sheetName val="Tuk_Koef"/>
      <sheetName val="Bill_No_2_1_Cold_Water_System"/>
      <sheetName val="COST_SUMM"/>
      <sheetName val="BoQ_Major_Item_"/>
      <sheetName val="BQ_(by_owner)"/>
      <sheetName val="rab_me_(fisik)"/>
      <sheetName val="rab_me_(by_owner)_"/>
      <sheetName val="HARGA_ALAT"/>
      <sheetName val="Cover_Daf-2"/>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ANALISA_GWT"/>
      <sheetName val="ANALISA_DDG_KOLAM_&amp;_PLANTER"/>
      <sheetName val="ANALISA_LAIN-LAIN"/>
      <sheetName val="PLAT_&amp;_BALOK_TAMBAHAN"/>
      <sheetName val="ANALISA_PONDASI"/>
      <sheetName val="ANALISA_STP"/>
      <sheetName val="ANALISA_PEK_TANAH"/>
      <sheetName val="Metode_4"/>
      <sheetName val="Metode_8"/>
      <sheetName val="Metode_16"/>
      <sheetName val="Metode_11"/>
      <sheetName val="Metode_5"/>
      <sheetName val="Isolasi_Luar3"/>
      <sheetName val="Isolasi_Luar_Dalam3"/>
      <sheetName val="Tanpa_Isolasi3"/>
      <sheetName val="D_&amp;_W_sizes3"/>
      <sheetName val="HR_Detail1"/>
      <sheetName val="Unit_Rate1"/>
      <sheetName val="ANAL_BOW1"/>
      <sheetName val="Kuantitas___Harga1"/>
      <sheetName val="AHS_Marka1"/>
      <sheetName val="AHS_Aspal1"/>
      <sheetName val="Analisa__(2)1"/>
      <sheetName val="SELISIH_HARGA1"/>
      <sheetName val="Sat_Bahan1"/>
      <sheetName val="Sat_Alat1"/>
      <sheetName val="Sat_Upah1"/>
      <sheetName val="wk_prgs1"/>
      <sheetName val="L3_An_H_Sat_Mob1"/>
      <sheetName val="B___Norelec1"/>
      <sheetName val="Kuantitas_&amp;_Harga1"/>
      <sheetName val="2-Genset_print1"/>
      <sheetName val="Harga_ME_1"/>
      <sheetName val="REF_ONLY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Sales_Rental1"/>
      <sheetName val="Sales_Parameter1"/>
      <sheetName val="Fill_this_out_first___2"/>
      <sheetName val="Analisa___2_1"/>
      <sheetName val="ANALISA_PEK_UMUM1"/>
      <sheetName val="BQ_&amp;_Harga1"/>
      <sheetName val="RAW_MATERIALS_1"/>
      <sheetName val="Mat_Mek1"/>
      <sheetName val="Bill_of_Quantity_ws_1"/>
      <sheetName val="ANALIS_21"/>
      <sheetName val="ANALIS_11"/>
      <sheetName val="Bill_2_1_DW1"/>
      <sheetName val="PENJUMLAHAN TOTAL"/>
      <sheetName val="SAT-DAS"/>
      <sheetName val="작성기준"/>
      <sheetName val="Rek-Analisa"/>
      <sheetName val="Analisa_Harga1"/>
      <sheetName val="COST-PERSON-J_O_1"/>
      <sheetName val="E_MedGas1"/>
      <sheetName val="Harga_S_Dasar1"/>
      <sheetName val="An__Beton1"/>
      <sheetName val="Fire_Alarm1"/>
      <sheetName val="Bill_No_2_1_1"/>
      <sheetName val="Bill_2_71"/>
      <sheetName val="TOWER_D1"/>
      <sheetName val="Memb_Schd1"/>
      <sheetName val="Fill_this_out_first___3"/>
      <sheetName val="Cover_(WS)1"/>
      <sheetName val="Fire_Fighting1"/>
      <sheetName val="3__Plumbing1"/>
      <sheetName val="Tuk_Koef1"/>
      <sheetName val="Bill_No_2_1_Cold_Water_System1"/>
      <sheetName val="Schedule_Yasmin1"/>
      <sheetName val="Schedule_Lingkar_Barat1"/>
      <sheetName val="Schedule_Daan_Mogot1"/>
      <sheetName val="COST_SUMM1"/>
      <sheetName val="AKUN"/>
      <sheetName val="Harga Bahan"/>
      <sheetName val="Penwrn"/>
      <sheetName val="Scd_RAB"/>
      <sheetName val="KODE BAHAN"/>
      <sheetName val="KODE UPAH"/>
      <sheetName val="INPUT AGST"/>
      <sheetName val="BASIC-PRICE"/>
      <sheetName val="BQNK"/>
      <sheetName val="BA_ADD"/>
      <sheetName val="DSBDY"/>
      <sheetName val="Subkon"/>
      <sheetName val="KET"/>
      <sheetName val="Equip"/>
      <sheetName val="HRG BHN"/>
      <sheetName val="TBL_BANTU"/>
      <sheetName val="TBL_PROYEK"/>
      <sheetName val="B-BLOW.1"/>
      <sheetName val="B-BLOW.2"/>
      <sheetName val="An.1"/>
      <sheetName val="An.3"/>
      <sheetName val="An.2"/>
      <sheetName val="Harsat Elektrikal "/>
      <sheetName val="Trafo"/>
      <sheetName val="anal"/>
      <sheetName val="Informa_&quot;"/>
      <sheetName val="Inf®&quot;_wS("/>
      <sheetName val="Lists"/>
      <sheetName val="OFFICE 2 LT"/>
      <sheetName val="D4"/>
      <sheetName val="D5"/>
      <sheetName val="D6"/>
      <sheetName val="D7"/>
      <sheetName val="D8"/>
      <sheetName val="SUM"/>
      <sheetName val="anal_alat"/>
      <sheetName val="hsd"/>
      <sheetName val="BACK UP VOL. RELOKASI"/>
      <sheetName val="BoQ_Major_Item_1"/>
      <sheetName val="BQ_(by_owner)1"/>
      <sheetName val="rab_me_(fisik)1"/>
      <sheetName val="rab_me_(by_owner)_1"/>
      <sheetName val="HARGA_ALAT1"/>
      <sheetName val="Cover_Daf-2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ANALISA_GWT1"/>
      <sheetName val="ANALISA_DDG_KOLAM_&amp;_PLANTER1"/>
      <sheetName val="ANALISA_LAIN-LAIN1"/>
      <sheetName val="PLAT_&amp;_BALOK_TAMBAHAN1"/>
      <sheetName val="ANALISA_PONDASI1"/>
      <sheetName val="Aggr"/>
      <sheetName val="huruf (2)"/>
      <sheetName val="R.A.B."/>
      <sheetName val="PIK_QUO"/>
      <sheetName val="Filtering"/>
      <sheetName val="results"/>
      <sheetName val="Jadwal"/>
      <sheetName val="221"/>
      <sheetName val="222"/>
      <sheetName val="223"/>
      <sheetName val="224"/>
      <sheetName val="225"/>
      <sheetName val="226"/>
      <sheetName val="227"/>
      <sheetName val="228"/>
      <sheetName val="229"/>
      <sheetName val="230"/>
      <sheetName val="301"/>
      <sheetName val="302"/>
      <sheetName val="304"/>
      <sheetName val="305"/>
      <sheetName val="306"/>
      <sheetName val="307"/>
      <sheetName val="308"/>
      <sheetName val="309"/>
      <sheetName val="310"/>
      <sheetName val="311"/>
      <sheetName val="312"/>
      <sheetName val="313"/>
      <sheetName val="314"/>
      <sheetName val="315"/>
      <sheetName val="316"/>
      <sheetName val="317"/>
      <sheetName val="320"/>
      <sheetName val="501"/>
      <sheetName val="502"/>
      <sheetName val="503"/>
      <sheetName val="504"/>
      <sheetName val="505"/>
      <sheetName val="506"/>
      <sheetName val="507"/>
      <sheetName val="509"/>
      <sheetName val="510"/>
      <sheetName val="511"/>
      <sheetName val="513"/>
      <sheetName val="514"/>
      <sheetName val="515"/>
      <sheetName val="516"/>
      <sheetName val="517"/>
      <sheetName val="FAO 6"/>
      <sheetName val="FORMAT FAO 6"/>
      <sheetName val="Gol"/>
      <sheetName val="A+Supl."/>
      <sheetName val="7"/>
      <sheetName val="dasar"/>
      <sheetName val="SD"/>
      <sheetName val="harsat_str"/>
      <sheetName val="ANGGARAN"/>
    </sheetNames>
    <sheetDataSet>
      <sheetData sheetId="0" refreshError="1"/>
      <sheetData sheetId="1" refreshError="1">
        <row r="23">
          <cell r="N23">
            <v>28.799999999999997</v>
          </cell>
        </row>
        <row r="342">
          <cell r="K342">
            <v>1092.3399999999997</v>
          </cell>
          <cell r="L342">
            <v>1210.4800000000002</v>
          </cell>
          <cell r="M342">
            <v>164.61</v>
          </cell>
          <cell r="N342">
            <v>40.5</v>
          </cell>
          <cell r="O342">
            <v>0</v>
          </cell>
        </row>
      </sheetData>
      <sheetData sheetId="2" refreshError="1">
        <row r="23">
          <cell r="N23">
            <v>28.799999999999997</v>
          </cell>
        </row>
        <row r="46">
          <cell r="L46">
            <v>16.16</v>
          </cell>
          <cell r="M46">
            <v>15.319999999999999</v>
          </cell>
          <cell r="N46">
            <v>80.239999999999995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3">
          <cell r="AW13">
            <v>47472.058636363639</v>
          </cell>
        </row>
        <row r="16">
          <cell r="AW16">
            <v>70230.073977639215</v>
          </cell>
        </row>
        <row r="24">
          <cell r="AW24">
            <v>293927.19306224468</v>
          </cell>
        </row>
      </sheetData>
      <sheetData sheetId="38"/>
      <sheetData sheetId="39"/>
      <sheetData sheetId="40"/>
      <sheetData sheetId="41"/>
      <sheetData sheetId="42"/>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PERS"/>
      <sheetName val="ARSITEK"/>
      <sheetName val="MEK"/>
      <sheetName val="E_TRIKAL"/>
      <sheetName val="E_TRONIK"/>
      <sheetName val="LANDSCAPE"/>
    </sheetNames>
    <sheetDataSet>
      <sheetData sheetId="0"/>
      <sheetData sheetId="1" refreshError="1"/>
      <sheetData sheetId="2">
        <row r="38">
          <cell r="I38">
            <v>0</v>
          </cell>
        </row>
        <row r="45">
          <cell r="I45">
            <v>0</v>
          </cell>
        </row>
        <row r="81">
          <cell r="I81">
            <v>0</v>
          </cell>
        </row>
        <row r="104">
          <cell r="I104">
            <v>0</v>
          </cell>
        </row>
        <row r="109">
          <cell r="I109">
            <v>0</v>
          </cell>
        </row>
        <row r="124">
          <cell r="I124">
            <v>0</v>
          </cell>
        </row>
        <row r="128">
          <cell r="I128">
            <v>0</v>
          </cell>
        </row>
        <row r="141">
          <cell r="I141">
            <v>0</v>
          </cell>
        </row>
      </sheetData>
      <sheetData sheetId="3">
        <row r="11">
          <cell r="J11">
            <v>0</v>
          </cell>
        </row>
        <row r="71">
          <cell r="J71">
            <v>0</v>
          </cell>
        </row>
        <row r="155">
          <cell r="J155">
            <v>0</v>
          </cell>
        </row>
      </sheetData>
      <sheetData sheetId="4">
        <row r="10">
          <cell r="J10">
            <v>0</v>
          </cell>
        </row>
      </sheetData>
      <sheetData sheetId="5">
        <row r="10">
          <cell r="J10">
            <v>0</v>
          </cell>
        </row>
        <row r="61">
          <cell r="J61">
            <v>0</v>
          </cell>
        </row>
        <row r="82">
          <cell r="J82">
            <v>0</v>
          </cell>
        </row>
      </sheetData>
      <sheetData sheetId="6"/>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Model"/>
      <sheetName val="Eng_Prop"/>
      <sheetName val="Eng_Hrs (2)"/>
      <sheetName val="Eng_Hrs"/>
      <sheetName val="MHRS"/>
      <sheetName val="Con_Hrs"/>
      <sheetName val="Disb_HO"/>
      <sheetName val="Disb_CM"/>
      <sheetName val="Eng_Calc"/>
      <sheetName val="Eng_Exp"/>
    </sheetNames>
    <sheetDataSet>
      <sheetData sheetId="0"/>
      <sheetData sheetId="1"/>
      <sheetData sheetId="2"/>
      <sheetData sheetId="3"/>
      <sheetData sheetId="4" refreshError="1">
        <row r="14">
          <cell r="AE14">
            <v>0</v>
          </cell>
        </row>
        <row r="15">
          <cell r="AE15">
            <v>0</v>
          </cell>
        </row>
        <row r="16">
          <cell r="AE16">
            <v>0</v>
          </cell>
        </row>
        <row r="17">
          <cell r="AE17">
            <v>0</v>
          </cell>
        </row>
        <row r="18">
          <cell r="AE18">
            <v>0</v>
          </cell>
        </row>
        <row r="19">
          <cell r="AE19">
            <v>0</v>
          </cell>
        </row>
        <row r="20">
          <cell r="AE20">
            <v>0</v>
          </cell>
        </row>
        <row r="22">
          <cell r="AE22">
            <v>0</v>
          </cell>
        </row>
        <row r="25">
          <cell r="AE25">
            <v>0</v>
          </cell>
        </row>
        <row r="27">
          <cell r="AE27">
            <v>0</v>
          </cell>
        </row>
        <row r="30">
          <cell r="AE30">
            <v>0</v>
          </cell>
        </row>
        <row r="31">
          <cell r="AE31">
            <v>0</v>
          </cell>
        </row>
        <row r="32">
          <cell r="AE32">
            <v>0</v>
          </cell>
        </row>
        <row r="33">
          <cell r="AE33">
            <v>0</v>
          </cell>
        </row>
        <row r="35">
          <cell r="AE35">
            <v>0</v>
          </cell>
        </row>
        <row r="38">
          <cell r="AE38">
            <v>0</v>
          </cell>
        </row>
        <row r="39">
          <cell r="AE39">
            <v>0</v>
          </cell>
        </row>
        <row r="40">
          <cell r="AE40">
            <v>0</v>
          </cell>
        </row>
        <row r="41">
          <cell r="AE41">
            <v>0</v>
          </cell>
        </row>
        <row r="42">
          <cell r="AE42">
            <v>0</v>
          </cell>
        </row>
        <row r="43">
          <cell r="AE43">
            <v>0</v>
          </cell>
        </row>
        <row r="44">
          <cell r="AE44">
            <v>0</v>
          </cell>
        </row>
        <row r="46">
          <cell r="AE46">
            <v>0</v>
          </cell>
        </row>
        <row r="49">
          <cell r="AE49">
            <v>0</v>
          </cell>
        </row>
        <row r="50">
          <cell r="AE50">
            <v>0</v>
          </cell>
        </row>
        <row r="51">
          <cell r="AE51">
            <v>0</v>
          </cell>
        </row>
        <row r="52">
          <cell r="AE52">
            <v>0</v>
          </cell>
        </row>
        <row r="53">
          <cell r="AE53">
            <v>0</v>
          </cell>
        </row>
        <row r="54">
          <cell r="AE54">
            <v>0</v>
          </cell>
        </row>
        <row r="55">
          <cell r="AE55">
            <v>0</v>
          </cell>
        </row>
        <row r="56">
          <cell r="AE56">
            <v>0</v>
          </cell>
        </row>
        <row r="57">
          <cell r="AE57">
            <v>0</v>
          </cell>
        </row>
        <row r="58">
          <cell r="AE58">
            <v>0</v>
          </cell>
        </row>
        <row r="59">
          <cell r="AE59">
            <v>0</v>
          </cell>
        </row>
        <row r="60">
          <cell r="AE60">
            <v>0</v>
          </cell>
        </row>
        <row r="61">
          <cell r="AE61">
            <v>0</v>
          </cell>
        </row>
        <row r="62">
          <cell r="AE62">
            <v>0</v>
          </cell>
        </row>
        <row r="63">
          <cell r="AE63">
            <v>0</v>
          </cell>
        </row>
        <row r="64">
          <cell r="AE64">
            <v>0</v>
          </cell>
        </row>
        <row r="65">
          <cell r="AE65">
            <v>0</v>
          </cell>
        </row>
        <row r="66">
          <cell r="AE66">
            <v>0</v>
          </cell>
        </row>
        <row r="67">
          <cell r="AE67">
            <v>0</v>
          </cell>
        </row>
        <row r="68">
          <cell r="AE68">
            <v>0</v>
          </cell>
        </row>
        <row r="69">
          <cell r="AE69">
            <v>0</v>
          </cell>
        </row>
        <row r="70">
          <cell r="AE70">
            <v>0</v>
          </cell>
        </row>
        <row r="71">
          <cell r="AE71">
            <v>0</v>
          </cell>
        </row>
        <row r="72">
          <cell r="AE72">
            <v>0</v>
          </cell>
        </row>
        <row r="73">
          <cell r="AE73">
            <v>0</v>
          </cell>
        </row>
        <row r="75">
          <cell r="AE75">
            <v>0</v>
          </cell>
        </row>
        <row r="78">
          <cell r="AE78">
            <v>0</v>
          </cell>
        </row>
        <row r="79">
          <cell r="AE79">
            <v>0</v>
          </cell>
        </row>
        <row r="80">
          <cell r="AE80">
            <v>0</v>
          </cell>
        </row>
        <row r="81">
          <cell r="AE81">
            <v>0</v>
          </cell>
        </row>
        <row r="82">
          <cell r="AE82">
            <v>0</v>
          </cell>
        </row>
        <row r="83">
          <cell r="AE83">
            <v>0</v>
          </cell>
        </row>
        <row r="85">
          <cell r="AE85">
            <v>0</v>
          </cell>
        </row>
        <row r="88">
          <cell r="AE88">
            <v>0</v>
          </cell>
        </row>
        <row r="89">
          <cell r="AE89">
            <v>0</v>
          </cell>
        </row>
        <row r="90">
          <cell r="AE90">
            <v>0</v>
          </cell>
        </row>
        <row r="91">
          <cell r="AE91">
            <v>0</v>
          </cell>
        </row>
        <row r="92">
          <cell r="AE92">
            <v>0</v>
          </cell>
        </row>
        <row r="93">
          <cell r="AE93">
            <v>0</v>
          </cell>
        </row>
        <row r="94">
          <cell r="AE94">
            <v>0</v>
          </cell>
        </row>
        <row r="95">
          <cell r="AE95">
            <v>0</v>
          </cell>
        </row>
        <row r="96">
          <cell r="AE96">
            <v>0</v>
          </cell>
        </row>
        <row r="98">
          <cell r="AE98">
            <v>0</v>
          </cell>
        </row>
        <row r="101">
          <cell r="AE101">
            <v>0</v>
          </cell>
        </row>
        <row r="102">
          <cell r="AE102">
            <v>0</v>
          </cell>
        </row>
        <row r="104">
          <cell r="AE104">
            <v>0</v>
          </cell>
        </row>
        <row r="107">
          <cell r="AE107">
            <v>0</v>
          </cell>
        </row>
        <row r="109">
          <cell r="AE109">
            <v>0</v>
          </cell>
        </row>
        <row r="112">
          <cell r="AE112">
            <v>0</v>
          </cell>
        </row>
        <row r="113">
          <cell r="AE113">
            <v>0</v>
          </cell>
        </row>
        <row r="115">
          <cell r="AE115">
            <v>0</v>
          </cell>
        </row>
        <row r="116">
          <cell r="AE116">
            <v>0</v>
          </cell>
        </row>
        <row r="120">
          <cell r="AE120">
            <v>0</v>
          </cell>
        </row>
        <row r="121">
          <cell r="AE121">
            <v>0</v>
          </cell>
        </row>
        <row r="122">
          <cell r="AE122">
            <v>0</v>
          </cell>
        </row>
        <row r="123">
          <cell r="AE123">
            <v>0</v>
          </cell>
        </row>
        <row r="125">
          <cell r="AE125">
            <v>0</v>
          </cell>
        </row>
        <row r="128">
          <cell r="AE128">
            <v>0</v>
          </cell>
        </row>
        <row r="129">
          <cell r="AE129">
            <v>0</v>
          </cell>
        </row>
        <row r="130">
          <cell r="AE130">
            <v>0</v>
          </cell>
        </row>
        <row r="131">
          <cell r="AE131">
            <v>0</v>
          </cell>
        </row>
        <row r="132">
          <cell r="AE132">
            <v>0</v>
          </cell>
        </row>
        <row r="133">
          <cell r="AE133">
            <v>0</v>
          </cell>
        </row>
        <row r="135">
          <cell r="AE135">
            <v>0</v>
          </cell>
        </row>
        <row r="138">
          <cell r="AE138">
            <v>0</v>
          </cell>
        </row>
        <row r="139">
          <cell r="AE139">
            <v>0</v>
          </cell>
        </row>
        <row r="140">
          <cell r="AE140">
            <v>0</v>
          </cell>
        </row>
        <row r="142">
          <cell r="AE142">
            <v>0</v>
          </cell>
        </row>
        <row r="145">
          <cell r="AE145">
            <v>0</v>
          </cell>
        </row>
        <row r="147">
          <cell r="AE147">
            <v>0</v>
          </cell>
        </row>
        <row r="150">
          <cell r="AE150">
            <v>0</v>
          </cell>
        </row>
        <row r="152">
          <cell r="AE152">
            <v>0</v>
          </cell>
        </row>
        <row r="155">
          <cell r="AE155">
            <v>0</v>
          </cell>
        </row>
        <row r="157">
          <cell r="AE157">
            <v>0</v>
          </cell>
        </row>
        <row r="158">
          <cell r="AE158">
            <v>0</v>
          </cell>
        </row>
        <row r="160">
          <cell r="AE160">
            <v>0</v>
          </cell>
        </row>
        <row r="163">
          <cell r="AE163">
            <v>0</v>
          </cell>
        </row>
        <row r="164">
          <cell r="AE164">
            <v>0</v>
          </cell>
        </row>
        <row r="165">
          <cell r="AE165">
            <v>0</v>
          </cell>
        </row>
        <row r="166">
          <cell r="AE166">
            <v>0</v>
          </cell>
        </row>
        <row r="167">
          <cell r="AE167">
            <v>0</v>
          </cell>
        </row>
        <row r="168">
          <cell r="AE168">
            <v>0</v>
          </cell>
        </row>
        <row r="169">
          <cell r="AE169">
            <v>0</v>
          </cell>
        </row>
        <row r="170">
          <cell r="AE170" t="e">
            <v>#DIV/0!</v>
          </cell>
        </row>
        <row r="171">
          <cell r="AE171">
            <v>0</v>
          </cell>
        </row>
        <row r="172">
          <cell r="AE172">
            <v>0</v>
          </cell>
        </row>
        <row r="173">
          <cell r="AE173" t="e">
            <v>#DIV/0!</v>
          </cell>
        </row>
      </sheetData>
      <sheetData sheetId="5"/>
      <sheetData sheetId="6"/>
      <sheetData sheetId="7"/>
      <sheetData sheetId="8"/>
      <sheetData sheetId="9"/>
      <sheetData sheetId="10"/>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Model"/>
      <sheetName val="Eng_Prop"/>
      <sheetName val="Eng_Hrs (2)"/>
      <sheetName val="Eng_Hrs"/>
      <sheetName val="MHRS"/>
      <sheetName val="Con_Hrs"/>
      <sheetName val="Disb_HO"/>
      <sheetName val="Disb_CM"/>
      <sheetName val="Eng_Calc"/>
      <sheetName val="Eng_Exp"/>
    </sheetNames>
    <sheetDataSet>
      <sheetData sheetId="0"/>
      <sheetData sheetId="1"/>
      <sheetData sheetId="2"/>
      <sheetData sheetId="3"/>
      <sheetData sheetId="4" refreshError="1">
        <row r="14">
          <cell r="AE14">
            <v>0</v>
          </cell>
        </row>
        <row r="15">
          <cell r="AE15">
            <v>0</v>
          </cell>
        </row>
        <row r="16">
          <cell r="AE16">
            <v>0</v>
          </cell>
        </row>
        <row r="17">
          <cell r="AE17">
            <v>0</v>
          </cell>
        </row>
        <row r="18">
          <cell r="AE18">
            <v>0</v>
          </cell>
        </row>
        <row r="19">
          <cell r="AE19">
            <v>0</v>
          </cell>
        </row>
        <row r="20">
          <cell r="AE20">
            <v>0</v>
          </cell>
        </row>
        <row r="22">
          <cell r="AE22">
            <v>0</v>
          </cell>
        </row>
        <row r="25">
          <cell r="AE25">
            <v>0</v>
          </cell>
        </row>
        <row r="27">
          <cell r="AE27">
            <v>0</v>
          </cell>
        </row>
        <row r="30">
          <cell r="AE30">
            <v>0</v>
          </cell>
        </row>
        <row r="31">
          <cell r="AE31">
            <v>0</v>
          </cell>
        </row>
        <row r="32">
          <cell r="AE32">
            <v>0</v>
          </cell>
        </row>
        <row r="33">
          <cell r="AE33">
            <v>0</v>
          </cell>
        </row>
        <row r="35">
          <cell r="AE35">
            <v>0</v>
          </cell>
        </row>
        <row r="38">
          <cell r="AE38">
            <v>0</v>
          </cell>
        </row>
        <row r="39">
          <cell r="AE39">
            <v>0</v>
          </cell>
        </row>
        <row r="40">
          <cell r="AE40">
            <v>0</v>
          </cell>
        </row>
        <row r="41">
          <cell r="AE41">
            <v>0</v>
          </cell>
        </row>
        <row r="42">
          <cell r="AE42">
            <v>0</v>
          </cell>
        </row>
        <row r="43">
          <cell r="AE43">
            <v>0</v>
          </cell>
        </row>
        <row r="44">
          <cell r="AE44">
            <v>0</v>
          </cell>
        </row>
        <row r="46">
          <cell r="AE46">
            <v>0</v>
          </cell>
        </row>
        <row r="49">
          <cell r="AE49">
            <v>0</v>
          </cell>
        </row>
        <row r="50">
          <cell r="AE50">
            <v>0</v>
          </cell>
        </row>
        <row r="51">
          <cell r="AE51">
            <v>0</v>
          </cell>
        </row>
        <row r="52">
          <cell r="AE52">
            <v>0</v>
          </cell>
        </row>
        <row r="53">
          <cell r="AE53">
            <v>0</v>
          </cell>
        </row>
        <row r="54">
          <cell r="AE54">
            <v>0</v>
          </cell>
        </row>
        <row r="55">
          <cell r="AE55">
            <v>0</v>
          </cell>
        </row>
        <row r="56">
          <cell r="AE56">
            <v>0</v>
          </cell>
        </row>
        <row r="57">
          <cell r="AE57">
            <v>0</v>
          </cell>
        </row>
        <row r="58">
          <cell r="AE58">
            <v>0</v>
          </cell>
        </row>
        <row r="59">
          <cell r="AE59">
            <v>0</v>
          </cell>
        </row>
        <row r="60">
          <cell r="AE60">
            <v>0</v>
          </cell>
        </row>
        <row r="61">
          <cell r="AE61">
            <v>0</v>
          </cell>
        </row>
        <row r="62">
          <cell r="AE62">
            <v>0</v>
          </cell>
        </row>
        <row r="63">
          <cell r="AE63">
            <v>0</v>
          </cell>
        </row>
        <row r="64">
          <cell r="AE64">
            <v>0</v>
          </cell>
        </row>
        <row r="65">
          <cell r="AE65">
            <v>0</v>
          </cell>
        </row>
        <row r="66">
          <cell r="AE66">
            <v>0</v>
          </cell>
        </row>
        <row r="67">
          <cell r="AE67">
            <v>0</v>
          </cell>
        </row>
        <row r="68">
          <cell r="AE68">
            <v>0</v>
          </cell>
        </row>
        <row r="69">
          <cell r="AE69">
            <v>0</v>
          </cell>
        </row>
        <row r="70">
          <cell r="AE70">
            <v>0</v>
          </cell>
        </row>
        <row r="71">
          <cell r="AE71">
            <v>0</v>
          </cell>
        </row>
        <row r="72">
          <cell r="AE72">
            <v>0</v>
          </cell>
        </row>
        <row r="73">
          <cell r="AE73">
            <v>0</v>
          </cell>
        </row>
        <row r="75">
          <cell r="AE75">
            <v>0</v>
          </cell>
        </row>
        <row r="78">
          <cell r="AE78">
            <v>0</v>
          </cell>
        </row>
        <row r="79">
          <cell r="AE79">
            <v>0</v>
          </cell>
        </row>
        <row r="80">
          <cell r="AE80">
            <v>0</v>
          </cell>
        </row>
        <row r="81">
          <cell r="AE81">
            <v>0</v>
          </cell>
        </row>
        <row r="82">
          <cell r="AE82">
            <v>0</v>
          </cell>
        </row>
        <row r="83">
          <cell r="AE83">
            <v>0</v>
          </cell>
        </row>
        <row r="85">
          <cell r="AE85">
            <v>0</v>
          </cell>
        </row>
        <row r="88">
          <cell r="AE88">
            <v>0</v>
          </cell>
        </row>
        <row r="89">
          <cell r="AE89">
            <v>0</v>
          </cell>
        </row>
        <row r="90">
          <cell r="AE90">
            <v>0</v>
          </cell>
        </row>
        <row r="91">
          <cell r="AE91">
            <v>0</v>
          </cell>
        </row>
        <row r="92">
          <cell r="AE92">
            <v>0</v>
          </cell>
        </row>
        <row r="93">
          <cell r="AE93">
            <v>0</v>
          </cell>
        </row>
        <row r="94">
          <cell r="AE94">
            <v>0</v>
          </cell>
        </row>
        <row r="95">
          <cell r="AE95">
            <v>0</v>
          </cell>
        </row>
        <row r="96">
          <cell r="AE96">
            <v>0</v>
          </cell>
        </row>
        <row r="98">
          <cell r="AE98">
            <v>0</v>
          </cell>
        </row>
        <row r="101">
          <cell r="AE101">
            <v>0</v>
          </cell>
        </row>
        <row r="102">
          <cell r="AE102">
            <v>0</v>
          </cell>
        </row>
        <row r="104">
          <cell r="AE104">
            <v>0</v>
          </cell>
        </row>
        <row r="107">
          <cell r="AE107">
            <v>0</v>
          </cell>
        </row>
        <row r="109">
          <cell r="AE109">
            <v>0</v>
          </cell>
        </row>
        <row r="112">
          <cell r="AE112">
            <v>0</v>
          </cell>
        </row>
        <row r="113">
          <cell r="AE113">
            <v>0</v>
          </cell>
        </row>
        <row r="115">
          <cell r="AE115">
            <v>0</v>
          </cell>
        </row>
        <row r="116">
          <cell r="AE116">
            <v>0</v>
          </cell>
        </row>
        <row r="120">
          <cell r="AE120">
            <v>0</v>
          </cell>
        </row>
        <row r="121">
          <cell r="AE121">
            <v>0</v>
          </cell>
        </row>
        <row r="122">
          <cell r="AE122">
            <v>0</v>
          </cell>
        </row>
        <row r="123">
          <cell r="AE123">
            <v>0</v>
          </cell>
        </row>
        <row r="125">
          <cell r="AE125">
            <v>0</v>
          </cell>
        </row>
        <row r="128">
          <cell r="AE128">
            <v>0</v>
          </cell>
        </row>
        <row r="129">
          <cell r="AE129">
            <v>0</v>
          </cell>
        </row>
        <row r="130">
          <cell r="AE130">
            <v>0</v>
          </cell>
        </row>
        <row r="131">
          <cell r="AE131">
            <v>0</v>
          </cell>
        </row>
        <row r="132">
          <cell r="AE132">
            <v>0</v>
          </cell>
        </row>
        <row r="133">
          <cell r="AE133">
            <v>0</v>
          </cell>
        </row>
        <row r="135">
          <cell r="AE135">
            <v>0</v>
          </cell>
        </row>
        <row r="138">
          <cell r="AE138">
            <v>0</v>
          </cell>
        </row>
        <row r="139">
          <cell r="AE139">
            <v>0</v>
          </cell>
        </row>
        <row r="140">
          <cell r="AE140">
            <v>0</v>
          </cell>
        </row>
        <row r="142">
          <cell r="AE142">
            <v>0</v>
          </cell>
        </row>
        <row r="145">
          <cell r="AE145">
            <v>0</v>
          </cell>
        </row>
        <row r="147">
          <cell r="AE147">
            <v>0</v>
          </cell>
        </row>
        <row r="150">
          <cell r="AE150">
            <v>0</v>
          </cell>
        </row>
        <row r="152">
          <cell r="AE152">
            <v>0</v>
          </cell>
        </row>
        <row r="155">
          <cell r="AE155">
            <v>0</v>
          </cell>
        </row>
        <row r="157">
          <cell r="AE157">
            <v>0</v>
          </cell>
        </row>
        <row r="158">
          <cell r="AE158">
            <v>0</v>
          </cell>
        </row>
        <row r="160">
          <cell r="AE160">
            <v>0</v>
          </cell>
        </row>
        <row r="163">
          <cell r="AE163">
            <v>0</v>
          </cell>
        </row>
        <row r="164">
          <cell r="AE164">
            <v>0</v>
          </cell>
        </row>
        <row r="165">
          <cell r="AE165">
            <v>0</v>
          </cell>
        </row>
        <row r="166">
          <cell r="AE166">
            <v>0</v>
          </cell>
        </row>
        <row r="167">
          <cell r="AE167">
            <v>0</v>
          </cell>
        </row>
        <row r="168">
          <cell r="AE168">
            <v>0</v>
          </cell>
        </row>
        <row r="169">
          <cell r="AE169">
            <v>0</v>
          </cell>
        </row>
        <row r="170">
          <cell r="AE170" t="e">
            <v>#DIV/0!</v>
          </cell>
        </row>
        <row r="171">
          <cell r="AE171">
            <v>0</v>
          </cell>
        </row>
        <row r="172">
          <cell r="AE172">
            <v>0</v>
          </cell>
        </row>
        <row r="173">
          <cell r="AE173" t="e">
            <v>#DIV/0!</v>
          </cell>
        </row>
      </sheetData>
      <sheetData sheetId="5"/>
      <sheetData sheetId="6"/>
      <sheetData sheetId="7"/>
      <sheetData sheetId="8"/>
      <sheetData sheetId="9"/>
      <sheetData sheetId="10"/>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PERSIAPAN"/>
      <sheetName val="ARS"/>
      <sheetName val="MEK"/>
      <sheetName val="E_TRIKAL"/>
      <sheetName val="E_TRONIK"/>
      <sheetName val="TRAFO, GENSET, LVMDP"/>
      <sheetName val="SRN_LUAR"/>
      <sheetName val="AHSP"/>
      <sheetName val="ANAL_HPS"/>
      <sheetName val="HSBU"/>
    </sheetNames>
    <sheetDataSet>
      <sheetData sheetId="0"/>
      <sheetData sheetId="1"/>
      <sheetData sheetId="2"/>
      <sheetData sheetId="3"/>
      <sheetData sheetId="4"/>
      <sheetData sheetId="5"/>
      <sheetData sheetId="6"/>
      <sheetData sheetId="7"/>
      <sheetData sheetId="8"/>
      <sheetData sheetId="9"/>
      <sheetData sheetId="10">
        <row r="10">
          <cell r="G10">
            <v>150000</v>
          </cell>
        </row>
        <row r="12">
          <cell r="G12">
            <v>75000</v>
          </cell>
        </row>
        <row r="21">
          <cell r="G21">
            <v>1600</v>
          </cell>
        </row>
        <row r="23">
          <cell r="G23">
            <v>50000</v>
          </cell>
        </row>
        <row r="43">
          <cell r="G43">
            <v>13650</v>
          </cell>
        </row>
        <row r="45">
          <cell r="G45">
            <v>16800</v>
          </cell>
        </row>
        <row r="46">
          <cell r="G46">
            <v>14700</v>
          </cell>
        </row>
        <row r="50">
          <cell r="G50">
            <v>14700</v>
          </cell>
        </row>
        <row r="97">
          <cell r="G97">
            <v>85000</v>
          </cell>
        </row>
        <row r="127">
          <cell r="G127">
            <v>166795.20000000001</v>
          </cell>
        </row>
        <row r="128">
          <cell r="G128">
            <v>15000</v>
          </cell>
        </row>
        <row r="131">
          <cell r="G131">
            <v>95000</v>
          </cell>
        </row>
        <row r="132">
          <cell r="G132">
            <v>350000</v>
          </cell>
        </row>
        <row r="133">
          <cell r="G133">
            <v>30000</v>
          </cell>
        </row>
        <row r="139">
          <cell r="G139">
            <v>65000</v>
          </cell>
        </row>
        <row r="140">
          <cell r="G140">
            <v>65000</v>
          </cell>
        </row>
        <row r="141">
          <cell r="G141">
            <v>65000</v>
          </cell>
        </row>
        <row r="142">
          <cell r="G142">
            <v>65000</v>
          </cell>
        </row>
      </sheetData>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CENTER"/>
      <sheetName val="OFFICE 4 LT"/>
      <sheetName val="OFFICE 2 LT"/>
    </sheetNames>
    <sheetDataSet>
      <sheetData sheetId="0"/>
      <sheetData sheetId="1"/>
      <sheetData sheetId="2">
        <row r="1">
          <cell r="A1" t="str">
            <v>RENCANA ANGGARAN BIAYA</v>
          </cell>
        </row>
        <row r="2">
          <cell r="A2" t="str">
            <v>KANTOR &amp; GUDANG</v>
          </cell>
        </row>
        <row r="3">
          <cell r="A3" t="str">
            <v>JL. RAYA BUKIT BALI – SURABAYA</v>
          </cell>
        </row>
        <row r="4">
          <cell r="A4">
            <v>0</v>
          </cell>
        </row>
        <row r="6">
          <cell r="A6" t="str">
            <v>NO.</v>
          </cell>
          <cell r="B6" t="str">
            <v>JENIS PEKERJAAN</v>
          </cell>
          <cell r="C6" t="str">
            <v>VOLUME</v>
          </cell>
          <cell r="D6" t="str">
            <v>UNIT</v>
          </cell>
          <cell r="E6" t="str">
            <v>HARGA SATUAN</v>
          </cell>
          <cell r="F6" t="str">
            <v>JUMLAH HARGA</v>
          </cell>
        </row>
        <row r="7">
          <cell r="E7" t="str">
            <v>Rp.</v>
          </cell>
          <cell r="F7" t="str">
            <v>Rp.</v>
          </cell>
        </row>
        <row r="9">
          <cell r="A9" t="str">
            <v>A.</v>
          </cell>
          <cell r="B9" t="str">
            <v xml:space="preserve"> PEKERJAAN PERSIAPAN</v>
          </cell>
        </row>
        <row r="10">
          <cell r="B10">
            <v>0</v>
          </cell>
        </row>
        <row r="11">
          <cell r="A11" t="str">
            <v>1.</v>
          </cell>
          <cell r="B11" t="str">
            <v xml:space="preserve"> Direksi keet</v>
          </cell>
          <cell r="C11">
            <v>0</v>
          </cell>
          <cell r="D11" t="str">
            <v>m2</v>
          </cell>
        </row>
        <row r="12">
          <cell r="A12" t="str">
            <v>2.</v>
          </cell>
          <cell r="B12" t="str">
            <v xml:space="preserve"> Gudang</v>
          </cell>
          <cell r="C12">
            <v>0</v>
          </cell>
          <cell r="D12" t="str">
            <v>m2</v>
          </cell>
        </row>
        <row r="13">
          <cell r="A13" t="str">
            <v>3.</v>
          </cell>
          <cell r="B13" t="str">
            <v xml:space="preserve"> Air kerja</v>
          </cell>
          <cell r="C13">
            <v>1</v>
          </cell>
          <cell r="D13" t="str">
            <v>ls</v>
          </cell>
        </row>
        <row r="14">
          <cell r="A14" t="str">
            <v>4.</v>
          </cell>
          <cell r="B14" t="str">
            <v xml:space="preserve"> Listrik kerja</v>
          </cell>
          <cell r="C14">
            <v>1</v>
          </cell>
          <cell r="D14" t="str">
            <v>ls</v>
          </cell>
        </row>
        <row r="15">
          <cell r="A15" t="str">
            <v>5.</v>
          </cell>
          <cell r="B15" t="str">
            <v xml:space="preserve"> Keamanan</v>
          </cell>
          <cell r="C15">
            <v>1</v>
          </cell>
          <cell r="D15" t="str">
            <v>ls</v>
          </cell>
        </row>
        <row r="16">
          <cell r="A16" t="str">
            <v>6.</v>
          </cell>
          <cell r="B16" t="str">
            <v xml:space="preserve"> Administrasi</v>
          </cell>
          <cell r="C16">
            <v>1</v>
          </cell>
          <cell r="D16" t="str">
            <v>ls</v>
          </cell>
        </row>
        <row r="17">
          <cell r="A17" t="str">
            <v>7.</v>
          </cell>
          <cell r="B17" t="str">
            <v xml:space="preserve"> Mobilisasi demobilisasi</v>
          </cell>
          <cell r="C17">
            <v>1</v>
          </cell>
          <cell r="D17" t="str">
            <v>ls</v>
          </cell>
        </row>
        <row r="18">
          <cell r="A18" t="str">
            <v>8.</v>
          </cell>
          <cell r="B18" t="str">
            <v xml:space="preserve"> Pekerjaan lain bila ada :</v>
          </cell>
        </row>
        <row r="19">
          <cell r="B19" t="str">
            <v xml:space="preserve"> .......................</v>
          </cell>
        </row>
        <row r="20">
          <cell r="B20" t="str">
            <v xml:space="preserve"> .......................</v>
          </cell>
        </row>
        <row r="21">
          <cell r="B21" t="str">
            <v xml:space="preserve"> .......................</v>
          </cell>
        </row>
        <row r="22">
          <cell r="E22">
            <v>0</v>
          </cell>
          <cell r="F22">
            <v>0</v>
          </cell>
        </row>
        <row r="23">
          <cell r="E23" t="str">
            <v>Jumlah</v>
          </cell>
          <cell r="F23">
            <v>0</v>
          </cell>
        </row>
        <row r="26">
          <cell r="A26" t="str">
            <v>B.</v>
          </cell>
          <cell r="B26" t="str">
            <v xml:space="preserve"> PEKERJAAN BANGUNAN UTAMA</v>
          </cell>
        </row>
        <row r="27">
          <cell r="B27">
            <v>0</v>
          </cell>
        </row>
        <row r="28">
          <cell r="A28" t="str">
            <v>I.</v>
          </cell>
          <cell r="B28" t="str">
            <v xml:space="preserve"> PEKERJAAN PONDASI</v>
          </cell>
        </row>
        <row r="29">
          <cell r="B29">
            <v>0</v>
          </cell>
        </row>
        <row r="30">
          <cell r="A30" t="str">
            <v>1.</v>
          </cell>
          <cell r="B30" t="str">
            <v xml:space="preserve"> Pasangan bouwplank</v>
          </cell>
          <cell r="C30">
            <v>0</v>
          </cell>
          <cell r="D30" t="str">
            <v>m1</v>
          </cell>
        </row>
        <row r="31">
          <cell r="A31">
            <v>2</v>
          </cell>
          <cell r="B31" t="str">
            <v xml:space="preserve"> Galian tanah</v>
          </cell>
          <cell r="C31">
            <v>0</v>
          </cell>
          <cell r="D31" t="str">
            <v>m3</v>
          </cell>
        </row>
        <row r="32">
          <cell r="A32">
            <v>3</v>
          </cell>
          <cell r="B32" t="str">
            <v xml:space="preserve"> Pemotongan kepala TP.</v>
          </cell>
          <cell r="C32">
            <v>49</v>
          </cell>
          <cell r="D32" t="str">
            <v>bh</v>
          </cell>
        </row>
        <row r="33">
          <cell r="A33">
            <v>4</v>
          </cell>
          <cell r="B33" t="str">
            <v xml:space="preserve"> Pasir bawah pondasi &amp; sloof</v>
          </cell>
          <cell r="C33">
            <v>14.823549999999997</v>
          </cell>
          <cell r="D33" t="str">
            <v>m3</v>
          </cell>
        </row>
        <row r="34">
          <cell r="A34">
            <v>5</v>
          </cell>
          <cell r="B34" t="str">
            <v xml:space="preserve"> Lantai kerja 1:3:5-5cm.</v>
          </cell>
          <cell r="C34">
            <v>32.087499999999999</v>
          </cell>
          <cell r="D34" t="str">
            <v>m3</v>
          </cell>
        </row>
        <row r="35">
          <cell r="A35">
            <v>6</v>
          </cell>
          <cell r="B35" t="str">
            <v xml:space="preserve"> Pondasi beton</v>
          </cell>
          <cell r="C35">
            <v>24.789325000000002</v>
          </cell>
          <cell r="D35" t="str">
            <v>m3</v>
          </cell>
        </row>
        <row r="36">
          <cell r="B36" t="str">
            <v xml:space="preserve"> - Bekisting</v>
          </cell>
          <cell r="C36">
            <v>84.263999999999996</v>
          </cell>
          <cell r="D36" t="str">
            <v>m2</v>
          </cell>
        </row>
        <row r="37">
          <cell r="B37" t="str">
            <v xml:space="preserve"> - Pembesian</v>
          </cell>
          <cell r="C37">
            <v>3924.5298918300005</v>
          </cell>
          <cell r="D37" t="str">
            <v>kg</v>
          </cell>
        </row>
        <row r="38">
          <cell r="A38">
            <v>7</v>
          </cell>
          <cell r="B38" t="str">
            <v xml:space="preserve"> Sloof beton</v>
          </cell>
          <cell r="C38">
            <v>52.568249999999999</v>
          </cell>
          <cell r="D38" t="str">
            <v>m3</v>
          </cell>
        </row>
        <row r="39">
          <cell r="B39" t="str">
            <v xml:space="preserve"> - Bekisting</v>
          </cell>
          <cell r="C39">
            <v>350.45499999999998</v>
          </cell>
          <cell r="D39" t="str">
            <v>m2</v>
          </cell>
        </row>
        <row r="40">
          <cell r="B40" t="str">
            <v xml:space="preserve"> - Pembesian</v>
          </cell>
          <cell r="C40">
            <v>12348.912647925004</v>
          </cell>
          <cell r="D40" t="str">
            <v>kg</v>
          </cell>
        </row>
        <row r="41">
          <cell r="A41" t="str">
            <v>10.</v>
          </cell>
          <cell r="B41" t="str">
            <v xml:space="preserve"> Urugan tanah kembali</v>
          </cell>
          <cell r="C41">
            <v>0</v>
          </cell>
          <cell r="D41" t="str">
            <v>m3</v>
          </cell>
        </row>
        <row r="42">
          <cell r="A42" t="str">
            <v>11.</v>
          </cell>
          <cell r="B42" t="str">
            <v xml:space="preserve"> Buangan tanah bekas galian</v>
          </cell>
          <cell r="C42">
            <v>0</v>
          </cell>
          <cell r="D42" t="str">
            <v>m3</v>
          </cell>
        </row>
        <row r="43">
          <cell r="A43" t="str">
            <v>12.</v>
          </cell>
          <cell r="B43" t="str">
            <v xml:space="preserve"> Pekerjaan lain bila ada :</v>
          </cell>
        </row>
        <row r="44">
          <cell r="B44" t="str">
            <v xml:space="preserve"> .......................</v>
          </cell>
        </row>
        <row r="45">
          <cell r="B45" t="str">
            <v xml:space="preserve"> .......................</v>
          </cell>
        </row>
        <row r="46">
          <cell r="E46">
            <v>0</v>
          </cell>
          <cell r="F46">
            <v>0</v>
          </cell>
        </row>
        <row r="47">
          <cell r="E47" t="str">
            <v>Jumlah</v>
          </cell>
          <cell r="F47">
            <v>0</v>
          </cell>
        </row>
        <row r="48">
          <cell r="A48" t="str">
            <v>II.</v>
          </cell>
          <cell r="B48" t="str">
            <v xml:space="preserve"> PEKERJAAN BETON (BASEMENT)</v>
          </cell>
        </row>
        <row r="49">
          <cell r="B49">
            <v>0</v>
          </cell>
        </row>
        <row r="50">
          <cell r="A50" t="str">
            <v>1.</v>
          </cell>
          <cell r="B50" t="str">
            <v xml:space="preserve"> Kolom beton</v>
          </cell>
          <cell r="C50" t="str">
            <v>Not</v>
          </cell>
          <cell r="D50" t="str">
            <v>m3</v>
          </cell>
        </row>
        <row r="51">
          <cell r="B51" t="str">
            <v xml:space="preserve"> - Bekisting</v>
          </cell>
          <cell r="C51" t="str">
            <v>Not</v>
          </cell>
          <cell r="D51" t="str">
            <v>m2</v>
          </cell>
        </row>
        <row r="52">
          <cell r="B52" t="str">
            <v xml:space="preserve"> - Pembesian</v>
          </cell>
          <cell r="C52" t="str">
            <v>Not</v>
          </cell>
          <cell r="D52" t="str">
            <v>kg</v>
          </cell>
        </row>
        <row r="53">
          <cell r="A53" t="str">
            <v>2.</v>
          </cell>
          <cell r="B53" t="str">
            <v xml:space="preserve"> Balok beton</v>
          </cell>
          <cell r="C53" t="str">
            <v>Not</v>
          </cell>
          <cell r="D53" t="str">
            <v>m3</v>
          </cell>
        </row>
        <row r="54">
          <cell r="B54" t="str">
            <v xml:space="preserve"> - Bekisting</v>
          </cell>
          <cell r="C54" t="str">
            <v>Not</v>
          </cell>
          <cell r="D54" t="str">
            <v>m2</v>
          </cell>
        </row>
        <row r="55">
          <cell r="B55" t="str">
            <v xml:space="preserve"> - Pembesian</v>
          </cell>
          <cell r="C55" t="str">
            <v>Not</v>
          </cell>
          <cell r="D55" t="str">
            <v>kg</v>
          </cell>
        </row>
        <row r="56">
          <cell r="A56" t="str">
            <v>3.</v>
          </cell>
          <cell r="B56" t="str">
            <v xml:space="preserve"> Plat beton</v>
          </cell>
          <cell r="C56" t="str">
            <v>Not</v>
          </cell>
          <cell r="D56" t="str">
            <v>m3</v>
          </cell>
        </row>
        <row r="57">
          <cell r="B57" t="str">
            <v xml:space="preserve"> - Bekisting</v>
          </cell>
          <cell r="C57" t="str">
            <v>Not</v>
          </cell>
          <cell r="D57" t="str">
            <v>m2</v>
          </cell>
        </row>
        <row r="58">
          <cell r="B58" t="str">
            <v xml:space="preserve"> - Pembesian</v>
          </cell>
          <cell r="C58" t="str">
            <v>Not</v>
          </cell>
          <cell r="D58" t="str">
            <v>kg</v>
          </cell>
        </row>
        <row r="59">
          <cell r="A59" t="str">
            <v>4.</v>
          </cell>
          <cell r="B59" t="str">
            <v>PIT Lift</v>
          </cell>
          <cell r="C59">
            <v>9.3000000000000007</v>
          </cell>
          <cell r="D59" t="str">
            <v>m3</v>
          </cell>
        </row>
        <row r="60">
          <cell r="B60" t="str">
            <v xml:space="preserve"> - Bekisting</v>
          </cell>
          <cell r="C60">
            <v>53.4</v>
          </cell>
          <cell r="D60" t="str">
            <v>m2</v>
          </cell>
        </row>
        <row r="61">
          <cell r="B61" t="str">
            <v xml:space="preserve"> - Pembesian</v>
          </cell>
          <cell r="C61">
            <v>930.63</v>
          </cell>
          <cell r="D61" t="str">
            <v>kg</v>
          </cell>
        </row>
        <row r="62">
          <cell r="B62" t="str">
            <v xml:space="preserve"> .......................</v>
          </cell>
        </row>
        <row r="63">
          <cell r="E63">
            <v>0</v>
          </cell>
          <cell r="F63">
            <v>0</v>
          </cell>
        </row>
        <row r="64">
          <cell r="E64" t="str">
            <v>Jumlah</v>
          </cell>
          <cell r="F64">
            <v>0</v>
          </cell>
        </row>
        <row r="67">
          <cell r="A67" t="str">
            <v>III.</v>
          </cell>
          <cell r="B67" t="str">
            <v xml:space="preserve"> PEKERJAAN BETON (LANTAI DASAR)</v>
          </cell>
        </row>
        <row r="68">
          <cell r="B68">
            <v>0</v>
          </cell>
        </row>
        <row r="69">
          <cell r="A69" t="str">
            <v>1.</v>
          </cell>
          <cell r="B69" t="str">
            <v xml:space="preserve"> Kolom beton</v>
          </cell>
          <cell r="C69">
            <v>41.909399999999998</v>
          </cell>
          <cell r="D69" t="str">
            <v>m3</v>
          </cell>
        </row>
        <row r="70">
          <cell r="B70" t="str">
            <v xml:space="preserve"> - Bekisting</v>
          </cell>
          <cell r="C70">
            <v>304.101</v>
          </cell>
          <cell r="D70" t="str">
            <v>m2</v>
          </cell>
        </row>
        <row r="71">
          <cell r="B71" t="str">
            <v xml:space="preserve"> - Pembesian</v>
          </cell>
          <cell r="C71">
            <v>11244.2188437</v>
          </cell>
          <cell r="D71" t="str">
            <v>kg</v>
          </cell>
        </row>
        <row r="72">
          <cell r="A72" t="str">
            <v>2.</v>
          </cell>
          <cell r="B72" t="str">
            <v xml:space="preserve"> Balok beton</v>
          </cell>
          <cell r="C72" t="str">
            <v>Not</v>
          </cell>
          <cell r="D72" t="str">
            <v>m3</v>
          </cell>
        </row>
        <row r="73">
          <cell r="B73" t="str">
            <v xml:space="preserve"> - Bekisting</v>
          </cell>
          <cell r="C73" t="str">
            <v>Not</v>
          </cell>
          <cell r="D73" t="str">
            <v>m2</v>
          </cell>
        </row>
        <row r="74">
          <cell r="B74" t="str">
            <v xml:space="preserve"> - Pembesian</v>
          </cell>
          <cell r="C74" t="str">
            <v>Not</v>
          </cell>
          <cell r="D74" t="str">
            <v>kg</v>
          </cell>
        </row>
        <row r="75">
          <cell r="A75" t="str">
            <v>3.</v>
          </cell>
          <cell r="B75" t="str">
            <v xml:space="preserve"> Plat beton</v>
          </cell>
          <cell r="C75">
            <v>96.262500000000003</v>
          </cell>
          <cell r="D75" t="str">
            <v>m3</v>
          </cell>
        </row>
        <row r="76">
          <cell r="B76" t="str">
            <v xml:space="preserve"> - Bekisting</v>
          </cell>
          <cell r="C76">
            <v>0</v>
          </cell>
          <cell r="D76" t="str">
            <v>m2</v>
          </cell>
        </row>
        <row r="77">
          <cell r="B77" t="str">
            <v xml:space="preserve"> - Pembesian</v>
          </cell>
          <cell r="C77">
            <v>12466.529131000001</v>
          </cell>
          <cell r="D77" t="str">
            <v>kg</v>
          </cell>
        </row>
        <row r="78">
          <cell r="A78" t="str">
            <v>4.</v>
          </cell>
          <cell r="B78" t="str">
            <v xml:space="preserve"> Pekerjaan lain bila ada :</v>
          </cell>
        </row>
        <row r="79">
          <cell r="B79" t="str">
            <v xml:space="preserve"> .......................</v>
          </cell>
        </row>
        <row r="80">
          <cell r="B80" t="str">
            <v xml:space="preserve"> .......................</v>
          </cell>
        </row>
        <row r="81">
          <cell r="B81" t="str">
            <v xml:space="preserve"> .......................</v>
          </cell>
        </row>
        <row r="82">
          <cell r="E82">
            <v>0</v>
          </cell>
          <cell r="F82">
            <v>0</v>
          </cell>
        </row>
        <row r="83">
          <cell r="E83" t="str">
            <v>Jumlah</v>
          </cell>
          <cell r="F83">
            <v>0</v>
          </cell>
        </row>
        <row r="87">
          <cell r="A87" t="str">
            <v>IV.</v>
          </cell>
          <cell r="B87" t="str">
            <v xml:space="preserve"> PEKERJAAN BETON (LANTAI DUA)</v>
          </cell>
        </row>
        <row r="88">
          <cell r="B88">
            <v>0</v>
          </cell>
        </row>
        <row r="89">
          <cell r="A89" t="str">
            <v>1.</v>
          </cell>
          <cell r="B89" t="str">
            <v xml:space="preserve"> Kolom beton</v>
          </cell>
          <cell r="C89">
            <v>23.389200000000002</v>
          </cell>
          <cell r="D89" t="str">
            <v>m3</v>
          </cell>
        </row>
        <row r="90">
          <cell r="B90" t="str">
            <v xml:space="preserve"> - Bekisting</v>
          </cell>
          <cell r="C90">
            <v>175.41899999999998</v>
          </cell>
          <cell r="D90" t="str">
            <v>m2</v>
          </cell>
        </row>
        <row r="91">
          <cell r="B91" t="str">
            <v xml:space="preserve"> - Pembesian</v>
          </cell>
          <cell r="C91">
            <v>6134.9660003249992</v>
          </cell>
          <cell r="D91" t="str">
            <v>kg</v>
          </cell>
        </row>
        <row r="92">
          <cell r="A92" t="str">
            <v>2.</v>
          </cell>
          <cell r="B92" t="str">
            <v xml:space="preserve"> Balok beton</v>
          </cell>
          <cell r="C92">
            <v>49.97</v>
          </cell>
          <cell r="D92" t="str">
            <v>m3</v>
          </cell>
        </row>
        <row r="93">
          <cell r="B93" t="str">
            <v xml:space="preserve"> - Bekisting</v>
          </cell>
          <cell r="C93">
            <v>342.83</v>
          </cell>
          <cell r="D93" t="str">
            <v>m2</v>
          </cell>
        </row>
        <row r="94">
          <cell r="B94" t="str">
            <v xml:space="preserve"> - Pembesian</v>
          </cell>
          <cell r="C94">
            <v>12169.98</v>
          </cell>
          <cell r="D94" t="str">
            <v>kg</v>
          </cell>
        </row>
        <row r="95">
          <cell r="A95" t="str">
            <v>3.</v>
          </cell>
          <cell r="B95" t="str">
            <v xml:space="preserve"> Plat beton</v>
          </cell>
          <cell r="C95">
            <v>62.291999999999994</v>
          </cell>
          <cell r="D95" t="str">
            <v>m3</v>
          </cell>
        </row>
        <row r="96">
          <cell r="B96" t="str">
            <v xml:space="preserve"> - Bekisting</v>
          </cell>
          <cell r="C96">
            <v>498.29</v>
          </cell>
          <cell r="D96" t="str">
            <v>m2</v>
          </cell>
        </row>
        <row r="97">
          <cell r="B97" t="str">
            <v xml:space="preserve"> - Pembesian</v>
          </cell>
          <cell r="C97">
            <v>7325.5618208333344</v>
          </cell>
          <cell r="D97" t="str">
            <v>kg</v>
          </cell>
        </row>
        <row r="98">
          <cell r="A98" t="str">
            <v>4.</v>
          </cell>
          <cell r="B98" t="str">
            <v xml:space="preserve"> Pekerjaan lain bila ada :</v>
          </cell>
        </row>
        <row r="99">
          <cell r="B99" t="str">
            <v xml:space="preserve"> .......................</v>
          </cell>
        </row>
        <row r="100">
          <cell r="B100" t="str">
            <v xml:space="preserve"> .......................</v>
          </cell>
        </row>
        <row r="101">
          <cell r="B101" t="str">
            <v xml:space="preserve"> .......................</v>
          </cell>
        </row>
        <row r="102">
          <cell r="E102">
            <v>0</v>
          </cell>
          <cell r="F102">
            <v>0</v>
          </cell>
        </row>
        <row r="103">
          <cell r="E103" t="str">
            <v>Jumlah</v>
          </cell>
          <cell r="F103">
            <v>0</v>
          </cell>
        </row>
        <row r="106">
          <cell r="A106" t="str">
            <v>V.</v>
          </cell>
          <cell r="B106" t="str">
            <v xml:space="preserve"> PEKERJAAN BETON (LANTAI TIGA)</v>
          </cell>
        </row>
        <row r="107">
          <cell r="B107">
            <v>0</v>
          </cell>
        </row>
        <row r="108">
          <cell r="A108" t="str">
            <v>1.</v>
          </cell>
          <cell r="B108" t="str">
            <v xml:space="preserve"> Kolom beton</v>
          </cell>
          <cell r="C108">
            <v>5.8873499999999996</v>
          </cell>
          <cell r="D108" t="str">
            <v>m3</v>
          </cell>
        </row>
        <row r="109">
          <cell r="B109" t="str">
            <v xml:space="preserve"> - Bekisting</v>
          </cell>
          <cell r="C109">
            <v>43.254000000000005</v>
          </cell>
          <cell r="D109" t="str">
            <v>m2</v>
          </cell>
        </row>
        <row r="110">
          <cell r="B110" t="str">
            <v xml:space="preserve"> - Pembesian</v>
          </cell>
          <cell r="C110">
            <v>1476.9248831999998</v>
          </cell>
          <cell r="D110" t="str">
            <v>kg</v>
          </cell>
        </row>
        <row r="111">
          <cell r="A111" t="str">
            <v>2.</v>
          </cell>
          <cell r="B111" t="str">
            <v xml:space="preserve"> Balok beton</v>
          </cell>
          <cell r="C111">
            <v>50.53</v>
          </cell>
          <cell r="D111" t="str">
            <v>m3</v>
          </cell>
        </row>
        <row r="112">
          <cell r="B112" t="str">
            <v xml:space="preserve"> - Bekisting</v>
          </cell>
          <cell r="C112">
            <v>339.97</v>
          </cell>
          <cell r="D112" t="str">
            <v>m2</v>
          </cell>
        </row>
        <row r="113">
          <cell r="B113" t="str">
            <v xml:space="preserve"> - Pembesian</v>
          </cell>
          <cell r="C113">
            <v>10968.18</v>
          </cell>
          <cell r="D113" t="str">
            <v>kg</v>
          </cell>
        </row>
        <row r="114">
          <cell r="A114" t="str">
            <v>3.</v>
          </cell>
          <cell r="B114" t="str">
            <v xml:space="preserve"> Plat beton</v>
          </cell>
          <cell r="C114">
            <v>55.075199999999995</v>
          </cell>
          <cell r="D114" t="str">
            <v>m3</v>
          </cell>
        </row>
        <row r="115">
          <cell r="B115" t="str">
            <v xml:space="preserve"> - Bekisting</v>
          </cell>
          <cell r="C115">
            <v>448.72</v>
          </cell>
          <cell r="D115" t="str">
            <v>m2</v>
          </cell>
        </row>
        <row r="116">
          <cell r="B116" t="str">
            <v xml:space="preserve"> - Pembesian</v>
          </cell>
          <cell r="C116">
            <v>6145.1938186666675</v>
          </cell>
          <cell r="D116" t="str">
            <v>kg</v>
          </cell>
        </row>
        <row r="117">
          <cell r="A117" t="str">
            <v>4.</v>
          </cell>
          <cell r="B117" t="str">
            <v xml:space="preserve"> Pekerjaan lain bila ada :</v>
          </cell>
        </row>
        <row r="118">
          <cell r="B118" t="str">
            <v xml:space="preserve"> .......................</v>
          </cell>
        </row>
        <row r="119">
          <cell r="B119" t="str">
            <v xml:space="preserve"> .......................</v>
          </cell>
        </row>
        <row r="120">
          <cell r="B120" t="str">
            <v xml:space="preserve"> .......................</v>
          </cell>
        </row>
        <row r="121">
          <cell r="E121">
            <v>0</v>
          </cell>
          <cell r="F121">
            <v>0</v>
          </cell>
        </row>
        <row r="122">
          <cell r="E122" t="str">
            <v>Jumlah</v>
          </cell>
          <cell r="F122">
            <v>0</v>
          </cell>
        </row>
        <row r="124">
          <cell r="A124" t="str">
            <v>VI.</v>
          </cell>
          <cell r="B124" t="str">
            <v xml:space="preserve"> PEKERJAAN BETON (LANTAI  EMPAT)</v>
          </cell>
        </row>
        <row r="125">
          <cell r="B125">
            <v>0</v>
          </cell>
        </row>
        <row r="126">
          <cell r="A126" t="str">
            <v>1.</v>
          </cell>
          <cell r="B126" t="str">
            <v xml:space="preserve"> Kolom beton</v>
          </cell>
          <cell r="C126">
            <v>4.0049999999999999</v>
          </cell>
          <cell r="D126" t="str">
            <v>m3</v>
          </cell>
        </row>
        <row r="127">
          <cell r="B127" t="str">
            <v xml:space="preserve"> - Bekisting</v>
          </cell>
          <cell r="C127">
            <v>32.04</v>
          </cell>
          <cell r="D127" t="str">
            <v>m2</v>
          </cell>
        </row>
        <row r="128">
          <cell r="B128" t="str">
            <v xml:space="preserve"> - Pembesian</v>
          </cell>
          <cell r="C128">
            <v>811.25099370000044</v>
          </cell>
          <cell r="D128" t="str">
            <v>kg</v>
          </cell>
        </row>
        <row r="129">
          <cell r="A129" t="str">
            <v>2.</v>
          </cell>
          <cell r="B129" t="str">
            <v xml:space="preserve"> Balok beton</v>
          </cell>
          <cell r="C129">
            <v>6.01</v>
          </cell>
          <cell r="D129" t="str">
            <v>m3</v>
          </cell>
        </row>
        <row r="130">
          <cell r="B130" t="str">
            <v xml:space="preserve"> - Bekisting</v>
          </cell>
          <cell r="C130">
            <v>41.57</v>
          </cell>
          <cell r="D130" t="str">
            <v>m2</v>
          </cell>
        </row>
        <row r="131">
          <cell r="B131" t="str">
            <v xml:space="preserve"> - Pembesian</v>
          </cell>
          <cell r="C131">
            <v>1528.81</v>
          </cell>
          <cell r="D131" t="str">
            <v>kg</v>
          </cell>
        </row>
        <row r="132">
          <cell r="A132" t="str">
            <v>3.</v>
          </cell>
          <cell r="B132" t="str">
            <v xml:space="preserve"> Plat beton</v>
          </cell>
          <cell r="C132">
            <v>7.5941999999999998</v>
          </cell>
          <cell r="D132" t="str">
            <v>m3</v>
          </cell>
        </row>
        <row r="133">
          <cell r="B133" t="str">
            <v xml:space="preserve"> - Bekisting</v>
          </cell>
          <cell r="C133">
            <v>61.71</v>
          </cell>
          <cell r="D133" t="str">
            <v>m2</v>
          </cell>
        </row>
        <row r="134">
          <cell r="B134" t="str">
            <v xml:space="preserve"> - Pembesian</v>
          </cell>
          <cell r="C134">
            <v>921.97273599999994</v>
          </cell>
          <cell r="D134" t="str">
            <v>kg</v>
          </cell>
        </row>
        <row r="135">
          <cell r="A135" t="str">
            <v>4.</v>
          </cell>
          <cell r="B135" t="str">
            <v xml:space="preserve"> Pekerjaan lain bila ada :</v>
          </cell>
        </row>
        <row r="136">
          <cell r="B136" t="str">
            <v xml:space="preserve"> .......................</v>
          </cell>
        </row>
        <row r="137">
          <cell r="B137" t="str">
            <v xml:space="preserve"> .......................</v>
          </cell>
        </row>
        <row r="138">
          <cell r="B138" t="str">
            <v xml:space="preserve"> .......................</v>
          </cell>
        </row>
        <row r="139">
          <cell r="E139">
            <v>0</v>
          </cell>
          <cell r="F139">
            <v>0</v>
          </cell>
        </row>
        <row r="140">
          <cell r="E140" t="str">
            <v>Jumlah</v>
          </cell>
          <cell r="F140">
            <v>0</v>
          </cell>
        </row>
        <row r="142">
          <cell r="A142" t="str">
            <v>VII.</v>
          </cell>
          <cell r="B142" t="str">
            <v xml:space="preserve"> PEKERJAAN BETON (LANTAI ATAP)</v>
          </cell>
        </row>
        <row r="143">
          <cell r="B143">
            <v>0</v>
          </cell>
        </row>
        <row r="144">
          <cell r="A144" t="str">
            <v>1.</v>
          </cell>
          <cell r="B144" t="str">
            <v xml:space="preserve"> Kolom beton</v>
          </cell>
          <cell r="C144">
            <v>4.9471999999999996</v>
          </cell>
          <cell r="D144" t="str">
            <v>m3</v>
          </cell>
        </row>
        <row r="145">
          <cell r="B145" t="str">
            <v xml:space="preserve"> - Bekisting</v>
          </cell>
          <cell r="C145">
            <v>49.471999999999987</v>
          </cell>
          <cell r="D145" t="str">
            <v>m2</v>
          </cell>
        </row>
        <row r="146">
          <cell r="B146" t="str">
            <v xml:space="preserve"> - Pembesian</v>
          </cell>
          <cell r="C146">
            <v>1035.0329312999997</v>
          </cell>
          <cell r="D146" t="str">
            <v>kg</v>
          </cell>
        </row>
        <row r="147">
          <cell r="A147" t="str">
            <v>2.</v>
          </cell>
          <cell r="B147" t="str">
            <v xml:space="preserve"> Balok beton</v>
          </cell>
          <cell r="C147">
            <v>19.04</v>
          </cell>
          <cell r="D147" t="str">
            <v>m3</v>
          </cell>
        </row>
        <row r="148">
          <cell r="B148" t="str">
            <v xml:space="preserve"> - Bekisting</v>
          </cell>
          <cell r="C148">
            <v>135.26</v>
          </cell>
          <cell r="D148" t="str">
            <v>m2</v>
          </cell>
        </row>
        <row r="149">
          <cell r="B149" t="str">
            <v xml:space="preserve"> - Pembesian</v>
          </cell>
          <cell r="C149">
            <v>4238.16</v>
          </cell>
          <cell r="D149" t="str">
            <v>kg</v>
          </cell>
        </row>
        <row r="150">
          <cell r="A150" t="str">
            <v>3.</v>
          </cell>
          <cell r="B150" t="str">
            <v xml:space="preserve"> Plat beton</v>
          </cell>
          <cell r="C150">
            <v>23.878799999999998</v>
          </cell>
          <cell r="D150" t="str">
            <v>m3</v>
          </cell>
        </row>
        <row r="151">
          <cell r="B151" t="str">
            <v xml:space="preserve"> - Bekisting</v>
          </cell>
          <cell r="C151">
            <v>182.2</v>
          </cell>
          <cell r="D151" t="str">
            <v>m2</v>
          </cell>
        </row>
        <row r="152">
          <cell r="B152" t="str">
            <v xml:space="preserve"> - Pembesian</v>
          </cell>
          <cell r="C152">
            <v>2749.238823333334</v>
          </cell>
          <cell r="D152" t="str">
            <v>kg</v>
          </cell>
        </row>
        <row r="153">
          <cell r="A153" t="str">
            <v>4.</v>
          </cell>
          <cell r="B153" t="str">
            <v xml:space="preserve"> Pekerjaan lain bila ada :</v>
          </cell>
        </row>
        <row r="154">
          <cell r="B154" t="str">
            <v xml:space="preserve"> .......................</v>
          </cell>
        </row>
        <row r="155">
          <cell r="B155" t="str">
            <v xml:space="preserve"> .......................</v>
          </cell>
        </row>
        <row r="156">
          <cell r="B156" t="str">
            <v xml:space="preserve"> .......................</v>
          </cell>
        </row>
        <row r="157">
          <cell r="E157">
            <v>0</v>
          </cell>
          <cell r="F157">
            <v>0</v>
          </cell>
        </row>
        <row r="158">
          <cell r="E158" t="str">
            <v>Jumlah</v>
          </cell>
          <cell r="F158">
            <v>0</v>
          </cell>
        </row>
        <row r="164">
          <cell r="A164" t="str">
            <v>VIII.</v>
          </cell>
          <cell r="B164" t="str">
            <v xml:space="preserve"> PEKERJAAN KONSTRUKSI BAJA </v>
          </cell>
        </row>
        <row r="165">
          <cell r="B165">
            <v>0</v>
          </cell>
        </row>
        <row r="166">
          <cell r="A166" t="str">
            <v>1.</v>
          </cell>
          <cell r="B166" t="str">
            <v xml:space="preserve"> Angkur dia ......</v>
          </cell>
          <cell r="C166">
            <v>0</v>
          </cell>
          <cell r="D166" t="str">
            <v>bh</v>
          </cell>
        </row>
        <row r="167">
          <cell r="B167" t="str">
            <v xml:space="preserve"> Angkur dia ......</v>
          </cell>
          <cell r="C167">
            <v>0</v>
          </cell>
          <cell r="D167" t="str">
            <v>bh</v>
          </cell>
        </row>
        <row r="168">
          <cell r="A168" t="str">
            <v>2.</v>
          </cell>
          <cell r="B168" t="str">
            <v xml:space="preserve"> Construction grout</v>
          </cell>
          <cell r="C168">
            <v>0</v>
          </cell>
          <cell r="D168" t="str">
            <v>m2</v>
          </cell>
        </row>
        <row r="169">
          <cell r="A169" t="str">
            <v>3.</v>
          </cell>
          <cell r="B169" t="str">
            <v xml:space="preserve"> Base plate</v>
          </cell>
          <cell r="C169">
            <v>0</v>
          </cell>
          <cell r="D169" t="str">
            <v>kg</v>
          </cell>
        </row>
        <row r="170">
          <cell r="A170">
            <v>4</v>
          </cell>
          <cell r="B170" t="str">
            <v xml:space="preserve"> Gording CNP </v>
          </cell>
          <cell r="C170">
            <v>0</v>
          </cell>
          <cell r="D170" t="str">
            <v>kg</v>
          </cell>
        </row>
        <row r="171">
          <cell r="A171">
            <v>5</v>
          </cell>
          <cell r="B171" t="str">
            <v xml:space="preserve"> WB dia ...</v>
          </cell>
          <cell r="C171">
            <v>0</v>
          </cell>
          <cell r="D171" t="str">
            <v>kg</v>
          </cell>
        </row>
        <row r="172">
          <cell r="A172">
            <v>6</v>
          </cell>
          <cell r="B172" t="str">
            <v xml:space="preserve"> Besi T/TT dia  ....</v>
          </cell>
          <cell r="C172">
            <v>0</v>
          </cell>
          <cell r="D172" t="str">
            <v>kg</v>
          </cell>
        </row>
        <row r="173">
          <cell r="A173">
            <v>7</v>
          </cell>
          <cell r="B173" t="str">
            <v xml:space="preserve"> Besi strip ....... bawah talang</v>
          </cell>
          <cell r="C173">
            <v>0</v>
          </cell>
          <cell r="D173" t="str">
            <v>kg</v>
          </cell>
        </row>
        <row r="174">
          <cell r="A174">
            <v>8</v>
          </cell>
          <cell r="B174" t="str">
            <v xml:space="preserve"> Plat sambungan</v>
          </cell>
          <cell r="C174">
            <v>0</v>
          </cell>
          <cell r="D174" t="str">
            <v>kg</v>
          </cell>
        </row>
        <row r="175">
          <cell r="A175">
            <v>9</v>
          </cell>
          <cell r="B175" t="str">
            <v xml:space="preserve"> Baut - baut</v>
          </cell>
          <cell r="C175">
            <v>0</v>
          </cell>
          <cell r="D175" t="str">
            <v>ls</v>
          </cell>
        </row>
        <row r="176">
          <cell r="A176">
            <v>10</v>
          </cell>
          <cell r="B176" t="str">
            <v xml:space="preserve"> Wartel moor dia ..</v>
          </cell>
          <cell r="C176">
            <v>0</v>
          </cell>
          <cell r="D176" t="str">
            <v>bh</v>
          </cell>
        </row>
        <row r="177">
          <cell r="A177">
            <v>11</v>
          </cell>
          <cell r="B177" t="str">
            <v xml:space="preserve"> Talang atap</v>
          </cell>
          <cell r="C177">
            <v>0</v>
          </cell>
          <cell r="D177" t="str">
            <v>m1</v>
          </cell>
        </row>
        <row r="178">
          <cell r="A178">
            <v>12</v>
          </cell>
          <cell r="B178" t="str">
            <v xml:space="preserve"> Flashing talang</v>
          </cell>
          <cell r="C178">
            <v>0</v>
          </cell>
          <cell r="D178" t="str">
            <v>m1</v>
          </cell>
        </row>
        <row r="179">
          <cell r="A179">
            <v>13</v>
          </cell>
          <cell r="B179" t="str">
            <v xml:space="preserve"> Atap</v>
          </cell>
          <cell r="C179">
            <v>0</v>
          </cell>
          <cell r="D179" t="str">
            <v>m2</v>
          </cell>
        </row>
        <row r="180">
          <cell r="A180">
            <v>14</v>
          </cell>
          <cell r="B180" t="str">
            <v xml:space="preserve"> Nok atap</v>
          </cell>
          <cell r="C180">
            <v>0</v>
          </cell>
          <cell r="D180" t="str">
            <v>m1</v>
          </cell>
        </row>
        <row r="181">
          <cell r="A181">
            <v>15</v>
          </cell>
          <cell r="B181" t="str">
            <v xml:space="preserve"> Cat zinchromate / finish</v>
          </cell>
          <cell r="C181">
            <v>0</v>
          </cell>
          <cell r="D181" t="str">
            <v>kg</v>
          </cell>
        </row>
        <row r="182">
          <cell r="A182">
            <v>16</v>
          </cell>
          <cell r="B182" t="str">
            <v xml:space="preserve"> Pekerjaan lain bila ada :</v>
          </cell>
        </row>
        <row r="183">
          <cell r="B183" t="str">
            <v xml:space="preserve">Atap Skylight </v>
          </cell>
        </row>
        <row r="184">
          <cell r="B184" t="str">
            <v>WF 250 x 125 x 6 x 9</v>
          </cell>
          <cell r="C184">
            <v>3176.67</v>
          </cell>
          <cell r="D184" t="str">
            <v>Kg</v>
          </cell>
        </row>
        <row r="185">
          <cell r="B185" t="str">
            <v>WF 200 x 100 x 5.5 x 8</v>
          </cell>
          <cell r="C185">
            <v>1587.28</v>
          </cell>
          <cell r="D185" t="str">
            <v>Kg</v>
          </cell>
        </row>
        <row r="186">
          <cell r="B186" t="str">
            <v>WF 150 x 75 x 5 x 7</v>
          </cell>
          <cell r="C186">
            <v>2032.8</v>
          </cell>
          <cell r="D186" t="str">
            <v>Kg</v>
          </cell>
        </row>
        <row r="187">
          <cell r="B187" t="str">
            <v>Pelat</v>
          </cell>
          <cell r="C187">
            <v>588.59</v>
          </cell>
          <cell r="D187" t="str">
            <v>Kg</v>
          </cell>
        </row>
        <row r="188">
          <cell r="B188" t="str">
            <v>Baut dia.16 mm</v>
          </cell>
          <cell r="C188">
            <v>336</v>
          </cell>
          <cell r="D188" t="str">
            <v>bh</v>
          </cell>
        </row>
        <row r="189">
          <cell r="B189" t="str">
            <v>Angkur dia.16 mm</v>
          </cell>
          <cell r="C189">
            <v>144</v>
          </cell>
          <cell r="D189" t="str">
            <v>bh</v>
          </cell>
        </row>
        <row r="190">
          <cell r="B190" t="str">
            <v xml:space="preserve"> .......................</v>
          </cell>
        </row>
        <row r="191">
          <cell r="B191" t="str">
            <v xml:space="preserve"> .......................</v>
          </cell>
        </row>
        <row r="192">
          <cell r="E192">
            <v>0</v>
          </cell>
          <cell r="F192">
            <v>0</v>
          </cell>
        </row>
        <row r="193">
          <cell r="E193" t="str">
            <v>Jumlah</v>
          </cell>
          <cell r="F193">
            <v>0</v>
          </cell>
        </row>
        <row r="195">
          <cell r="A195" t="str">
            <v>IX.</v>
          </cell>
          <cell r="B195" t="str">
            <v xml:space="preserve"> PEKERJAAN TANGGA BETON ( 3 buah )</v>
          </cell>
        </row>
        <row r="196">
          <cell r="B196">
            <v>0</v>
          </cell>
        </row>
        <row r="197">
          <cell r="A197" t="str">
            <v>1.</v>
          </cell>
          <cell r="B197" t="str">
            <v xml:space="preserve"> Galian tanah u/pondasi</v>
          </cell>
          <cell r="C197">
            <v>0.56000000000000005</v>
          </cell>
          <cell r="D197" t="str">
            <v>m3</v>
          </cell>
        </row>
        <row r="198">
          <cell r="A198" t="str">
            <v>2.</v>
          </cell>
          <cell r="B198" t="str">
            <v xml:space="preserve"> Pasir urug</v>
          </cell>
          <cell r="C198">
            <v>0.08</v>
          </cell>
          <cell r="D198" t="str">
            <v>m3</v>
          </cell>
        </row>
        <row r="199">
          <cell r="A199" t="str">
            <v>3.</v>
          </cell>
          <cell r="B199" t="str">
            <v xml:space="preserve"> Lantai kerja 1:3:5-5cm.</v>
          </cell>
          <cell r="C199">
            <v>0.04</v>
          </cell>
          <cell r="D199" t="str">
            <v>m3</v>
          </cell>
        </row>
        <row r="200">
          <cell r="A200" t="str">
            <v>4.</v>
          </cell>
          <cell r="B200" t="str">
            <v xml:space="preserve"> Pondasi beton </v>
          </cell>
          <cell r="C200">
            <v>0.5</v>
          </cell>
          <cell r="D200" t="str">
            <v>m3</v>
          </cell>
        </row>
        <row r="201">
          <cell r="B201" t="str">
            <v xml:space="preserve"> - Bekisting</v>
          </cell>
          <cell r="C201">
            <v>6</v>
          </cell>
          <cell r="D201" t="str">
            <v>m2</v>
          </cell>
        </row>
        <row r="202">
          <cell r="B202" t="str">
            <v xml:space="preserve"> - Pembesian</v>
          </cell>
          <cell r="C202">
            <v>100</v>
          </cell>
          <cell r="D202" t="str">
            <v>kg</v>
          </cell>
        </row>
        <row r="203">
          <cell r="A203" t="str">
            <v>5.</v>
          </cell>
          <cell r="B203" t="str">
            <v xml:space="preserve"> Dinding beton</v>
          </cell>
          <cell r="C203">
            <v>0</v>
          </cell>
          <cell r="D203" t="str">
            <v>m3</v>
          </cell>
        </row>
        <row r="204">
          <cell r="B204" t="str">
            <v xml:space="preserve"> - Bekisting</v>
          </cell>
          <cell r="C204">
            <v>0</v>
          </cell>
          <cell r="D204" t="str">
            <v>m2</v>
          </cell>
        </row>
        <row r="205">
          <cell r="B205" t="str">
            <v xml:space="preserve"> - Pembesian</v>
          </cell>
          <cell r="C205">
            <v>0</v>
          </cell>
          <cell r="D205" t="str">
            <v>kg</v>
          </cell>
        </row>
        <row r="206">
          <cell r="A206" t="str">
            <v>6.</v>
          </cell>
          <cell r="B206" t="str">
            <v xml:space="preserve"> Kolom beton</v>
          </cell>
          <cell r="C206">
            <v>0.48</v>
          </cell>
          <cell r="D206" t="str">
            <v>m3</v>
          </cell>
        </row>
        <row r="207">
          <cell r="B207" t="str">
            <v xml:space="preserve"> - Bekisting</v>
          </cell>
          <cell r="C207">
            <v>12.8</v>
          </cell>
          <cell r="D207" t="str">
            <v>m2</v>
          </cell>
        </row>
        <row r="208">
          <cell r="B208" t="str">
            <v xml:space="preserve"> - Pembesian</v>
          </cell>
          <cell r="C208">
            <v>120</v>
          </cell>
          <cell r="D208" t="str">
            <v>kg</v>
          </cell>
        </row>
        <row r="209">
          <cell r="A209" t="str">
            <v>7.</v>
          </cell>
          <cell r="B209" t="str">
            <v xml:space="preserve"> Balok beton</v>
          </cell>
          <cell r="C209">
            <v>0.57999999999999996</v>
          </cell>
          <cell r="D209" t="str">
            <v>m3</v>
          </cell>
        </row>
        <row r="210">
          <cell r="B210" t="str">
            <v xml:space="preserve"> - Bekisting</v>
          </cell>
          <cell r="C210">
            <v>7.44</v>
          </cell>
          <cell r="D210" t="str">
            <v>m2</v>
          </cell>
        </row>
        <row r="211">
          <cell r="B211" t="str">
            <v xml:space="preserve"> - Pembesian</v>
          </cell>
          <cell r="C211">
            <v>116</v>
          </cell>
          <cell r="D211" t="str">
            <v>kg</v>
          </cell>
        </row>
        <row r="212">
          <cell r="A212" t="str">
            <v>8.</v>
          </cell>
          <cell r="B212" t="str">
            <v xml:space="preserve"> Beton tangga</v>
          </cell>
          <cell r="C212">
            <v>17.8</v>
          </cell>
          <cell r="D212" t="str">
            <v>m3</v>
          </cell>
        </row>
        <row r="213">
          <cell r="B213" t="str">
            <v xml:space="preserve"> - Bekisting</v>
          </cell>
          <cell r="C213">
            <v>146.31</v>
          </cell>
          <cell r="D213" t="str">
            <v>m2</v>
          </cell>
        </row>
        <row r="214">
          <cell r="B214" t="str">
            <v xml:space="preserve"> - Pembesian</v>
          </cell>
          <cell r="C214">
            <v>3100.81</v>
          </cell>
          <cell r="D214" t="str">
            <v>kg</v>
          </cell>
        </row>
        <row r="215">
          <cell r="A215" t="str">
            <v>9.</v>
          </cell>
          <cell r="B215" t="str">
            <v xml:space="preserve"> Urugan tanah kembali</v>
          </cell>
          <cell r="C215">
            <v>0</v>
          </cell>
          <cell r="D215" t="str">
            <v>m3</v>
          </cell>
        </row>
        <row r="216">
          <cell r="A216" t="str">
            <v>10.</v>
          </cell>
          <cell r="B216" t="str">
            <v xml:space="preserve"> Buangan tanah bekas galian</v>
          </cell>
          <cell r="C216">
            <v>0</v>
          </cell>
          <cell r="D216" t="str">
            <v>m3</v>
          </cell>
        </row>
        <row r="217">
          <cell r="A217" t="str">
            <v>11.</v>
          </cell>
          <cell r="B217" t="str">
            <v xml:space="preserve"> Pekerjaan lain bila ada :</v>
          </cell>
        </row>
        <row r="218">
          <cell r="B218" t="str">
            <v xml:space="preserve"> .......................</v>
          </cell>
        </row>
        <row r="219">
          <cell r="B219" t="str">
            <v xml:space="preserve"> .......................</v>
          </cell>
        </row>
        <row r="220">
          <cell r="E220">
            <v>0</v>
          </cell>
          <cell r="F220">
            <v>0</v>
          </cell>
        </row>
        <row r="221">
          <cell r="E221" t="str">
            <v>Jumlah</v>
          </cell>
          <cell r="F221">
            <v>0</v>
          </cell>
        </row>
        <row r="236">
          <cell r="A236" t="str">
            <v>R E K A P I T U L A S I</v>
          </cell>
        </row>
        <row r="237">
          <cell r="A237" t="str">
            <v>RENCANA  ANGGARAN BIAYA</v>
          </cell>
        </row>
        <row r="238">
          <cell r="A238" t="str">
            <v>KANTOR &amp; GUDANG</v>
          </cell>
        </row>
        <row r="239">
          <cell r="A239" t="str">
            <v>JL. RAYA BUKIT BALI – SURABAYA</v>
          </cell>
        </row>
        <row r="242">
          <cell r="B242" t="str">
            <v>A.     PEKERJAAN PERSIAPAN</v>
          </cell>
          <cell r="E242" t="str">
            <v>Rp.</v>
          </cell>
          <cell r="F242">
            <v>0</v>
          </cell>
        </row>
        <row r="244">
          <cell r="B244" t="str">
            <v>B.     PEKERJAAN BANGUNAN UTAMA</v>
          </cell>
        </row>
        <row r="245">
          <cell r="B245" t="str">
            <v xml:space="preserve">       I.     PEKERJAAN PONDASI</v>
          </cell>
          <cell r="E245" t="str">
            <v>Rp.</v>
          </cell>
          <cell r="F245">
            <v>0</v>
          </cell>
        </row>
        <row r="246">
          <cell r="B246" t="str">
            <v xml:space="preserve">       II.    PEKERJAAN BETON (LANTAI BASEMENT)</v>
          </cell>
          <cell r="E246" t="str">
            <v>Rp.</v>
          </cell>
          <cell r="F246">
            <v>0</v>
          </cell>
        </row>
        <row r="247">
          <cell r="B247" t="str">
            <v xml:space="preserve">       III.   PEKERJAAN BETON (LANTAI DASAR)</v>
          </cell>
          <cell r="E247" t="str">
            <v>Rp.</v>
          </cell>
          <cell r="F247">
            <v>0</v>
          </cell>
        </row>
        <row r="248">
          <cell r="B248" t="str">
            <v xml:space="preserve">      IV   PEKERJAAN BETON (LANTAI DUA)</v>
          </cell>
          <cell r="E248" t="str">
            <v>Rp.</v>
          </cell>
          <cell r="F248">
            <v>0</v>
          </cell>
        </row>
        <row r="249">
          <cell r="B249" t="str">
            <v xml:space="preserve">      V.   PEKERJAAN BETON (LANTAI TIGA)</v>
          </cell>
          <cell r="E249" t="str">
            <v>Rp.</v>
          </cell>
          <cell r="F249">
            <v>0</v>
          </cell>
        </row>
        <row r="250">
          <cell r="B250" t="str">
            <v xml:space="preserve">       VI.   PEKERJAAN BETON (LANTAI EMPAT)</v>
          </cell>
          <cell r="E250" t="str">
            <v>Rp.</v>
          </cell>
          <cell r="F250">
            <v>0</v>
          </cell>
        </row>
        <row r="251">
          <cell r="B251" t="str">
            <v xml:space="preserve">       VII.   PEKERJAAN BETON (LANTAI ATAP)</v>
          </cell>
          <cell r="E251" t="str">
            <v>Rp.</v>
          </cell>
          <cell r="F251">
            <v>0</v>
          </cell>
        </row>
        <row r="252">
          <cell r="B252" t="str">
            <v xml:space="preserve">      VIII.    PEKERJAAN KONSTRUKSI BAJA</v>
          </cell>
          <cell r="E252" t="str">
            <v>Rp.</v>
          </cell>
          <cell r="F252">
            <v>0</v>
          </cell>
        </row>
        <row r="253">
          <cell r="B253" t="str">
            <v xml:space="preserve">       IX.     PEKERJAAN TANGGA BETON ( 3 Buah )</v>
          </cell>
          <cell r="E253" t="str">
            <v>Rp.</v>
          </cell>
          <cell r="F253">
            <v>0</v>
          </cell>
        </row>
        <row r="254">
          <cell r="F254">
            <v>0</v>
          </cell>
        </row>
        <row r="255">
          <cell r="E255" t="str">
            <v>Jumlah Rp.</v>
          </cell>
          <cell r="F255">
            <v>0</v>
          </cell>
        </row>
        <row r="256">
          <cell r="E256" t="str">
            <v>Jasa 10% Rp.</v>
          </cell>
          <cell r="F256">
            <v>0</v>
          </cell>
        </row>
        <row r="257">
          <cell r="F257">
            <v>0</v>
          </cell>
        </row>
        <row r="258">
          <cell r="E258" t="str">
            <v>Jumlah Rp.</v>
          </cell>
          <cell r="F258">
            <v>0</v>
          </cell>
        </row>
        <row r="259">
          <cell r="E259" t="str">
            <v>PPN 10% Rp.</v>
          </cell>
          <cell r="F259">
            <v>0</v>
          </cell>
        </row>
        <row r="260">
          <cell r="F260">
            <v>0</v>
          </cell>
        </row>
        <row r="261">
          <cell r="E261" t="str">
            <v>Total Rp.</v>
          </cell>
          <cell r="F261">
            <v>0</v>
          </cell>
        </row>
        <row r="263">
          <cell r="E263" t="str">
            <v>Dibulatkan Rp.</v>
          </cell>
          <cell r="F263">
            <v>-1000</v>
          </cell>
        </row>
        <row r="264">
          <cell r="F264">
            <v>0</v>
          </cell>
        </row>
        <row r="266">
          <cell r="E266" t="str">
            <v>Jakarta ,</v>
          </cell>
          <cell r="F266" t="str">
            <v>Oktober 2006</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BOQ"/>
      <sheetName val="demol-build"/>
      <sheetName val="pav-block"/>
      <sheetName val="kerb"/>
      <sheetName val="MAT - COMMON"/>
      <sheetName val="MAT. MS &amp; SW"/>
      <sheetName val="MAT PRIME &amp; RS"/>
      <sheetName val="SM"/>
      <sheetName val="MS"/>
      <sheetName val="galian Strk."/>
      <sheetName val="embankment"/>
      <sheetName val="Borrow Mat"/>
      <sheetName val="River Gravel (M3)"/>
      <sheetName val="River Gravel (M2)"/>
      <sheetName val="PRIME"/>
      <sheetName val="Tack coat"/>
      <sheetName val="TACK"/>
      <sheetName val="AC &amp; HRS"/>
      <sheetName val="SMA-A9"/>
      <sheetName val="AC-surface"/>
      <sheetName val="ATBL"/>
      <sheetName val="ATB"/>
      <sheetName val="Patching"/>
      <sheetName val="AC-binder-9"/>
      <sheetName val="k-225 E"/>
      <sheetName val="k-225 F"/>
      <sheetName val="STEEL"/>
      <sheetName val="MAT.  A &amp; B"/>
      <sheetName val="ATB "/>
      <sheetName val="ATB patching"/>
      <sheetName val="5-MOS"/>
      <sheetName val="SLD"/>
      <sheetName val="4a-Mob"/>
      <sheetName val="4b-Mob "/>
      <sheetName val="6a-Crushing Plant"/>
      <sheetName val="6b-A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up"/>
      <sheetName val="Analisa"/>
      <sheetName val="H Sat"/>
      <sheetName val="Analisa pek"/>
      <sheetName val="BAU"/>
      <sheetName val="Umum"/>
      <sheetName val="Rekap"/>
      <sheetName val="BQ"/>
    </sheetNames>
    <sheetDataSet>
      <sheetData sheetId="0"/>
      <sheetData sheetId="1"/>
      <sheetData sheetId="2"/>
      <sheetData sheetId="3"/>
      <sheetData sheetId="4">
        <row r="24">
          <cell r="O24">
            <v>561292500</v>
          </cell>
        </row>
      </sheetData>
      <sheetData sheetId="5"/>
      <sheetData sheetId="6" refreshError="1"/>
      <sheetData sheetId="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DAK TERPAKAI"/>
      <sheetName val="BOQ Full"/>
      <sheetName val="BQ Mekanikal &amp; Elektrikal"/>
      <sheetName val="Analisa-Mek."/>
      <sheetName val="Material-List,mekanikal"/>
      <sheetName val="Uraian-BQ "/>
      <sheetName val="Analisa-ME (2003)"/>
      <sheetName val="Fitting-PVC"/>
      <sheetName val="VALVE-rev1"/>
      <sheetName val="BOQ me by owner"/>
      <sheetName val="rab me by owner"/>
      <sheetName val="rab me (fisik)"/>
      <sheetName val="BQ (by owner)"/>
      <sheetName val="rab me (by owner) "/>
      <sheetName val=" rab me (NON STD)"/>
      <sheetName val="rab me _fisik_"/>
      <sheetName val="BQ _by owner_"/>
      <sheetName val="rab me _by owner_ "/>
      <sheetName val="HRG BHN"/>
      <sheetName val="Hsatbahan"/>
      <sheetName val="RAB"/>
      <sheetName val="01A- RAB"/>
      <sheetName val="harsat"/>
      <sheetName val="PAD-F"/>
      <sheetName val="Markup"/>
      <sheetName val="Tie Beam GN"/>
      <sheetName val="PileCap"/>
      <sheetName val="BAU"/>
      <sheetName val="anal_hs"/>
      <sheetName val="rekap"/>
      <sheetName val="HSBU ANA"/>
      <sheetName val="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2)"/>
      <sheetName val="Dispenda (2)"/>
      <sheetName val="RekapDispenda"/>
      <sheetName val="Dispenda"/>
      <sheetName val="ANalisa"/>
      <sheetName val="Bahan"/>
      <sheetName val="Upah"/>
      <sheetName val="DIV.6"/>
      <sheetName val="ANA6"/>
      <sheetName val="ANA5"/>
      <sheetName val="DIV.5"/>
      <sheetName val="DIV.4"/>
      <sheetName val="ANA4"/>
      <sheetName val="DIV.3"/>
      <sheetName val="ANA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2)"/>
      <sheetName val="Dispenda (2)"/>
      <sheetName val="RekapDispenda"/>
      <sheetName val="Dispenda"/>
      <sheetName val="ANalisa"/>
      <sheetName val="Bahan"/>
      <sheetName val="Upah"/>
      <sheetName val="DIV.6"/>
      <sheetName val="ANA6"/>
      <sheetName val="ANA5"/>
      <sheetName val="DIV.5"/>
      <sheetName val="DIV.4"/>
      <sheetName val="ANA4"/>
      <sheetName val="DIV.3"/>
      <sheetName val="ANA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umbing"/>
      <sheetName val="interest retensi"/>
      <sheetName val="Konsep final"/>
      <sheetName val="REKAP"/>
      <sheetName val="REKAP (tmbkrg)"/>
      <sheetName val="BILL QUANTITY"/>
      <sheetName val="BQ (tmbkrg)"/>
      <sheetName val="BAHAN"/>
      <sheetName val="ANL STR"/>
      <sheetName val="ANL ARS"/>
      <sheetName val="HARDWARE"/>
      <sheetName val="ALUMINIUM"/>
      <sheetName val="KUSEN KAYU"/>
      <sheetName val="PINTU BESI"/>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urup"/>
      <sheetName val="Informasi"/>
      <sheetName val="time"/>
      <sheetName val="VOL"/>
      <sheetName val="Rekap Biaya"/>
      <sheetName val="Kuantitas &amp; Harga "/>
      <sheetName val="Mobilisasi"/>
      <sheetName val="Basic Price"/>
      <sheetName val="Peralatan"/>
      <sheetName val="2.1"/>
      <sheetName val="3.1.1"/>
      <sheetName val="3.2(1)"/>
      <sheetName val="3.2(2)"/>
      <sheetName val="3.3"/>
      <sheetName val="5.1(1)"/>
      <sheetName val="5.2(1) "/>
      <sheetName val="6"/>
      <sheetName val="7"/>
      <sheetName val="7.1.2"/>
      <sheetName val="7.3"/>
      <sheetName val="7.9"/>
      <sheetName val="7.9 (1)"/>
      <sheetName val="10.4.2"/>
      <sheetName val="10.4.3"/>
      <sheetName val="10.8"/>
      <sheetName val="Turap"/>
      <sheetName val="NP (5)"/>
      <sheetName val="2a"/>
      <sheetName val="7b"/>
      <sheetName val="Volume"/>
    </sheetNames>
    <sheetDataSet>
      <sheetData sheetId="0" refreshError="1"/>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S5"/>
      <sheetName val="ALS3"/>
      <sheetName val="ALS4"/>
      <sheetName val="ALS2"/>
      <sheetName val="ALS1"/>
      <sheetName val="Peralatan"/>
      <sheetName val="Basic Price"/>
      <sheetName val="Mobilisasi"/>
      <sheetName val="Informasi"/>
      <sheetName val="sch"/>
      <sheetName val="Rekap Biaya"/>
      <sheetName val="Kuantitas &amp;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DIV2"/>
    </sheetNames>
    <sheetDataSet>
      <sheetData sheetId="0">
        <row r="604">
          <cell r="A604" t="str">
            <v>JENIS PEKERJAAN</v>
          </cell>
          <cell r="D604" t="str">
            <v>:  Gorong2 Pipa Beton Bertulang, 1 m &lt; diameter dalam &lt; 1.3 m</v>
          </cell>
          <cell r="L604" t="str">
            <v>FORMULIR STANDAR UNTUK</v>
          </cell>
        </row>
        <row r="605">
          <cell r="A605" t="str">
            <v>SATUAN PEMBAYARAN</v>
          </cell>
          <cell r="D605" t="str">
            <v>:  M1</v>
          </cell>
          <cell r="J605" t="str">
            <v xml:space="preserve">         URAIAN ANALISA HARGA SATUAN</v>
          </cell>
          <cell r="L605" t="str">
            <v>PEREKAMAN ANALISA MASING-MASING HARGA SATUAN</v>
          </cell>
        </row>
        <row r="606">
          <cell r="L606">
            <v>0</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 xml:space="preserve"> 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 xml:space="preserve">JUMLAH HARGA TENAGA   </v>
          </cell>
          <cell r="U629">
            <v>35416.639999999999</v>
          </cell>
        </row>
        <row r="631">
          <cell r="A631" t="str">
            <v>III.</v>
          </cell>
          <cell r="C631" t="str">
            <v>PEMAKAIAN BAHAN, ALAT DAN TENAGA</v>
          </cell>
          <cell r="L631" t="str">
            <v>B.</v>
          </cell>
          <cell r="N631" t="str">
            <v>BAHAN</v>
          </cell>
        </row>
        <row r="632">
          <cell r="A632" t="str">
            <v xml:space="preserve">   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xml:space="preserve"> = Vp</v>
          </cell>
        </row>
        <row r="638">
          <cell r="D638" t="str">
            <v xml:space="preserve">   -(22/7*(0.5*(2*tg/100+d))^2))*1*1.05</v>
          </cell>
        </row>
        <row r="639">
          <cell r="A639" t="str">
            <v xml:space="preserve">   2.</v>
          </cell>
          <cell r="C639" t="str">
            <v>ALAT</v>
          </cell>
          <cell r="Q639" t="str">
            <v xml:space="preserve">JUMLAH HARGA BAHAN   </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 xml:space="preserve">M3 / Jam </v>
          </cell>
        </row>
        <row r="649">
          <cell r="D649" t="str">
            <v xml:space="preserve">    n x tp</v>
          </cell>
        </row>
        <row r="651">
          <cell r="C651" t="str">
            <v>Koefisien Alat / m'</v>
          </cell>
          <cell r="D651" t="str">
            <v xml:space="preserve"> =  1  :  Q1 x Vp</v>
          </cell>
          <cell r="G651" t="str">
            <v>(E25)</v>
          </cell>
          <cell r="H651">
            <v>0.69578313253012058</v>
          </cell>
          <cell r="I651" t="str">
            <v>jam</v>
          </cell>
          <cell r="Q651" t="str">
            <v xml:space="preserve">JUMLAH HARGA PERALATAN   </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 xml:space="preserve">         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 xml:space="preserve">M' / Jam </v>
          </cell>
        </row>
        <row r="673">
          <cell r="E673" t="str">
            <v xml:space="preserve">    Ts</v>
          </cell>
        </row>
        <row r="675">
          <cell r="C675" t="str">
            <v>Koefisien Alat / m'</v>
          </cell>
          <cell r="D675" t="str">
            <v xml:space="preserve"> =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 xml:space="preserve">   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 xml:space="preserve">Rp.  </v>
          </cell>
          <cell r="D706">
            <v>756752.69272970757</v>
          </cell>
          <cell r="E706" t="str">
            <v xml:space="preserve"> /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 xml:space="preserve">         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 xml:space="preserve">         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row>
        <row r="736">
          <cell r="A736" t="str">
            <v>SATUAN PEMBAYARAN</v>
          </cell>
          <cell r="D736" t="str">
            <v>:  Ton</v>
          </cell>
          <cell r="J736" t="str">
            <v xml:space="preserve">         URAIAN ANALISA HARGA SATUAN</v>
          </cell>
        </row>
        <row r="739">
          <cell r="A739" t="str">
            <v>No.</v>
          </cell>
          <cell r="C739" t="str">
            <v>U R A I A N</v>
          </cell>
          <cell r="G739" t="str">
            <v>KODE</v>
          </cell>
          <cell r="H739" t="str">
            <v>KOEF.</v>
          </cell>
          <cell r="I739" t="str">
            <v>SATUAN</v>
          </cell>
          <cell r="J739" t="str">
            <v>KETERANGAN</v>
          </cell>
        </row>
        <row r="742">
          <cell r="A742" t="str">
            <v>I.</v>
          </cell>
          <cell r="C742" t="str">
            <v>ASUMSI</v>
          </cell>
        </row>
        <row r="743">
          <cell r="A743">
            <v>1</v>
          </cell>
          <cell r="C743" t="str">
            <v>Pekerjaan dilakukan secara mekanik/manual</v>
          </cell>
        </row>
        <row r="744">
          <cell r="A744">
            <v>2</v>
          </cell>
          <cell r="C744" t="str">
            <v>Lokasi pekerjaan : sepanjang jalan</v>
          </cell>
        </row>
        <row r="745">
          <cell r="A745">
            <v>3</v>
          </cell>
          <cell r="C745" t="str">
            <v>Diameter gorong-gorong baja</v>
          </cell>
          <cell r="G745" t="str">
            <v>d</v>
          </cell>
          <cell r="H745">
            <v>1</v>
          </cell>
          <cell r="I745" t="str">
            <v>m</v>
          </cell>
        </row>
        <row r="746">
          <cell r="A746">
            <v>4</v>
          </cell>
          <cell r="C746" t="str">
            <v>Jarak rata-rata Base Camp ke lokasi pekerjaan</v>
          </cell>
          <cell r="G746" t="str">
            <v>L</v>
          </cell>
          <cell r="H746">
            <v>8.7249999999999996</v>
          </cell>
          <cell r="I746" t="str">
            <v>Km</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row>
        <row r="750">
          <cell r="G750" t="str">
            <v>BJp1</v>
          </cell>
          <cell r="H750">
            <v>0.12445321428571117</v>
          </cell>
          <cell r="I750" t="str">
            <v>T/m'</v>
          </cell>
        </row>
        <row r="751">
          <cell r="A751" t="str">
            <v>II.</v>
          </cell>
          <cell r="C751" t="str">
            <v>URUTAN KERJA</v>
          </cell>
        </row>
        <row r="753">
          <cell r="A753">
            <v>1</v>
          </cell>
          <cell r="C753" t="str">
            <v>Gorong-gorong baja diterima dari pemasok</v>
          </cell>
        </row>
        <row r="754">
          <cell r="C754" t="str">
            <v>di lokasi pekerjaan</v>
          </cell>
        </row>
        <row r="755">
          <cell r="A755">
            <v>3</v>
          </cell>
          <cell r="C755" t="str">
            <v>Dasar gorong-gorong digali sesuai kebutuhan dan ma-</v>
          </cell>
        </row>
        <row r="756">
          <cell r="C756" t="str">
            <v>terial backfill dipadatkan dengan Tamper</v>
          </cell>
        </row>
        <row r="757">
          <cell r="A757">
            <v>4</v>
          </cell>
          <cell r="C757" t="str">
            <v>Tebal lapis porus pada dasar gorong-gorong baja</v>
          </cell>
          <cell r="G757" t="str">
            <v>tp</v>
          </cell>
          <cell r="H757">
            <v>0.15</v>
          </cell>
          <cell r="I757" t="str">
            <v>M</v>
          </cell>
        </row>
        <row r="758">
          <cell r="A758">
            <v>5</v>
          </cell>
          <cell r="C758" t="str">
            <v>Material pilihan untuk penimbunan kembali (padat)</v>
          </cell>
        </row>
        <row r="759">
          <cell r="A759">
            <v>6</v>
          </cell>
          <cell r="C759" t="str">
            <v>Sekelompok pekerja akan melaksanakan pekerjaan</v>
          </cell>
        </row>
        <row r="760">
          <cell r="C760" t="str">
            <v>dengan cara manual dengan menggunakan alat bantu</v>
          </cell>
        </row>
        <row r="762">
          <cell r="A762" t="str">
            <v>III.</v>
          </cell>
          <cell r="C762" t="str">
            <v>PEMAKAIAN BAHAN, ALAT DAN TENAGA</v>
          </cell>
        </row>
        <row r="763">
          <cell r="A763" t="str">
            <v xml:space="preserve">   1.</v>
          </cell>
          <cell r="C763" t="str">
            <v>BAHAN</v>
          </cell>
        </row>
        <row r="764">
          <cell r="C764" t="str">
            <v>Untuk mendapatkan 1 M' gorong-gorong diperlukan</v>
          </cell>
        </row>
        <row r="765">
          <cell r="C765" t="str">
            <v>- Baja Bergelombang</v>
          </cell>
          <cell r="G765" t="str">
            <v>(M46)</v>
          </cell>
          <cell r="H765">
            <v>1050</v>
          </cell>
          <cell r="I765" t="str">
            <v>Kg</v>
          </cell>
        </row>
        <row r="766">
          <cell r="C766" t="str">
            <v>- Urugan Porus = {(tp*(0.5+2*tg/100+d+0.5)*1)*1.05} x (1/BJp1)</v>
          </cell>
          <cell r="G766" t="str">
            <v>(EI-241)</v>
          </cell>
          <cell r="H766">
            <v>2.5373993095512715</v>
          </cell>
          <cell r="I766" t="str">
            <v>M3</v>
          </cell>
        </row>
        <row r="767">
          <cell r="C767" t="str">
            <v>- Mat. Pilihan = {((2*tg/100+d+0.5)*(0.5+2*tg/100+d+0.5)</v>
          </cell>
          <cell r="G767" t="str">
            <v>(M09)</v>
          </cell>
          <cell r="H767">
            <v>18.763120248860478</v>
          </cell>
          <cell r="I767" t="str">
            <v>M3</v>
          </cell>
          <cell r="J767" t="str">
            <v xml:space="preserve"> = Vp</v>
          </cell>
        </row>
        <row r="768">
          <cell r="C768" t="str">
            <v xml:space="preserve">                      -(22/7*(0.5*(2*tg/100+d))^2)*1)*1.05} x (1/BJp1)</v>
          </cell>
        </row>
        <row r="770">
          <cell r="A770" t="str">
            <v xml:space="preserve">   2.</v>
          </cell>
          <cell r="C770" t="str">
            <v>ALAT</v>
          </cell>
        </row>
        <row r="771">
          <cell r="A771" t="str">
            <v>2.a.</v>
          </cell>
          <cell r="C771" t="str">
            <v>TAMPER</v>
          </cell>
          <cell r="G771" t="str">
            <v>(E25)</v>
          </cell>
        </row>
        <row r="772">
          <cell r="C772" t="str">
            <v>Kecepatan</v>
          </cell>
          <cell r="G772" t="str">
            <v>v</v>
          </cell>
          <cell r="H772">
            <v>0.5</v>
          </cell>
          <cell r="I772" t="str">
            <v>Km / Jam</v>
          </cell>
        </row>
        <row r="773">
          <cell r="C773" t="str">
            <v>Efisiensi alat</v>
          </cell>
          <cell r="G773" t="str">
            <v>Fa</v>
          </cell>
          <cell r="H773">
            <v>0.83</v>
          </cell>
          <cell r="I773" t="str">
            <v>-</v>
          </cell>
        </row>
        <row r="774">
          <cell r="C774" t="str">
            <v>Lebar pemadatan</v>
          </cell>
          <cell r="G774" t="str">
            <v>Lb</v>
          </cell>
          <cell r="H774">
            <v>0.4</v>
          </cell>
          <cell r="I774" t="str">
            <v>M</v>
          </cell>
        </row>
        <row r="775">
          <cell r="C775" t="str">
            <v>Banyak lintasan</v>
          </cell>
          <cell r="G775" t="str">
            <v>n</v>
          </cell>
          <cell r="H775">
            <v>10</v>
          </cell>
          <cell r="I775" t="str">
            <v>lintasan</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 xml:space="preserve">M3 / Jam </v>
          </cell>
        </row>
        <row r="780">
          <cell r="D780" t="str">
            <v xml:space="preserve">    n x tp</v>
          </cell>
        </row>
        <row r="782">
          <cell r="C782" t="str">
            <v>Koefisien Alat / T</v>
          </cell>
          <cell r="D782" t="str">
            <v xml:space="preserve"> =  1  :  Q1 x Vp</v>
          </cell>
          <cell r="G782" t="str">
            <v>(E25)</v>
          </cell>
          <cell r="H782">
            <v>0.76427690046725039</v>
          </cell>
          <cell r="I782" t="str">
            <v>jam</v>
          </cell>
        </row>
        <row r="785">
          <cell r="A785" t="str">
            <v>2.c.</v>
          </cell>
          <cell r="C785" t="str">
            <v>ALAT  BANTU</v>
          </cell>
        </row>
        <row r="786">
          <cell r="C786" t="str">
            <v>Diperlukan alat-alat bantu kecil</v>
          </cell>
          <cell r="J786" t="str">
            <v>Lump Sump</v>
          </cell>
        </row>
        <row r="787">
          <cell r="C787" t="str">
            <v>- Sekop    =         3   buah</v>
          </cell>
        </row>
        <row r="788">
          <cell r="C788" t="str">
            <v>- Pacul     =         3   buah</v>
          </cell>
        </row>
        <row r="789">
          <cell r="C789" t="str">
            <v>- Alat-alat kecil lain</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 xml:space="preserve">         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 xml:space="preserve">   3.</v>
          </cell>
          <cell r="C803" t="str">
            <v>TENAGA</v>
          </cell>
        </row>
        <row r="804">
          <cell r="C804" t="str">
            <v xml:space="preserve">Produksi Gorong-gorong / hari </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 xml:space="preserve">Rp.  </v>
          </cell>
          <cell r="D825">
            <v>9967201.2306805458</v>
          </cell>
          <cell r="E825" t="str">
            <v xml:space="preserve"> /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 xml:space="preserve">Analisa EI-235 </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 xml:space="preserve">         URAIAN ANALISA HARGA SATUAN</v>
          </cell>
          <cell r="L856" t="str">
            <v>PEREKAMAN ANALISA MASING-MASING HARGA SATUAN</v>
          </cell>
        </row>
        <row r="857">
          <cell r="L857">
            <v>0</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 xml:space="preserve"> 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 xml:space="preserve">JUMLAH HARGA TENAGA   </v>
          </cell>
          <cell r="U880">
            <v>6124.9964999999993</v>
          </cell>
        </row>
        <row r="882">
          <cell r="A882" t="str">
            <v>III.</v>
          </cell>
          <cell r="C882" t="str">
            <v>PEMAKAIAN BAHAN, ALAT DAN TENAGA</v>
          </cell>
          <cell r="L882" t="str">
            <v>B.</v>
          </cell>
          <cell r="N882" t="str">
            <v>BAHAN</v>
          </cell>
        </row>
        <row r="883">
          <cell r="A883" t="str">
            <v xml:space="preserve">   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xml:space="preserve"> = Vp</v>
          </cell>
        </row>
        <row r="888">
          <cell r="D888" t="str">
            <v>-(22/7*(0.5*(2*tg/100+d))^2))*1*1.05</v>
          </cell>
        </row>
        <row r="890">
          <cell r="A890" t="str">
            <v xml:space="preserve">   2.</v>
          </cell>
          <cell r="C890" t="str">
            <v>ALAT</v>
          </cell>
          <cell r="Q890" t="str">
            <v xml:space="preserve">JUMLAH HARGA BAHAN   </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 xml:space="preserve">M3 / Jam </v>
          </cell>
        </row>
        <row r="900">
          <cell r="D900" t="str">
            <v xml:space="preserve">    n x tp</v>
          </cell>
        </row>
        <row r="902">
          <cell r="C902" t="str">
            <v>Koefisien Alat / m'</v>
          </cell>
          <cell r="D902" t="str">
            <v xml:space="preserve"> =  1  :  Q1 x Vp</v>
          </cell>
          <cell r="G902" t="str">
            <v>(E25)</v>
          </cell>
          <cell r="H902">
            <v>7.8099397590361455E-2</v>
          </cell>
          <cell r="I902" t="str">
            <v>jam</v>
          </cell>
          <cell r="Q902" t="str">
            <v xml:space="preserve">JUMLAH HARGA PERALATAN   </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 xml:space="preserve">Analisa EI-235 </v>
          </cell>
        </row>
        <row r="916">
          <cell r="A916" t="str">
            <v>JENIS PEKERJAAN</v>
          </cell>
          <cell r="D916" t="str">
            <v>: Gorong-Gorong Pipa beton tanpa tulangan diameter dalam 100 mm sampai 900 mm</v>
          </cell>
        </row>
        <row r="917">
          <cell r="A917" t="str">
            <v>SATUAN PEMBAYARAN</v>
          </cell>
          <cell r="D917" t="str">
            <v>:  M1</v>
          </cell>
          <cell r="J917" t="str">
            <v xml:space="preserve">         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 xml:space="preserve">M' / Jam </v>
          </cell>
        </row>
        <row r="924">
          <cell r="E924" t="str">
            <v>Ts1</v>
          </cell>
        </row>
        <row r="926">
          <cell r="C926" t="str">
            <v>Koefisien Alat / m'</v>
          </cell>
          <cell r="D926" t="str">
            <v xml:space="preserve"> =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 xml:space="preserve">   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 xml:space="preserve">Rp.  </v>
          </cell>
          <cell r="D957">
            <v>83501.485866783711</v>
          </cell>
          <cell r="E957" t="str">
            <v xml:space="preserve"> /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sheetData>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DIV3"/>
    </sheetNames>
    <sheetDataSet>
      <sheetData sheetId="0">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 xml:space="preserve">JUMLAH HARGA BAHAN   </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 xml:space="preserve">JUMLAH HARGA PERALATAN   </v>
          </cell>
          <cell r="U1898">
            <v>44319.669251905252</v>
          </cell>
        </row>
        <row r="1899">
          <cell r="C1899" t="str">
            <v>Koefisien Alat / M3</v>
          </cell>
          <cell r="D1899" t="str">
            <v xml:space="preserve"> =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 xml:space="preserve">         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xml:space="preserve"> =   1 : Q2</v>
          </cell>
          <cell r="G1932" t="str">
            <v>(E15)</v>
          </cell>
          <cell r="H1932">
            <v>1.4874312063067082E-2</v>
          </cell>
          <cell r="I1932" t="str">
            <v>Jam</v>
          </cell>
        </row>
        <row r="1934">
          <cell r="A1934" t="str">
            <v xml:space="preserve">   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2307">
          <cell r="C2307" t="str">
            <v>PEREKEMAN ANALISA MASING-MASING HARGA</v>
          </cell>
        </row>
        <row r="2308">
          <cell r="C2308" t="str">
            <v>SATUAN.</v>
          </cell>
        </row>
        <row r="2309">
          <cell r="C2309" t="str">
            <v>Didapat Harga Satuan Pekerjaan :</v>
          </cell>
        </row>
        <row r="2311">
          <cell r="C2311" t="str">
            <v xml:space="preserve">Rp.  </v>
          </cell>
          <cell r="D2311">
            <v>1633771.8260014895</v>
          </cell>
          <cell r="E2311" t="str">
            <v xml:space="preserve"> /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xml:space="preserve">:  3.4 </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 xml:space="preserve">         URAIAN ANALISA HARGA SATUAN</v>
          </cell>
          <cell r="L2337" t="str">
            <v>FORMULIR STANDAR UNTUK</v>
          </cell>
        </row>
        <row r="2338">
          <cell r="L2338" t="str">
            <v>PEREKAMAN ANALISA MASING-MASING HARGA SATUAN</v>
          </cell>
        </row>
        <row r="2339">
          <cell r="L2339">
            <v>0</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xml:space="preserve">:  3.4 </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 xml:space="preserve">Pencampuran kembali dengan bahan pengikat di dalam </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v>0</v>
          </cell>
          <cell r="H2356">
            <v>0</v>
          </cell>
          <cell r="I2356">
            <v>0</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 xml:space="preserve">   1.</v>
          </cell>
          <cell r="C2362" t="str">
            <v>BAHAN</v>
          </cell>
          <cell r="Q2362" t="str">
            <v xml:space="preserve">JUMLAH HARGA TENAGA   </v>
          </cell>
          <cell r="U2362">
            <v>7321.4249999999993</v>
          </cell>
        </row>
        <row r="2363">
          <cell r="C2363" t="str">
            <v xml:space="preserve">Bahan pengikat (semen, aspal dan air) </v>
          </cell>
        </row>
        <row r="2364">
          <cell r="C2364" t="str">
            <v>- semen</v>
          </cell>
          <cell r="D2364">
            <v>0.06</v>
          </cell>
          <cell r="L2364" t="str">
            <v>B.</v>
          </cell>
          <cell r="N2364" t="str">
            <v>BAHAN</v>
          </cell>
        </row>
        <row r="2365">
          <cell r="C2365" t="str">
            <v>- aspal</v>
          </cell>
          <cell r="D2365">
            <v>0.03</v>
          </cell>
        </row>
        <row r="2366">
          <cell r="C2366" t="str">
            <v>- air</v>
          </cell>
        </row>
        <row r="2368">
          <cell r="A2368" t="str">
            <v xml:space="preserve">   2.</v>
          </cell>
          <cell r="C2368" t="str">
            <v>ALAT</v>
          </cell>
        </row>
        <row r="2369">
          <cell r="A2369" t="str">
            <v xml:space="preserve">   2.a.</v>
          </cell>
          <cell r="C2369" t="str">
            <v>COLD RECYCLER</v>
          </cell>
          <cell r="J2369" t="str">
            <v xml:space="preserve"> (E05/26/10/15)</v>
          </cell>
        </row>
        <row r="2370">
          <cell r="C2370" t="str">
            <v>Produksi per jam</v>
          </cell>
          <cell r="G2370" t="str">
            <v>Q1</v>
          </cell>
          <cell r="H2370">
            <v>2</v>
          </cell>
          <cell r="I2370" t="str">
            <v>M3 / Jam</v>
          </cell>
        </row>
        <row r="2372">
          <cell r="C2372" t="str">
            <v>Koefisien Alat / m3</v>
          </cell>
          <cell r="D2372" t="str">
            <v xml:space="preserve"> =  1  :  Q1</v>
          </cell>
          <cell r="G2372" t="str">
            <v>(E05/26)</v>
          </cell>
          <cell r="H2372">
            <v>0.5</v>
          </cell>
          <cell r="I2372" t="str">
            <v>Jam</v>
          </cell>
        </row>
        <row r="2375">
          <cell r="A2375" t="str">
            <v xml:space="preserve">   2.b.</v>
          </cell>
          <cell r="C2375" t="str">
            <v>WATER TANKER</v>
          </cell>
          <cell r="G2375" t="str">
            <v>(E08)</v>
          </cell>
        </row>
        <row r="2378">
          <cell r="A2378" t="str">
            <v xml:space="preserve">   2.c.</v>
          </cell>
          <cell r="C2378" t="str">
            <v>ASPHALT TANKER</v>
          </cell>
        </row>
        <row r="2381">
          <cell r="A2381" t="str">
            <v xml:space="preserve">   2.d.</v>
          </cell>
          <cell r="C2381" t="str">
            <v>CEMENT TANKER</v>
          </cell>
        </row>
        <row r="2397">
          <cell r="J2397" t="str">
            <v>Berlanjut ke halaman berikut</v>
          </cell>
        </row>
        <row r="2398">
          <cell r="A2398" t="str">
            <v>ITEM PEMBAYARAN NO.</v>
          </cell>
          <cell r="D2398" t="str">
            <v xml:space="preserve">:  3.4 </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 xml:space="preserve">         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 xml:space="preserve">   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 xml:space="preserve">Rp.  </v>
          </cell>
          <cell r="D2426">
            <v>8053.5674999999992</v>
          </cell>
          <cell r="E2426" t="str">
            <v xml:space="preserve"> /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xml:space="preserve">:  Timbunan Batu dengan Manual </v>
          </cell>
        </row>
        <row r="2455">
          <cell r="A2455" t="str">
            <v>SATUAN PEMBAYARAN</v>
          </cell>
          <cell r="D2455" t="str">
            <v>:  M3</v>
          </cell>
          <cell r="E2455">
            <v>0</v>
          </cell>
          <cell r="H2455" t="str">
            <v xml:space="preserve">         URAIAN ANALISA HARGA SATUAN</v>
          </cell>
          <cell r="L2455" t="str">
            <v>FORMULIR STANDAR UNTUK</v>
          </cell>
        </row>
        <row r="2456">
          <cell r="L2456" t="str">
            <v>PEREKAMAN ANALISA MASING-MASING HARGA SATUAN</v>
          </cell>
        </row>
        <row r="2457">
          <cell r="L2457">
            <v>0</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xml:space="preserve">:  Timbunan Batu dengan Manual </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v>0</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v>0</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 xml:space="preserve">JUMLAH HARGA TENAGA   </v>
          </cell>
          <cell r="U2484">
            <v>480.86491744756808</v>
          </cell>
        </row>
        <row r="2485">
          <cell r="A2485" t="str">
            <v>III.</v>
          </cell>
          <cell r="C2485" t="str">
            <v>PEMAKAIAN BAHAN, ALAT DAN TENAGA</v>
          </cell>
        </row>
        <row r="2486">
          <cell r="A2486" t="str">
            <v xml:space="preserve">   1.</v>
          </cell>
          <cell r="C2486" t="str">
            <v>BAHAN</v>
          </cell>
          <cell r="L2486" t="str">
            <v>B.</v>
          </cell>
          <cell r="N2486" t="str">
            <v>BAHAN</v>
          </cell>
        </row>
        <row r="2487">
          <cell r="A2487" t="str">
            <v>1.a.</v>
          </cell>
          <cell r="C2487" t="str">
            <v>Bahan timbunan</v>
          </cell>
          <cell r="D2487" t="str">
            <v xml:space="preserve"> =  1 x  Fk</v>
          </cell>
          <cell r="G2487" t="str">
            <v>(M08)</v>
          </cell>
          <cell r="H2487">
            <v>1.24</v>
          </cell>
          <cell r="I2487" t="str">
            <v>M3</v>
          </cell>
          <cell r="J2487" t="str">
            <v xml:space="preserve"> Borrow Pit</v>
          </cell>
        </row>
        <row r="2489">
          <cell r="A2489" t="str">
            <v xml:space="preserve">   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 xml:space="preserve">      Fk x Ts1</v>
          </cell>
        </row>
        <row r="2502">
          <cell r="C2502" t="str">
            <v>Koefisienalat / M3</v>
          </cell>
          <cell r="D2502" t="str">
            <v xml:space="preserve"> =   1 : Q1</v>
          </cell>
          <cell r="G2502" t="str">
            <v>(E15)</v>
          </cell>
          <cell r="H2502">
            <v>1.8444146958203182E-2</v>
          </cell>
          <cell r="I2502" t="str">
            <v>Jam</v>
          </cell>
        </row>
        <row r="2504">
          <cell r="A2504" t="str">
            <v xml:space="preserve">   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xml:space="preserve">:  Timbunan Batu dengan Manual </v>
          </cell>
        </row>
        <row r="2520">
          <cell r="A2520" t="str">
            <v>SATUAN PEMBAYARAN</v>
          </cell>
          <cell r="D2520" t="str">
            <v>:  M3</v>
          </cell>
          <cell r="E2520">
            <v>0</v>
          </cell>
          <cell r="H2520" t="str">
            <v xml:space="preserve">         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 xml:space="preserve">    Fk x Ts2</v>
          </cell>
        </row>
        <row r="2529">
          <cell r="C2529" t="str">
            <v>Koefisien Alat / M3</v>
          </cell>
          <cell r="D2529" t="str">
            <v xml:space="preserve"> =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 xml:space="preserve">      n x Ts3</v>
          </cell>
        </row>
        <row r="2545">
          <cell r="C2545" t="str">
            <v>Koefisien Alat / M3</v>
          </cell>
          <cell r="D2545" t="str">
            <v xml:space="preserve"> =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xml:space="preserve"> =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xml:space="preserve">- Sekop    </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xml:space="preserve">:  Timbunan Batu dengan Manual </v>
          </cell>
        </row>
        <row r="2579">
          <cell r="A2579" t="str">
            <v>SATUAN PEMBAYARAN</v>
          </cell>
          <cell r="D2579" t="str">
            <v>:  M3</v>
          </cell>
          <cell r="E2579">
            <v>0</v>
          </cell>
          <cell r="H2579" t="str">
            <v xml:space="preserve">         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 xml:space="preserve">   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 xml:space="preserve">Rp.  </v>
          </cell>
          <cell r="D2608">
            <v>162398.24383290968</v>
          </cell>
          <cell r="E2608" t="str">
            <v xml:space="preserve"> / M3</v>
          </cell>
        </row>
      </sheetData>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1.0"/>
      <sheetName val="Master 1.0 (2)"/>
      <sheetName val="Master Sch 1.0-sro2.Adari diske"/>
      <sheetName val="LO"/>
      <sheetName val="HB "/>
      <sheetName val="SEX"/>
      <sheetName val="Cash Flow bulanan"/>
      <sheetName val="Master_1_0"/>
      <sheetName val="Master_1_0_(2)"/>
      <sheetName val="Master_Sch_1_0-sro2_Adari_diske"/>
      <sheetName val="Cover"/>
      <sheetName val="H.Satuan"/>
      <sheetName val="Bill of Qty MEP"/>
      <sheetName val="ANALISA"/>
      <sheetName val="Up &amp; bhn"/>
      <sheetName val="BAG-2"/>
      <sheetName val="HRG BHN"/>
      <sheetName val="Rate"/>
      <sheetName val="Material"/>
      <sheetName val="REF.ONLY"/>
      <sheetName val="STR"/>
      <sheetName val="FLAF&amp;PARTSI"/>
      <sheetName val="01A- RAB"/>
      <sheetName val="Anl.+"/>
      <sheetName val="112-885"/>
      <sheetName val="01A_ RAB"/>
      <sheetName val="NAME"/>
      <sheetName val="Estimate"/>
      <sheetName val="Analis Kusen 1 ESKALASI"/>
      <sheetName val="SITE-E"/>
      <sheetName val="Girder-30"/>
      <sheetName val="NP (4)"/>
      <sheetName val="Vibro_Roller"/>
      <sheetName val="Ereksi-Girder-16"/>
      <sheetName val="ANALISA 1"/>
      <sheetName val="hardas"/>
      <sheetName val="Har-sat"/>
      <sheetName val="ctTBA"/>
      <sheetName val="SAT"/>
      <sheetName val="FAK"/>
      <sheetName val="RAB-ME"/>
      <sheetName val="villa"/>
      <sheetName val="Bahan"/>
      <sheetName val="rab - persiapan &amp; lantai-1"/>
      <sheetName val="Rekapitulasi"/>
      <sheetName val="RKP PLUMBING"/>
      <sheetName val="Sheet1"/>
      <sheetName val="REKAP"/>
      <sheetName val="DATA"/>
      <sheetName val="GD B"/>
      <sheetName val="GD C"/>
      <sheetName val="GD D"/>
      <sheetName val="GD E"/>
      <sheetName val="GD F"/>
      <sheetName val="GD G"/>
      <sheetName val="GD N"/>
      <sheetName val="PH"/>
      <sheetName val="PURA"/>
      <sheetName val="GD A"/>
      <sheetName val="HLM"/>
      <sheetName val="Harga Satuan"/>
      <sheetName val="DONGIA"/>
      <sheetName val="BQ"/>
      <sheetName val="Perm. Test"/>
      <sheetName val="R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sheetName val="Hrg"/>
      <sheetName val="Anl (3)"/>
      <sheetName val="Sheet2"/>
      <sheetName val="Sheet3"/>
    </sheetNames>
    <sheetDataSet>
      <sheetData sheetId="0"/>
      <sheetData sheetId="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2"/>
      <sheetData sheetId="3"/>
      <sheetData sheetId="4"/>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AB"/>
      <sheetName val="analisa"/>
      <sheetName val="harga"/>
      <sheetName val="VOLUME"/>
    </sheetNames>
    <sheetDataSet>
      <sheetData sheetId="0"/>
      <sheetData sheetId="1"/>
      <sheetData sheetId="2">
        <row r="9">
          <cell r="F9">
            <v>250000</v>
          </cell>
        </row>
      </sheetData>
      <sheetData sheetId="3">
        <row r="5">
          <cell r="B5" t="str">
            <v>Pekerja</v>
          </cell>
          <cell r="C5" t="str">
            <v>Oh</v>
          </cell>
          <cell r="D5">
            <v>56000</v>
          </cell>
        </row>
        <row r="6">
          <cell r="B6" t="str">
            <v>Tukang Batu</v>
          </cell>
          <cell r="C6" t="str">
            <v>Oh</v>
          </cell>
          <cell r="D6">
            <v>70000</v>
          </cell>
        </row>
        <row r="7">
          <cell r="B7" t="str">
            <v>Tukang Besi</v>
          </cell>
          <cell r="C7" t="str">
            <v>Oh</v>
          </cell>
          <cell r="D7">
            <v>70000</v>
          </cell>
        </row>
        <row r="8">
          <cell r="B8" t="str">
            <v>Tukang Cat</v>
          </cell>
          <cell r="C8" t="str">
            <v>Oh</v>
          </cell>
          <cell r="D8">
            <v>70000</v>
          </cell>
        </row>
        <row r="9">
          <cell r="B9" t="str">
            <v>Kepala Tukang Batu</v>
          </cell>
          <cell r="C9" t="str">
            <v>Oh</v>
          </cell>
          <cell r="D9">
            <v>80000</v>
          </cell>
        </row>
        <row r="10">
          <cell r="B10" t="str">
            <v>Kepala Tukang Besi</v>
          </cell>
          <cell r="C10" t="str">
            <v>Oh</v>
          </cell>
          <cell r="D10">
            <v>80000</v>
          </cell>
        </row>
        <row r="11">
          <cell r="B11" t="str">
            <v>Kepala Tukang Cat</v>
          </cell>
          <cell r="C11" t="str">
            <v>Oh</v>
          </cell>
          <cell r="D11">
            <v>80000</v>
          </cell>
        </row>
        <row r="12">
          <cell r="B12" t="str">
            <v>Mandor</v>
          </cell>
          <cell r="C12" t="str">
            <v>Oh</v>
          </cell>
          <cell r="D12">
            <v>90000</v>
          </cell>
        </row>
        <row r="13">
          <cell r="B13" t="str">
            <v>PDA Test + Peralatan hammer</v>
          </cell>
          <cell r="C13" t="str">
            <v>Ttk</v>
          </cell>
          <cell r="D13">
            <v>10000000</v>
          </cell>
        </row>
        <row r="17">
          <cell r="B17" t="str">
            <v>Beton K-300, slum 18 +/-2</v>
          </cell>
          <cell r="C17" t="str">
            <v>m3</v>
          </cell>
          <cell r="D17">
            <v>1250000</v>
          </cell>
        </row>
        <row r="18">
          <cell r="B18" t="str">
            <v>Besi Polos/Ulir</v>
          </cell>
          <cell r="C18" t="str">
            <v>kg</v>
          </cell>
          <cell r="D18">
            <v>13500</v>
          </cell>
        </row>
        <row r="19">
          <cell r="B19" t="str">
            <v>Kawat Beton</v>
          </cell>
          <cell r="C19" t="str">
            <v>kg</v>
          </cell>
          <cell r="D19">
            <v>20000</v>
          </cell>
        </row>
        <row r="22">
          <cell r="B22" t="str">
            <v>Clawler crane</v>
          </cell>
          <cell r="C22" t="str">
            <v>Jam</v>
          </cell>
          <cell r="D22">
            <v>350000</v>
          </cell>
        </row>
        <row r="23">
          <cell r="B23" t="str">
            <v>Mesin bor</v>
          </cell>
          <cell r="C23" t="str">
            <v>Jam</v>
          </cell>
          <cell r="D23">
            <v>400000</v>
          </cell>
        </row>
        <row r="24">
          <cell r="B24" t="str">
            <v>Crane/Tadano</v>
          </cell>
          <cell r="C24" t="str">
            <v>Jam</v>
          </cell>
          <cell r="D24">
            <v>350000</v>
          </cell>
        </row>
        <row r="25">
          <cell r="B25" t="str">
            <v>Excavator</v>
          </cell>
          <cell r="C25" t="str">
            <v>Jam</v>
          </cell>
          <cell r="D25">
            <v>350000</v>
          </cell>
        </row>
      </sheetData>
      <sheetData sheetId="4">
        <row r="9">
          <cell r="F9">
            <v>3240</v>
          </cell>
        </row>
      </sheetData>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sheetName val="Hrg"/>
      <sheetName val="Anl (2)"/>
      <sheetName val="Sheet2"/>
      <sheetName val="Sheet3"/>
    </sheetNames>
    <sheetDataSet>
      <sheetData sheetId="0"/>
      <sheetData sheetId="1">
        <row r="8">
          <cell r="B8" t="str">
            <v>BAHAN</v>
          </cell>
        </row>
        <row r="9">
          <cell r="B9" t="str">
            <v>Batu Bata</v>
          </cell>
          <cell r="D9" t="str">
            <v>Bh</v>
          </cell>
          <cell r="E9" t="str">
            <v>Rp</v>
          </cell>
          <cell r="F9">
            <v>525</v>
          </cell>
        </row>
      </sheetData>
      <sheetData sheetId="2"/>
      <sheetData sheetId="3"/>
      <sheetData sheetId="4"/>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HS JLN.PAVING"/>
      <sheetName val="AHS JLN JERAMBAH"/>
      <sheetName val="AHS DRAINASE"/>
      <sheetName val="AHS GORONG2"/>
      <sheetName val="AHS JLN SEMENISASI"/>
      <sheetName val="AHS PENDAHULUAN"/>
      <sheetName val="HGB DUMAI"/>
      <sheetName val="BQ"/>
      <sheetName val="DAF KUANTITAS HARGA"/>
      <sheetName val="REKAP"/>
    </sheetNames>
    <sheetDataSet>
      <sheetData sheetId="0"/>
      <sheetData sheetId="1"/>
      <sheetData sheetId="2"/>
      <sheetData sheetId="3"/>
      <sheetData sheetId="4"/>
      <sheetData sheetId="5"/>
      <sheetData sheetId="6">
        <row r="11">
          <cell r="B11" t="str">
            <v>NO</v>
          </cell>
          <cell r="C11" t="str">
            <v>URAIAN</v>
          </cell>
          <cell r="F11" t="str">
            <v>SATUAN</v>
          </cell>
          <cell r="G11" t="str">
            <v>HARGA</v>
          </cell>
        </row>
        <row r="12">
          <cell r="G12" t="str">
            <v>(Rp.)</v>
          </cell>
        </row>
        <row r="13">
          <cell r="B13">
            <v>1</v>
          </cell>
          <cell r="C13">
            <v>2</v>
          </cell>
          <cell r="F13">
            <v>3</v>
          </cell>
          <cell r="G13">
            <v>4</v>
          </cell>
        </row>
        <row r="15">
          <cell r="B15" t="str">
            <v>I</v>
          </cell>
          <cell r="C15" t="str">
            <v>UPAH</v>
          </cell>
        </row>
        <row r="16">
          <cell r="B16">
            <v>101</v>
          </cell>
          <cell r="C16" t="str">
            <v>Mandor</v>
          </cell>
          <cell r="F16" t="str">
            <v>Orang/Hari</v>
          </cell>
          <cell r="G16">
            <v>50000</v>
          </cell>
        </row>
        <row r="17">
          <cell r="B17">
            <v>102</v>
          </cell>
          <cell r="C17" t="str">
            <v>Kepala Tukang</v>
          </cell>
          <cell r="F17" t="str">
            <v>Orang/Hari</v>
          </cell>
          <cell r="G17">
            <v>50000</v>
          </cell>
        </row>
        <row r="18">
          <cell r="B18">
            <v>103</v>
          </cell>
          <cell r="C18" t="str">
            <v xml:space="preserve">Tukang </v>
          </cell>
          <cell r="F18" t="str">
            <v>Orang/Hari</v>
          </cell>
          <cell r="G18">
            <v>40000</v>
          </cell>
        </row>
        <row r="19">
          <cell r="B19">
            <v>104</v>
          </cell>
          <cell r="C19" t="str">
            <v>Pekerja</v>
          </cell>
          <cell r="F19" t="str">
            <v>Orang/Hari</v>
          </cell>
          <cell r="G19">
            <v>35000</v>
          </cell>
        </row>
        <row r="21">
          <cell r="B21" t="str">
            <v>II</v>
          </cell>
          <cell r="C21" t="str">
            <v>BAHAN</v>
          </cell>
        </row>
        <row r="22">
          <cell r="B22">
            <v>201</v>
          </cell>
          <cell r="C22" t="str">
            <v xml:space="preserve">Pasir Urug </v>
          </cell>
          <cell r="F22" t="str">
            <v>M3</v>
          </cell>
          <cell r="G22">
            <v>65000</v>
          </cell>
        </row>
        <row r="23">
          <cell r="B23">
            <v>202</v>
          </cell>
          <cell r="C23" t="str">
            <v>Pasir Pasang</v>
          </cell>
          <cell r="F23" t="str">
            <v>M3</v>
          </cell>
          <cell r="G23">
            <v>67000</v>
          </cell>
        </row>
        <row r="24">
          <cell r="B24">
            <v>203</v>
          </cell>
          <cell r="C24" t="str">
            <v>Pasir Beton / Cor</v>
          </cell>
          <cell r="F24" t="str">
            <v>M3</v>
          </cell>
          <cell r="G24">
            <v>110000</v>
          </cell>
        </row>
        <row r="25">
          <cell r="B25">
            <v>204</v>
          </cell>
          <cell r="C25" t="str">
            <v>Tanah Urug</v>
          </cell>
          <cell r="F25" t="str">
            <v>M3</v>
          </cell>
          <cell r="G25">
            <v>50000</v>
          </cell>
        </row>
        <row r="26">
          <cell r="B26">
            <v>205</v>
          </cell>
          <cell r="C26" t="str">
            <v>Kerikil</v>
          </cell>
          <cell r="F26" t="str">
            <v>M3</v>
          </cell>
          <cell r="G26">
            <v>225000</v>
          </cell>
        </row>
        <row r="27">
          <cell r="B27">
            <v>206</v>
          </cell>
          <cell r="C27" t="str">
            <v>Semen Portland (Semen Padang) Type I</v>
          </cell>
          <cell r="F27" t="str">
            <v>Kg</v>
          </cell>
          <cell r="G27">
            <v>1000</v>
          </cell>
        </row>
        <row r="28">
          <cell r="B28">
            <v>207</v>
          </cell>
          <cell r="C28" t="str">
            <v>Besi Beton</v>
          </cell>
          <cell r="F28" t="str">
            <v>Kg</v>
          </cell>
          <cell r="G28">
            <v>8250</v>
          </cell>
        </row>
        <row r="29">
          <cell r="B29">
            <v>208</v>
          </cell>
          <cell r="C29" t="str">
            <v xml:space="preserve">Kawat Ikat </v>
          </cell>
          <cell r="F29" t="str">
            <v>Kg</v>
          </cell>
          <cell r="G29">
            <v>11500</v>
          </cell>
        </row>
        <row r="30">
          <cell r="B30">
            <v>209</v>
          </cell>
          <cell r="C30" t="str">
            <v>Kayu 5 / 7</v>
          </cell>
          <cell r="F30" t="str">
            <v>M3</v>
          </cell>
          <cell r="G30">
            <v>950000</v>
          </cell>
        </row>
        <row r="31">
          <cell r="B31">
            <v>210</v>
          </cell>
          <cell r="C31" t="str">
            <v>Kayu 6 / 10</v>
          </cell>
          <cell r="F31" t="str">
            <v>M3</v>
          </cell>
          <cell r="G31">
            <v>950000</v>
          </cell>
        </row>
        <row r="32">
          <cell r="B32">
            <v>211</v>
          </cell>
          <cell r="C32" t="str">
            <v>Kayu 6 / 12</v>
          </cell>
          <cell r="F32" t="str">
            <v>M3</v>
          </cell>
          <cell r="G32">
            <v>950000</v>
          </cell>
        </row>
        <row r="33">
          <cell r="B33">
            <v>212</v>
          </cell>
          <cell r="C33" t="str">
            <v>Papan 2 / 10</v>
          </cell>
          <cell r="F33" t="str">
            <v>M3</v>
          </cell>
          <cell r="G33">
            <v>950000</v>
          </cell>
        </row>
        <row r="34">
          <cell r="B34">
            <v>213</v>
          </cell>
          <cell r="C34" t="str">
            <v>Papan 2 / 20</v>
          </cell>
          <cell r="F34" t="str">
            <v>M3</v>
          </cell>
          <cell r="G34">
            <v>950000</v>
          </cell>
        </row>
        <row r="35">
          <cell r="B35">
            <v>214</v>
          </cell>
          <cell r="C35" t="str">
            <v>Cerocok Kayu dia. 10 - 15 Cm</v>
          </cell>
          <cell r="F35" t="str">
            <v>Btg</v>
          </cell>
          <cell r="G35">
            <v>24000</v>
          </cell>
        </row>
        <row r="36">
          <cell r="B36">
            <v>215</v>
          </cell>
          <cell r="C36" t="str">
            <v>Paku</v>
          </cell>
          <cell r="F36" t="str">
            <v>Kg</v>
          </cell>
          <cell r="G36">
            <v>8355</v>
          </cell>
        </row>
        <row r="37">
          <cell r="B37">
            <v>216</v>
          </cell>
          <cell r="C37" t="str">
            <v>Gorong-gorong Dia.60 cm, panjang = 1 M</v>
          </cell>
          <cell r="F37" t="str">
            <v>Bh</v>
          </cell>
          <cell r="G37">
            <v>262000</v>
          </cell>
        </row>
        <row r="38">
          <cell r="B38">
            <v>221</v>
          </cell>
          <cell r="C38" t="str">
            <v xml:space="preserve">Aspal </v>
          </cell>
          <cell r="F38" t="str">
            <v>Kg</v>
          </cell>
          <cell r="G38">
            <v>5000</v>
          </cell>
        </row>
        <row r="39">
          <cell r="B39">
            <v>222</v>
          </cell>
          <cell r="C39" t="str">
            <v>Kayu Api</v>
          </cell>
          <cell r="F39" t="str">
            <v>M3</v>
          </cell>
          <cell r="G39">
            <v>55500</v>
          </cell>
        </row>
        <row r="40">
          <cell r="B40">
            <v>223</v>
          </cell>
          <cell r="C40" t="str">
            <v>Tempat Masak Aspal</v>
          </cell>
          <cell r="F40" t="str">
            <v>Bh</v>
          </cell>
          <cell r="G40">
            <v>50000</v>
          </cell>
        </row>
        <row r="41">
          <cell r="B41">
            <v>224</v>
          </cell>
          <cell r="C41" t="str">
            <v>Paving Blok</v>
          </cell>
          <cell r="F41" t="str">
            <v>Bh</v>
          </cell>
          <cell r="G41">
            <v>1500</v>
          </cell>
        </row>
        <row r="42">
          <cell r="B42">
            <v>225</v>
          </cell>
          <cell r="C42" t="str">
            <v>Minyak Bekisting</v>
          </cell>
          <cell r="F42" t="str">
            <v>Ltr</v>
          </cell>
          <cell r="G42">
            <v>5000</v>
          </cell>
        </row>
        <row r="43">
          <cell r="B43">
            <v>226</v>
          </cell>
          <cell r="C43" t="str">
            <v>Balok Kayu</v>
          </cell>
          <cell r="F43" t="str">
            <v>M3</v>
          </cell>
          <cell r="G43">
            <v>950000</v>
          </cell>
        </row>
        <row r="44">
          <cell r="B44">
            <v>227</v>
          </cell>
          <cell r="C44" t="str">
            <v>Plywood tebal 4 mm</v>
          </cell>
          <cell r="F44" t="str">
            <v>Lbr</v>
          </cell>
          <cell r="G44">
            <v>55000</v>
          </cell>
        </row>
        <row r="45">
          <cell r="B45">
            <v>228</v>
          </cell>
          <cell r="C45" t="str">
            <v>Dolken kayu galam dia. 8-10/4 m</v>
          </cell>
          <cell r="F45" t="str">
            <v>Btg</v>
          </cell>
          <cell r="G45">
            <v>25000</v>
          </cell>
        </row>
        <row r="46">
          <cell r="B46">
            <v>229</v>
          </cell>
          <cell r="C46" t="str">
            <v>Batu Bata 5 x 11 x 22 cm</v>
          </cell>
          <cell r="F46" t="str">
            <v>Bh</v>
          </cell>
          <cell r="G46">
            <v>300</v>
          </cell>
        </row>
        <row r="47">
          <cell r="B47">
            <v>230</v>
          </cell>
          <cell r="C47" t="str">
            <v>Residu/Teer</v>
          </cell>
          <cell r="F47" t="str">
            <v>Kg</v>
          </cell>
          <cell r="G47">
            <v>5000</v>
          </cell>
        </row>
        <row r="48">
          <cell r="B48">
            <v>231</v>
          </cell>
          <cell r="C48" t="str">
            <v>Plastik Alas</v>
          </cell>
          <cell r="G48">
            <v>2500</v>
          </cell>
        </row>
        <row r="49">
          <cell r="B49">
            <v>232</v>
          </cell>
          <cell r="C49" t="str">
            <v>Besi Wiremesh Dia. 8</v>
          </cell>
          <cell r="G49">
            <v>110000</v>
          </cell>
        </row>
        <row r="50">
          <cell r="B50">
            <v>234</v>
          </cell>
        </row>
        <row r="59">
          <cell r="B59" t="str">
            <v>III</v>
          </cell>
          <cell r="C59" t="str">
            <v>ALAT</v>
          </cell>
        </row>
        <row r="60">
          <cell r="B60">
            <v>301</v>
          </cell>
        </row>
        <row r="61">
          <cell r="B61">
            <v>302</v>
          </cell>
        </row>
        <row r="62">
          <cell r="B62">
            <v>303</v>
          </cell>
        </row>
        <row r="63">
          <cell r="B63">
            <v>304</v>
          </cell>
        </row>
        <row r="64">
          <cell r="B64">
            <v>305</v>
          </cell>
        </row>
        <row r="65">
          <cell r="B65">
            <v>306</v>
          </cell>
        </row>
      </sheetData>
      <sheetData sheetId="7"/>
      <sheetData sheetId="8"/>
      <sheetData sheetId="9"/>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tan"/>
      <sheetName val="Jadwal"/>
      <sheetName val="Sheet1"/>
      <sheetName val="Sheet2"/>
      <sheetName val="TDR"/>
      <sheetName val="REKAP-MAP"/>
      <sheetName val="MAP"/>
      <sheetName val="PKT-III-1"/>
      <sheetName val="RKP-JEMB"/>
      <sheetName val="RAB-JEMB"/>
      <sheetName val="ANAL_bab_1"/>
      <sheetName val="UM31_jln"/>
      <sheetName val="ANAL_jln"/>
      <sheetName val="ANTEK"/>
      <sheetName val="UM31_jembt"/>
      <sheetName val="ANAL_jembt"/>
      <sheetName val="HS-1"/>
      <sheetName val="HS-2"/>
      <sheetName val="OPOW"/>
      <sheetName val="JMLAT31"/>
      <sheetName val="JMLAT32"/>
      <sheetName val="ANSTRUK"/>
      <sheetName val="UM32"/>
      <sheetName val="HPJI"/>
      <sheetName val="ALAT"/>
      <sheetName val="61004"/>
      <sheetName val="61005"/>
      <sheetName val="61006"/>
      <sheetName val="610 06"/>
      <sheetName val="61007"/>
      <sheetName val="61008"/>
      <sheetName val="checklist"/>
      <sheetName val="PKT-III-2"/>
      <sheetName val="Rekap Biaya Jalan "/>
      <sheetName val="Kuantitas &amp; Harga Jalan"/>
      <sheetName val="610.08"/>
      <sheetName val="610.07A"/>
      <sheetName val="610.06"/>
      <sheetName val="610.05"/>
      <sheetName val="610.04"/>
      <sheetName val="Rekap Biaya Jembatan"/>
      <sheetName val="Kuantitas &amp; Harga Jembatan"/>
      <sheetName val="Subkon Jmbtan"/>
      <sheetName val="Mata P Utama"/>
      <sheetName val="Analisa P Rutin"/>
      <sheetName val="An-Teknis 1-6"/>
      <sheetName val="An-Teknis-7-12"/>
      <sheetName val="Analisa Utama"/>
      <sheetName val="Harga dasar"/>
      <sheetName val="Upah,Bhn,Alt"/>
      <sheetName val="on site"/>
      <sheetName val="KAP.ALAT "/>
      <sheetName val="Mobilisasi"/>
      <sheetName val="Agregat Halus &amp; Kasar"/>
      <sheetName val="Analisa Quarry"/>
      <sheetName val="LAMP"/>
      <sheetName val="rekap"/>
      <sheetName val="RAB"/>
      <sheetName val="anal-mob"/>
      <sheetName val="mpu"/>
      <sheetName val="anal-1"/>
      <sheetName val="anal-2"/>
      <sheetName val="dt-1"/>
      <sheetName val="dt-2"/>
      <sheetName val="dt-3"/>
      <sheetName val="dt-4"/>
      <sheetName val="dt-5"/>
      <sheetName val="harsat"/>
      <sheetName val="plant"/>
      <sheetName val="sub"/>
      <sheetName val="produk"/>
      <sheetName val="RKP"/>
      <sheetName val="HS"/>
      <sheetName val="HS.1"/>
      <sheetName val="AN-BAB1"/>
      <sheetName val="AN-BAB2-8"/>
      <sheetName val="Addenda"/>
      <sheetName val="SUBKON"/>
      <sheetName val="DIV-7"/>
      <sheetName val="Div- Addenda"/>
      <sheetName val="DT-6"/>
      <sheetName val="Analisa pek"/>
      <sheetName val="Daftar Alat"/>
      <sheetName val="bilangan"/>
      <sheetName val="srt"/>
      <sheetName val="Markup"/>
      <sheetName val="BQ"/>
      <sheetName val="Analisa"/>
      <sheetName val="MOS"/>
      <sheetName val="H Sat"/>
      <sheetName val="BAU"/>
      <sheetName val="Umum"/>
      <sheetName val="lamp11"/>
      <sheetName val="JO"/>
      <sheetName val="JO2"/>
      <sheetName val="srtpnwran"/>
      <sheetName val="lamp 1-schd"/>
      <sheetName val="BOQ"/>
      <sheetName val="lamp 2-analisa"/>
      <sheetName val="antek div-7"/>
      <sheetName val="antek div-3"/>
      <sheetName val="antek div-5"/>
      <sheetName val="antek div-6"/>
      <sheetName val="antek div-7a"/>
      <sheetName val="Har Sat"/>
      <sheetName val="lamp3ab"/>
      <sheetName val="lamp4ae"/>
      <sheetName val="Lamp5"/>
      <sheetName val="lamp6a"/>
      <sheetName val="lamp6b"/>
      <sheetName val="LAMP7"/>
      <sheetName val="LAMP8"/>
      <sheetName val="lamp9"/>
      <sheetName val="lamp10"/>
      <sheetName val="Lamp13"/>
      <sheetName val="604"/>
      <sheetName val="606"/>
      <sheetName val="daftar"/>
      <sheetName val="DASHBOARD"/>
      <sheetName val="LIST"/>
    </sheetNames>
    <sheetDataSet>
      <sheetData sheetId="0"/>
      <sheetData sheetId="1"/>
      <sheetData sheetId="2"/>
      <sheetData sheetId="3"/>
      <sheetData sheetId="4"/>
      <sheetData sheetId="5"/>
      <sheetData sheetId="6" refreshError="1">
        <row r="16">
          <cell r="AC16">
            <v>25</v>
          </cell>
        </row>
      </sheetData>
      <sheetData sheetId="7"/>
      <sheetData sheetId="8"/>
      <sheetData sheetId="9"/>
      <sheetData sheetId="10"/>
      <sheetData sheetId="11"/>
      <sheetData sheetId="12"/>
      <sheetData sheetId="13"/>
      <sheetData sheetId="14"/>
      <sheetData sheetId="15"/>
      <sheetData sheetId="16" refreshError="1">
        <row r="26">
          <cell r="I26">
            <v>35000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AT"/>
      <sheetName val="BAHAN"/>
      <sheetName val="summary"/>
      <sheetName val="prog-mgu"/>
      <sheetName val="Back Up"/>
      <sheetName val="TK-P"/>
      <sheetName val="Chart1"/>
      <sheetName val="Scurve"/>
      <sheetName val="UMUM"/>
    </sheetNames>
    <sheetDataSet>
      <sheetData sheetId="0" refreshError="1"/>
      <sheetData sheetId="1" refreshError="1"/>
      <sheetData sheetId="2" refreshError="1"/>
      <sheetData sheetId="3" refreshError="1">
        <row r="15">
          <cell r="E15">
            <v>190082602</v>
          </cell>
        </row>
        <row r="16">
          <cell r="E16">
            <v>64859999.800000004</v>
          </cell>
        </row>
        <row r="22">
          <cell r="E22">
            <v>924509.72</v>
          </cell>
        </row>
        <row r="25">
          <cell r="E25">
            <v>1523</v>
          </cell>
        </row>
        <row r="26">
          <cell r="E26">
            <v>20090</v>
          </cell>
        </row>
        <row r="27">
          <cell r="E27">
            <v>39325</v>
          </cell>
        </row>
        <row r="28">
          <cell r="E28">
            <v>50658</v>
          </cell>
        </row>
        <row r="29">
          <cell r="E29">
            <v>17398</v>
          </cell>
        </row>
        <row r="30">
          <cell r="E30">
            <v>3777.64</v>
          </cell>
        </row>
        <row r="31">
          <cell r="E31">
            <v>8949</v>
          </cell>
        </row>
        <row r="32">
          <cell r="E32">
            <v>280916.19</v>
          </cell>
        </row>
        <row r="33">
          <cell r="E33">
            <v>202174.54</v>
          </cell>
        </row>
        <row r="34">
          <cell r="E34">
            <v>1589</v>
          </cell>
        </row>
        <row r="35">
          <cell r="E35">
            <v>103600.95299999999</v>
          </cell>
        </row>
        <row r="39">
          <cell r="E39">
            <v>144397</v>
          </cell>
        </row>
        <row r="42">
          <cell r="E42">
            <v>519680</v>
          </cell>
        </row>
        <row r="44">
          <cell r="E44">
            <v>5352</v>
          </cell>
        </row>
        <row r="45">
          <cell r="E45">
            <v>1088700</v>
          </cell>
        </row>
        <row r="46">
          <cell r="E46">
            <v>642400.79</v>
          </cell>
        </row>
        <row r="51">
          <cell r="E51">
            <v>30048891.359999999</v>
          </cell>
        </row>
        <row r="55">
          <cell r="E55">
            <v>75000</v>
          </cell>
        </row>
        <row r="59">
          <cell r="E59">
            <v>118334544</v>
          </cell>
        </row>
        <row r="61">
          <cell r="E61">
            <v>1523</v>
          </cell>
        </row>
        <row r="65">
          <cell r="E65">
            <v>2581000</v>
          </cell>
        </row>
        <row r="72">
          <cell r="E72">
            <v>2554.4899999999998</v>
          </cell>
        </row>
        <row r="73">
          <cell r="E73">
            <v>3976.46</v>
          </cell>
        </row>
        <row r="77">
          <cell r="E77">
            <v>115725</v>
          </cell>
        </row>
        <row r="80">
          <cell r="E80">
            <v>4008199</v>
          </cell>
        </row>
        <row r="82">
          <cell r="E82">
            <v>154524</v>
          </cell>
        </row>
        <row r="83">
          <cell r="E83">
            <v>29545.11</v>
          </cell>
        </row>
        <row r="84">
          <cell r="E84">
            <v>519680</v>
          </cell>
        </row>
        <row r="85">
          <cell r="E85">
            <v>1539750</v>
          </cell>
        </row>
        <row r="87">
          <cell r="E87">
            <v>112927</v>
          </cell>
        </row>
        <row r="90">
          <cell r="E90">
            <v>154524</v>
          </cell>
        </row>
        <row r="91">
          <cell r="E91">
            <v>29545.11</v>
          </cell>
        </row>
        <row r="92">
          <cell r="E92">
            <v>177465</v>
          </cell>
        </row>
        <row r="93">
          <cell r="E93">
            <v>112927</v>
          </cell>
        </row>
        <row r="94">
          <cell r="E94">
            <v>9982</v>
          </cell>
        </row>
        <row r="97">
          <cell r="E97">
            <v>9982</v>
          </cell>
        </row>
        <row r="98">
          <cell r="E98">
            <v>154524</v>
          </cell>
        </row>
        <row r="99">
          <cell r="E99">
            <v>29545.11</v>
          </cell>
        </row>
        <row r="100">
          <cell r="E100">
            <v>202174.54</v>
          </cell>
        </row>
        <row r="101">
          <cell r="E101">
            <v>112927</v>
          </cell>
        </row>
        <row r="102">
          <cell r="E102">
            <v>1539750</v>
          </cell>
        </row>
        <row r="105">
          <cell r="E105">
            <v>112927</v>
          </cell>
        </row>
        <row r="106">
          <cell r="E106">
            <v>1539750</v>
          </cell>
        </row>
        <row r="107">
          <cell r="E107">
            <v>4000000</v>
          </cell>
        </row>
        <row r="110">
          <cell r="E110">
            <v>115725</v>
          </cell>
        </row>
        <row r="111">
          <cell r="E111">
            <v>4008199</v>
          </cell>
        </row>
        <row r="116">
          <cell r="E116">
            <v>0</v>
          </cell>
        </row>
        <row r="117">
          <cell r="E117">
            <v>0</v>
          </cell>
        </row>
        <row r="118">
          <cell r="E118">
            <v>0</v>
          </cell>
        </row>
      </sheetData>
      <sheetData sheetId="4" refreshError="1"/>
      <sheetData sheetId="5" refreshError="1"/>
      <sheetData sheetId="6" refreshError="1"/>
      <sheetData sheetId="7" refreshError="1"/>
      <sheetData sheetId="8"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batas"/>
      <sheetName val="daf-jemb"/>
      <sheetName val="daf-isi"/>
      <sheetName val="hasper"/>
      <sheetName val="n-pakai"/>
      <sheetName val="koef-&quot;n&quot;"/>
      <sheetName val="HIDRO"/>
      <sheetName val="Sheet1"/>
    </sheetNames>
    <sheetDataSet>
      <sheetData sheetId="0"/>
      <sheetData sheetId="1"/>
      <sheetData sheetId="2"/>
      <sheetData sheetId="3"/>
      <sheetData sheetId="4"/>
      <sheetData sheetId="5"/>
      <sheetData sheetId="6"/>
      <sheetData sheetId="7"/>
      <sheetData sheetId="8"/>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tu"/>
      <sheetName val="DASH"/>
      <sheetName val="Alat"/>
      <sheetName val="Overhead"/>
      <sheetName val="Cost"/>
      <sheetName val="Analisa"/>
      <sheetName val="Sheet1"/>
      <sheetName val="Final Sumary"/>
      <sheetName val="Preliminaries"/>
      <sheetName val="Bill No. 2"/>
      <sheetName val="Bill No. 3"/>
      <sheetName val="Bill No. 4"/>
      <sheetName val="Bill No. 5"/>
      <sheetName val="Bill No. 6"/>
      <sheetName val="Bill No. 7"/>
    </sheetNames>
    <sheetDataSet>
      <sheetData sheetId="0"/>
      <sheetData sheetId="1"/>
      <sheetData sheetId="2"/>
      <sheetData sheetId="3"/>
      <sheetData sheetId="4"/>
      <sheetData sheetId="5">
        <row r="1">
          <cell r="L1">
            <v>1</v>
          </cell>
        </row>
      </sheetData>
      <sheetData sheetId="6"/>
      <sheetData sheetId="7"/>
      <sheetData sheetId="8"/>
      <sheetData sheetId="9"/>
      <sheetData sheetId="10"/>
      <sheetData sheetId="11"/>
      <sheetData sheetId="12"/>
      <sheetData sheetId="13"/>
      <sheetData sheetId="14"/>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ntu"/>
      <sheetName val="DASH"/>
      <sheetName val="Alat"/>
      <sheetName val="Overhead"/>
      <sheetName val="Cost"/>
      <sheetName val="Analisa"/>
      <sheetName val="Sheet1"/>
      <sheetName val="Final Sumary"/>
      <sheetName val="Preliminaries"/>
      <sheetName val="Bill No. 2"/>
      <sheetName val="Bill No. 3"/>
      <sheetName val="Bill No. 4"/>
      <sheetName val="Bill No. 5"/>
      <sheetName val="Bill No. 6"/>
      <sheetName val="Bill No. 7"/>
    </sheetNames>
    <sheetDataSet>
      <sheetData sheetId="0"/>
      <sheetData sheetId="1"/>
      <sheetData sheetId="2"/>
      <sheetData sheetId="3"/>
      <sheetData sheetId="4"/>
      <sheetData sheetId="5">
        <row r="1">
          <cell r="L1">
            <v>1</v>
          </cell>
        </row>
      </sheetData>
      <sheetData sheetId="6"/>
      <sheetData sheetId="7"/>
      <sheetData sheetId="8"/>
      <sheetData sheetId="9"/>
      <sheetData sheetId="10"/>
      <sheetData sheetId="11"/>
      <sheetData sheetId="12"/>
      <sheetData sheetId="13"/>
      <sheetData sheetId="14"/>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RRY"/>
      <sheetName val="HRG UP.BHN"/>
      <sheetName val="ANALISA ALAT"/>
      <sheetName val="DIV.1"/>
      <sheetName val="DIV.2"/>
      <sheetName val="DIV. 3"/>
      <sheetName val="DIV.4"/>
      <sheetName val="DIV.5"/>
      <sheetName val="DIV.6"/>
      <sheetName val="DIV.7"/>
      <sheetName val="DIV.8"/>
      <sheetName val="DIV.10"/>
      <sheetName val="REKAP"/>
      <sheetName val="BOQ"/>
      <sheetName val="UMUM"/>
      <sheetName val="Daftar stn qty "/>
      <sheetName val="REKAP BAHAN REALISASI"/>
      <sheetName val="REKAP BAHAN BOW"/>
      <sheetName val="konsultan"/>
      <sheetName val="jadwal"/>
      <sheetName val="fisik ulang"/>
      <sheetName val="BAG-2"/>
      <sheetName val="BAG_2"/>
      <sheetName val="CAT_HRG"/>
      <sheetName val="BAG-1"/>
      <sheetName val="BAG-3"/>
      <sheetName val="BAG-4"/>
      <sheetName val="BAG-5"/>
      <sheetName val="BAG-6"/>
      <sheetName val="BAG-7"/>
      <sheetName val="BAG-8"/>
      <sheetName val="BAG-9"/>
      <sheetName val="BAG-10"/>
      <sheetName val="BAG-11"/>
      <sheetName val="BAG-12"/>
      <sheetName val="BAG-13"/>
      <sheetName val="TOTAL"/>
      <sheetName val="GRAND TOTAL"/>
      <sheetName val="[BQ-PS&amp;A.xlsÝCAT_HRG"/>
      <sheetName val="Week (2)"/>
      <sheetName val="A"/>
      <sheetName val="PAD-F"/>
      <sheetName val="Mall"/>
      <sheetName val="DAFTAR 7"/>
      <sheetName val="DAFTAR_8"/>
      <sheetName val="DAF_1"/>
      <sheetName val="Material"/>
      <sheetName val="Bag_1"/>
      <sheetName val="304-06"/>
      <sheetName val="304_06"/>
      <sheetName val="data grafik"/>
      <sheetName val="Cover"/>
      <sheetName val="HRG BHN"/>
      <sheetName val="SAT-BHN"/>
      <sheetName val="Fill this out first___"/>
      <sheetName val="_BQ-PS&amp;A.xlsÝCAT_HRG"/>
      <sheetName val="Cover Daf_2"/>
      <sheetName val="Anl"/>
      <sheetName val="I_KAMAR"/>
      <sheetName val="Analisa"/>
      <sheetName val="BQ"/>
      <sheetName val="DivVII"/>
      <sheetName val="DAFTAR HARGA"/>
      <sheetName val="LAMP_AB "/>
      <sheetName val="TE TS FA LAN MATV"/>
      <sheetName val="hsd"/>
      <sheetName val="anal_h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2 Um"/>
      <sheetName val="Div.3.1"/>
      <sheetName val="Anals ALT"/>
      <sheetName val="Div.3.2"/>
      <sheetName val="Div.3.2 (2)"/>
      <sheetName val="Div.3.3"/>
      <sheetName val="Div.3.3 (2)"/>
      <sheetName val="Div.3.4"/>
      <sheetName val="Div.3.5"/>
      <sheetName val="NP 3.5"/>
      <sheetName val="Div.3.6"/>
      <sheetName val="NP 3.7"/>
      <sheetName val="Div.3.7"/>
      <sheetName val="JM"/>
      <sheetName val="Schedule"/>
      <sheetName val="Upah ,bahan"/>
      <sheetName val="Surat"/>
      <sheetName val="Kuantitas"/>
      <sheetName val="Rekap"/>
      <sheetName val="Anal (2)"/>
      <sheetName val="Alat"/>
      <sheetName val="Anl. Cerck"/>
      <sheetName val="COVER"/>
      <sheetName val="ALAMT"/>
      <sheetName val="Anl.Bata"/>
      <sheetName val="Anl. Jemb.Kayu"/>
      <sheetName val="Turap beton"/>
      <sheetName val="A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7">
          <cell r="H37">
            <v>15225333200</v>
          </cell>
        </row>
        <row r="39">
          <cell r="C39" t="str">
            <v>Lima  Belas Milyar Dua Ratus Dua  Puluh Lima  Juta Tiga Ratus Tiga  Puluh Tiga  Ribu Dua Ratus Rupiah</v>
          </cell>
        </row>
        <row r="47">
          <cell r="F47" t="str">
            <v>PT. PAYUNG PUSAKA NEGERI</v>
          </cell>
        </row>
        <row r="53">
          <cell r="F53" t="str">
            <v>LAILA MAWADAH</v>
          </cell>
        </row>
        <row r="54">
          <cell r="F54" t="str">
            <v>Direktur</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AT"/>
      <sheetName val="PP"/>
      <sheetName val="BAU"/>
      <sheetName val="RUPA"/>
      <sheetName val="BANK"/>
      <sheetName val="PEK-SUB"/>
      <sheetName val="MPU"/>
      <sheetName val="DASHB"/>
      <sheetName val="schedule"/>
      <sheetName val="Rekap1"/>
      <sheetName val="Rekap2"/>
      <sheetName val="AN-PERS-1"/>
      <sheetName val="AN-PERS-2"/>
      <sheetName val="DIV-3"/>
      <sheetName val="TP"/>
      <sheetName val="BETON"/>
      <sheetName val="BOREPILE"/>
      <sheetName val="BETON BOREPILE"/>
      <sheetName val="BASICP"/>
    </sheetNames>
    <sheetDataSet>
      <sheetData sheetId="0"/>
      <sheetData sheetId="1"/>
      <sheetData sheetId="2"/>
      <sheetData sheetId="3"/>
      <sheetData sheetId="4"/>
      <sheetData sheetId="5"/>
      <sheetData sheetId="6"/>
      <sheetData sheetId="7">
        <row r="74">
          <cell r="J74" t="str">
            <v>Pekanbaru, 28 Agustus 2008</v>
          </cell>
        </row>
        <row r="81">
          <cell r="F81" t="str">
            <v>Ir. Adi Sutrisno</v>
          </cell>
        </row>
        <row r="82">
          <cell r="F82" t="str">
            <v>Kepala Cabang</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LBR1"/>
      <sheetName val="LBR2"/>
      <sheetName val="LBR3"/>
      <sheetName val="LBR4"/>
      <sheetName val="LBR5"/>
      <sheetName val="SPT1"/>
      <sheetName val="SPT2"/>
    </sheetNames>
    <sheetDataSet>
      <sheetData sheetId="0">
        <row r="4">
          <cell r="C4">
            <v>2004</v>
          </cell>
        </row>
        <row r="7">
          <cell r="C7" t="str">
            <v>02.319.431.9-005.000</v>
          </cell>
        </row>
        <row r="12">
          <cell r="C12" t="str">
            <v>0111</v>
          </cell>
        </row>
        <row r="13">
          <cell r="C13" t="str">
            <v>100</v>
          </cell>
        </row>
      </sheetData>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gan (2)"/>
      <sheetName val="JADWAL (2)"/>
      <sheetName val="T.AHLI"/>
      <sheetName val="anal Jemb"/>
      <sheetName val="Div.2 Um"/>
      <sheetName val="Div.3.4"/>
      <sheetName val="Div.3.6"/>
      <sheetName val="Sched3"/>
      <sheetName val="Mutu3"/>
      <sheetName val="Mutu5"/>
      <sheetName val="Sched5"/>
      <sheetName val="ALAMT"/>
      <sheetName val="COVER"/>
      <sheetName val="Personil"/>
      <sheetName val="Mutu4"/>
      <sheetName val="Alat "/>
      <sheetName val="Bagan"/>
      <sheetName val="JADWAL"/>
      <sheetName val="Sched4"/>
      <sheetName val="Div.3.1"/>
      <sheetName val="Div.3.1a"/>
      <sheetName val="Div.3.3"/>
      <sheetName val="Div.3.3 (2)"/>
      <sheetName val="Div.3.7"/>
      <sheetName val="Div.3.5"/>
      <sheetName val="Anal.Form"/>
      <sheetName val="Kuantitas"/>
      <sheetName val="Rekap"/>
      <sheetName val="Surat"/>
      <sheetName val="Peralatan"/>
      <sheetName val="Upah + Bahan"/>
      <sheetName val="Upah ,bahan (3)"/>
      <sheetName val="Upah ,bahan"/>
      <sheetName val="Kuantitas (2)"/>
      <sheetName val="Anal"/>
      <sheetName val="Div.3.2"/>
      <sheetName val="Upah+Bahan"/>
      <sheetName val="Alat"/>
      <sheetName val="Hrg.Alat"/>
      <sheetName val="PNWR"/>
      <sheetName val="Anl. Cerck"/>
      <sheetName val="Anl. Pas. Bata"/>
      <sheetName val="Anl. Jemb.Kayu"/>
      <sheetName val="Turap beton"/>
      <sheetName val="Upah ,bahan (2)"/>
      <sheetName val="DafAlat"/>
      <sheetName val="DafTna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sheetData sheetId="31" refreshError="1"/>
      <sheetData sheetId="32">
        <row r="26">
          <cell r="G26">
            <v>7857.1428571428569</v>
          </cell>
        </row>
      </sheetData>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Sheet3"/>
      <sheetName val="REKAPITULASI sb"/>
      <sheetName val="REKAPITULASI"/>
      <sheetName val="QUANTITY KB"/>
      <sheetName val="QUANTITY SB"/>
      <sheetName val="ANALISA"/>
      <sheetName val="BAHAN+UPAH"/>
      <sheetName val="Hurup"/>
    </sheetNames>
    <sheetDataSet>
      <sheetData sheetId="0" refreshError="1"/>
      <sheetData sheetId="1" refreshError="1"/>
      <sheetData sheetId="2" refreshError="1"/>
      <sheetData sheetId="3" refreshError="1"/>
      <sheetData sheetId="4" refreshError="1"/>
      <sheetData sheetId="5" refreshError="1">
        <row r="12">
          <cell r="C12" t="str">
            <v>PEKERJAAN PERSIAPAN</v>
          </cell>
        </row>
        <row r="13">
          <cell r="C13" t="str">
            <v>Papan nama proyek</v>
          </cell>
          <cell r="E13">
            <v>1</v>
          </cell>
          <cell r="F13">
            <v>1</v>
          </cell>
          <cell r="G13" t="str">
            <v>Ls</v>
          </cell>
          <cell r="H13">
            <v>750000</v>
          </cell>
          <cell r="I13">
            <v>750000</v>
          </cell>
        </row>
        <row r="14">
          <cell r="C14" t="str">
            <v>Penyiapan lokasi kerja</v>
          </cell>
          <cell r="E14">
            <v>1</v>
          </cell>
          <cell r="F14">
            <v>1</v>
          </cell>
          <cell r="G14" t="str">
            <v>Ls</v>
          </cell>
          <cell r="H14">
            <v>4000000</v>
          </cell>
          <cell r="I14">
            <v>4000000</v>
          </cell>
        </row>
        <row r="15">
          <cell r="C15" t="str">
            <v>Pengukuran</v>
          </cell>
          <cell r="E15">
            <v>1</v>
          </cell>
          <cell r="F15">
            <v>1</v>
          </cell>
          <cell r="G15" t="str">
            <v>Ls</v>
          </cell>
          <cell r="H15">
            <v>4500000</v>
          </cell>
          <cell r="I15">
            <v>4500000</v>
          </cell>
        </row>
        <row r="16">
          <cell r="C16" t="str">
            <v>Pemasangan bouplank</v>
          </cell>
          <cell r="E16">
            <v>1</v>
          </cell>
          <cell r="F16">
            <v>1</v>
          </cell>
          <cell r="G16" t="str">
            <v>Ls</v>
          </cell>
          <cell r="H16">
            <v>3844076.5000000005</v>
          </cell>
          <cell r="I16">
            <v>3844076.5000000005</v>
          </cell>
        </row>
        <row r="17">
          <cell r="C17" t="str">
            <v>Mobilisasi &amp; demobilisasi</v>
          </cell>
          <cell r="E17">
            <v>1</v>
          </cell>
          <cell r="F17">
            <v>1</v>
          </cell>
          <cell r="G17" t="str">
            <v>Ls</v>
          </cell>
          <cell r="H17">
            <v>660000</v>
          </cell>
          <cell r="I17">
            <v>660000</v>
          </cell>
        </row>
        <row r="19">
          <cell r="C19" t="str">
            <v>PEKERJAAN KONSTRUKSI DERMAGA</v>
          </cell>
        </row>
        <row r="20">
          <cell r="C20" t="str">
            <v>Pek. Pengadaan cerocok kayu nibung L=8 m Dia. 10-15 CM</v>
          </cell>
          <cell r="E20">
            <v>102</v>
          </cell>
          <cell r="F20">
            <v>102</v>
          </cell>
          <cell r="G20" t="str">
            <v>btg</v>
          </cell>
          <cell r="H20">
            <v>122000</v>
          </cell>
          <cell r="I20">
            <v>12444000</v>
          </cell>
        </row>
        <row r="21">
          <cell r="C21" t="str">
            <v>Pemancangan cerocok</v>
          </cell>
          <cell r="E21">
            <v>102</v>
          </cell>
          <cell r="F21">
            <v>102</v>
          </cell>
          <cell r="G21" t="str">
            <v>btg</v>
          </cell>
          <cell r="H21">
            <v>198550.00000000003</v>
          </cell>
          <cell r="I21">
            <v>20252100.000000004</v>
          </cell>
        </row>
        <row r="22">
          <cell r="C22" t="str">
            <v>Pekerjaan Breasing balok kayu 6/12</v>
          </cell>
          <cell r="E22">
            <v>2.1707999999999998</v>
          </cell>
          <cell r="F22">
            <v>2.1799999999999997</v>
          </cell>
          <cell r="G22" t="str">
            <v>m3</v>
          </cell>
          <cell r="H22">
            <v>3747920.0000000005</v>
          </cell>
          <cell r="I22">
            <v>8170465.5999999996</v>
          </cell>
        </row>
        <row r="23">
          <cell r="C23" t="str">
            <v>Pekerjaan balok apit 6/12</v>
          </cell>
          <cell r="E23">
            <v>1.08</v>
          </cell>
          <cell r="F23">
            <v>1.08</v>
          </cell>
          <cell r="G23" t="str">
            <v>m3</v>
          </cell>
          <cell r="H23">
            <v>3643282.5000000005</v>
          </cell>
          <cell r="I23">
            <v>3934745.1000000006</v>
          </cell>
        </row>
        <row r="24">
          <cell r="C24" t="str">
            <v>Pekerjaan gelagar melintang</v>
          </cell>
          <cell r="E24">
            <v>0.54</v>
          </cell>
          <cell r="F24">
            <v>0.54</v>
          </cell>
          <cell r="G24" t="str">
            <v>m3</v>
          </cell>
          <cell r="H24">
            <v>3643282.5000000005</v>
          </cell>
          <cell r="I24">
            <v>1967372.5500000003</v>
          </cell>
        </row>
        <row r="25">
          <cell r="C25" t="str">
            <v>Pekerjaan gelagar memanjang 6/12</v>
          </cell>
          <cell r="E25">
            <v>1.2096</v>
          </cell>
          <cell r="F25">
            <v>1.21</v>
          </cell>
          <cell r="G25" t="str">
            <v>m3</v>
          </cell>
          <cell r="H25">
            <v>3643282.5000000005</v>
          </cell>
          <cell r="I25">
            <v>4408371.8250000002</v>
          </cell>
        </row>
        <row r="26">
          <cell r="C26" t="str">
            <v>Pekerjaan papan lantai dan tangga t=3.81 cm</v>
          </cell>
          <cell r="E26">
            <v>5.0387249999999995</v>
          </cell>
          <cell r="F26">
            <v>5.04</v>
          </cell>
          <cell r="G26" t="str">
            <v>m3</v>
          </cell>
          <cell r="H26">
            <v>3747920.0000000005</v>
          </cell>
          <cell r="I26">
            <v>18889516.800000001</v>
          </cell>
        </row>
        <row r="27">
          <cell r="C27" t="str">
            <v>Pekerjaan leuning balok kayu 5/10</v>
          </cell>
          <cell r="E27">
            <v>0.38500000000000006</v>
          </cell>
          <cell r="F27">
            <v>0.39</v>
          </cell>
          <cell r="G27" t="str">
            <v>m3</v>
          </cell>
          <cell r="H27">
            <v>3351683.5000000005</v>
          </cell>
          <cell r="I27">
            <v>1307156.5650000002</v>
          </cell>
        </row>
        <row r="28">
          <cell r="C28" t="str">
            <v>Pek. Residu</v>
          </cell>
          <cell r="E28">
            <v>538.46692913385823</v>
          </cell>
          <cell r="F28">
            <v>538.47</v>
          </cell>
          <cell r="G28" t="str">
            <v>m2</v>
          </cell>
          <cell r="H28">
            <v>15408.250000000002</v>
          </cell>
          <cell r="I28">
            <v>8296880.3775000013</v>
          </cell>
        </row>
        <row r="29">
          <cell r="C29" t="str">
            <v>Pek. Plat ikat t=3mm</v>
          </cell>
          <cell r="E29">
            <v>102</v>
          </cell>
          <cell r="F29">
            <v>102</v>
          </cell>
          <cell r="G29" t="str">
            <v>bh</v>
          </cell>
          <cell r="H29">
            <v>27500</v>
          </cell>
          <cell r="I29">
            <v>2805000</v>
          </cell>
        </row>
        <row r="30">
          <cell r="C30" t="str">
            <v>Pek. Mur, cleam dan baut</v>
          </cell>
          <cell r="E30">
            <v>470</v>
          </cell>
          <cell r="F30">
            <v>470</v>
          </cell>
          <cell r="G30" t="str">
            <v>set</v>
          </cell>
          <cell r="H30">
            <v>12837.000000000002</v>
          </cell>
          <cell r="I30">
            <v>6033390.0000000009</v>
          </cell>
        </row>
        <row r="33">
          <cell r="C33" t="str">
            <v>PEKERJAAN KONSTRUKSI JEMBATAN PENGHUBUNG BANGUNAN FASILITAS</v>
          </cell>
        </row>
        <row r="36">
          <cell r="C36" t="str">
            <v>Pek. Pengadaan cerocok kayu nibung L=8 m Dia. 10-15 CM</v>
          </cell>
          <cell r="E36">
            <v>20</v>
          </cell>
          <cell r="F36">
            <v>30</v>
          </cell>
          <cell r="G36" t="str">
            <v>btg</v>
          </cell>
          <cell r="H36">
            <v>122000</v>
          </cell>
          <cell r="I36">
            <v>3660000</v>
          </cell>
        </row>
        <row r="37">
          <cell r="C37" t="str">
            <v>Pemancangan cerocok</v>
          </cell>
          <cell r="E37">
            <v>20</v>
          </cell>
          <cell r="F37">
            <v>30</v>
          </cell>
          <cell r="G37" t="str">
            <v>btg</v>
          </cell>
          <cell r="H37">
            <v>198550.00000000003</v>
          </cell>
          <cell r="I37">
            <v>5956500.0000000009</v>
          </cell>
        </row>
        <row r="38">
          <cell r="C38" t="str">
            <v>Pekerjaan Breasing balok kayu 6/12</v>
          </cell>
          <cell r="E38">
            <v>0.64799999999999991</v>
          </cell>
          <cell r="F38">
            <v>0.65</v>
          </cell>
          <cell r="G38" t="str">
            <v>m3</v>
          </cell>
          <cell r="H38">
            <v>3747920.0000000005</v>
          </cell>
          <cell r="I38">
            <v>2436148.0000000005</v>
          </cell>
        </row>
        <row r="39">
          <cell r="C39" t="str">
            <v>Pekerjaan balok apit 6/12</v>
          </cell>
          <cell r="E39">
            <v>0.21599999999999997</v>
          </cell>
          <cell r="F39">
            <v>0.22</v>
          </cell>
          <cell r="G39" t="str">
            <v>m3</v>
          </cell>
          <cell r="H39">
            <v>3643282.5000000005</v>
          </cell>
          <cell r="I39">
            <v>801522.15000000014</v>
          </cell>
        </row>
        <row r="40">
          <cell r="C40" t="str">
            <v>Pekerjaan gelagar memanjang 6/12</v>
          </cell>
          <cell r="E40">
            <v>0.24479999999999999</v>
          </cell>
          <cell r="F40">
            <v>0.25</v>
          </cell>
          <cell r="G40" t="str">
            <v>m3</v>
          </cell>
          <cell r="H40">
            <v>3643282.5000000005</v>
          </cell>
          <cell r="I40">
            <v>910820.62500000012</v>
          </cell>
        </row>
        <row r="41">
          <cell r="C41" t="str">
            <v>Pekerjaan papan lantai dan tangga t=3.81 cm</v>
          </cell>
          <cell r="E41">
            <v>1.143</v>
          </cell>
          <cell r="F41">
            <v>1.1499999999999999</v>
          </cell>
          <cell r="G41" t="str">
            <v>m3</v>
          </cell>
          <cell r="H41">
            <v>3747920.0000000005</v>
          </cell>
          <cell r="I41">
            <v>4310108</v>
          </cell>
        </row>
        <row r="42">
          <cell r="C42" t="str">
            <v>Pekerjaan leuning balok kayu 5/10</v>
          </cell>
          <cell r="E42">
            <v>0.11500000000000002</v>
          </cell>
          <cell r="F42">
            <v>0.12</v>
          </cell>
          <cell r="G42" t="str">
            <v>m3</v>
          </cell>
          <cell r="H42">
            <v>3351683.5000000005</v>
          </cell>
          <cell r="I42">
            <v>402202.02</v>
          </cell>
        </row>
        <row r="43">
          <cell r="C43" t="str">
            <v>Pek. Residu</v>
          </cell>
          <cell r="E43">
            <v>105.44</v>
          </cell>
          <cell r="F43">
            <v>105.44</v>
          </cell>
          <cell r="G43" t="str">
            <v>m2</v>
          </cell>
          <cell r="H43">
            <v>15408.250000000002</v>
          </cell>
          <cell r="I43">
            <v>1624645.8800000001</v>
          </cell>
        </row>
        <row r="44">
          <cell r="C44" t="str">
            <v>Pek. Mur, cleam dan baut</v>
          </cell>
          <cell r="E44">
            <v>100</v>
          </cell>
          <cell r="F44">
            <v>100</v>
          </cell>
          <cell r="G44" t="str">
            <v>set</v>
          </cell>
          <cell r="H44">
            <v>12837.000000000002</v>
          </cell>
          <cell r="I44">
            <v>1283700.0000000002</v>
          </cell>
        </row>
        <row r="47">
          <cell r="C47" t="str">
            <v>PEKERJAAN PEMBANGUNAN MUSHOLLA</v>
          </cell>
        </row>
        <row r="48">
          <cell r="C48" t="str">
            <v>Pondasi Umpak Beton</v>
          </cell>
          <cell r="E48">
            <v>12</v>
          </cell>
          <cell r="F48">
            <v>12</v>
          </cell>
          <cell r="G48" t="str">
            <v>bh</v>
          </cell>
          <cell r="H48">
            <v>125000</v>
          </cell>
          <cell r="I48">
            <v>1500000</v>
          </cell>
        </row>
        <row r="49">
          <cell r="C49" t="str">
            <v>Pek. Pengadaan cerocok kayu nibung L=8 m Dia. 10-15 CM</v>
          </cell>
          <cell r="F49">
            <v>12</v>
          </cell>
          <cell r="G49" t="str">
            <v>bh</v>
          </cell>
          <cell r="H49">
            <v>122000</v>
          </cell>
          <cell r="I49">
            <v>1464000</v>
          </cell>
        </row>
        <row r="50">
          <cell r="C50" t="str">
            <v>Pemancangan cerocok</v>
          </cell>
          <cell r="F50">
            <v>12</v>
          </cell>
          <cell r="G50" t="str">
            <v>bh</v>
          </cell>
          <cell r="H50">
            <v>198550.00000000003</v>
          </cell>
          <cell r="I50">
            <v>2382600.0000000005</v>
          </cell>
        </row>
        <row r="51">
          <cell r="C51" t="str">
            <v>Pek. Pas Tiang 6/12</v>
          </cell>
          <cell r="E51">
            <v>0.28008</v>
          </cell>
          <cell r="F51">
            <v>0.29000000000000004</v>
          </cell>
          <cell r="G51" t="str">
            <v>M3</v>
          </cell>
          <cell r="H51">
            <v>3747920.0000000005</v>
          </cell>
          <cell r="I51">
            <v>1086896.8000000003</v>
          </cell>
        </row>
        <row r="52">
          <cell r="C52" t="str">
            <v>Pek. Pas. Balok Lantai 6/12</v>
          </cell>
          <cell r="E52">
            <v>0.22288463999999997</v>
          </cell>
          <cell r="F52">
            <v>0.23</v>
          </cell>
          <cell r="G52" t="str">
            <v>M3</v>
          </cell>
          <cell r="H52">
            <v>3643282.5000000005</v>
          </cell>
          <cell r="I52">
            <v>837954.97500000009</v>
          </cell>
        </row>
        <row r="53">
          <cell r="C53" t="str">
            <v>Pek. Pas Balok Reng dan peminggang 5/10</v>
          </cell>
          <cell r="E53">
            <v>0.19439999999999999</v>
          </cell>
          <cell r="F53">
            <v>0.2</v>
          </cell>
          <cell r="G53" t="str">
            <v>M3</v>
          </cell>
          <cell r="H53">
            <v>3643282.5000000005</v>
          </cell>
          <cell r="I53">
            <v>728656.50000000012</v>
          </cell>
        </row>
        <row r="54">
          <cell r="C54" t="str">
            <v>Pek. Pas Papan Lantai 1"</v>
          </cell>
          <cell r="E54">
            <v>0.30479999999999996</v>
          </cell>
          <cell r="F54">
            <v>0.31</v>
          </cell>
          <cell r="G54" t="str">
            <v>M3</v>
          </cell>
          <cell r="H54">
            <v>3747920.0000000005</v>
          </cell>
          <cell r="I54">
            <v>1161855.2000000002</v>
          </cell>
        </row>
        <row r="55">
          <cell r="C55" t="str">
            <v>Pek Pas. Dinding Papan 2 cm</v>
          </cell>
          <cell r="E55">
            <v>0.3</v>
          </cell>
          <cell r="F55">
            <v>0.3</v>
          </cell>
          <cell r="G55" t="str">
            <v>M3</v>
          </cell>
          <cell r="H55">
            <v>3747920.0000000005</v>
          </cell>
          <cell r="I55">
            <v>1124376</v>
          </cell>
        </row>
        <row r="56">
          <cell r="C56" t="str">
            <v>Pek. Pas Realing 4/6</v>
          </cell>
          <cell r="E56">
            <v>0.19</v>
          </cell>
          <cell r="F56">
            <v>0.19</v>
          </cell>
          <cell r="G56" t="str">
            <v>M3</v>
          </cell>
          <cell r="H56">
            <v>3747920.0000000005</v>
          </cell>
          <cell r="I56">
            <v>712104.8</v>
          </cell>
        </row>
        <row r="57">
          <cell r="C57" t="str">
            <v>Pek. Pas Kuda-kuda kayu 5/10</v>
          </cell>
          <cell r="E57">
            <v>0.24</v>
          </cell>
          <cell r="F57">
            <v>0.24</v>
          </cell>
          <cell r="G57" t="str">
            <v>M3</v>
          </cell>
          <cell r="H57">
            <v>3747920.0000000005</v>
          </cell>
          <cell r="I57">
            <v>899500.8</v>
          </cell>
        </row>
        <row r="58">
          <cell r="C58" t="str">
            <v>Pek. Rangka plafond</v>
          </cell>
          <cell r="F58">
            <v>41.4</v>
          </cell>
          <cell r="G58" t="str">
            <v>M2</v>
          </cell>
          <cell r="H58">
            <v>34650</v>
          </cell>
          <cell r="I58">
            <v>1434510</v>
          </cell>
        </row>
        <row r="59">
          <cell r="C59" t="str">
            <v>Pek. Plafond Triplek 4 mm</v>
          </cell>
          <cell r="F59">
            <v>41.4</v>
          </cell>
          <cell r="G59" t="str">
            <v>M2</v>
          </cell>
          <cell r="H59">
            <v>38775</v>
          </cell>
          <cell r="I59">
            <v>1605285</v>
          </cell>
        </row>
        <row r="60">
          <cell r="C60" t="str">
            <v>Pek. Pas atap seng Zinkcullum</v>
          </cell>
          <cell r="E60">
            <v>30.668846299352918</v>
          </cell>
          <cell r="F60">
            <v>30.67</v>
          </cell>
          <cell r="G60" t="str">
            <v>M2</v>
          </cell>
          <cell r="H60">
            <v>50000</v>
          </cell>
          <cell r="I60">
            <v>1533500</v>
          </cell>
        </row>
        <row r="61">
          <cell r="C61" t="str">
            <v>Pek. Pengecatan dengan cat minyak</v>
          </cell>
          <cell r="E61">
            <v>24</v>
          </cell>
          <cell r="F61">
            <v>24</v>
          </cell>
          <cell r="G61" t="str">
            <v>M2</v>
          </cell>
          <cell r="H61">
            <v>15408.250000000002</v>
          </cell>
          <cell r="I61">
            <v>369798.00000000006</v>
          </cell>
        </row>
        <row r="63">
          <cell r="C63" t="str">
            <v>PEKERJAAN PEMBANGUNAN GARDU PERTEMUAN</v>
          </cell>
        </row>
        <row r="64">
          <cell r="C64" t="str">
            <v>Pondasi Umpak Beton</v>
          </cell>
          <cell r="E64">
            <v>26</v>
          </cell>
          <cell r="F64">
            <v>26</v>
          </cell>
          <cell r="G64" t="str">
            <v>bh</v>
          </cell>
          <cell r="H64">
            <v>125000</v>
          </cell>
          <cell r="I64">
            <v>3250000</v>
          </cell>
        </row>
        <row r="65">
          <cell r="C65" t="str">
            <v>Pek. Pengadaan cerocok kayu nibung L=8 m Dia. 10-15 CM</v>
          </cell>
          <cell r="E65">
            <v>26</v>
          </cell>
          <cell r="F65">
            <v>26</v>
          </cell>
          <cell r="G65" t="str">
            <v>bh</v>
          </cell>
          <cell r="H65">
            <v>122000</v>
          </cell>
          <cell r="I65">
            <v>3172000</v>
          </cell>
        </row>
        <row r="66">
          <cell r="C66" t="str">
            <v>Pemancangan cerocok</v>
          </cell>
          <cell r="E66">
            <v>26</v>
          </cell>
          <cell r="F66">
            <v>26</v>
          </cell>
          <cell r="G66" t="str">
            <v>bh</v>
          </cell>
          <cell r="H66">
            <v>198550.00000000003</v>
          </cell>
          <cell r="I66">
            <v>5162300.0000000009</v>
          </cell>
        </row>
        <row r="67">
          <cell r="C67" t="str">
            <v>Pek. Pengadaan cerocok kayu nibung L=8 m Dia. 10-15 CM</v>
          </cell>
          <cell r="E67">
            <v>0.61343999999999999</v>
          </cell>
          <cell r="F67">
            <v>0.62</v>
          </cell>
          <cell r="G67" t="str">
            <v>m3</v>
          </cell>
          <cell r="H67">
            <v>3747920.0000000005</v>
          </cell>
          <cell r="I67">
            <v>2323710.4000000004</v>
          </cell>
        </row>
        <row r="68">
          <cell r="C68" t="str">
            <v>Pek. Pas. Balok Lantai 6/12</v>
          </cell>
          <cell r="E68">
            <v>0.45950399999999991</v>
          </cell>
          <cell r="F68">
            <v>0.46</v>
          </cell>
          <cell r="G68" t="str">
            <v>m3</v>
          </cell>
          <cell r="H68">
            <v>3643282.5000000005</v>
          </cell>
          <cell r="I68">
            <v>1675909.9500000002</v>
          </cell>
        </row>
        <row r="69">
          <cell r="C69" t="str">
            <v>Pek. Pas Balok Reng dan peminggang 5/10</v>
          </cell>
          <cell r="E69">
            <v>0.35438399999999998</v>
          </cell>
          <cell r="F69">
            <v>0.36</v>
          </cell>
          <cell r="G69" t="str">
            <v>m3</v>
          </cell>
          <cell r="H69">
            <v>3643282.5000000005</v>
          </cell>
          <cell r="I69">
            <v>1311581.7000000002</v>
          </cell>
        </row>
        <row r="70">
          <cell r="C70" t="str">
            <v>Pek. Pas Papan Lantai 1"</v>
          </cell>
          <cell r="E70">
            <v>0.97566479999999989</v>
          </cell>
          <cell r="F70">
            <v>0.98</v>
          </cell>
          <cell r="G70" t="str">
            <v>m3</v>
          </cell>
          <cell r="H70">
            <v>3747920.0000000005</v>
          </cell>
          <cell r="I70">
            <v>3672961.6000000006</v>
          </cell>
        </row>
        <row r="71">
          <cell r="C71" t="str">
            <v>Pek Pas. Dinding Papan 2 cm</v>
          </cell>
          <cell r="E71">
            <v>1</v>
          </cell>
          <cell r="F71">
            <v>1</v>
          </cell>
          <cell r="G71" t="str">
            <v>m3</v>
          </cell>
          <cell r="H71">
            <v>3747920.0000000005</v>
          </cell>
          <cell r="I71">
            <v>3747920.0000000005</v>
          </cell>
        </row>
        <row r="72">
          <cell r="C72" t="str">
            <v>Pek. Pas Kuda-kuda kayu 6/12+ Gording</v>
          </cell>
          <cell r="E72">
            <v>0.74064096000000001</v>
          </cell>
          <cell r="F72">
            <v>0.75</v>
          </cell>
          <cell r="G72" t="str">
            <v>m3</v>
          </cell>
          <cell r="H72">
            <v>3747920.0000000005</v>
          </cell>
          <cell r="I72">
            <v>2810940.0000000005</v>
          </cell>
        </row>
        <row r="73">
          <cell r="C73" t="str">
            <v>Pek. Rangka plafond</v>
          </cell>
          <cell r="E73">
            <v>68.709999999999994</v>
          </cell>
          <cell r="F73">
            <v>68.709999999999994</v>
          </cell>
          <cell r="G73" t="str">
            <v>m2</v>
          </cell>
          <cell r="H73">
            <v>34650</v>
          </cell>
          <cell r="I73">
            <v>2380801.5</v>
          </cell>
        </row>
        <row r="74">
          <cell r="C74" t="str">
            <v>Pek. Plafond Triplek 4 mm</v>
          </cell>
          <cell r="E74">
            <v>68.709999999999994</v>
          </cell>
          <cell r="F74">
            <v>68.709999999999994</v>
          </cell>
          <cell r="G74" t="str">
            <v>m2</v>
          </cell>
          <cell r="H74">
            <v>38775</v>
          </cell>
          <cell r="I74">
            <v>2664230.2499999995</v>
          </cell>
        </row>
        <row r="75">
          <cell r="C75" t="str">
            <v>Pek. Pas atap seng Zinkcullum</v>
          </cell>
          <cell r="E75">
            <v>79.339500000000001</v>
          </cell>
          <cell r="F75">
            <v>79.34</v>
          </cell>
          <cell r="G75" t="str">
            <v>m2</v>
          </cell>
          <cell r="H75">
            <v>50000</v>
          </cell>
          <cell r="I75">
            <v>3967000</v>
          </cell>
        </row>
        <row r="76">
          <cell r="C76" t="str">
            <v>Pek. Pengecatan dengan cat minyak</v>
          </cell>
          <cell r="E76">
            <v>100</v>
          </cell>
          <cell r="F76">
            <v>100</v>
          </cell>
          <cell r="G76" t="str">
            <v>m2</v>
          </cell>
          <cell r="H76">
            <v>15408.250000000002</v>
          </cell>
          <cell r="I76">
            <v>1540825.0000000002</v>
          </cell>
        </row>
        <row r="78">
          <cell r="C78" t="str">
            <v>PEKERJAAN PEMBANGUNAN WC</v>
          </cell>
        </row>
        <row r="79">
          <cell r="C79" t="str">
            <v>Pek. Pengadaan cerocok kayu nibung L=8 m Dia. 10-15 CM</v>
          </cell>
          <cell r="E79">
            <v>11</v>
          </cell>
          <cell r="F79">
            <v>11</v>
          </cell>
          <cell r="G79" t="str">
            <v>Btg</v>
          </cell>
          <cell r="H79">
            <v>122000</v>
          </cell>
          <cell r="I79">
            <v>1342000</v>
          </cell>
        </row>
        <row r="80">
          <cell r="C80" t="str">
            <v xml:space="preserve">Pek. Pemancangan Cerocok kayu </v>
          </cell>
          <cell r="E80">
            <v>11</v>
          </cell>
          <cell r="F80">
            <v>11</v>
          </cell>
          <cell r="G80" t="str">
            <v>Ttk</v>
          </cell>
          <cell r="H80">
            <v>198550.00000000003</v>
          </cell>
          <cell r="I80">
            <v>2184050.0000000005</v>
          </cell>
        </row>
        <row r="81">
          <cell r="C81" t="str">
            <v>Pek. Pas Balok Lantai 6/12</v>
          </cell>
          <cell r="E81">
            <v>0.20726496</v>
          </cell>
          <cell r="F81">
            <v>0.21000000000000002</v>
          </cell>
          <cell r="G81" t="str">
            <v>M3</v>
          </cell>
          <cell r="H81">
            <v>3747920.0000000005</v>
          </cell>
          <cell r="I81">
            <v>787063.20000000019</v>
          </cell>
        </row>
        <row r="82">
          <cell r="C82" t="str">
            <v>Pek. Pas Balok 5/10</v>
          </cell>
          <cell r="E82">
            <v>0.20475100000000002</v>
          </cell>
          <cell r="F82">
            <v>0.21000000000000002</v>
          </cell>
          <cell r="G82" t="str">
            <v>M3</v>
          </cell>
          <cell r="H82">
            <v>3643282.5000000005</v>
          </cell>
          <cell r="I82">
            <v>765089.32500000019</v>
          </cell>
        </row>
        <row r="83">
          <cell r="C83" t="str">
            <v>Pek. Pas Balok reng 4/6</v>
          </cell>
          <cell r="E83">
            <v>3.0719999999999997E-2</v>
          </cell>
          <cell r="F83">
            <v>0.04</v>
          </cell>
          <cell r="G83" t="str">
            <v>M3</v>
          </cell>
          <cell r="H83">
            <v>3643282.5000000005</v>
          </cell>
          <cell r="I83">
            <v>145731.30000000002</v>
          </cell>
        </row>
        <row r="84">
          <cell r="C84" t="str">
            <v>Pek. Pas Papan lantai t=1"</v>
          </cell>
          <cell r="E84">
            <v>0.281005</v>
          </cell>
          <cell r="F84">
            <v>0.29000000000000004</v>
          </cell>
          <cell r="G84" t="str">
            <v>M3</v>
          </cell>
          <cell r="H84">
            <v>3747920.0000000005</v>
          </cell>
          <cell r="I84">
            <v>1086896.8000000003</v>
          </cell>
        </row>
        <row r="85">
          <cell r="C85" t="str">
            <v>Pek. Pas Breasing 5/10</v>
          </cell>
          <cell r="E85">
            <v>0.21591700000000003</v>
          </cell>
          <cell r="F85">
            <v>0.22</v>
          </cell>
          <cell r="G85" t="str">
            <v>M2</v>
          </cell>
          <cell r="H85">
            <v>3643282.5000000005</v>
          </cell>
          <cell r="I85">
            <v>801522.15000000014</v>
          </cell>
        </row>
        <row r="86">
          <cell r="C86" t="str">
            <v>Pek. Pas dinding t=2 cm</v>
          </cell>
          <cell r="E86">
            <v>0.45652500000000001</v>
          </cell>
          <cell r="F86">
            <v>0.46</v>
          </cell>
          <cell r="G86" t="str">
            <v>M3</v>
          </cell>
          <cell r="H86">
            <v>3747920.0000000005</v>
          </cell>
          <cell r="I86">
            <v>1724043.2000000002</v>
          </cell>
        </row>
        <row r="87">
          <cell r="C87" t="str">
            <v>Pek. Pas pintu papan + engsel 4"</v>
          </cell>
          <cell r="E87">
            <v>2</v>
          </cell>
          <cell r="F87">
            <v>2</v>
          </cell>
          <cell r="G87" t="str">
            <v>Unit</v>
          </cell>
          <cell r="H87">
            <v>450000</v>
          </cell>
          <cell r="I87">
            <v>900000</v>
          </cell>
        </row>
        <row r="88">
          <cell r="C88" t="str">
            <v>Pek. Pas atap seng Zinkcullum</v>
          </cell>
          <cell r="E88">
            <v>10.24</v>
          </cell>
          <cell r="F88">
            <v>10.24</v>
          </cell>
          <cell r="G88" t="str">
            <v>M2</v>
          </cell>
          <cell r="H88">
            <v>50000</v>
          </cell>
          <cell r="I88">
            <v>512000</v>
          </cell>
        </row>
        <row r="90">
          <cell r="C90" t="str">
            <v>PEKERJAAN TEMPAT PENGERINGAN IKAN</v>
          </cell>
        </row>
        <row r="91">
          <cell r="C91" t="str">
            <v>Pek. Pengadaan cerocok kayu nibung L=8 m Dia. 10-15 CM</v>
          </cell>
          <cell r="E91">
            <v>24</v>
          </cell>
          <cell r="F91">
            <v>24</v>
          </cell>
          <cell r="G91" t="str">
            <v>btg</v>
          </cell>
          <cell r="H91">
            <v>122000</v>
          </cell>
          <cell r="I91">
            <v>2928000</v>
          </cell>
        </row>
        <row r="92">
          <cell r="C92" t="str">
            <v>Pemancangan cerocok</v>
          </cell>
          <cell r="E92">
            <v>24</v>
          </cell>
          <cell r="F92">
            <v>24</v>
          </cell>
          <cell r="G92" t="str">
            <v>btg</v>
          </cell>
          <cell r="H92">
            <v>198550.00000000003</v>
          </cell>
          <cell r="I92">
            <v>4765200.0000000009</v>
          </cell>
        </row>
        <row r="93">
          <cell r="C93" t="str">
            <v>Pekerjaan Breasing balok kayu 6/12</v>
          </cell>
          <cell r="E93">
            <v>0.61943616000000001</v>
          </cell>
          <cell r="F93">
            <v>0.62</v>
          </cell>
          <cell r="G93" t="str">
            <v>m3</v>
          </cell>
          <cell r="H93">
            <v>3747920.0000000005</v>
          </cell>
          <cell r="I93">
            <v>2323710.4000000004</v>
          </cell>
        </row>
        <row r="94">
          <cell r="C94" t="str">
            <v>Pekerjaan balok apit 6/12</v>
          </cell>
          <cell r="E94">
            <v>0.32400000000000001</v>
          </cell>
          <cell r="F94">
            <v>0.33</v>
          </cell>
          <cell r="G94" t="str">
            <v>m3</v>
          </cell>
          <cell r="H94">
            <v>3643282.5000000005</v>
          </cell>
          <cell r="I94">
            <v>1202283.2250000003</v>
          </cell>
        </row>
        <row r="95">
          <cell r="C95" t="str">
            <v>Pekerjaan gelagar memanjang 6/12</v>
          </cell>
          <cell r="E95">
            <v>0.29915999999999998</v>
          </cell>
          <cell r="F95">
            <v>0.3</v>
          </cell>
          <cell r="G95" t="str">
            <v>m3</v>
          </cell>
          <cell r="H95">
            <v>3643282.5000000005</v>
          </cell>
          <cell r="I95">
            <v>1092984.75</v>
          </cell>
        </row>
        <row r="96">
          <cell r="C96" t="str">
            <v>Pekerjaan papan lantai dan tangga t=3.81 cm</v>
          </cell>
          <cell r="E96">
            <v>0.74152125000000002</v>
          </cell>
          <cell r="F96">
            <v>0.75</v>
          </cell>
          <cell r="G96" t="str">
            <v>m3</v>
          </cell>
          <cell r="H96">
            <v>3747920.0000000005</v>
          </cell>
          <cell r="I96">
            <v>2810940.0000000005</v>
          </cell>
        </row>
        <row r="97">
          <cell r="C97" t="str">
            <v>Pekerjaan leuning balok kayu 5/10</v>
          </cell>
          <cell r="E97">
            <v>0.12406200000000002</v>
          </cell>
          <cell r="F97">
            <v>0.13</v>
          </cell>
          <cell r="G97" t="str">
            <v>m3</v>
          </cell>
          <cell r="H97">
            <v>3351683.5000000005</v>
          </cell>
          <cell r="I97">
            <v>435718.8550000001</v>
          </cell>
        </row>
        <row r="98">
          <cell r="C98" t="str">
            <v>Pek. Residu</v>
          </cell>
          <cell r="E98">
            <v>108.49852799999999</v>
          </cell>
          <cell r="F98">
            <v>108.5</v>
          </cell>
          <cell r="G98" t="str">
            <v>m2</v>
          </cell>
          <cell r="H98">
            <v>15408.250000000002</v>
          </cell>
          <cell r="I98">
            <v>1671795.1250000002</v>
          </cell>
        </row>
        <row r="99">
          <cell r="C99" t="str">
            <v>Pek. Mur, cleam dan baut</v>
          </cell>
          <cell r="E99">
            <v>120</v>
          </cell>
          <cell r="F99">
            <v>120</v>
          </cell>
          <cell r="G99" t="str">
            <v>set</v>
          </cell>
          <cell r="H99">
            <v>12837.000000000002</v>
          </cell>
          <cell r="I99">
            <v>1540440.0000000002</v>
          </cell>
        </row>
        <row r="102">
          <cell r="C102" t="str">
            <v>PEKERJAAN LAIN-LAIN</v>
          </cell>
        </row>
        <row r="103">
          <cell r="C103" t="str">
            <v>Tangky Air kap. 1000 lt</v>
          </cell>
          <cell r="E103">
            <v>1</v>
          </cell>
          <cell r="F103">
            <v>1</v>
          </cell>
          <cell r="G103" t="str">
            <v>ls</v>
          </cell>
          <cell r="H103">
            <v>2000000</v>
          </cell>
          <cell r="I103">
            <v>2000000</v>
          </cell>
        </row>
        <row r="104">
          <cell r="C104" t="str">
            <v>Pekerjaan Fender sederhana</v>
          </cell>
          <cell r="I104">
            <v>0</v>
          </cell>
        </row>
        <row r="105">
          <cell r="C105" t="str">
            <v>- Pengadaan Cerucuk kayu nibung</v>
          </cell>
          <cell r="E105">
            <v>12</v>
          </cell>
          <cell r="F105">
            <v>12</v>
          </cell>
          <cell r="G105" t="str">
            <v>btg</v>
          </cell>
          <cell r="H105">
            <v>122000</v>
          </cell>
          <cell r="I105">
            <v>1464000</v>
          </cell>
        </row>
        <row r="106">
          <cell r="C106" t="str">
            <v>- Pemancangan cerocok</v>
          </cell>
          <cell r="E106">
            <v>12</v>
          </cell>
          <cell r="F106">
            <v>12</v>
          </cell>
          <cell r="G106" t="str">
            <v>btg</v>
          </cell>
          <cell r="H106">
            <v>198550.00000000003</v>
          </cell>
          <cell r="I106">
            <v>2382600.0000000005</v>
          </cell>
        </row>
        <row r="107">
          <cell r="C107" t="str">
            <v>- Balok kayu pengikat 6/12</v>
          </cell>
          <cell r="E107">
            <v>0.1152</v>
          </cell>
          <cell r="F107">
            <v>0.12</v>
          </cell>
          <cell r="G107" t="str">
            <v>m3</v>
          </cell>
          <cell r="H107">
            <v>3643282.5000000005</v>
          </cell>
          <cell r="I107">
            <v>437193.9</v>
          </cell>
        </row>
        <row r="108">
          <cell r="C108" t="str">
            <v>- Ban Bekas untuk fender</v>
          </cell>
          <cell r="E108">
            <v>12</v>
          </cell>
          <cell r="F108">
            <v>12</v>
          </cell>
          <cell r="G108" t="str">
            <v>bh</v>
          </cell>
          <cell r="H108">
            <v>150000</v>
          </cell>
          <cell r="I108">
            <v>1800000</v>
          </cell>
        </row>
      </sheetData>
      <sheetData sheetId="6" refreshError="1"/>
      <sheetData sheetId="7" refreshError="1"/>
      <sheetData sheetId="8" refreshError="1"/>
      <sheetData sheetId="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Sheet3"/>
      <sheetName val="REKAPITULASI sb"/>
      <sheetName val="REKAPITULASI"/>
      <sheetName val="QUANTITY KB"/>
      <sheetName val="QUANTITY SB"/>
      <sheetName val="ANALISA"/>
      <sheetName val="BAHAN+UPAH"/>
      <sheetName val="Hurup"/>
    </sheetNames>
    <sheetDataSet>
      <sheetData sheetId="0" refreshError="1"/>
      <sheetData sheetId="1" refreshError="1"/>
      <sheetData sheetId="2" refreshError="1"/>
      <sheetData sheetId="3" refreshError="1"/>
      <sheetData sheetId="4" refreshError="1"/>
      <sheetData sheetId="5" refreshError="1">
        <row r="12">
          <cell r="C12" t="str">
            <v>PEKERJAAN PERSIAPAN</v>
          </cell>
        </row>
        <row r="13">
          <cell r="C13" t="str">
            <v>Papan nama proyek</v>
          </cell>
          <cell r="E13">
            <v>1</v>
          </cell>
          <cell r="F13">
            <v>1</v>
          </cell>
          <cell r="G13" t="str">
            <v>Ls</v>
          </cell>
          <cell r="H13">
            <v>750000</v>
          </cell>
          <cell r="I13">
            <v>750000</v>
          </cell>
        </row>
        <row r="14">
          <cell r="C14" t="str">
            <v>Penyiapan lokasi kerja</v>
          </cell>
          <cell r="E14">
            <v>1</v>
          </cell>
          <cell r="F14">
            <v>1</v>
          </cell>
          <cell r="G14" t="str">
            <v>Ls</v>
          </cell>
          <cell r="H14">
            <v>4000000</v>
          </cell>
          <cell r="I14">
            <v>4000000</v>
          </cell>
        </row>
        <row r="15">
          <cell r="C15" t="str">
            <v>Pengukuran</v>
          </cell>
          <cell r="E15">
            <v>1</v>
          </cell>
          <cell r="F15">
            <v>1</v>
          </cell>
          <cell r="G15" t="str">
            <v>Ls</v>
          </cell>
          <cell r="H15">
            <v>4500000</v>
          </cell>
          <cell r="I15">
            <v>4500000</v>
          </cell>
        </row>
        <row r="16">
          <cell r="C16" t="str">
            <v>Pemasangan bouplank</v>
          </cell>
          <cell r="E16">
            <v>1</v>
          </cell>
          <cell r="F16">
            <v>1</v>
          </cell>
          <cell r="G16" t="str">
            <v>Ls</v>
          </cell>
          <cell r="H16">
            <v>3844076.5000000005</v>
          </cell>
          <cell r="I16">
            <v>3844076.5000000005</v>
          </cell>
        </row>
        <row r="17">
          <cell r="C17" t="str">
            <v>Mobilisasi &amp; demobilisasi</v>
          </cell>
          <cell r="E17">
            <v>1</v>
          </cell>
          <cell r="F17">
            <v>1</v>
          </cell>
          <cell r="G17" t="str">
            <v>Ls</v>
          </cell>
          <cell r="H17">
            <v>660000</v>
          </cell>
          <cell r="I17">
            <v>660000</v>
          </cell>
        </row>
        <row r="19">
          <cell r="C19" t="str">
            <v>PEKERJAAN KONSTRUKSI DERMAGA</v>
          </cell>
        </row>
        <row r="20">
          <cell r="C20" t="str">
            <v>Pek. Pengadaan cerocok kayu nibung L=8 m Dia. 10-15 CM</v>
          </cell>
          <cell r="E20">
            <v>102</v>
          </cell>
          <cell r="F20">
            <v>102</v>
          </cell>
          <cell r="G20" t="str">
            <v>btg</v>
          </cell>
          <cell r="H20">
            <v>122000</v>
          </cell>
          <cell r="I20">
            <v>12444000</v>
          </cell>
        </row>
        <row r="21">
          <cell r="C21" t="str">
            <v>Pemancangan cerocok</v>
          </cell>
          <cell r="E21">
            <v>102</v>
          </cell>
          <cell r="F21">
            <v>102</v>
          </cell>
          <cell r="G21" t="str">
            <v>btg</v>
          </cell>
          <cell r="H21">
            <v>198550.00000000003</v>
          </cell>
          <cell r="I21">
            <v>20252100.000000004</v>
          </cell>
        </row>
        <row r="22">
          <cell r="C22" t="str">
            <v>Pekerjaan Breasing balok kayu 6/12</v>
          </cell>
          <cell r="E22">
            <v>2.1707999999999998</v>
          </cell>
          <cell r="F22">
            <v>2.1799999999999997</v>
          </cell>
          <cell r="G22" t="str">
            <v>m3</v>
          </cell>
          <cell r="H22">
            <v>3747920.0000000005</v>
          </cell>
          <cell r="I22">
            <v>8170465.5999999996</v>
          </cell>
        </row>
        <row r="23">
          <cell r="C23" t="str">
            <v>Pekerjaan balok apit 6/12</v>
          </cell>
          <cell r="E23">
            <v>1.08</v>
          </cell>
          <cell r="F23">
            <v>1.08</v>
          </cell>
          <cell r="G23" t="str">
            <v>m3</v>
          </cell>
          <cell r="H23">
            <v>3643282.5000000005</v>
          </cell>
          <cell r="I23">
            <v>3934745.1000000006</v>
          </cell>
        </row>
        <row r="24">
          <cell r="C24" t="str">
            <v>Pekerjaan gelagar melintang</v>
          </cell>
          <cell r="E24">
            <v>0.54</v>
          </cell>
          <cell r="F24">
            <v>0.54</v>
          </cell>
          <cell r="G24" t="str">
            <v>m3</v>
          </cell>
          <cell r="H24">
            <v>3643282.5000000005</v>
          </cell>
          <cell r="I24">
            <v>1967372.5500000003</v>
          </cell>
        </row>
        <row r="25">
          <cell r="C25" t="str">
            <v>Pekerjaan gelagar memanjang 6/12</v>
          </cell>
          <cell r="E25">
            <v>1.2096</v>
          </cell>
          <cell r="F25">
            <v>1.21</v>
          </cell>
          <cell r="G25" t="str">
            <v>m3</v>
          </cell>
          <cell r="H25">
            <v>3643282.5000000005</v>
          </cell>
          <cell r="I25">
            <v>4408371.8250000002</v>
          </cell>
        </row>
        <row r="26">
          <cell r="C26" t="str">
            <v>Pekerjaan papan lantai dan tangga t=3.81 cm</v>
          </cell>
          <cell r="E26">
            <v>5.0387249999999995</v>
          </cell>
          <cell r="F26">
            <v>5.04</v>
          </cell>
          <cell r="G26" t="str">
            <v>m3</v>
          </cell>
          <cell r="H26">
            <v>3747920.0000000005</v>
          </cell>
          <cell r="I26">
            <v>18889516.800000001</v>
          </cell>
        </row>
        <row r="27">
          <cell r="C27" t="str">
            <v>Pekerjaan leuning balok kayu 5/10</v>
          </cell>
          <cell r="E27">
            <v>0.38500000000000006</v>
          </cell>
          <cell r="F27">
            <v>0.39</v>
          </cell>
          <cell r="G27" t="str">
            <v>m3</v>
          </cell>
          <cell r="H27">
            <v>3351683.5000000005</v>
          </cell>
          <cell r="I27">
            <v>1307156.5650000002</v>
          </cell>
        </row>
        <row r="28">
          <cell r="C28" t="str">
            <v>Pek. Residu</v>
          </cell>
          <cell r="E28">
            <v>538.46692913385823</v>
          </cell>
          <cell r="F28">
            <v>538.47</v>
          </cell>
          <cell r="G28" t="str">
            <v>m2</v>
          </cell>
          <cell r="H28">
            <v>15408.250000000002</v>
          </cell>
          <cell r="I28">
            <v>8296880.3775000013</v>
          </cell>
        </row>
        <row r="29">
          <cell r="C29" t="str">
            <v>Pek. Plat ikat t=3mm</v>
          </cell>
          <cell r="E29">
            <v>102</v>
          </cell>
          <cell r="F29">
            <v>102</v>
          </cell>
          <cell r="G29" t="str">
            <v>bh</v>
          </cell>
          <cell r="H29">
            <v>27500</v>
          </cell>
          <cell r="I29">
            <v>2805000</v>
          </cell>
        </row>
        <row r="30">
          <cell r="C30" t="str">
            <v>Pek. Mur, cleam dan baut</v>
          </cell>
          <cell r="E30">
            <v>470</v>
          </cell>
          <cell r="F30">
            <v>470</v>
          </cell>
          <cell r="G30" t="str">
            <v>set</v>
          </cell>
          <cell r="H30">
            <v>12837.000000000002</v>
          </cell>
          <cell r="I30">
            <v>6033390.0000000009</v>
          </cell>
        </row>
        <row r="33">
          <cell r="C33" t="str">
            <v>PEKERJAAN KONSTRUKSI JEMBATAN PENGHUBUNG BANGUNAN FASILITAS</v>
          </cell>
        </row>
        <row r="36">
          <cell r="C36" t="str">
            <v>Pek. Pengadaan cerocok kayu nibung L=8 m Dia. 10-15 CM</v>
          </cell>
          <cell r="E36">
            <v>20</v>
          </cell>
          <cell r="F36">
            <v>30</v>
          </cell>
          <cell r="G36" t="str">
            <v>btg</v>
          </cell>
          <cell r="H36">
            <v>122000</v>
          </cell>
          <cell r="I36">
            <v>3660000</v>
          </cell>
        </row>
        <row r="37">
          <cell r="C37" t="str">
            <v>Pemancangan cerocok</v>
          </cell>
          <cell r="E37">
            <v>20</v>
          </cell>
          <cell r="F37">
            <v>30</v>
          </cell>
          <cell r="G37" t="str">
            <v>btg</v>
          </cell>
          <cell r="H37">
            <v>198550.00000000003</v>
          </cell>
          <cell r="I37">
            <v>5956500.0000000009</v>
          </cell>
        </row>
        <row r="38">
          <cell r="C38" t="str">
            <v>Pekerjaan Breasing balok kayu 6/12</v>
          </cell>
          <cell r="E38">
            <v>0.64799999999999991</v>
          </cell>
          <cell r="F38">
            <v>0.65</v>
          </cell>
          <cell r="G38" t="str">
            <v>m3</v>
          </cell>
          <cell r="H38">
            <v>3747920.0000000005</v>
          </cell>
          <cell r="I38">
            <v>2436148.0000000005</v>
          </cell>
        </row>
        <row r="39">
          <cell r="C39" t="str">
            <v>Pekerjaan balok apit 6/12</v>
          </cell>
          <cell r="E39">
            <v>0.21599999999999997</v>
          </cell>
          <cell r="F39">
            <v>0.22</v>
          </cell>
          <cell r="G39" t="str">
            <v>m3</v>
          </cell>
          <cell r="H39">
            <v>3643282.5000000005</v>
          </cell>
          <cell r="I39">
            <v>801522.15000000014</v>
          </cell>
        </row>
        <row r="40">
          <cell r="C40" t="str">
            <v>Pekerjaan gelagar memanjang 6/12</v>
          </cell>
          <cell r="E40">
            <v>0.24479999999999999</v>
          </cell>
          <cell r="F40">
            <v>0.25</v>
          </cell>
          <cell r="G40" t="str">
            <v>m3</v>
          </cell>
          <cell r="H40">
            <v>3643282.5000000005</v>
          </cell>
          <cell r="I40">
            <v>910820.62500000012</v>
          </cell>
        </row>
        <row r="41">
          <cell r="C41" t="str">
            <v>Pekerjaan papan lantai dan tangga t=3.81 cm</v>
          </cell>
          <cell r="E41">
            <v>1.143</v>
          </cell>
          <cell r="F41">
            <v>1.1499999999999999</v>
          </cell>
          <cell r="G41" t="str">
            <v>m3</v>
          </cell>
          <cell r="H41">
            <v>3747920.0000000005</v>
          </cell>
          <cell r="I41">
            <v>4310108</v>
          </cell>
        </row>
        <row r="42">
          <cell r="C42" t="str">
            <v>Pekerjaan leuning balok kayu 5/10</v>
          </cell>
          <cell r="E42">
            <v>0.11500000000000002</v>
          </cell>
          <cell r="F42">
            <v>0.12</v>
          </cell>
          <cell r="G42" t="str">
            <v>m3</v>
          </cell>
          <cell r="H42">
            <v>3351683.5000000005</v>
          </cell>
          <cell r="I42">
            <v>402202.02</v>
          </cell>
        </row>
        <row r="43">
          <cell r="C43" t="str">
            <v>Pek. Residu</v>
          </cell>
          <cell r="E43">
            <v>105.44</v>
          </cell>
          <cell r="F43">
            <v>105.44</v>
          </cell>
          <cell r="G43" t="str">
            <v>m2</v>
          </cell>
          <cell r="H43">
            <v>15408.250000000002</v>
          </cell>
          <cell r="I43">
            <v>1624645.8800000001</v>
          </cell>
        </row>
        <row r="44">
          <cell r="C44" t="str">
            <v>Pek. Mur, cleam dan baut</v>
          </cell>
          <cell r="E44">
            <v>100</v>
          </cell>
          <cell r="F44">
            <v>100</v>
          </cell>
          <cell r="G44" t="str">
            <v>set</v>
          </cell>
          <cell r="H44">
            <v>12837.000000000002</v>
          </cell>
          <cell r="I44">
            <v>1283700.0000000002</v>
          </cell>
        </row>
        <row r="47">
          <cell r="C47" t="str">
            <v>PEKERJAAN PEMBANGUNAN MUSHOLLA</v>
          </cell>
        </row>
        <row r="48">
          <cell r="C48" t="str">
            <v>Pondasi Umpak Beton</v>
          </cell>
          <cell r="E48">
            <v>12</v>
          </cell>
          <cell r="F48">
            <v>12</v>
          </cell>
          <cell r="G48" t="str">
            <v>bh</v>
          </cell>
          <cell r="H48">
            <v>125000</v>
          </cell>
          <cell r="I48">
            <v>1500000</v>
          </cell>
        </row>
        <row r="49">
          <cell r="C49" t="str">
            <v>Pek. Pengadaan cerocok kayu nibung L=8 m Dia. 10-15 CM</v>
          </cell>
          <cell r="F49">
            <v>12</v>
          </cell>
          <cell r="G49" t="str">
            <v>bh</v>
          </cell>
          <cell r="H49">
            <v>122000</v>
          </cell>
          <cell r="I49">
            <v>1464000</v>
          </cell>
        </row>
        <row r="50">
          <cell r="C50" t="str">
            <v>Pemancangan cerocok</v>
          </cell>
          <cell r="F50">
            <v>12</v>
          </cell>
          <cell r="G50" t="str">
            <v>bh</v>
          </cell>
          <cell r="H50">
            <v>198550.00000000003</v>
          </cell>
          <cell r="I50">
            <v>2382600.0000000005</v>
          </cell>
        </row>
        <row r="51">
          <cell r="C51" t="str">
            <v>Pek. Pas Tiang 6/12</v>
          </cell>
          <cell r="E51">
            <v>0.28008</v>
          </cell>
          <cell r="F51">
            <v>0.29000000000000004</v>
          </cell>
          <cell r="G51" t="str">
            <v>M3</v>
          </cell>
          <cell r="H51">
            <v>3747920.0000000005</v>
          </cell>
          <cell r="I51">
            <v>1086896.8000000003</v>
          </cell>
        </row>
        <row r="52">
          <cell r="C52" t="str">
            <v>Pek. Pas. Balok Lantai 6/12</v>
          </cell>
          <cell r="E52">
            <v>0.22288463999999997</v>
          </cell>
          <cell r="F52">
            <v>0.23</v>
          </cell>
          <cell r="G52" t="str">
            <v>M3</v>
          </cell>
          <cell r="H52">
            <v>3643282.5000000005</v>
          </cell>
          <cell r="I52">
            <v>837954.97500000009</v>
          </cell>
        </row>
        <row r="53">
          <cell r="C53" t="str">
            <v>Pek. Pas Balok Reng dan peminggang 5/10</v>
          </cell>
          <cell r="E53">
            <v>0.19439999999999999</v>
          </cell>
          <cell r="F53">
            <v>0.2</v>
          </cell>
          <cell r="G53" t="str">
            <v>M3</v>
          </cell>
          <cell r="H53">
            <v>3643282.5000000005</v>
          </cell>
          <cell r="I53">
            <v>728656.50000000012</v>
          </cell>
        </row>
        <row r="54">
          <cell r="C54" t="str">
            <v>Pek. Pas Papan Lantai 1"</v>
          </cell>
          <cell r="E54">
            <v>0.30479999999999996</v>
          </cell>
          <cell r="F54">
            <v>0.31</v>
          </cell>
          <cell r="G54" t="str">
            <v>M3</v>
          </cell>
          <cell r="H54">
            <v>3747920.0000000005</v>
          </cell>
          <cell r="I54">
            <v>1161855.2000000002</v>
          </cell>
        </row>
        <row r="55">
          <cell r="C55" t="str">
            <v>Pek Pas. Dinding Papan 2 cm</v>
          </cell>
          <cell r="E55">
            <v>0.3</v>
          </cell>
          <cell r="F55">
            <v>0.3</v>
          </cell>
          <cell r="G55" t="str">
            <v>M3</v>
          </cell>
          <cell r="H55">
            <v>3747920.0000000005</v>
          </cell>
          <cell r="I55">
            <v>1124376</v>
          </cell>
        </row>
        <row r="56">
          <cell r="C56" t="str">
            <v>Pek. Pas Realing 4/6</v>
          </cell>
          <cell r="E56">
            <v>0.19</v>
          </cell>
          <cell r="F56">
            <v>0.19</v>
          </cell>
          <cell r="G56" t="str">
            <v>M3</v>
          </cell>
          <cell r="H56">
            <v>3747920.0000000005</v>
          </cell>
          <cell r="I56">
            <v>712104.8</v>
          </cell>
        </row>
        <row r="57">
          <cell r="C57" t="str">
            <v>Pek. Pas Kuda-kuda kayu 5/10</v>
          </cell>
          <cell r="E57">
            <v>0.24</v>
          </cell>
          <cell r="F57">
            <v>0.24</v>
          </cell>
          <cell r="G57" t="str">
            <v>M3</v>
          </cell>
          <cell r="H57">
            <v>3747920.0000000005</v>
          </cell>
          <cell r="I57">
            <v>899500.8</v>
          </cell>
        </row>
        <row r="58">
          <cell r="C58" t="str">
            <v>Pek. Rangka plafond</v>
          </cell>
          <cell r="F58">
            <v>41.4</v>
          </cell>
          <cell r="G58" t="str">
            <v>M2</v>
          </cell>
          <cell r="H58">
            <v>34650</v>
          </cell>
          <cell r="I58">
            <v>1434510</v>
          </cell>
        </row>
        <row r="59">
          <cell r="C59" t="str">
            <v>Pek. Plafond Triplek 4 mm</v>
          </cell>
          <cell r="F59">
            <v>41.4</v>
          </cell>
          <cell r="G59" t="str">
            <v>M2</v>
          </cell>
          <cell r="H59">
            <v>38775</v>
          </cell>
          <cell r="I59">
            <v>1605285</v>
          </cell>
        </row>
        <row r="60">
          <cell r="C60" t="str">
            <v>Pek. Pas atap seng Zinkcullum</v>
          </cell>
          <cell r="E60">
            <v>30.668846299352918</v>
          </cell>
          <cell r="F60">
            <v>30.67</v>
          </cell>
          <cell r="G60" t="str">
            <v>M2</v>
          </cell>
          <cell r="H60">
            <v>50000</v>
          </cell>
          <cell r="I60">
            <v>1533500</v>
          </cell>
        </row>
        <row r="61">
          <cell r="C61" t="str">
            <v>Pek. Pengecatan dengan cat minyak</v>
          </cell>
          <cell r="E61">
            <v>24</v>
          </cell>
          <cell r="F61">
            <v>24</v>
          </cell>
          <cell r="G61" t="str">
            <v>M2</v>
          </cell>
          <cell r="H61">
            <v>15408.250000000002</v>
          </cell>
          <cell r="I61">
            <v>369798.00000000006</v>
          </cell>
        </row>
        <row r="63">
          <cell r="C63" t="str">
            <v>PEKERJAAN PEMBANGUNAN GARDU PERTEMUAN</v>
          </cell>
        </row>
        <row r="64">
          <cell r="C64" t="str">
            <v>Pondasi Umpak Beton</v>
          </cell>
          <cell r="E64">
            <v>26</v>
          </cell>
          <cell r="F64">
            <v>26</v>
          </cell>
          <cell r="G64" t="str">
            <v>bh</v>
          </cell>
          <cell r="H64">
            <v>125000</v>
          </cell>
          <cell r="I64">
            <v>3250000</v>
          </cell>
        </row>
        <row r="65">
          <cell r="C65" t="str">
            <v>Pek. Pengadaan cerocok kayu nibung L=8 m Dia. 10-15 CM</v>
          </cell>
          <cell r="E65">
            <v>26</v>
          </cell>
          <cell r="F65">
            <v>26</v>
          </cell>
          <cell r="G65" t="str">
            <v>bh</v>
          </cell>
          <cell r="H65">
            <v>122000</v>
          </cell>
          <cell r="I65">
            <v>3172000</v>
          </cell>
        </row>
        <row r="66">
          <cell r="C66" t="str">
            <v>Pemancangan cerocok</v>
          </cell>
          <cell r="E66">
            <v>26</v>
          </cell>
          <cell r="F66">
            <v>26</v>
          </cell>
          <cell r="G66" t="str">
            <v>bh</v>
          </cell>
          <cell r="H66">
            <v>198550.00000000003</v>
          </cell>
          <cell r="I66">
            <v>5162300.0000000009</v>
          </cell>
        </row>
        <row r="67">
          <cell r="C67" t="str">
            <v>Pek. Pengadaan cerocok kayu nibung L=8 m Dia. 10-15 CM</v>
          </cell>
          <cell r="E67">
            <v>0.61343999999999999</v>
          </cell>
          <cell r="F67">
            <v>0.62</v>
          </cell>
          <cell r="G67" t="str">
            <v>m3</v>
          </cell>
          <cell r="H67">
            <v>3747920.0000000005</v>
          </cell>
          <cell r="I67">
            <v>2323710.4000000004</v>
          </cell>
        </row>
        <row r="68">
          <cell r="C68" t="str">
            <v>Pek. Pas. Balok Lantai 6/12</v>
          </cell>
          <cell r="E68">
            <v>0.45950399999999991</v>
          </cell>
          <cell r="F68">
            <v>0.46</v>
          </cell>
          <cell r="G68" t="str">
            <v>m3</v>
          </cell>
          <cell r="H68">
            <v>3643282.5000000005</v>
          </cell>
          <cell r="I68">
            <v>1675909.9500000002</v>
          </cell>
        </row>
        <row r="69">
          <cell r="C69" t="str">
            <v>Pek. Pas Balok Reng dan peminggang 5/10</v>
          </cell>
          <cell r="E69">
            <v>0.35438399999999998</v>
          </cell>
          <cell r="F69">
            <v>0.36</v>
          </cell>
          <cell r="G69" t="str">
            <v>m3</v>
          </cell>
          <cell r="H69">
            <v>3643282.5000000005</v>
          </cell>
          <cell r="I69">
            <v>1311581.7000000002</v>
          </cell>
        </row>
        <row r="70">
          <cell r="C70" t="str">
            <v>Pek. Pas Papan Lantai 1"</v>
          </cell>
          <cell r="E70">
            <v>0.97566479999999989</v>
          </cell>
          <cell r="F70">
            <v>0.98</v>
          </cell>
          <cell r="G70" t="str">
            <v>m3</v>
          </cell>
          <cell r="H70">
            <v>3747920.0000000005</v>
          </cell>
          <cell r="I70">
            <v>3672961.6000000006</v>
          </cell>
        </row>
        <row r="71">
          <cell r="C71" t="str">
            <v>Pek Pas. Dinding Papan 2 cm</v>
          </cell>
          <cell r="E71">
            <v>1</v>
          </cell>
          <cell r="F71">
            <v>1</v>
          </cell>
          <cell r="G71" t="str">
            <v>m3</v>
          </cell>
          <cell r="H71">
            <v>3747920.0000000005</v>
          </cell>
          <cell r="I71">
            <v>3747920.0000000005</v>
          </cell>
        </row>
        <row r="72">
          <cell r="C72" t="str">
            <v>Pek. Pas Kuda-kuda kayu 6/12+ Gording</v>
          </cell>
          <cell r="E72">
            <v>0.74064096000000001</v>
          </cell>
          <cell r="F72">
            <v>0.75</v>
          </cell>
          <cell r="G72" t="str">
            <v>m3</v>
          </cell>
          <cell r="H72">
            <v>3747920.0000000005</v>
          </cell>
          <cell r="I72">
            <v>2810940.0000000005</v>
          </cell>
        </row>
        <row r="73">
          <cell r="C73" t="str">
            <v>Pek. Rangka plafond</v>
          </cell>
          <cell r="E73">
            <v>68.709999999999994</v>
          </cell>
          <cell r="F73">
            <v>68.709999999999994</v>
          </cell>
          <cell r="G73" t="str">
            <v>m2</v>
          </cell>
          <cell r="H73">
            <v>34650</v>
          </cell>
          <cell r="I73">
            <v>2380801.5</v>
          </cell>
        </row>
        <row r="74">
          <cell r="C74" t="str">
            <v>Pek. Plafond Triplek 4 mm</v>
          </cell>
          <cell r="E74">
            <v>68.709999999999994</v>
          </cell>
          <cell r="F74">
            <v>68.709999999999994</v>
          </cell>
          <cell r="G74" t="str">
            <v>m2</v>
          </cell>
          <cell r="H74">
            <v>38775</v>
          </cell>
          <cell r="I74">
            <v>2664230.2499999995</v>
          </cell>
        </row>
        <row r="75">
          <cell r="C75" t="str">
            <v>Pek. Pas atap seng Zinkcullum</v>
          </cell>
          <cell r="E75">
            <v>79.339500000000001</v>
          </cell>
          <cell r="F75">
            <v>79.34</v>
          </cell>
          <cell r="G75" t="str">
            <v>m2</v>
          </cell>
          <cell r="H75">
            <v>50000</v>
          </cell>
          <cell r="I75">
            <v>3967000</v>
          </cell>
        </row>
        <row r="76">
          <cell r="C76" t="str">
            <v>Pek. Pengecatan dengan cat minyak</v>
          </cell>
          <cell r="E76">
            <v>100</v>
          </cell>
          <cell r="F76">
            <v>100</v>
          </cell>
          <cell r="G76" t="str">
            <v>m2</v>
          </cell>
          <cell r="H76">
            <v>15408.250000000002</v>
          </cell>
          <cell r="I76">
            <v>1540825.0000000002</v>
          </cell>
        </row>
        <row r="78">
          <cell r="C78" t="str">
            <v>PEKERJAAN PEMBANGUNAN WC</v>
          </cell>
        </row>
        <row r="79">
          <cell r="C79" t="str">
            <v>Pek. Pengadaan cerocok kayu nibung L=8 m Dia. 10-15 CM</v>
          </cell>
          <cell r="E79">
            <v>11</v>
          </cell>
          <cell r="F79">
            <v>11</v>
          </cell>
          <cell r="G79" t="str">
            <v>Btg</v>
          </cell>
          <cell r="H79">
            <v>122000</v>
          </cell>
          <cell r="I79">
            <v>1342000</v>
          </cell>
        </row>
        <row r="80">
          <cell r="C80" t="str">
            <v xml:space="preserve">Pek. Pemancangan Cerocok kayu </v>
          </cell>
          <cell r="E80">
            <v>11</v>
          </cell>
          <cell r="F80">
            <v>11</v>
          </cell>
          <cell r="G80" t="str">
            <v>Ttk</v>
          </cell>
          <cell r="H80">
            <v>198550.00000000003</v>
          </cell>
          <cell r="I80">
            <v>2184050.0000000005</v>
          </cell>
        </row>
        <row r="81">
          <cell r="C81" t="str">
            <v>Pek. Pas Balok Lantai 6/12</v>
          </cell>
          <cell r="E81">
            <v>0.20726496</v>
          </cell>
          <cell r="F81">
            <v>0.21000000000000002</v>
          </cell>
          <cell r="G81" t="str">
            <v>M3</v>
          </cell>
          <cell r="H81">
            <v>3747920.0000000005</v>
          </cell>
          <cell r="I81">
            <v>787063.20000000019</v>
          </cell>
        </row>
        <row r="82">
          <cell r="C82" t="str">
            <v>Pek. Pas Balok 5/10</v>
          </cell>
          <cell r="E82">
            <v>0.20475100000000002</v>
          </cell>
          <cell r="F82">
            <v>0.21000000000000002</v>
          </cell>
          <cell r="G82" t="str">
            <v>M3</v>
          </cell>
          <cell r="H82">
            <v>3643282.5000000005</v>
          </cell>
          <cell r="I82">
            <v>765089.32500000019</v>
          </cell>
        </row>
        <row r="83">
          <cell r="C83" t="str">
            <v>Pek. Pas Balok reng 4/6</v>
          </cell>
          <cell r="E83">
            <v>3.0719999999999997E-2</v>
          </cell>
          <cell r="F83">
            <v>0.04</v>
          </cell>
          <cell r="G83" t="str">
            <v>M3</v>
          </cell>
          <cell r="H83">
            <v>3643282.5000000005</v>
          </cell>
          <cell r="I83">
            <v>145731.30000000002</v>
          </cell>
        </row>
        <row r="84">
          <cell r="C84" t="str">
            <v>Pek. Pas Papan lantai t=1"</v>
          </cell>
          <cell r="E84">
            <v>0.281005</v>
          </cell>
          <cell r="F84">
            <v>0.29000000000000004</v>
          </cell>
          <cell r="G84" t="str">
            <v>M3</v>
          </cell>
          <cell r="H84">
            <v>3747920.0000000005</v>
          </cell>
          <cell r="I84">
            <v>1086896.8000000003</v>
          </cell>
        </row>
        <row r="85">
          <cell r="C85" t="str">
            <v>Pek. Pas Breasing 5/10</v>
          </cell>
          <cell r="E85">
            <v>0.21591700000000003</v>
          </cell>
          <cell r="F85">
            <v>0.22</v>
          </cell>
          <cell r="G85" t="str">
            <v>M2</v>
          </cell>
          <cell r="H85">
            <v>3643282.5000000005</v>
          </cell>
          <cell r="I85">
            <v>801522.15000000014</v>
          </cell>
        </row>
        <row r="86">
          <cell r="C86" t="str">
            <v>Pek. Pas dinding t=2 cm</v>
          </cell>
          <cell r="E86">
            <v>0.45652500000000001</v>
          </cell>
          <cell r="F86">
            <v>0.46</v>
          </cell>
          <cell r="G86" t="str">
            <v>M3</v>
          </cell>
          <cell r="H86">
            <v>3747920.0000000005</v>
          </cell>
          <cell r="I86">
            <v>1724043.2000000002</v>
          </cell>
        </row>
        <row r="87">
          <cell r="C87" t="str">
            <v>Pek. Pas pintu papan + engsel 4"</v>
          </cell>
          <cell r="E87">
            <v>2</v>
          </cell>
          <cell r="F87">
            <v>2</v>
          </cell>
          <cell r="G87" t="str">
            <v>Unit</v>
          </cell>
          <cell r="H87">
            <v>450000</v>
          </cell>
          <cell r="I87">
            <v>900000</v>
          </cell>
        </row>
        <row r="88">
          <cell r="C88" t="str">
            <v>Pek. Pas atap seng Zinkcullum</v>
          </cell>
          <cell r="E88">
            <v>10.24</v>
          </cell>
          <cell r="F88">
            <v>10.24</v>
          </cell>
          <cell r="G88" t="str">
            <v>M2</v>
          </cell>
          <cell r="H88">
            <v>50000</v>
          </cell>
          <cell r="I88">
            <v>512000</v>
          </cell>
        </row>
        <row r="90">
          <cell r="C90" t="str">
            <v>PEKERJAAN TEMPAT PENGERINGAN IKAN</v>
          </cell>
        </row>
        <row r="91">
          <cell r="C91" t="str">
            <v>Pek. Pengadaan cerocok kayu nibung L=8 m Dia. 10-15 CM</v>
          </cell>
          <cell r="E91">
            <v>24</v>
          </cell>
          <cell r="F91">
            <v>24</v>
          </cell>
          <cell r="G91" t="str">
            <v>btg</v>
          </cell>
          <cell r="H91">
            <v>122000</v>
          </cell>
          <cell r="I91">
            <v>2928000</v>
          </cell>
        </row>
        <row r="92">
          <cell r="C92" t="str">
            <v>Pemancangan cerocok</v>
          </cell>
          <cell r="E92">
            <v>24</v>
          </cell>
          <cell r="F92">
            <v>24</v>
          </cell>
          <cell r="G92" t="str">
            <v>btg</v>
          </cell>
          <cell r="H92">
            <v>198550.00000000003</v>
          </cell>
          <cell r="I92">
            <v>4765200.0000000009</v>
          </cell>
        </row>
        <row r="93">
          <cell r="C93" t="str">
            <v>Pekerjaan Breasing balok kayu 6/12</v>
          </cell>
          <cell r="E93">
            <v>0.61943616000000001</v>
          </cell>
          <cell r="F93">
            <v>0.62</v>
          </cell>
          <cell r="G93" t="str">
            <v>m3</v>
          </cell>
          <cell r="H93">
            <v>3747920.0000000005</v>
          </cell>
          <cell r="I93">
            <v>2323710.4000000004</v>
          </cell>
        </row>
        <row r="94">
          <cell r="C94" t="str">
            <v>Pekerjaan balok apit 6/12</v>
          </cell>
          <cell r="E94">
            <v>0.32400000000000001</v>
          </cell>
          <cell r="F94">
            <v>0.33</v>
          </cell>
          <cell r="G94" t="str">
            <v>m3</v>
          </cell>
          <cell r="H94">
            <v>3643282.5000000005</v>
          </cell>
          <cell r="I94">
            <v>1202283.2250000003</v>
          </cell>
        </row>
        <row r="95">
          <cell r="C95" t="str">
            <v>Pekerjaan gelagar memanjang 6/12</v>
          </cell>
          <cell r="E95">
            <v>0.29915999999999998</v>
          </cell>
          <cell r="F95">
            <v>0.3</v>
          </cell>
          <cell r="G95" t="str">
            <v>m3</v>
          </cell>
          <cell r="H95">
            <v>3643282.5000000005</v>
          </cell>
          <cell r="I95">
            <v>1092984.75</v>
          </cell>
        </row>
        <row r="96">
          <cell r="C96" t="str">
            <v>Pekerjaan papan lantai dan tangga t=3.81 cm</v>
          </cell>
          <cell r="E96">
            <v>0.74152125000000002</v>
          </cell>
          <cell r="F96">
            <v>0.75</v>
          </cell>
          <cell r="G96" t="str">
            <v>m3</v>
          </cell>
          <cell r="H96">
            <v>3747920.0000000005</v>
          </cell>
          <cell r="I96">
            <v>2810940.0000000005</v>
          </cell>
        </row>
        <row r="97">
          <cell r="C97" t="str">
            <v>Pekerjaan leuning balok kayu 5/10</v>
          </cell>
          <cell r="E97">
            <v>0.12406200000000002</v>
          </cell>
          <cell r="F97">
            <v>0.13</v>
          </cell>
          <cell r="G97" t="str">
            <v>m3</v>
          </cell>
          <cell r="H97">
            <v>3351683.5000000005</v>
          </cell>
          <cell r="I97">
            <v>435718.8550000001</v>
          </cell>
        </row>
        <row r="98">
          <cell r="C98" t="str">
            <v>Pek. Residu</v>
          </cell>
          <cell r="E98">
            <v>108.49852799999999</v>
          </cell>
          <cell r="F98">
            <v>108.5</v>
          </cell>
          <cell r="G98" t="str">
            <v>m2</v>
          </cell>
          <cell r="H98">
            <v>15408.250000000002</v>
          </cell>
          <cell r="I98">
            <v>1671795.1250000002</v>
          </cell>
        </row>
        <row r="99">
          <cell r="C99" t="str">
            <v>Pek. Mur, cleam dan baut</v>
          </cell>
          <cell r="E99">
            <v>120</v>
          </cell>
          <cell r="F99">
            <v>120</v>
          </cell>
          <cell r="G99" t="str">
            <v>set</v>
          </cell>
          <cell r="H99">
            <v>12837.000000000002</v>
          </cell>
          <cell r="I99">
            <v>1540440.0000000002</v>
          </cell>
        </row>
        <row r="102">
          <cell r="C102" t="str">
            <v>PEKERJAAN LAIN-LAIN</v>
          </cell>
        </row>
        <row r="103">
          <cell r="C103" t="str">
            <v>Tangky Air kap. 1000 lt</v>
          </cell>
          <cell r="E103">
            <v>1</v>
          </cell>
          <cell r="F103">
            <v>1</v>
          </cell>
          <cell r="G103" t="str">
            <v>ls</v>
          </cell>
          <cell r="H103">
            <v>2000000</v>
          </cell>
          <cell r="I103">
            <v>2000000</v>
          </cell>
        </row>
        <row r="104">
          <cell r="C104" t="str">
            <v>Pekerjaan Fender sederhana</v>
          </cell>
          <cell r="I104">
            <v>0</v>
          </cell>
        </row>
        <row r="105">
          <cell r="C105" t="str">
            <v>- Pengadaan Cerucuk kayu nibung</v>
          </cell>
          <cell r="E105">
            <v>12</v>
          </cell>
          <cell r="F105">
            <v>12</v>
          </cell>
          <cell r="G105" t="str">
            <v>btg</v>
          </cell>
          <cell r="H105">
            <v>122000</v>
          </cell>
          <cell r="I105">
            <v>1464000</v>
          </cell>
        </row>
        <row r="106">
          <cell r="C106" t="str">
            <v>- Pemancangan cerocok</v>
          </cell>
          <cell r="E106">
            <v>12</v>
          </cell>
          <cell r="F106">
            <v>12</v>
          </cell>
          <cell r="G106" t="str">
            <v>btg</v>
          </cell>
          <cell r="H106">
            <v>198550.00000000003</v>
          </cell>
          <cell r="I106">
            <v>2382600.0000000005</v>
          </cell>
        </row>
        <row r="107">
          <cell r="C107" t="str">
            <v>- Balok kayu pengikat 6/12</v>
          </cell>
          <cell r="E107">
            <v>0.1152</v>
          </cell>
          <cell r="F107">
            <v>0.12</v>
          </cell>
          <cell r="G107" t="str">
            <v>m3</v>
          </cell>
          <cell r="H107">
            <v>3643282.5000000005</v>
          </cell>
          <cell r="I107">
            <v>437193.9</v>
          </cell>
        </row>
        <row r="108">
          <cell r="C108" t="str">
            <v>- Ban Bekas untuk fender</v>
          </cell>
          <cell r="E108">
            <v>12</v>
          </cell>
          <cell r="F108">
            <v>12</v>
          </cell>
          <cell r="G108" t="str">
            <v>bh</v>
          </cell>
          <cell r="H108">
            <v>150000</v>
          </cell>
          <cell r="I108">
            <v>1800000</v>
          </cell>
        </row>
      </sheetData>
      <sheetData sheetId="6" refreshError="1"/>
      <sheetData sheetId="7" refreshError="1"/>
      <sheetData sheetId="8" refreshError="1"/>
      <sheetData sheetId="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
      <sheetName val="rekap"/>
      <sheetName val="BOQ Newton"/>
      <sheetName val="anal-mob"/>
      <sheetName val="MOS"/>
      <sheetName val="mpu"/>
      <sheetName val="Upah,Bhn"/>
      <sheetName val="alat"/>
      <sheetName val="anal-1"/>
      <sheetName val="harsat"/>
      <sheetName val="anal-2"/>
      <sheetName val="dt-1"/>
      <sheetName val="dt-2"/>
      <sheetName val="dt-3"/>
      <sheetName val="dt-4"/>
      <sheetName val="dt-5"/>
      <sheetName val="dt6"/>
      <sheetName val="DT9"/>
      <sheetName val="dt10"/>
      <sheetName val="dt11"/>
      <sheetName val="dt12"/>
      <sheetName val="plant"/>
      <sheetName val="sub"/>
      <sheetName val="produk"/>
      <sheetName val="61004"/>
      <sheetName val="61005"/>
      <sheetName val="61006"/>
      <sheetName val="61007"/>
      <sheetName val="61008"/>
      <sheetName val="LAMP"/>
    </sheetNames>
    <sheetDataSet>
      <sheetData sheetId="0">
        <row r="16">
          <cell r="V16">
            <v>30</v>
          </cell>
        </row>
        <row r="17">
          <cell r="V17">
            <v>40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sku"/>
      <sheetName val="Analis"/>
      <sheetName val="B&amp;U"/>
      <sheetName val="analku"/>
      <sheetName val="rabrev"/>
      <sheetName val="rabe"/>
      <sheetName val="rekap"/>
    </sheetNames>
    <sheetDataSet>
      <sheetData sheetId="0" refreshError="1"/>
      <sheetData sheetId="1" refreshError="1"/>
      <sheetData sheetId="2" refreshError="1">
        <row r="34">
          <cell r="F34">
            <v>93000</v>
          </cell>
        </row>
        <row r="49">
          <cell r="F49">
            <v>32500</v>
          </cell>
        </row>
        <row r="65">
          <cell r="F65">
            <v>17500</v>
          </cell>
        </row>
        <row r="67">
          <cell r="F67">
            <v>27500</v>
          </cell>
        </row>
        <row r="71">
          <cell r="F71">
            <v>30000</v>
          </cell>
        </row>
      </sheetData>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2 Um"/>
      <sheetName val="Anal.Mobil"/>
      <sheetName val="Div.3.2"/>
      <sheetName val="Div.3.3(Urug.B)+Badan"/>
      <sheetName val="Div.3.4"/>
      <sheetName val="Div.3.5(awcas)"/>
      <sheetName val="Div.3.6"/>
      <sheetName val="Div.3.7"/>
      <sheetName val="Anal@"/>
      <sheetName val="JM"/>
      <sheetName val="Schedule"/>
      <sheetName val="Div.3.1"/>
      <sheetName val="Kuantitas"/>
      <sheetName val="Rekap"/>
      <sheetName val="PNWR"/>
      <sheetName val="Upah ,bahan"/>
      <sheetName val="Anal.Alat"/>
      <sheetName val="Surat PNWR"/>
      <sheetName val="COVER"/>
      <sheetName val="ALAMT"/>
      <sheetName val="Anl. Cerck"/>
      <sheetName val="Anl. Pas. Bata"/>
      <sheetName val="Anl. Jemb.Kayu"/>
      <sheetName val="Turap be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26">
          <cell r="F26">
            <v>60000</v>
          </cell>
        </row>
      </sheetData>
      <sheetData sheetId="16"/>
      <sheetData sheetId="17"/>
      <sheetData sheetId="18"/>
      <sheetData sheetId="19"/>
      <sheetData sheetId="20"/>
      <sheetData sheetId="21"/>
      <sheetData sheetId="22"/>
      <sheetData sheetId="23"/>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Pengadaan"/>
      <sheetName val="Pemasangan"/>
      <sheetName val="Ground"/>
      <sheetName val="HSAT"/>
      <sheetName val="Analisa 1"/>
      <sheetName val="Analisa 2"/>
      <sheetName val="Grafik"/>
    </sheetNames>
    <sheetDataSet>
      <sheetData sheetId="0" refreshError="1"/>
      <sheetData sheetId="1" refreshError="1"/>
      <sheetData sheetId="2" refreshError="1"/>
      <sheetData sheetId="3" refreshError="1"/>
      <sheetData sheetId="4">
        <row r="9">
          <cell r="E9">
            <v>80000</v>
          </cell>
        </row>
        <row r="12">
          <cell r="E12">
            <v>65000</v>
          </cell>
        </row>
        <row r="13">
          <cell r="E13">
            <v>50000</v>
          </cell>
        </row>
        <row r="90">
          <cell r="E90">
            <v>35000</v>
          </cell>
        </row>
        <row r="94">
          <cell r="E94">
            <v>35000</v>
          </cell>
        </row>
      </sheetData>
      <sheetData sheetId="5" refreshError="1"/>
      <sheetData sheetId="6" refreshError="1"/>
      <sheetData sheetId="7"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l"/>
      <sheetName val="Schedule"/>
      <sheetName val="LT&amp;Plafond"/>
      <sheetName val="Dinding"/>
      <sheetName val="Sanitair"/>
      <sheetName val="Kusen"/>
      <sheetName val="ANKusen"/>
      <sheetName val="Sch-Kusen"/>
      <sheetName val="QTY-Kusen"/>
      <sheetName val="Struktur"/>
      <sheetName val="Pilecaps"/>
      <sheetName val="Tie Beam"/>
      <sheetName val="Balok"/>
      <sheetName val="Cover"/>
      <sheetName val="Kolom"/>
      <sheetName val="Plat"/>
      <sheetName val="Tangga"/>
      <sheetName val="ANPrelim"/>
      <sheetName val="Lain-2"/>
      <sheetName val="M&amp;E"/>
      <sheetName val="AN-M&amp;E"/>
      <sheetName val="Analisa"/>
      <sheetName val="Rekap"/>
      <sheetName val="BOQ KJ-D &amp; KJ-E"/>
      <sheetName val="BOQ KJ-D &amp; K_x0000__x0000_E"/>
      <sheetName val="BOQ KJ-D &amp; K??E"/>
      <sheetName val="B - Norelec"/>
      <sheetName val="TOWN"/>
      <sheetName val="BAG_2"/>
      <sheetName val="BAG-2"/>
      <sheetName val="Tie_Beam1"/>
      <sheetName val="BOQ_KJ-D_&amp;_KJ-E1"/>
      <sheetName val="BOQ_KJ-D_&amp;_KE"/>
      <sheetName val="Tie_Beam"/>
      <sheetName val="BOQ_KJ-D_&amp;_KJ-E"/>
      <sheetName val="BOQ KJ-D &amp; K"/>
      <sheetName val="BOQ KJ-D &amp; K__E"/>
      <sheetName val="HB"/>
      <sheetName val="PINTU DAN JENDELA"/>
      <sheetName val="FINISHING DINDING"/>
      <sheetName val="FINISHING LANTAI DAN WATERPROOF"/>
      <sheetName val="FINISHING CEILING"/>
      <sheetName val="PENGECATAN"/>
      <sheetName val="Addendum"/>
      <sheetName val="PERLENGKAPAN"/>
      <sheetName val="summary"/>
      <sheetName val="UMUM"/>
      <sheetName val="Kuantitas &amp; Harga"/>
      <sheetName val="AHS Marka"/>
      <sheetName val="Bahan"/>
      <sheetName val="TSS"/>
      <sheetName val="CPar"/>
      <sheetName val="ALAT"/>
      <sheetName val="7.PEK-STRUKTUR"/>
      <sheetName val="Daf 1"/>
      <sheetName val="B _ Norelec"/>
      <sheetName val="Upah ,bahan"/>
      <sheetName val="bhn"/>
      <sheetName val="Isolasi Luar Dalam"/>
      <sheetName val="Isolasi Luar"/>
      <sheetName val="name"/>
      <sheetName val="DAF_7"/>
      <sheetName val="Material"/>
      <sheetName val="FORM X COST"/>
      <sheetName val="DAF-1"/>
      <sheetName val="KODE"/>
      <sheetName val="HRPar"/>
      <sheetName val="hrg-dsr"/>
      <sheetName val="SDAYA"/>
      <sheetName val="K"/>
      <sheetName val="H.Satuan"/>
      <sheetName val="Daf.Harga-Upah"/>
      <sheetName val="HRG BHN"/>
      <sheetName val="Upah"/>
      <sheetName val="DAF-7"/>
      <sheetName val="SAP"/>
      <sheetName val="DATA"/>
      <sheetName val="STR"/>
      <sheetName val="sch"/>
      <sheetName val="BOQ KJ-D &amp; K_x005f_x0000__x005f_x0000_E"/>
      <sheetName val="B&amp;U"/>
      <sheetName val="BOQ KJ-D &amp; K_x005f_x005f_x005f_x0000__x005f"/>
      <sheetName val="DAF-2"/>
      <sheetName val="reschedule"/>
      <sheetName val="REKAP ADD"/>
      <sheetName val="REKAP INDUK"/>
      <sheetName val="RAB SIPIL A"/>
      <sheetName val="RAB SIPIL B"/>
      <sheetName val="RAB SIPIL C"/>
      <sheetName val="DDG PANJAT"/>
      <sheetName val="PERCEPATAN"/>
      <sheetName val="ANAL"/>
      <sheetName val="SUB REKAP ME"/>
      <sheetName val="PLUMBING BLOCK A"/>
      <sheetName val="PLUMBING BLOCK B"/>
      <sheetName val="PLUMBING BLOCK C"/>
      <sheetName val="ELEKTRIKAL A"/>
      <sheetName val="ELEKTRIKAL B"/>
      <sheetName val="ELEKTRIKAL C"/>
      <sheetName val="T RENDAH"/>
      <sheetName val="TLP A"/>
      <sheetName val="TLP B"/>
      <sheetName val="TLP C"/>
      <sheetName val="LAN A"/>
      <sheetName val="LAN B"/>
      <sheetName val="LAN C"/>
      <sheetName val="SOUND ABC"/>
      <sheetName val="FIRE A"/>
      <sheetName val="FIRE B"/>
      <sheetName val="FIRE C"/>
      <sheetName val="CCTV A"/>
      <sheetName val="CCTV B"/>
      <sheetName val="CCTV C"/>
      <sheetName val="GENSET"/>
      <sheetName val="SPEK ME (gakdipakai)"/>
      <sheetName val="BQ ARS"/>
      <sheetName val="BQ-Structur"/>
      <sheetName val="Rekap RAP real (2)"/>
      <sheetName val="Koef"/>
      <sheetName val="Tie_Beam2"/>
      <sheetName val="BOQ_KJ-D_&amp;_KJ-E2"/>
      <sheetName val="B_-_Norelec"/>
      <sheetName val="BOQ_KJ-D_&amp;_K??E"/>
      <sheetName val="BOQ_KJ-D_&amp;_K"/>
      <sheetName val="BOQ_KJ-D_&amp;_K__E"/>
      <sheetName val="Kuantitas_&amp;_Harga"/>
      <sheetName val="AHS_Marka"/>
      <sheetName val="7_PEK-STRUKTUR"/>
      <sheetName val="Daf_1"/>
      <sheetName val="PINTU_DAN_JENDELA"/>
      <sheetName val="FINISHING_DINDING"/>
      <sheetName val="FINISHING_LANTAI_DAN_WATERPROOF"/>
      <sheetName val="FINISHING_CEILING"/>
      <sheetName val="B___Norelec"/>
      <sheetName val="Isolasi_Luar_Dalam"/>
      <sheetName val="Isolasi_Luar"/>
      <sheetName val="Balok_1"/>
      <sheetName val="G_SUMMARY"/>
      <sheetName val="Rekap Direct Cost"/>
      <sheetName val="Pipe"/>
      <sheetName val="REKAP_STRUKTUR"/>
      <sheetName val="HARGA SATUAN 1 (2)"/>
      <sheetName val="Uraian Teknis"/>
      <sheetName val="HRG- UPAH"/>
      <sheetName val="rab me (by owner) "/>
      <sheetName val="BQ (by owner)"/>
      <sheetName val="rab me (fisik)"/>
      <sheetName val="daftar harga satuan"/>
      <sheetName val="KODE BAHAN"/>
      <sheetName val="INPUT AGST"/>
      <sheetName val="KODE UPAH"/>
      <sheetName val="REKAP GROSS"/>
      <sheetName val="GRAND REKAP"/>
      <sheetName val="prog-mgu"/>
      <sheetName val="Mall"/>
      <sheetName val="I-KAMAR"/>
      <sheetName val="Analisa Harga Satuan"/>
      <sheetName val="harsat"/>
      <sheetName val="Bill of Qty"/>
      <sheetName val="UPAHBAHAN"/>
      <sheetName val="SAT-BHN"/>
      <sheetName val="A"/>
      <sheetName val="HarDasTenaga"/>
      <sheetName val="HarDasMat"/>
      <sheetName val="bd"/>
      <sheetName val="hardas"/>
      <sheetName val="ANALISA PEK.UMUM"/>
      <sheetName val="hargaSatuan"/>
      <sheetName val="Daf-harga"/>
      <sheetName val="A-ars"/>
      <sheetName val="villa"/>
      <sheetName val=" R A B"/>
      <sheetName val="ANA"/>
      <sheetName val="rab - persiapan &amp; lantai-1"/>
      <sheetName val="SEX"/>
      <sheetName val="Basic"/>
      <sheetName val="daftar harga dan upah"/>
      <sheetName val="AN-ME"/>
      <sheetName val="Surat"/>
      <sheetName val="Input"/>
      <sheetName val="Koefisien"/>
      <sheetName val="NP"/>
      <sheetName val="Schedule_x0000__x0000__x0000__x0000__x0000__x0000__x0001__x0000_ᢀٸ_x0000__x0000__x0002__x0000_ᢘٸ_x0000__x0000__x0003__x0000_ꂰƈ_x0000_"/>
      <sheetName val="Schedule??????_x0001_?ᢀٸ??_x0002_?ᢘٸ??_x0003_?ꂰƈ?"/>
      <sheetName val="PMK"/>
      <sheetName val="Draft RAP Jalan Magelang"/>
      <sheetName val="ANALISA SOFT"/>
      <sheetName val="Analisa Alat"/>
      <sheetName val="Labour"/>
      <sheetName val="daf-3(OK)"/>
      <sheetName val="daf-7(OK)"/>
      <sheetName val="BOQ KJ-D &amp; K_x0000_E"/>
      <sheetName val="Analisa Upah &amp; Bahan Plum"/>
      <sheetName val="Schedule_______x0001__ᢀٸ___x0002__ᢘٸ___x0003__ꂰƈ_"/>
      <sheetName val=""/>
      <sheetName val="Terbilang"/>
      <sheetName val="Ahs.2"/>
      <sheetName val="Ahs.1"/>
      <sheetName val="BOQ KJ-D &amp; K?E"/>
      <sheetName val="Rekap Analisa"/>
      <sheetName val="Upah dan Bahan "/>
      <sheetName val="Analisa Baku ME"/>
      <sheetName val="harga "/>
      <sheetName val="H_Satuan"/>
      <sheetName val="Meth "/>
      <sheetName val="Formula"/>
      <sheetName val="BOQ KJ-D &amp; K_E"/>
      <sheetName val="an. struktur"/>
      <sheetName val="Dashboard"/>
      <sheetName val="Rekap Prelim"/>
      <sheetName val="3"/>
      <sheetName val="4"/>
      <sheetName val="Daftar Upah"/>
      <sheetName val="ch"/>
      <sheetName val="PO-2"/>
      <sheetName val="K 013"/>
      <sheetName val="K 016"/>
      <sheetName val="K 017"/>
      <sheetName val="K 018"/>
      <sheetName val="K 020"/>
      <sheetName val="K 026"/>
      <sheetName val="K 030"/>
      <sheetName val="K 035"/>
      <sheetName val="K 040"/>
      <sheetName val="K 110"/>
      <sheetName val="K 116"/>
      <sheetName val="K 117"/>
      <sheetName val="K 121"/>
      <sheetName val="K 123"/>
      <sheetName val="K 124"/>
      <sheetName val="K 220"/>
      <sheetName val="K 224"/>
      <sheetName val="K 225"/>
      <sheetName val="K 231"/>
      <sheetName val="K 310"/>
      <sheetName val="K 320"/>
      <sheetName val="K 321"/>
      <sheetName val="K 322"/>
      <sheetName val="K 325"/>
      <sheetName val="K 341"/>
      <sheetName val="K 410"/>
      <sheetName val="K 422"/>
      <sheetName val="K 424"/>
      <sheetName val="K 511"/>
      <sheetName val="K 513"/>
      <sheetName val="K 515"/>
      <sheetName val="K 516"/>
      <sheetName val="K 521"/>
      <sheetName val="K 523"/>
      <sheetName val="K 528"/>
      <sheetName val="K 530"/>
      <sheetName val="K 612"/>
      <sheetName val="K 615"/>
      <sheetName val="K 616"/>
      <sheetName val="K 617"/>
      <sheetName val="K 618"/>
      <sheetName val="K 621"/>
      <sheetName val="K 631"/>
      <sheetName val="K 636"/>
      <sheetName val="K 637"/>
      <sheetName val="K 638"/>
      <sheetName val="K 641"/>
      <sheetName val="K 710"/>
      <sheetName val="K 715"/>
      <sheetName val="K 720"/>
      <sheetName val="K 721"/>
      <sheetName val="K 725"/>
      <sheetName val="K 730"/>
      <sheetName val="K 810"/>
      <sheetName val="K 815"/>
      <sheetName val="K 880"/>
      <sheetName val="Anls teknis"/>
      <sheetName val="REKAPITULASI"/>
      <sheetName val="00 _ Earthwork EF_RL"/>
      <sheetName val="HARGA DASAR UPAH"/>
      <sheetName val="3-DIV4"/>
      <sheetName val="Harga"/>
      <sheetName val="NAMES"/>
      <sheetName val="Anal_ars"/>
      <sheetName val="GRAND TOTAL WK"/>
      <sheetName val="KELAS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0">
          <cell r="L10">
            <v>1.06</v>
          </cell>
        </row>
      </sheetData>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Input Alat"/>
      <sheetName val="Analisa Alat"/>
      <sheetName val="Harga Sewa Alat"/>
      <sheetName val="Harga Upah &amp; Bahan"/>
      <sheetName val="Analisa Pekerjaan"/>
      <sheetName val="Harga Satuan Pekerjaan"/>
      <sheetName val="Sheet4"/>
      <sheetName val="Output Analisa Pekerjaan"/>
    </sheetNames>
    <sheetDataSet>
      <sheetData sheetId="0" refreshError="1"/>
      <sheetData sheetId="1" refreshError="1"/>
      <sheetData sheetId="2" refreshError="1"/>
      <sheetData sheetId="3" refreshError="1"/>
      <sheetData sheetId="4" refreshError="1">
        <row r="9">
          <cell r="G9">
            <v>75000</v>
          </cell>
        </row>
        <row r="10">
          <cell r="G10">
            <v>50000</v>
          </cell>
        </row>
        <row r="12">
          <cell r="G12">
            <v>50000</v>
          </cell>
        </row>
        <row r="13">
          <cell r="G13">
            <v>50000</v>
          </cell>
        </row>
        <row r="14">
          <cell r="G14">
            <v>60000</v>
          </cell>
        </row>
        <row r="15">
          <cell r="G15">
            <v>60000</v>
          </cell>
        </row>
        <row r="16">
          <cell r="G16">
            <v>50000</v>
          </cell>
        </row>
        <row r="19">
          <cell r="G19">
            <v>75000</v>
          </cell>
        </row>
        <row r="20">
          <cell r="G20">
            <v>75000</v>
          </cell>
        </row>
        <row r="21">
          <cell r="G21">
            <v>60000</v>
          </cell>
        </row>
        <row r="22">
          <cell r="G22">
            <v>60000</v>
          </cell>
        </row>
        <row r="24">
          <cell r="G24">
            <v>60000</v>
          </cell>
        </row>
        <row r="25">
          <cell r="G25">
            <v>50000</v>
          </cell>
        </row>
      </sheetData>
      <sheetData sheetId="5" refreshError="1"/>
      <sheetData sheetId="6" refreshError="1"/>
      <sheetData sheetId="7" refreshError="1"/>
      <sheetData sheetId="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Input Alat"/>
      <sheetName val="Analisa Alat"/>
      <sheetName val="Harga Sewa Alat"/>
      <sheetName val="Harga Upah &amp; Bahan"/>
      <sheetName val="Analisa Pekerjaan"/>
      <sheetName val="Harga Satuan Pekerjaan"/>
      <sheetName val="Sheet4"/>
      <sheetName val="Output Analisa Pekerjaan"/>
    </sheetNames>
    <sheetDataSet>
      <sheetData sheetId="0" refreshError="1"/>
      <sheetData sheetId="1" refreshError="1"/>
      <sheetData sheetId="2" refreshError="1"/>
      <sheetData sheetId="3" refreshError="1"/>
      <sheetData sheetId="4" refreshError="1">
        <row r="9">
          <cell r="G9">
            <v>75000</v>
          </cell>
        </row>
        <row r="10">
          <cell r="G10">
            <v>50000</v>
          </cell>
        </row>
        <row r="12">
          <cell r="G12">
            <v>50000</v>
          </cell>
        </row>
        <row r="13">
          <cell r="G13">
            <v>50000</v>
          </cell>
        </row>
        <row r="14">
          <cell r="G14">
            <v>60000</v>
          </cell>
        </row>
        <row r="15">
          <cell r="G15">
            <v>60000</v>
          </cell>
        </row>
        <row r="16">
          <cell r="G16">
            <v>50000</v>
          </cell>
        </row>
        <row r="19">
          <cell r="G19">
            <v>75000</v>
          </cell>
        </row>
        <row r="20">
          <cell r="G20">
            <v>75000</v>
          </cell>
        </row>
        <row r="21">
          <cell r="G21">
            <v>60000</v>
          </cell>
        </row>
        <row r="22">
          <cell r="G22">
            <v>60000</v>
          </cell>
        </row>
        <row r="24">
          <cell r="G24">
            <v>60000</v>
          </cell>
        </row>
        <row r="25">
          <cell r="G25">
            <v>50000</v>
          </cell>
        </row>
      </sheetData>
      <sheetData sheetId="5" refreshError="1"/>
      <sheetData sheetId="6" refreshError="1"/>
      <sheetData sheetId="7" refreshError="1"/>
      <sheetData sheetId="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
      <sheetName val="REKAP"/>
      <sheetName val="RAB"/>
      <sheetName val="H.DASAR"/>
      <sheetName val="ANAL-TEK"/>
      <sheetName val="ANAL"/>
      <sheetName val="KAP.ALAT"/>
      <sheetName val="on site"/>
      <sheetName val="MPU"/>
      <sheetName val="Sub-kont"/>
      <sheetName val="bau"/>
      <sheetName val="Sheet4"/>
    </sheetNames>
    <sheetDataSet>
      <sheetData sheetId="0" refreshError="1">
        <row r="61">
          <cell r="D61" t="str">
            <v xml:space="preserve">Semarang, 10 Maret 2004 </v>
          </cell>
        </row>
        <row r="62">
          <cell r="D62" t="str">
            <v>Cabang Semarang</v>
          </cell>
        </row>
        <row r="63">
          <cell r="D63" t="str">
            <v>PT. Waskita Karya</v>
          </cell>
        </row>
        <row r="64">
          <cell r="D64" t="str">
            <v>Ir. Supriyono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mus untuk progress"/>
      <sheetName val="Tgl"/>
      <sheetName val="Angka dengan rupiah"/>
      <sheetName val="Angka saja"/>
      <sheetName val="Data Validation"/>
      <sheetName val="data validasi"/>
    </sheetNames>
    <sheetDataSet>
      <sheetData sheetId="0" refreshError="1"/>
      <sheetData sheetId="1" refreshError="1"/>
      <sheetData sheetId="2"/>
      <sheetData sheetId="3" refreshError="1"/>
      <sheetData sheetId="4">
        <row r="3">
          <cell r="G3" t="str">
            <v>Produk</v>
          </cell>
        </row>
        <row r="4">
          <cell r="G4" t="str">
            <v>Risoles</v>
          </cell>
        </row>
        <row r="5">
          <cell r="G5" t="str">
            <v xml:space="preserve">Pastel </v>
          </cell>
        </row>
        <row r="6">
          <cell r="G6" t="str">
            <v>Bakwan</v>
          </cell>
        </row>
        <row r="7">
          <cell r="G7" t="str">
            <v>er</v>
          </cell>
        </row>
        <row r="8">
          <cell r="G8" t="str">
            <v>re</v>
          </cell>
        </row>
        <row r="9">
          <cell r="G9">
            <v>34</v>
          </cell>
        </row>
        <row r="10">
          <cell r="G10">
            <v>5345</v>
          </cell>
        </row>
        <row r="11">
          <cell r="G11">
            <v>56</v>
          </cell>
        </row>
        <row r="12">
          <cell r="G12">
            <v>6</v>
          </cell>
        </row>
        <row r="13">
          <cell r="G13" t="str">
            <v>ghgh</v>
          </cell>
        </row>
        <row r="14">
          <cell r="G14" t="str">
            <v>TRT</v>
          </cell>
        </row>
        <row r="15">
          <cell r="G15" t="str">
            <v>RTRT</v>
          </cell>
        </row>
        <row r="16">
          <cell r="G16" t="str">
            <v>YT</v>
          </cell>
        </row>
        <row r="17">
          <cell r="G17" t="str">
            <v>Y5T</v>
          </cell>
        </row>
        <row r="18">
          <cell r="G18" t="str">
            <v>4Y6</v>
          </cell>
        </row>
        <row r="19">
          <cell r="G19" t="str">
            <v>H5</v>
          </cell>
        </row>
        <row r="20">
          <cell r="G20" t="str">
            <v>4G</v>
          </cell>
        </row>
        <row r="21">
          <cell r="G21" t="str">
            <v>4GF</v>
          </cell>
        </row>
        <row r="22">
          <cell r="G22" t="str">
            <v>F</v>
          </cell>
        </row>
        <row r="23">
          <cell r="G23" t="str">
            <v>F</v>
          </cell>
        </row>
        <row r="24">
          <cell r="G24">
            <v>54</v>
          </cell>
        </row>
      </sheetData>
      <sheetData sheetId="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mus untuk progress"/>
      <sheetName val="Tgl"/>
      <sheetName val="Angka dengan rupiah"/>
      <sheetName val="Angka saja"/>
      <sheetName val="Data Validation"/>
      <sheetName val="data validasi"/>
    </sheetNames>
    <sheetDataSet>
      <sheetData sheetId="0" refreshError="1"/>
      <sheetData sheetId="1" refreshError="1"/>
      <sheetData sheetId="2"/>
      <sheetData sheetId="3" refreshError="1"/>
      <sheetData sheetId="4">
        <row r="3">
          <cell r="G3" t="str">
            <v>Produk</v>
          </cell>
        </row>
        <row r="4">
          <cell r="G4" t="str">
            <v>Risoles</v>
          </cell>
        </row>
        <row r="5">
          <cell r="G5" t="str">
            <v xml:space="preserve">Pastel </v>
          </cell>
        </row>
        <row r="6">
          <cell r="G6" t="str">
            <v>Bakwan</v>
          </cell>
        </row>
        <row r="7">
          <cell r="G7" t="str">
            <v>er</v>
          </cell>
        </row>
        <row r="8">
          <cell r="G8" t="str">
            <v>re</v>
          </cell>
        </row>
        <row r="9">
          <cell r="G9">
            <v>34</v>
          </cell>
        </row>
        <row r="10">
          <cell r="G10">
            <v>5345</v>
          </cell>
        </row>
        <row r="11">
          <cell r="G11">
            <v>56</v>
          </cell>
        </row>
        <row r="12">
          <cell r="G12">
            <v>6</v>
          </cell>
        </row>
        <row r="13">
          <cell r="G13" t="str">
            <v>ghgh</v>
          </cell>
        </row>
        <row r="14">
          <cell r="G14" t="str">
            <v>TRT</v>
          </cell>
        </row>
        <row r="15">
          <cell r="G15" t="str">
            <v>RTRT</v>
          </cell>
        </row>
        <row r="16">
          <cell r="G16" t="str">
            <v>YT</v>
          </cell>
        </row>
        <row r="17">
          <cell r="G17" t="str">
            <v>Y5T</v>
          </cell>
        </row>
        <row r="18">
          <cell r="G18" t="str">
            <v>4Y6</v>
          </cell>
        </row>
        <row r="19">
          <cell r="G19" t="str">
            <v>H5</v>
          </cell>
        </row>
        <row r="20">
          <cell r="G20" t="str">
            <v>4G</v>
          </cell>
        </row>
        <row r="21">
          <cell r="G21" t="str">
            <v>4GF</v>
          </cell>
        </row>
        <row r="22">
          <cell r="G22" t="str">
            <v>F</v>
          </cell>
        </row>
        <row r="23">
          <cell r="G23" t="str">
            <v>F</v>
          </cell>
        </row>
        <row r="24">
          <cell r="G24">
            <v>54</v>
          </cell>
        </row>
      </sheetData>
      <sheetData sheetId="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UMUM"/>
      <sheetName val="siap"/>
      <sheetName val="pondasi"/>
      <sheetName val="Rekap LT.I"/>
      <sheetName val="schedul"/>
      <sheetName val="rekap LT.III"/>
      <sheetName val="rekap LT.II"/>
      <sheetName val="LT.III"/>
      <sheetName val="LT.II"/>
      <sheetName val="lt.I"/>
      <sheetName val="fin lt1"/>
      <sheetName val="fin lt2"/>
      <sheetName val="analisa2"/>
      <sheetName val="analisa"/>
      <sheetName val="pintu"/>
      <sheetName val="harsat"/>
      <sheetName val="surat"/>
      <sheetName val="personil"/>
      <sheetName val="BKT"/>
      <sheetName val="alat"/>
      <sheetName val="inderect"/>
      <sheetName val="gaji"/>
      <sheetName val="dashboard"/>
    </sheetNames>
    <sheetDataSet>
      <sheetData sheetId="0"/>
      <sheetData sheetId="1"/>
      <sheetData sheetId="2"/>
      <sheetData sheetId="3"/>
      <sheetData sheetId="4"/>
      <sheetData sheetId="5"/>
      <sheetData sheetId="6"/>
      <sheetData sheetId="7"/>
      <sheetData sheetId="8" refreshError="1"/>
      <sheetData sheetId="9" refreshError="1">
        <row r="11">
          <cell r="W11">
            <v>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UMUM"/>
      <sheetName val="siap"/>
      <sheetName val="pondasi"/>
      <sheetName val="Rekap LT.I"/>
      <sheetName val="schedul"/>
      <sheetName val="rekap LT.III"/>
      <sheetName val="rekap LT.II"/>
      <sheetName val="LT.III"/>
      <sheetName val="LT.II"/>
      <sheetName val="lt.I"/>
      <sheetName val="fin lt1"/>
      <sheetName val="fin lt2"/>
      <sheetName val="analisa2"/>
      <sheetName val="analisa"/>
      <sheetName val="pintu"/>
      <sheetName val="harsat"/>
      <sheetName val="surat"/>
      <sheetName val="personil"/>
      <sheetName val="BKT"/>
      <sheetName val="alat"/>
      <sheetName val="inderect"/>
      <sheetName val="gaji"/>
      <sheetName val="dashboard"/>
    </sheetNames>
    <sheetDataSet>
      <sheetData sheetId="0"/>
      <sheetData sheetId="1"/>
      <sheetData sheetId="2"/>
      <sheetData sheetId="3"/>
      <sheetData sheetId="4"/>
      <sheetData sheetId="5"/>
      <sheetData sheetId="6"/>
      <sheetData sheetId="7"/>
      <sheetData sheetId="8" refreshError="1"/>
      <sheetData sheetId="9" refreshError="1">
        <row r="11">
          <cell r="W11">
            <v>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00000"/>
      <sheetName val="Format-AJ"/>
      <sheetName val="Rekap Biaya"/>
      <sheetName val="Kuantitas &amp; Harga"/>
      <sheetName val="Persentase"/>
    </sheetNames>
    <sheetDataSet>
      <sheetData sheetId="0"/>
      <sheetData sheetId="1"/>
      <sheetData sheetId="2"/>
      <sheetData sheetId="3"/>
      <sheetData sheetId="4">
        <row r="65">
          <cell r="H65">
            <v>411117915.41123015</v>
          </cell>
        </row>
        <row r="437">
          <cell r="H437">
            <v>0</v>
          </cell>
        </row>
      </sheetData>
      <sheetData sheetId="5"/>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RKP-DKH"/>
      <sheetName val="DKH"/>
      <sheetName val="LAMP"/>
      <sheetName val="MOS"/>
      <sheetName val="PLANT"/>
      <sheetName val="MPU"/>
      <sheetName val="ANAL-1"/>
      <sheetName val="ANAL-2"/>
      <sheetName val="DAKON"/>
      <sheetName val="SUBKON"/>
      <sheetName val="APP-12"/>
      <sheetName val="APP-12b"/>
      <sheetName val="APP-12c"/>
      <sheetName val="RKPANAL"/>
      <sheetName val="TEST"/>
      <sheetName val="ANALBETON"/>
      <sheetName val="BREAKSTRUKTUR"/>
      <sheetName val="HARSAT"/>
      <sheetName val="61004"/>
      <sheetName val="61005"/>
      <sheetName val="61006"/>
      <sheetName val="61007"/>
      <sheetName val="61008"/>
      <sheetName val="teknis"/>
    </sheetNames>
    <sheetDataSet>
      <sheetData sheetId="0" refreshError="1">
        <row r="16">
          <cell r="M16">
            <v>500</v>
          </cell>
        </row>
        <row r="17">
          <cell r="M17">
            <v>365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RAB-RC"/>
      <sheetName val="RAB-TWR"/>
      <sheetName val="Analisa RC"/>
      <sheetName val="Ana TWR"/>
      <sheetName val="Metod RC"/>
      <sheetName val="Metod TWR"/>
      <sheetName val="Analisa BBM"/>
      <sheetName val="Mat On Site"/>
      <sheetName val="Hrg-Dasar"/>
      <sheetName val="SCH"/>
      <sheetName val="Lalulintas"/>
      <sheetName val="Mobilisasi"/>
      <sheetName val="Finalisasi"/>
    </sheetNames>
    <sheetDataSet>
      <sheetData sheetId="0" refreshError="1"/>
      <sheetData sheetId="1" refreshError="1"/>
      <sheetData sheetId="2" refreshError="1"/>
      <sheetData sheetId="3" refreshError="1"/>
      <sheetData sheetId="4" refreshError="1"/>
      <sheetData sheetId="5" refreshError="1"/>
      <sheetData sheetId="6" refreshError="1">
        <row r="1616">
          <cell r="E1616">
            <v>9.0500000000000007</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rg"/>
      <sheetName val="LF"/>
      <sheetName val="WS"/>
      <sheetName val="Ana MK BARU"/>
      <sheetName val="Ana MK"/>
      <sheetName val="Ana"/>
      <sheetName val="Lt1"/>
      <sheetName val="Lt2"/>
      <sheetName val="Lt4"/>
      <sheetName val="Lt3"/>
      <sheetName val="Lt5"/>
      <sheetName val="Lt6"/>
      <sheetName val="Lt7"/>
      <sheetName val="Lt8"/>
      <sheetName val="HBlind"/>
      <sheetName val="REKAP"/>
      <sheetName val="REKAP M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S5"/>
      <sheetName val="ALS3"/>
      <sheetName val="ALS4"/>
      <sheetName val="ALS2"/>
      <sheetName val="ALS1"/>
      <sheetName val="Peralatan"/>
      <sheetName val="Basic Price"/>
      <sheetName val="Mobilisasi"/>
      <sheetName val="Informasi"/>
      <sheetName val="sch"/>
      <sheetName val="Rekap Biaya"/>
      <sheetName val="Kuantitas &amp;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LE"/>
      <sheetName val="rekap"/>
      <sheetName val="Estimate"/>
      <sheetName val="Mob"/>
      <sheetName val="D2"/>
      <sheetName val="D3"/>
      <sheetName val="D5"/>
      <sheetName val="D6"/>
      <sheetName val="D7"/>
      <sheetName val="Analisa"/>
      <sheetName val="HS upah"/>
      <sheetName val="HS bahan"/>
      <sheetName val="HS alat"/>
      <sheetName val="alat"/>
      <sheetName val="info"/>
      <sheetName val="h_alat"/>
    </sheetNames>
    <sheetDataSet>
      <sheetData sheetId="0" refreshError="1"/>
      <sheetData sheetId="1" refreshError="1"/>
      <sheetData sheetId="2" refreshError="1"/>
      <sheetData sheetId="3" refreshError="1"/>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LE"/>
      <sheetName val="rekap"/>
      <sheetName val="Estimate"/>
      <sheetName val="Mob"/>
      <sheetName val="D2"/>
      <sheetName val="D3"/>
      <sheetName val="D5"/>
      <sheetName val="D6"/>
      <sheetName val="D7"/>
      <sheetName val="Analisa"/>
      <sheetName val="HS upah"/>
      <sheetName val="HS bahan"/>
      <sheetName val="HS alat"/>
      <sheetName val="alat"/>
      <sheetName val="info"/>
      <sheetName val="h_alat"/>
    </sheetNames>
    <sheetDataSet>
      <sheetData sheetId="0" refreshError="1"/>
      <sheetData sheetId="1" refreshError="1"/>
      <sheetData sheetId="2" refreshError="1"/>
      <sheetData sheetId="3" refreshError="1"/>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
      <sheetName val="KD"/>
      <sheetName val="TA"/>
      <sheetName val="DAFTAR RANGKING"/>
      <sheetName val="DAFTAR RANGKING (urut)"/>
      <sheetName val="BA PQ-1"/>
      <sheetName val="BA PQ-2"/>
      <sheetName val="Surat"/>
      <sheetName val="kelengkapan data"/>
      <sheetName val="USULAN "/>
      <sheetName val="PENETAPAN PQ M "/>
      <sheetName val="PENGUMUMAN PQ M"/>
    </sheetNames>
    <sheetDataSet>
      <sheetData sheetId="0" refreshError="1"/>
      <sheetData sheetId="1"/>
      <sheetData sheetId="2" refreshError="1"/>
      <sheetData sheetId="3" refreshError="1"/>
      <sheetData sheetId="4" refreshError="1"/>
      <sheetData sheetId="5"/>
      <sheetData sheetId="6">
        <row r="14">
          <cell r="I14" t="str">
            <v>08/MK/PANITIA/2010</v>
          </cell>
        </row>
        <row r="15">
          <cell r="I15" t="str">
            <v>25 Januari 2010</v>
          </cell>
        </row>
      </sheetData>
      <sheetData sheetId="7"/>
      <sheetData sheetId="8" refreshError="1"/>
      <sheetData sheetId="9"/>
      <sheetData sheetId="10" refreshError="1"/>
      <sheetData sheetId="1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BA Prestasi Fisik DARAT "/>
      <sheetName val="BA Prksa 1"/>
      <sheetName val="BA Srh 1"/>
      <sheetName val="BA Prksa 2"/>
      <sheetName val="BA Srh 2"/>
      <sheetName val="BA Byr Barang "/>
      <sheetName val="BA Byr"/>
      <sheetName val="Kwk"/>
      <sheetName val="LBA"/>
      <sheetName val="LBB"/>
      <sheetName val="SP"/>
      <sheetName val="faktur "/>
      <sheetName val="faktur  (2)"/>
      <sheetName val="faktur  (3)"/>
      <sheetName val="SSP211"/>
      <sheetName val="SSP212"/>
      <sheetName val="SSP213"/>
      <sheetName val="SSP214"/>
      <sheetName val="SSP215"/>
      <sheetName val="Duit"/>
      <sheetName val="Sheet6"/>
      <sheetName val="Pan"/>
    </sheetNames>
    <sheetDataSet>
      <sheetData sheetId="0">
        <row r="3">
          <cell r="C3">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onsite"/>
      <sheetName val="Upah,Bah&amp;alat"/>
      <sheetName val="Analalisa alat"/>
      <sheetName val="R. Alat"/>
      <sheetName val="Uraian Analisa"/>
      <sheetName val="R. Analisa"/>
      <sheetName val="Info Umum"/>
      <sheetName val="Mobilisasi"/>
      <sheetName val="RAB"/>
      <sheetName val="Rekap"/>
      <sheetName val="Schedule 1"/>
      <sheetName val="H"/>
      <sheetName val="J"/>
    </sheetNames>
    <sheetDataSet>
      <sheetData sheetId="0"/>
      <sheetData sheetId="1">
        <row r="18">
          <cell r="H18">
            <v>5000</v>
          </cell>
        </row>
        <row r="19">
          <cell r="H19">
            <v>3571.4285714285716</v>
          </cell>
        </row>
        <row r="90">
          <cell r="H90">
            <v>16000</v>
          </cell>
        </row>
      </sheetData>
      <sheetData sheetId="2"/>
      <sheetData sheetId="3"/>
      <sheetData sheetId="4">
        <row r="985">
          <cell r="I985">
            <v>99.6</v>
          </cell>
        </row>
      </sheetData>
      <sheetData sheetId="5"/>
      <sheetData sheetId="6"/>
      <sheetData sheetId="7"/>
      <sheetData sheetId="8"/>
      <sheetData sheetId="9"/>
      <sheetData sheetId="10"/>
      <sheetData sheetId="11"/>
      <sheetData sheetId="12"/>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lat"/>
      <sheetName val="Div.2 Um"/>
      <sheetName val="Anals ALT"/>
      <sheetName val="Div.3.2"/>
      <sheetName val="Div.3.4"/>
      <sheetName val="Div.3.5"/>
      <sheetName val="Div.3.6"/>
      <sheetName val="Div.3.7"/>
      <sheetName val="JM"/>
      <sheetName val="Div.3.1"/>
      <sheetName val="Div.3.3"/>
      <sheetName val="Surat"/>
      <sheetName val="Sced (jm)"/>
      <sheetName val="Schedule (3)"/>
      <sheetName val="Upah ,bahan"/>
      <sheetName val="Kuantitas"/>
      <sheetName val="Rekap"/>
      <sheetName val="Anal (2)"/>
      <sheetName val="Alat"/>
      <sheetName val="Schedule"/>
      <sheetName val="Anl. Cerck"/>
      <sheetName val="COVER"/>
      <sheetName val="ALAMT"/>
      <sheetName val="Anl. Pas. Bata"/>
      <sheetName val="Anl. Jemb.Kayu"/>
      <sheetName val="Turap beton"/>
      <sheetName val="Anal"/>
      <sheetName val="Upah ,bahan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8">
          <cell r="G8">
            <v>5714.2857142857147</v>
          </cell>
        </row>
        <row r="10">
          <cell r="G10">
            <v>7142.8571428571431</v>
          </cell>
        </row>
        <row r="14">
          <cell r="G14">
            <v>8571.4285714285706</v>
          </cell>
        </row>
        <row r="16">
          <cell r="G16">
            <v>5714.2857142857147</v>
          </cell>
        </row>
        <row r="18">
          <cell r="G18">
            <v>7142.8571428571431</v>
          </cell>
        </row>
        <row r="20">
          <cell r="G20">
            <v>5714.2857142857147</v>
          </cell>
        </row>
        <row r="24">
          <cell r="G24">
            <v>5714.2857142857147</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KP"/>
      <sheetName val="DKH-03"/>
      <sheetName val="DKH-04"/>
      <sheetName val="DKH-05"/>
      <sheetName val="DKH-06"/>
      <sheetName val="DKH-07"/>
      <sheetName val="LAMP"/>
      <sheetName val="ANAL-1B"/>
      <sheetName val="ANAL-2B"/>
      <sheetName val="ANAL-2"/>
      <sheetName val="MOS"/>
      <sheetName val="PLANT"/>
      <sheetName val="MPU"/>
      <sheetName val="DAKON"/>
      <sheetName val="SUBKON"/>
      <sheetName val="DB"/>
      <sheetName val="RKP-DKH"/>
      <sheetName val="TANYA"/>
      <sheetName val="ANAL-1"/>
      <sheetName val="LAMP-ANAL1"/>
      <sheetName val="DT5A"/>
      <sheetName val="BREAK"/>
      <sheetName val="HS"/>
      <sheetName val="BETON"/>
      <sheetName val="61004"/>
      <sheetName val="61005"/>
      <sheetName val="61006"/>
      <sheetName val="61007"/>
      <sheetName val="61008"/>
      <sheetName val="HARSAT"/>
      <sheetName val="DT-1"/>
      <sheetName val="DT-2"/>
      <sheetName val="BREAKSTRUK"/>
      <sheetName val="DATA"/>
      <sheetName val="DT-3"/>
      <sheetName val="DT-4"/>
      <sheetName val="Sheet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9">
          <cell r="S49" t="str">
            <v>WASKITA - ABUN - DAYA JO</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00000"/>
      <sheetName val="Format-AJ"/>
      <sheetName val="Rekap Biaya"/>
      <sheetName val="Kuantitas &amp; Harga"/>
      <sheetName val="Persentase"/>
    </sheetNames>
    <sheetDataSet>
      <sheetData sheetId="0"/>
      <sheetData sheetId="1"/>
      <sheetData sheetId="2"/>
      <sheetData sheetId="3"/>
      <sheetData sheetId="4">
        <row r="116">
          <cell r="H116">
            <v>0</v>
          </cell>
        </row>
        <row r="343">
          <cell r="H343">
            <v>1107600439.6234686</v>
          </cell>
        </row>
        <row r="370">
          <cell r="H370">
            <v>0</v>
          </cell>
        </row>
        <row r="437">
          <cell r="H437">
            <v>0</v>
          </cell>
        </row>
      </sheetData>
      <sheetData sheetId="5"/>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hitungan"/>
      <sheetName val="RAB"/>
      <sheetName val="LT1"/>
      <sheetName val="LT2"/>
      <sheetName val="pINTU"/>
      <sheetName val="Harga"/>
      <sheetName val="Analisa"/>
      <sheetName val="lt1 betul"/>
      <sheetName val="lt2 betul"/>
      <sheetName val="analisa betul"/>
      <sheetName val="Harga betul"/>
    </sheetNames>
    <sheetDataSet>
      <sheetData sheetId="0"/>
      <sheetData sheetId="1"/>
      <sheetData sheetId="2"/>
      <sheetData sheetId="3"/>
      <sheetData sheetId="4"/>
      <sheetData sheetId="5" refreshError="1">
        <row r="67">
          <cell r="H67">
            <v>1800000</v>
          </cell>
        </row>
      </sheetData>
      <sheetData sheetId="6"/>
      <sheetData sheetId="7"/>
      <sheetData sheetId="8"/>
      <sheetData sheetId="9"/>
      <sheetData sheetId="10"/>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hitungan"/>
      <sheetName val="RAB"/>
      <sheetName val="LT1"/>
      <sheetName val="LT2"/>
      <sheetName val="pINTU"/>
      <sheetName val="Harga"/>
      <sheetName val="Analisa"/>
      <sheetName val="lt1 betul"/>
      <sheetName val="lt2 betul"/>
      <sheetName val="analisa betul"/>
      <sheetName val="Harga betul"/>
    </sheetNames>
    <sheetDataSet>
      <sheetData sheetId="0"/>
      <sheetData sheetId="1"/>
      <sheetData sheetId="2"/>
      <sheetData sheetId="3"/>
      <sheetData sheetId="4"/>
      <sheetData sheetId="5" refreshError="1">
        <row r="67">
          <cell r="H67">
            <v>1800000</v>
          </cell>
        </row>
      </sheetData>
      <sheetData sheetId="6"/>
      <sheetData sheetId="7"/>
      <sheetData sheetId="8"/>
      <sheetData sheetId="9"/>
      <sheetData sheetId="10"/>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Jl STP)"/>
      <sheetName val="HU"/>
      <sheetName val="RAB Jl Ling"/>
      <sheetName val="RAB Sal"/>
      <sheetName val="HARGA"/>
      <sheetName val="ANALISA"/>
      <sheetName val="Upah"/>
      <sheetName val="Analisa SNI"/>
      <sheetName val="Rekab"/>
      <sheetName val="RAB"/>
      <sheetName val="Schedule"/>
      <sheetName val="Harga Accsesories"/>
      <sheetName val="Analisa 2006"/>
      <sheetName val="JP"/>
      <sheetName val="HARGA SAT"/>
      <sheetName val="Analisa_SNI_08"/>
      <sheetName val="Harga Bahan"/>
      <sheetName val="Rekap HS PIPA"/>
      <sheetName val="D7(1)"/>
      <sheetName val="RAB_Jl_STP)"/>
      <sheetName val="RAB_Jl_Ling"/>
      <sheetName val="RAB_Sal"/>
      <sheetName val="terima out"/>
      <sheetName val="INPUT HARGA"/>
      <sheetName val="Jamur Jelatang"/>
      <sheetName val="S_BoQ"/>
      <sheetName val="anal"/>
      <sheetName val="uba"/>
      <sheetName val="ANAL-"/>
      <sheetName val="RPBLN-JAN2"/>
      <sheetName val="RPBLN-FEB1"/>
      <sheetName val="RPBLN-FEB2"/>
      <sheetName val="RPBLN-MAR1"/>
      <sheetName val="RPBLN-MAR2"/>
    </sheetNames>
    <sheetDataSet>
      <sheetData sheetId="0"/>
      <sheetData sheetId="1"/>
      <sheetData sheetId="2"/>
      <sheetData sheetId="3"/>
      <sheetData sheetId="4" refreshError="1">
        <row r="16">
          <cell r="F16">
            <v>15000</v>
          </cell>
        </row>
        <row r="35">
          <cell r="F35">
            <v>35000</v>
          </cell>
        </row>
        <row r="38">
          <cell r="F38">
            <v>95000</v>
          </cell>
        </row>
        <row r="41">
          <cell r="F41">
            <v>35000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P"/>
      <sheetName val="Additional"/>
      <sheetName val="Gal_Cold Milling"/>
      <sheetName val="Gal_Jack Hammer"/>
    </sheetNames>
    <sheetDataSet>
      <sheetData sheetId="0" refreshError="1">
        <row r="841">
          <cell r="T841" t="str">
            <v>Analisa EI-322</v>
          </cell>
        </row>
        <row r="843">
          <cell r="L843" t="str">
            <v>FORMULIR STANDAR UNTUK</v>
          </cell>
        </row>
        <row r="844">
          <cell r="L844" t="str">
            <v>PEREKAMAN ANALISA MASING-MASING HARGA SATUAN</v>
          </cell>
        </row>
        <row r="845">
          <cell r="L845">
            <v>0</v>
          </cell>
        </row>
        <row r="848">
          <cell r="L848" t="str">
            <v>PROYEK</v>
          </cell>
          <cell r="O848" t="str">
            <v>: Proyek Pembangunan Jalan Pantai Utara  Jawa Barat</v>
          </cell>
        </row>
        <row r="849">
          <cell r="L849" t="str">
            <v>No. PAKET KONTRAK</v>
          </cell>
          <cell r="O849" t="str">
            <v xml:space="preserve">: </v>
          </cell>
        </row>
        <row r="850">
          <cell r="L850" t="str">
            <v>NAMA PAKET</v>
          </cell>
          <cell r="O850" t="str">
            <v>:  Flyover  Pamanukan</v>
          </cell>
        </row>
        <row r="851">
          <cell r="L851" t="str">
            <v>PROP / KAB / KODYA</v>
          </cell>
          <cell r="O851" t="str">
            <v>: Jawa Barat</v>
          </cell>
        </row>
        <row r="852">
          <cell r="L852" t="str">
            <v>ITEM PEMBAYARAN NO.</v>
          </cell>
          <cell r="O852" t="str">
            <v>:  3.2 (2)</v>
          </cell>
          <cell r="R852" t="str">
            <v>PERKIRAAN VOL. PEK.</v>
          </cell>
          <cell r="T852" t="str">
            <v>:</v>
          </cell>
          <cell r="U852">
            <v>6571.2013500000003</v>
          </cell>
        </row>
        <row r="853">
          <cell r="L853" t="str">
            <v>JENIS PEKERJAAN</v>
          </cell>
          <cell r="O853" t="str">
            <v>:  Timbunan Pilihan</v>
          </cell>
          <cell r="R853" t="str">
            <v>TOTAL HARGA (Rp.)</v>
          </cell>
          <cell r="T853" t="str">
            <v>:</v>
          </cell>
          <cell r="U853">
            <v>359628773.19481355</v>
          </cell>
        </row>
        <row r="854">
          <cell r="L854" t="str">
            <v>SATUAN PEMBAYARAN</v>
          </cell>
          <cell r="O854" t="str">
            <v>:  M3</v>
          </cell>
          <cell r="R854" t="str">
            <v>% THD. BIAYA PROYEK</v>
          </cell>
          <cell r="T854" t="str">
            <v>:</v>
          </cell>
          <cell r="U854">
            <v>0.70465720727372594</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7.1396697902721989E-2</v>
          </cell>
          <cell r="R864">
            <v>2750</v>
          </cell>
          <cell r="U864">
            <v>196.34091923248548</v>
          </cell>
        </row>
        <row r="865">
          <cell r="L865" t="str">
            <v>2.</v>
          </cell>
          <cell r="N865" t="str">
            <v>Mandor</v>
          </cell>
          <cell r="O865" t="str">
            <v>(L03)</v>
          </cell>
          <cell r="P865" t="str">
            <v>Jam</v>
          </cell>
          <cell r="Q865">
            <v>1.7849174475680497E-2</v>
          </cell>
          <cell r="R865">
            <v>4000</v>
          </cell>
          <cell r="U865">
            <v>71.396697902721996</v>
          </cell>
        </row>
        <row r="868">
          <cell r="Q868" t="str">
            <v xml:space="preserve">JUMLAH HARGA TENAGA   </v>
          </cell>
          <cell r="U868">
            <v>267.73761713520747</v>
          </cell>
        </row>
        <row r="870">
          <cell r="L870" t="str">
            <v>B.</v>
          </cell>
          <cell r="N870" t="str">
            <v>BAHAN</v>
          </cell>
        </row>
        <row r="872">
          <cell r="L872" t="str">
            <v>1.</v>
          </cell>
          <cell r="N872" t="str">
            <v>Bahan pilihan   (M09)</v>
          </cell>
          <cell r="O872" t="str">
            <v>(M09)</v>
          </cell>
          <cell r="P872" t="str">
            <v>M3</v>
          </cell>
          <cell r="Q872">
            <v>1.2</v>
          </cell>
          <cell r="R872">
            <v>21000</v>
          </cell>
          <cell r="U872">
            <v>25200</v>
          </cell>
        </row>
        <row r="878">
          <cell r="Q878" t="str">
            <v xml:space="preserve">JUMLAH HARGA BAHAN   </v>
          </cell>
          <cell r="U878">
            <v>25200</v>
          </cell>
        </row>
        <row r="880">
          <cell r="L880" t="str">
            <v>C.</v>
          </cell>
          <cell r="N880" t="str">
            <v>PERALATAN</v>
          </cell>
        </row>
        <row r="881">
          <cell r="L881" t="str">
            <v>1.</v>
          </cell>
          <cell r="N881" t="str">
            <v>Wheel  Loader</v>
          </cell>
          <cell r="O881" t="str">
            <v>(E15)</v>
          </cell>
          <cell r="P881" t="str">
            <v>Jam</v>
          </cell>
          <cell r="Q881">
            <v>1.7849174475680497E-2</v>
          </cell>
          <cell r="R881">
            <v>181182.97084330328</v>
          </cell>
          <cell r="U881">
            <v>3233.9664586042527</v>
          </cell>
        </row>
        <row r="882">
          <cell r="L882" t="str">
            <v>2.</v>
          </cell>
          <cell r="N882" t="str">
            <v>Dump Truck</v>
          </cell>
          <cell r="O882" t="str">
            <v>(E08)</v>
          </cell>
          <cell r="P882" t="str">
            <v>Jam</v>
          </cell>
          <cell r="Q882">
            <v>0.16265060240963855</v>
          </cell>
          <cell r="R882">
            <v>90902.327191025077</v>
          </cell>
          <cell r="U882">
            <v>14785.318278058296</v>
          </cell>
        </row>
        <row r="883">
          <cell r="L883" t="str">
            <v>3.</v>
          </cell>
          <cell r="N883" t="str">
            <v>Motor Grader</v>
          </cell>
          <cell r="O883" t="str">
            <v>(E13)</v>
          </cell>
          <cell r="P883" t="str">
            <v>Jam</v>
          </cell>
          <cell r="Q883">
            <v>1.5618027666220438E-2</v>
          </cell>
          <cell r="R883">
            <v>249349.23784774702</v>
          </cell>
          <cell r="U883">
            <v>3894.3432952570934</v>
          </cell>
        </row>
        <row r="884">
          <cell r="L884" t="str">
            <v>3.</v>
          </cell>
          <cell r="N884" t="str">
            <v>Vibro Roller</v>
          </cell>
          <cell r="O884" t="str">
            <v>(E19)</v>
          </cell>
          <cell r="P884" t="str">
            <v>Jam</v>
          </cell>
          <cell r="Q884">
            <v>1.6064257028112448E-2</v>
          </cell>
          <cell r="R884">
            <v>105030.97519263501</v>
          </cell>
          <cell r="U884">
            <v>1687.2445814077912</v>
          </cell>
        </row>
        <row r="885">
          <cell r="L885" t="str">
            <v>4.</v>
          </cell>
          <cell r="N885" t="str">
            <v>Water Tanker</v>
          </cell>
          <cell r="O885" t="str">
            <v>(E23)</v>
          </cell>
          <cell r="P885" t="str">
            <v>Jam</v>
          </cell>
          <cell r="Q885">
            <v>7.0281124497991983E-3</v>
          </cell>
          <cell r="R885">
            <v>85958.879632794691</v>
          </cell>
          <cell r="U885">
            <v>604.12867211803507</v>
          </cell>
        </row>
        <row r="886">
          <cell r="L886" t="str">
            <v>5.</v>
          </cell>
          <cell r="N886" t="str">
            <v>Alat  Bantu</v>
          </cell>
          <cell r="P886" t="str">
            <v>Ls</v>
          </cell>
          <cell r="Q886">
            <v>1</v>
          </cell>
          <cell r="R886">
            <v>80</v>
          </cell>
          <cell r="U886">
            <v>80</v>
          </cell>
        </row>
        <row r="890">
          <cell r="Q890" t="str">
            <v xml:space="preserve">JUMLAH HARGA PERALATAN   </v>
          </cell>
          <cell r="U890">
            <v>24285.001285445473</v>
          </cell>
        </row>
        <row r="892">
          <cell r="L892" t="str">
            <v>D.</v>
          </cell>
          <cell r="N892" t="str">
            <v>JUMLAH HARGA TENAGA, BAHAN DAN PERALATAN  ( A + B + C )</v>
          </cell>
          <cell r="U892">
            <v>49752.738902580677</v>
          </cell>
        </row>
        <row r="893">
          <cell r="L893" t="str">
            <v>E.</v>
          </cell>
          <cell r="N893" t="str">
            <v>OVERHEAD &amp; PROFIT</v>
          </cell>
          <cell r="P893">
            <v>10</v>
          </cell>
          <cell r="Q893" t="str">
            <v>%  x  D</v>
          </cell>
          <cell r="U893">
            <v>4975.2738902580677</v>
          </cell>
        </row>
        <row r="894">
          <cell r="L894" t="str">
            <v>F.</v>
          </cell>
          <cell r="N894" t="str">
            <v>HARGA SATUAN PEKERJAAN  ( D + E )</v>
          </cell>
          <cell r="U894">
            <v>54728.012792838745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refreshError="1"/>
      <sheetData sheetId="2" refreshError="1"/>
      <sheetData sheetId="3"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PERS"/>
      <sheetName val="ARSITEK"/>
      <sheetName val="MEK"/>
      <sheetName val="E_TRIKAL"/>
      <sheetName val="E_TRONIK"/>
      <sheetName val="LANDSCAPE"/>
      <sheetName val="ANAL_HPS"/>
      <sheetName val="HSBU"/>
    </sheetNames>
    <sheetDataSet>
      <sheetData sheetId="0"/>
      <sheetData sheetId="1"/>
      <sheetData sheetId="2"/>
      <sheetData sheetId="3"/>
      <sheetData sheetId="4"/>
      <sheetData sheetId="5"/>
      <sheetData sheetId="6"/>
      <sheetData sheetId="7"/>
      <sheetData sheetId="8">
        <row r="85">
          <cell r="G85">
            <v>55000</v>
          </cell>
        </row>
      </sheetData>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RKPANAL"/>
      <sheetName val="HARSAT"/>
      <sheetName val="BID"/>
      <sheetName val="RKP-BOQ"/>
      <sheetName val="BOQ"/>
      <sheetName val="LAMP"/>
      <sheetName val="ANAL-1"/>
      <sheetName val="ANAL-2"/>
      <sheetName val="MOS"/>
      <sheetName val="PLANT"/>
      <sheetName val="MPU"/>
      <sheetName val="DAKON"/>
      <sheetName val="SUBKON"/>
      <sheetName val="APP-12a"/>
      <sheetName val="APP-12b"/>
      <sheetName val="APP-12c"/>
      <sheetName val="TEST"/>
      <sheetName val="ANALBETON"/>
      <sheetName val="BREAKSTRUKTUR"/>
      <sheetName val="bt quarry"/>
      <sheetName val="harga bt pecah"/>
      <sheetName val="61004"/>
      <sheetName val="61005"/>
      <sheetName val="61006"/>
      <sheetName val="61007"/>
      <sheetName val="61008"/>
      <sheetName val="hitungan alat"/>
      <sheetName val="teknis"/>
    </sheetNames>
    <sheetDataSet>
      <sheetData sheetId="0" refreshError="1"/>
      <sheetData sheetId="1" refreshError="1"/>
      <sheetData sheetId="2" refreshError="1">
        <row r="24">
          <cell r="I24">
            <v>85000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KP-DKH"/>
      <sheetName val="DKH-BP07"/>
      <sheetName val="RKP-DKH-UPRT"/>
      <sheetName val="DKH-BP07-UPRT"/>
      <sheetName val="DKH-BP07C"/>
      <sheetName val="LAMP"/>
      <sheetName val="ANAL-1"/>
      <sheetName val="ANAL-2"/>
      <sheetName val="MOS"/>
      <sheetName val="PLANT"/>
      <sheetName val="MPU"/>
      <sheetName val="DAKON"/>
      <sheetName val="SUBKON"/>
      <sheetName val="ap-12a"/>
      <sheetName val="ap-12b"/>
      <sheetName val="ap-12c"/>
      <sheetName val="DB"/>
      <sheetName val="RKPANAL"/>
      <sheetName val="HARSAT"/>
      <sheetName val="61004"/>
      <sheetName val="61005"/>
      <sheetName val="61006"/>
      <sheetName val="61007"/>
      <sheetName val="61008"/>
      <sheetName val="TANYA"/>
      <sheetName val="BREAKSTRUKTUR"/>
      <sheetName val="TEST"/>
      <sheetName val="ANALBETON"/>
      <sheetName val="teknis"/>
      <sheetName val="s-curve BP05 (7)"/>
      <sheetName val="s-curve BP05 (6)"/>
      <sheetName val="s-curve BP05 (5)"/>
      <sheetName val="s-curve BP05A"/>
      <sheetName val="s-curve BP05A (yg dipakai)"/>
      <sheetName val="Alat BP05A"/>
      <sheetName val="rekap"/>
      <sheetName val="RAB"/>
      <sheetName val="Analisa Utama"/>
      <sheetName val="div7-1"/>
      <sheetName val="An-Teknis-7-12"/>
      <sheetName val="An-Teknis 1-6"/>
      <sheetName val="dt-1"/>
      <sheetName val="dt-2"/>
      <sheetName val="dt-3"/>
      <sheetName val="dt-4"/>
      <sheetName val="dt-5"/>
      <sheetName val="sub"/>
      <sheetName val="anal-mob"/>
      <sheetName val="telkom"/>
      <sheetName val="PLN"/>
      <sheetName val="gas"/>
      <sheetName val="lain-lain utilitas"/>
      <sheetName val="Upah,Bhn"/>
      <sheetName val="alat"/>
      <sheetName val="produk"/>
      <sheetName val="DBOARD-2"/>
      <sheetName val="DAF KUAN HRG"/>
      <sheetName val="dt-2 (bt)"/>
      <sheetName val="datb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2">
          <cell r="I12">
            <v>5000</v>
          </cell>
        </row>
        <row r="25">
          <cell r="I25">
            <v>530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regat Halus &amp; Kasar"/>
      <sheetName val="Agregat Kelas A"/>
      <sheetName val="Agregat Kelas B"/>
      <sheetName val="Agregat Kelas C"/>
    </sheetNames>
    <sheetDataSet>
      <sheetData sheetId="0" refreshError="1">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gregat Halus &amp; Kasar"/>
      <sheetName val="Agregat Kelas A"/>
      <sheetName val="Agregat Kelas B"/>
      <sheetName val="Agregat Kelas C"/>
    </sheetNames>
    <sheetDataSet>
      <sheetData sheetId="0" refreshError="1">
        <row r="13">
          <cell r="I13" t="str">
            <v>%</v>
          </cell>
        </row>
        <row r="14">
          <cell r="I14" t="str">
            <v>%</v>
          </cell>
        </row>
        <row r="15">
          <cell r="I15" t="str">
            <v>%</v>
          </cell>
        </row>
        <row r="16">
          <cell r="I16" t="str">
            <v>%</v>
          </cell>
        </row>
        <row r="17">
          <cell r="I17" t="str">
            <v>Ton/M3</v>
          </cell>
        </row>
        <row r="18">
          <cell r="I18" t="str">
            <v>Ton/M3</v>
          </cell>
        </row>
        <row r="19">
          <cell r="I19" t="str">
            <v>Ton/M3</v>
          </cell>
        </row>
        <row r="20">
          <cell r="I20" t="str">
            <v>Rp./M3</v>
          </cell>
        </row>
      </sheetData>
      <sheetData sheetId="1" refreshError="1"/>
      <sheetData sheetId="2" refreshError="1"/>
      <sheetData sheetId="3"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RKPANAL"/>
      <sheetName val="HARSAT"/>
      <sheetName val="BID"/>
      <sheetName val="RKP-BOQ"/>
      <sheetName val="BOQ"/>
      <sheetName val="LAMP"/>
      <sheetName val="ANAL-1"/>
      <sheetName val="ANAL-2"/>
      <sheetName val="MOS"/>
      <sheetName val="PLANT"/>
      <sheetName val="MPU"/>
      <sheetName val="DAKON"/>
      <sheetName val="SUBKON"/>
      <sheetName val="APP-12a"/>
      <sheetName val="APP-12b"/>
      <sheetName val="APP-12c"/>
      <sheetName val="TEST"/>
      <sheetName val="ANALBETON"/>
      <sheetName val="BREAKSTRUKTUR"/>
      <sheetName val="bt quarry"/>
      <sheetName val="harga bt pecah"/>
      <sheetName val="61004"/>
      <sheetName val="61005"/>
      <sheetName val="61006"/>
      <sheetName val="61007"/>
      <sheetName val="61008"/>
      <sheetName val="hitungan alat"/>
      <sheetName val="teknis"/>
    </sheetNames>
    <sheetDataSet>
      <sheetData sheetId="0" refreshError="1"/>
      <sheetData sheetId="1" refreshError="1"/>
      <sheetData sheetId="2" refreshError="1"/>
      <sheetData sheetId="3" refreshError="1"/>
      <sheetData sheetId="4" refreshError="1">
        <row r="28">
          <cell r="M28">
            <v>102700001783.88501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TOTAL"/>
      <sheetName val="PRELIM"/>
      <sheetName val="TOWN"/>
      <sheetName val="BQ-TAMBAHAN"/>
      <sheetName val="INPUT"/>
      <sheetName val="Cover Daf_2"/>
      <sheetName val="Rekap"/>
      <sheetName val="AHSbj"/>
      <sheetName val="ALAT"/>
      <sheetName val="Agregat Halus &amp; Kasar"/>
      <sheetName val="H.Satuan"/>
      <sheetName val="Summary "/>
      <sheetName val="Rekap Biaya"/>
      <sheetName val="UPAH PEKERJA"/>
      <sheetName val="Bill No.1"/>
      <sheetName val="ELEKTRIKAL"/>
      <sheetName val="Rab"/>
      <sheetName val="RKP-BOQ"/>
      <sheetName val="SAT-DAS"/>
      <sheetName val="HARSAT"/>
      <sheetName val="Material"/>
      <sheetName val="DAF-1"/>
      <sheetName val="Analisa"/>
      <sheetName val="CAT_HAR"/>
      <sheetName val="DAF-2"/>
      <sheetName val="OUT"/>
      <sheetName val="rINCIAN"/>
      <sheetName val="Cover Daf-2"/>
      <sheetName val="Sheet1"/>
      <sheetName val="rab_analisa"/>
      <sheetName val="ANALISA TENDER"/>
      <sheetName val="Infra"/>
      <sheetName val="Bill No 2.1 "/>
      <sheetName val="BAG_2"/>
      <sheetName val="Rekap Direct Cost"/>
      <sheetName val="STR"/>
      <sheetName val="harga"/>
      <sheetName val="HargaDsrBhn"/>
      <sheetName val="SBDY"/>
      <sheetName val="NP"/>
      <sheetName val="1.REK"/>
      <sheetName val="Normalisasi"/>
      <sheetName val="Produksi "/>
      <sheetName val="DSU-2"/>
      <sheetName val="AHS Marka"/>
      <sheetName val="ANAL KOEF"/>
      <sheetName val="SCHEDULE"/>
      <sheetName val="Sumber Daya"/>
      <sheetName val="BL"/>
      <sheetName val="rab me (by owner) "/>
      <sheetName val="BQ (by owner)"/>
      <sheetName val="rab me (fisik)"/>
      <sheetName val="H_Satuan"/>
      <sheetName val="BAG-2"/>
      <sheetName val="Cover"/>
      <sheetName val="Harsat_El"/>
      <sheetName val="Sales"/>
      <sheetName val="STR(CANCEL)"/>
      <sheetName val="AC"/>
      <sheetName val="rekap-analis"/>
      <sheetName val="Price Biaya Cadangan"/>
      <sheetName val="BQ.Rekapitulasi  Akhir"/>
      <sheetName val="Koefisien"/>
      <sheetName val="fill in first"/>
      <sheetName val="ANALISA-1"/>
      <sheetName val="DAPRO"/>
      <sheetName val="DAFTAR ISI"/>
      <sheetName val="ANALISA PEK.UMUM"/>
      <sheetName val="Monitor"/>
      <sheetName val="LISA MOB"/>
      <sheetName val="rincian per proyek"/>
      <sheetName val="BQ-1A"/>
      <sheetName val="formminat"/>
      <sheetName val="000000"/>
      <sheetName val="Tataudara"/>
      <sheetName val="anal_alat"/>
      <sheetName val="hsd"/>
      <sheetName val="NP.7(2)"/>
      <sheetName val="NP.9"/>
      <sheetName val="Informasi"/>
      <sheetName val="DKH"/>
      <sheetName val="prog-mgu"/>
      <sheetName val="I-KAMAR"/>
      <sheetName val="I_KAMAR"/>
      <sheetName val="Plmbg "/>
      <sheetName val="Electronic"/>
      <sheetName val="BQ ARS"/>
      <sheetName val="Bill of Qty"/>
      <sheetName val="PERFORMANCE PROYEK (2)"/>
      <sheetName val="Petunjuk Ngisi (2)"/>
      <sheetName val="Bill No_1"/>
      <sheetName val="Form-3.3"/>
      <sheetName val="SAP"/>
      <sheetName val="UPAHBAHAN"/>
      <sheetName val="BQ_Rekapitulasi  Akhir"/>
      <sheetName val="2.1"/>
      <sheetName val="2.2"/>
      <sheetName val="BQ"/>
      <sheetName val="B"/>
      <sheetName val="HARGA MATERIAL"/>
      <sheetName val="ANL-PEK"/>
      <sheetName val="Upah"/>
      <sheetName val="Rekap-Bdg"/>
      <sheetName val="REF.ONLY"/>
      <sheetName val="토공사B동추가"/>
      <sheetName val="DAF_2"/>
      <sheetName val="Bill No. 2 - Carpark"/>
      <sheetName val="Weight Bridge"/>
      <sheetName val="BAHAN"/>
      <sheetName val="ENG-101"/>
      <sheetName val="ARSITEKTUR"/>
      <sheetName val="Mall"/>
      <sheetName val="Upah_Bahan"/>
      <sheetName val="D2.2"/>
      <sheetName val="A"/>
      <sheetName val="Daf 1 Prelim"/>
      <sheetName val="index"/>
      <sheetName val="DAF_1"/>
      <sheetName val="Inst.penerangan."/>
      <sheetName val="Anls Teknis"/>
      <sheetName val="RENTAL1"/>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AULA SEDANG_(6)"/>
      <sheetName val="RAB_ASRAMA_(7. B.)"/>
      <sheetName val="RAB_ASRAMA_(7. C.)"/>
      <sheetName val="RAB_ASRAMA_(7. D.)"/>
      <sheetName val="RAB_R. MAKAN_(8)"/>
      <sheetName val="RAB_GUEST HOUSE_(9. A.)"/>
      <sheetName val="RAB_GUEST HOUSE_(9. B.)"/>
      <sheetName val="mA THP III"/>
      <sheetName val="daf-3(OK)"/>
      <sheetName val="daf-7(OK)"/>
      <sheetName val="#REF!"/>
      <sheetName val="FINISHING"/>
      <sheetName val="div10"/>
      <sheetName val="boq"/>
      <sheetName val="RKP.ANL"/>
      <sheetName val="8LT 12"/>
      <sheetName val="Isolasi Luar Dalam"/>
      <sheetName val="Isolasi Luar"/>
      <sheetName val="CH"/>
      <sheetName val="Volume"/>
      <sheetName val="Basic Price"/>
      <sheetName val="RAB (OK)"/>
      <sheetName val="Analisa STR"/>
      <sheetName val="Produksi_"/>
      <sheetName val="1_REK"/>
      <sheetName val="AHS_Marka"/>
      <sheetName val="ANAL_KOEF"/>
      <sheetName val="SP16"/>
      <sheetName val="bhn-upah"/>
      <sheetName val="baladewa"/>
      <sheetName val="KH-Q1,Q2,01"/>
      <sheetName val="Perm. Test"/>
      <sheetName val="AN-E"/>
      <sheetName val="Meth"/>
      <sheetName val="Daf 1"/>
      <sheetName val="SP"/>
      <sheetName val="HRG BHN"/>
      <sheetName val="DAFTAR  BESI IWF"/>
      <sheetName val="Harsat Upah"/>
      <sheetName val="DAFTAR BESI KANAL C SIKU"/>
      <sheetName val="Terbilang"/>
      <sheetName val="AN-K"/>
      <sheetName val="chitimc"/>
      <sheetName val="rumus"/>
      <sheetName val="EARTH"/>
      <sheetName val="ANAL"/>
      <sheetName val="sort2"/>
      <sheetName val="ACT-PRELIM"/>
      <sheetName val="STR_CANCEL_"/>
      <sheetName val="COST"/>
      <sheetName val="Pipe"/>
      <sheetName val="Rinc.Ged.A (G.Utama)"/>
      <sheetName val="Plumbing"/>
      <sheetName val="Bab.No.4.1 STR"/>
      <sheetName val="Bab.No.4.2 ARSITEK"/>
      <sheetName val="Bab.No.4.3 PLUMBING"/>
      <sheetName val="Bab.No.4.4-Pek.Tambh.Krg."/>
      <sheetName val="H-Bahan &amp; Tenaga"/>
      <sheetName val="Unit Price"/>
      <sheetName val="H_Bahan"/>
      <sheetName val="BASEMENT"/>
      <sheetName val="koef"/>
      <sheetName val="Summary"/>
      <sheetName val="DAFTAR HARGA"/>
      <sheetName val="112-885"/>
      <sheetName val="BQ-R2"/>
      <sheetName val="Tabel"/>
      <sheetName val="REKAP.VOLUME"/>
      <sheetName val="Harsat_marina"/>
      <sheetName val="Volume Rumah"/>
      <sheetName val="3-DIV8"/>
      <sheetName val="BQ-Str"/>
      <sheetName val="DK&amp;H"/>
      <sheetName val="Bab.No.3.1 STR"/>
      <sheetName val="Bab.No.3.2 ARSITEK"/>
      <sheetName val="Bab.No.3.3-PLUMBING"/>
      <sheetName val="Bab.No.3.4-Pek.Tambh.Krg."/>
      <sheetName val="bum"/>
      <sheetName val="Anal-1"/>
      <sheetName val="BOQ "/>
      <sheetName val="RekBq"/>
      <sheetName val="ANALIS2"/>
      <sheetName val="ANALISAGATE"/>
      <sheetName val="REKAP ANALISA"/>
      <sheetName val="data"/>
      <sheetName val="ANA-C"/>
      <sheetName val="harsat ars str"/>
      <sheetName val="D7"/>
      <sheetName val="D2"/>
      <sheetName val="D3"/>
      <sheetName val="D5"/>
      <sheetName val="Satuan"/>
      <sheetName val="Volum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PRO WILAYAH"/>
      <sheetName val="REKAP PRO DIT WILAYAH"/>
      <sheetName val="REKAP PRO KABKOTA WILAYAH"/>
      <sheetName val="REKAP PRO WILAYAH I GAB"/>
      <sheetName val="REKAP PRO WILAYAH II GAB"/>
      <sheetName val="WIL I"/>
      <sheetName val="WIL II"/>
      <sheetName val="REKAP PRO"/>
      <sheetName val="AM PRO"/>
      <sheetName val="PLP PRO"/>
      <sheetName val="BANGKIM PRO"/>
      <sheetName val="PBL PRO"/>
      <sheetName val="BP PRO"/>
      <sheetName val="SETDITJEN PRO"/>
      <sheetName val="BPPSPAM PRO"/>
      <sheetName val="KAB KOTA"/>
      <sheetName val="P2KP PRO"/>
      <sheetName val="PPIP PRO"/>
      <sheetName val="PAMSIMAS PRO"/>
      <sheetName val="RISE PRO"/>
      <sheetName val="OBA PRO"/>
      <sheetName val="KURVA S"/>
      <sheetName val="REKAP"/>
      <sheetName val="AM"/>
      <sheetName val="PLP"/>
      <sheetName val="BANGKIM"/>
      <sheetName val="PBL"/>
      <sheetName val="BP"/>
      <sheetName val="SETDITJEN"/>
      <sheetName val="BPPSPAM"/>
      <sheetName val="P2KP"/>
      <sheetName val="PPIP"/>
      <sheetName val="PAMSIMAS"/>
      <sheetName val="RISE"/>
      <sheetName val="OBA"/>
      <sheetName val="RAW DATA"/>
      <sheetName val="PEMBERDAYAAN"/>
      <sheetName val="Sheet1"/>
      <sheetName val="AM1"/>
      <sheetName val="PLP1"/>
      <sheetName val="BANGKIM1"/>
      <sheetName val="PBL1"/>
      <sheetName val="BP1"/>
      <sheetName val="SETDITJEN1"/>
      <sheetName val="BPPSPAM1"/>
      <sheetName val="P2KP1"/>
      <sheetName val="PPIP1"/>
      <sheetName val="PAMSIMAS1"/>
      <sheetName val="RISE1"/>
      <sheetName val="OBA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sheetData sheetId="25" refreshError="1"/>
      <sheetData sheetId="26"/>
      <sheetData sheetId="27"/>
      <sheetData sheetId="28"/>
      <sheetData sheetId="29"/>
      <sheetData sheetId="30"/>
      <sheetData sheetId="31"/>
      <sheetData sheetId="32"/>
      <sheetData sheetId="33"/>
      <sheetData sheetId="34"/>
      <sheetData sheetId="35">
        <row r="12">
          <cell r="B12">
            <v>5493189</v>
          </cell>
          <cell r="C12" t="str">
            <v>BALAI TEKNIK AIR MINUM DAN SANITASI WILAYAH II</v>
          </cell>
          <cell r="D12">
            <v>23922620</v>
          </cell>
          <cell r="E12">
            <v>0</v>
          </cell>
          <cell r="F12">
            <v>23922620</v>
          </cell>
          <cell r="G12">
            <v>2434068</v>
          </cell>
          <cell r="H12">
            <v>0</v>
          </cell>
          <cell r="I12">
            <v>2434068</v>
          </cell>
          <cell r="J12">
            <v>10.17</v>
          </cell>
          <cell r="K12">
            <v>9.91</v>
          </cell>
          <cell r="L12">
            <v>12</v>
          </cell>
          <cell r="M12">
            <v>2</v>
          </cell>
          <cell r="N12">
            <v>0</v>
          </cell>
          <cell r="O12">
            <v>0</v>
          </cell>
          <cell r="P12">
            <v>0</v>
          </cell>
          <cell r="Q12">
            <v>0</v>
          </cell>
          <cell r="R12">
            <v>14</v>
          </cell>
          <cell r="S12">
            <v>12</v>
          </cell>
          <cell r="T12">
            <v>2</v>
          </cell>
          <cell r="U12">
            <v>10438370</v>
          </cell>
          <cell r="V12">
            <v>0</v>
          </cell>
          <cell r="W12">
            <v>10438370</v>
          </cell>
          <cell r="X12">
            <v>1</v>
          </cell>
          <cell r="Y12">
            <v>0</v>
          </cell>
          <cell r="Z12">
            <v>1</v>
          </cell>
          <cell r="AA12">
            <v>250000</v>
          </cell>
          <cell r="AB12">
            <v>0</v>
          </cell>
          <cell r="AC12">
            <v>250000</v>
          </cell>
          <cell r="AD12">
            <v>250000</v>
          </cell>
          <cell r="AE12">
            <v>0</v>
          </cell>
          <cell r="AF12">
            <v>250000</v>
          </cell>
          <cell r="AG12">
            <v>0</v>
          </cell>
          <cell r="AH12">
            <v>3</v>
          </cell>
          <cell r="AI12">
            <v>2</v>
          </cell>
          <cell r="AJ12">
            <v>1</v>
          </cell>
          <cell r="AK12">
            <v>854700</v>
          </cell>
          <cell r="AL12">
            <v>10</v>
          </cell>
          <cell r="AM12">
            <v>10</v>
          </cell>
          <cell r="AN12">
            <v>0</v>
          </cell>
          <cell r="AO12">
            <v>9333670</v>
          </cell>
          <cell r="AP12">
            <v>10</v>
          </cell>
          <cell r="AQ12">
            <v>0</v>
          </cell>
          <cell r="AR12">
            <v>0</v>
          </cell>
          <cell r="AS12">
            <v>0</v>
          </cell>
          <cell r="AT12">
            <v>0</v>
          </cell>
          <cell r="AU12">
            <v>3</v>
          </cell>
          <cell r="AV12">
            <v>0</v>
          </cell>
          <cell r="AW12">
            <v>0</v>
          </cell>
          <cell r="AX12">
            <v>0</v>
          </cell>
          <cell r="AY12">
            <v>1</v>
          </cell>
          <cell r="AZ12" t="str">
            <v>sd</v>
          </cell>
          <cell r="BA12" t="str">
            <v>Setditjen Cipta Karya</v>
          </cell>
        </row>
        <row r="13">
          <cell r="B13">
            <v>5493197</v>
          </cell>
          <cell r="C13" t="str">
            <v>BALAI TEKNIK AIR MINUM DAN SANITASI WILAYAH I</v>
          </cell>
          <cell r="D13">
            <v>24888934</v>
          </cell>
          <cell r="E13">
            <v>0</v>
          </cell>
          <cell r="F13">
            <v>24888934</v>
          </cell>
          <cell r="G13">
            <v>3341522</v>
          </cell>
          <cell r="H13">
            <v>0</v>
          </cell>
          <cell r="I13">
            <v>3341522</v>
          </cell>
          <cell r="J13">
            <v>13.43</v>
          </cell>
          <cell r="K13">
            <v>4.6399999999999997</v>
          </cell>
          <cell r="L13">
            <v>10</v>
          </cell>
          <cell r="M13">
            <v>0</v>
          </cell>
          <cell r="N13">
            <v>0</v>
          </cell>
          <cell r="O13">
            <v>0</v>
          </cell>
          <cell r="P13">
            <v>0</v>
          </cell>
          <cell r="Q13">
            <v>0</v>
          </cell>
          <cell r="R13">
            <v>10</v>
          </cell>
          <cell r="S13">
            <v>9</v>
          </cell>
          <cell r="T13">
            <v>1</v>
          </cell>
          <cell r="U13">
            <v>13647910</v>
          </cell>
          <cell r="V13">
            <v>0</v>
          </cell>
          <cell r="W13">
            <v>13647910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10</v>
          </cell>
          <cell r="AM13">
            <v>9</v>
          </cell>
          <cell r="AN13">
            <v>1</v>
          </cell>
          <cell r="AO13">
            <v>13647910</v>
          </cell>
          <cell r="AP13">
            <v>10</v>
          </cell>
          <cell r="AQ13">
            <v>0</v>
          </cell>
          <cell r="AR13">
            <v>0</v>
          </cell>
          <cell r="AS13">
            <v>0</v>
          </cell>
          <cell r="AT13">
            <v>0</v>
          </cell>
          <cell r="AU13">
            <v>0</v>
          </cell>
          <cell r="AV13">
            <v>0</v>
          </cell>
          <cell r="AW13">
            <v>0</v>
          </cell>
          <cell r="AX13">
            <v>0</v>
          </cell>
          <cell r="AY13">
            <v>0</v>
          </cell>
          <cell r="AZ13" t="str">
            <v>sd</v>
          </cell>
          <cell r="BA13" t="str">
            <v>Setditjen Cipta Karya</v>
          </cell>
        </row>
        <row r="14">
          <cell r="B14">
            <v>5622213</v>
          </cell>
          <cell r="C14" t="str">
            <v>SEKRETARIAT DIREKTORAT JENDERAL CIPTA KARYA</v>
          </cell>
          <cell r="D14">
            <v>154339191</v>
          </cell>
          <cell r="E14">
            <v>1000000</v>
          </cell>
          <cell r="F14">
            <v>155339191</v>
          </cell>
          <cell r="G14">
            <v>42798919</v>
          </cell>
          <cell r="H14">
            <v>0</v>
          </cell>
          <cell r="I14">
            <v>42798919</v>
          </cell>
          <cell r="J14">
            <v>27.55</v>
          </cell>
          <cell r="K14">
            <v>27.54</v>
          </cell>
          <cell r="L14">
            <v>36</v>
          </cell>
          <cell r="M14">
            <v>1</v>
          </cell>
          <cell r="N14">
            <v>0</v>
          </cell>
          <cell r="O14">
            <v>0</v>
          </cell>
          <cell r="P14">
            <v>0</v>
          </cell>
          <cell r="Q14">
            <v>0</v>
          </cell>
          <cell r="R14">
            <v>37</v>
          </cell>
          <cell r="S14">
            <v>30</v>
          </cell>
          <cell r="T14">
            <v>7</v>
          </cell>
          <cell r="U14">
            <v>41253700</v>
          </cell>
          <cell r="V14">
            <v>1000000</v>
          </cell>
          <cell r="W14">
            <v>42253700</v>
          </cell>
          <cell r="X14">
            <v>8</v>
          </cell>
          <cell r="Y14">
            <v>3</v>
          </cell>
          <cell r="Z14">
            <v>5</v>
          </cell>
          <cell r="AA14">
            <v>8700000</v>
          </cell>
          <cell r="AB14">
            <v>0</v>
          </cell>
          <cell r="AC14">
            <v>8700000</v>
          </cell>
          <cell r="AD14">
            <v>6753674</v>
          </cell>
          <cell r="AE14">
            <v>0</v>
          </cell>
          <cell r="AF14">
            <v>6753674</v>
          </cell>
          <cell r="AG14">
            <v>1946326</v>
          </cell>
          <cell r="AH14">
            <v>0</v>
          </cell>
          <cell r="AI14">
            <v>0</v>
          </cell>
          <cell r="AJ14">
            <v>0</v>
          </cell>
          <cell r="AK14">
            <v>0</v>
          </cell>
          <cell r="AL14">
            <v>29</v>
          </cell>
          <cell r="AM14">
            <v>27</v>
          </cell>
          <cell r="AN14">
            <v>2</v>
          </cell>
          <cell r="AO14">
            <v>33553700</v>
          </cell>
          <cell r="AP14">
            <v>29</v>
          </cell>
          <cell r="AQ14">
            <v>0</v>
          </cell>
          <cell r="AR14">
            <v>0</v>
          </cell>
          <cell r="AS14">
            <v>0</v>
          </cell>
          <cell r="AT14">
            <v>0</v>
          </cell>
          <cell r="AU14">
            <v>0</v>
          </cell>
          <cell r="AV14">
            <v>0</v>
          </cell>
          <cell r="AW14">
            <v>0</v>
          </cell>
          <cell r="AX14">
            <v>0</v>
          </cell>
          <cell r="AY14">
            <v>9</v>
          </cell>
          <cell r="AZ14" t="str">
            <v>sd</v>
          </cell>
          <cell r="BA14" t="str">
            <v>Setditjen Cipta Karya</v>
          </cell>
        </row>
        <row r="15">
          <cell r="B15">
            <v>5318011</v>
          </cell>
          <cell r="C15" t="str">
            <v>PEMBINAAN DAN PENGENDALIAN PRASARANA DAN SARANA DASAR PERKOTAAN</v>
          </cell>
          <cell r="D15">
            <v>18000000</v>
          </cell>
          <cell r="E15">
            <v>0</v>
          </cell>
          <cell r="F15">
            <v>18000000</v>
          </cell>
          <cell r="G15">
            <v>2125754</v>
          </cell>
          <cell r="H15">
            <v>0</v>
          </cell>
          <cell r="I15">
            <v>2125754</v>
          </cell>
          <cell r="J15">
            <v>11.81</v>
          </cell>
          <cell r="K15">
            <v>11.81</v>
          </cell>
          <cell r="L15">
            <v>8</v>
          </cell>
          <cell r="M15">
            <v>0</v>
          </cell>
          <cell r="N15">
            <v>0</v>
          </cell>
          <cell r="O15">
            <v>0</v>
          </cell>
          <cell r="P15">
            <v>0</v>
          </cell>
          <cell r="Q15">
            <v>0</v>
          </cell>
          <cell r="R15">
            <v>8</v>
          </cell>
          <cell r="S15">
            <v>0</v>
          </cell>
          <cell r="T15">
            <v>8</v>
          </cell>
          <cell r="U15">
            <v>6306229</v>
          </cell>
          <cell r="V15">
            <v>0</v>
          </cell>
          <cell r="W15">
            <v>6306229</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8</v>
          </cell>
          <cell r="AM15">
            <v>0</v>
          </cell>
          <cell r="AN15">
            <v>8</v>
          </cell>
          <cell r="AO15">
            <v>6306229</v>
          </cell>
          <cell r="AP15">
            <v>8</v>
          </cell>
          <cell r="AQ15">
            <v>0</v>
          </cell>
          <cell r="AR15">
            <v>0</v>
          </cell>
          <cell r="AS15">
            <v>0</v>
          </cell>
          <cell r="AT15">
            <v>0</v>
          </cell>
          <cell r="AU15">
            <v>0</v>
          </cell>
          <cell r="AV15">
            <v>0</v>
          </cell>
          <cell r="AW15">
            <v>0</v>
          </cell>
          <cell r="AX15">
            <v>0</v>
          </cell>
          <cell r="AY15">
            <v>0</v>
          </cell>
          <cell r="AZ15" t="str">
            <v>bp</v>
          </cell>
          <cell r="BA15" t="str">
            <v>Direktorat Bina Program</v>
          </cell>
        </row>
        <row r="16">
          <cell r="B16">
            <v>5326767</v>
          </cell>
          <cell r="C16" t="str">
            <v>PEMBINAAN DAN PENGENDALIAN PRASARANA DAN SARANA DASAR PERDESAAN</v>
          </cell>
          <cell r="D16">
            <v>14000000</v>
          </cell>
          <cell r="E16">
            <v>0</v>
          </cell>
          <cell r="F16">
            <v>14000000</v>
          </cell>
          <cell r="G16">
            <v>65147</v>
          </cell>
          <cell r="H16">
            <v>0</v>
          </cell>
          <cell r="I16">
            <v>65147</v>
          </cell>
          <cell r="J16">
            <v>0.47</v>
          </cell>
          <cell r="K16">
            <v>0</v>
          </cell>
          <cell r="L16">
            <v>4</v>
          </cell>
          <cell r="M16">
            <v>0</v>
          </cell>
          <cell r="N16">
            <v>0</v>
          </cell>
          <cell r="O16">
            <v>0</v>
          </cell>
          <cell r="P16">
            <v>0</v>
          </cell>
          <cell r="Q16">
            <v>0</v>
          </cell>
          <cell r="R16">
            <v>4</v>
          </cell>
          <cell r="S16">
            <v>0</v>
          </cell>
          <cell r="T16">
            <v>4</v>
          </cell>
          <cell r="U16">
            <v>2364355</v>
          </cell>
          <cell r="V16">
            <v>0</v>
          </cell>
          <cell r="W16">
            <v>2364355</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4</v>
          </cell>
          <cell r="AM16">
            <v>0</v>
          </cell>
          <cell r="AN16">
            <v>4</v>
          </cell>
          <cell r="AO16">
            <v>2364355</v>
          </cell>
          <cell r="AP16">
            <v>4</v>
          </cell>
          <cell r="AQ16">
            <v>0</v>
          </cell>
          <cell r="AR16">
            <v>0</v>
          </cell>
          <cell r="AS16">
            <v>0</v>
          </cell>
          <cell r="AT16">
            <v>0</v>
          </cell>
          <cell r="AU16">
            <v>0</v>
          </cell>
          <cell r="AV16">
            <v>0</v>
          </cell>
          <cell r="AW16">
            <v>0</v>
          </cell>
          <cell r="AX16">
            <v>0</v>
          </cell>
          <cell r="AY16">
            <v>0</v>
          </cell>
          <cell r="AZ16" t="str">
            <v>bp</v>
          </cell>
          <cell r="BA16" t="str">
            <v>Direktorat Bina Program</v>
          </cell>
        </row>
        <row r="17">
          <cell r="B17">
            <v>5466162</v>
          </cell>
          <cell r="C17" t="str">
            <v>DIREKTORAT BINA PROGRAM</v>
          </cell>
          <cell r="D17">
            <v>73650324</v>
          </cell>
          <cell r="E17">
            <v>0</v>
          </cell>
          <cell r="F17">
            <v>73650324</v>
          </cell>
          <cell r="G17">
            <v>25251390</v>
          </cell>
          <cell r="H17">
            <v>0</v>
          </cell>
          <cell r="I17">
            <v>25251390</v>
          </cell>
          <cell r="J17">
            <v>34.29</v>
          </cell>
          <cell r="K17">
            <v>32.42</v>
          </cell>
          <cell r="L17">
            <v>22</v>
          </cell>
          <cell r="M17">
            <v>0</v>
          </cell>
          <cell r="N17">
            <v>0</v>
          </cell>
          <cell r="O17">
            <v>0</v>
          </cell>
          <cell r="P17">
            <v>0</v>
          </cell>
          <cell r="Q17">
            <v>0</v>
          </cell>
          <cell r="R17">
            <v>22</v>
          </cell>
          <cell r="S17">
            <v>0</v>
          </cell>
          <cell r="T17">
            <v>22</v>
          </cell>
          <cell r="U17">
            <v>24450000</v>
          </cell>
          <cell r="V17">
            <v>0</v>
          </cell>
          <cell r="W17">
            <v>24450000</v>
          </cell>
          <cell r="X17">
            <v>22</v>
          </cell>
          <cell r="Y17">
            <v>0</v>
          </cell>
          <cell r="Z17">
            <v>22</v>
          </cell>
          <cell r="AA17">
            <v>24450000</v>
          </cell>
          <cell r="AB17">
            <v>0</v>
          </cell>
          <cell r="AC17">
            <v>24450000</v>
          </cell>
          <cell r="AD17">
            <v>21698556</v>
          </cell>
          <cell r="AE17">
            <v>0</v>
          </cell>
          <cell r="AF17">
            <v>21698556</v>
          </cell>
          <cell r="AG17">
            <v>2751444</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22</v>
          </cell>
          <cell r="AZ17" t="str">
            <v>bp</v>
          </cell>
          <cell r="BA17" t="str">
            <v>Direktorat Bina Program</v>
          </cell>
        </row>
        <row r="18">
          <cell r="B18">
            <v>5493183</v>
          </cell>
          <cell r="C18" t="str">
            <v>Perencanaan dan Pengendalian Program Infrastruktur Permukiman</v>
          </cell>
          <cell r="D18">
            <v>31687142</v>
          </cell>
          <cell r="E18">
            <v>19500000</v>
          </cell>
          <cell r="F18">
            <v>51187142</v>
          </cell>
          <cell r="G18">
            <v>5544035</v>
          </cell>
          <cell r="H18">
            <v>9012853</v>
          </cell>
          <cell r="I18">
            <v>14556888</v>
          </cell>
          <cell r="J18">
            <v>28.44</v>
          </cell>
          <cell r="K18">
            <v>28.47</v>
          </cell>
          <cell r="L18">
            <v>5</v>
          </cell>
          <cell r="M18">
            <v>15</v>
          </cell>
          <cell r="N18">
            <v>0</v>
          </cell>
          <cell r="O18">
            <v>0</v>
          </cell>
          <cell r="P18">
            <v>0</v>
          </cell>
          <cell r="Q18">
            <v>0</v>
          </cell>
          <cell r="R18">
            <v>20</v>
          </cell>
          <cell r="S18">
            <v>1</v>
          </cell>
          <cell r="T18">
            <v>19</v>
          </cell>
          <cell r="U18">
            <v>5744615</v>
          </cell>
          <cell r="V18">
            <v>18900000</v>
          </cell>
          <cell r="W18">
            <v>24644615</v>
          </cell>
          <cell r="X18">
            <v>13</v>
          </cell>
          <cell r="Y18">
            <v>0</v>
          </cell>
          <cell r="Z18">
            <v>13</v>
          </cell>
          <cell r="AA18">
            <v>3425000</v>
          </cell>
          <cell r="AB18">
            <v>16696325</v>
          </cell>
          <cell r="AC18">
            <v>20121325</v>
          </cell>
          <cell r="AD18">
            <v>2773506</v>
          </cell>
          <cell r="AE18">
            <v>17196325</v>
          </cell>
          <cell r="AF18">
            <v>19969831</v>
          </cell>
          <cell r="AG18">
            <v>151494</v>
          </cell>
          <cell r="AH18">
            <v>7</v>
          </cell>
          <cell r="AI18">
            <v>1</v>
          </cell>
          <cell r="AJ18">
            <v>6</v>
          </cell>
          <cell r="AK18">
            <v>4523290</v>
          </cell>
          <cell r="AL18">
            <v>0</v>
          </cell>
          <cell r="AM18">
            <v>0</v>
          </cell>
          <cell r="AN18">
            <v>0</v>
          </cell>
          <cell r="AO18">
            <v>0</v>
          </cell>
          <cell r="AP18">
            <v>0</v>
          </cell>
          <cell r="AQ18">
            <v>6</v>
          </cell>
          <cell r="AR18">
            <v>0</v>
          </cell>
          <cell r="AS18">
            <v>0</v>
          </cell>
          <cell r="AT18">
            <v>0</v>
          </cell>
          <cell r="AU18">
            <v>1</v>
          </cell>
          <cell r="AV18">
            <v>0</v>
          </cell>
          <cell r="AW18">
            <v>0</v>
          </cell>
          <cell r="AX18">
            <v>0</v>
          </cell>
          <cell r="AY18">
            <v>13</v>
          </cell>
          <cell r="AZ18" t="str">
            <v>bp</v>
          </cell>
          <cell r="BA18" t="str">
            <v>Direktorat Bina Program</v>
          </cell>
        </row>
        <row r="19">
          <cell r="B19">
            <v>5505096</v>
          </cell>
          <cell r="C19" t="str">
            <v>PERENCANAAAN DAN PENGENDALIAN PROGRAM INFRASTRUKTUR PERMUKIMAN PROVINSI RIAU</v>
          </cell>
          <cell r="D19">
            <v>2187256</v>
          </cell>
          <cell r="E19">
            <v>0</v>
          </cell>
          <cell r="F19">
            <v>2187256</v>
          </cell>
          <cell r="G19">
            <v>1187674</v>
          </cell>
          <cell r="H19">
            <v>0</v>
          </cell>
          <cell r="I19">
            <v>1187674</v>
          </cell>
          <cell r="J19">
            <v>54.3</v>
          </cell>
          <cell r="K19">
            <v>54.3</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9</v>
          </cell>
          <cell r="AZ19" t="str">
            <v>bp</v>
          </cell>
          <cell r="BA19" t="str">
            <v>Direktorat Bina Program</v>
          </cell>
        </row>
        <row r="20">
          <cell r="B20">
            <v>5505097</v>
          </cell>
          <cell r="C20" t="str">
            <v>PERENCANAAAN DAN PENGENDALIAN PROGRAM INFRSTRUKTUR PERMUKIMAN PROVINSI KEP. RIAU</v>
          </cell>
          <cell r="D20">
            <v>1611292</v>
          </cell>
          <cell r="E20">
            <v>0</v>
          </cell>
          <cell r="F20">
            <v>1611292</v>
          </cell>
          <cell r="G20">
            <v>602040</v>
          </cell>
          <cell r="H20">
            <v>0</v>
          </cell>
          <cell r="I20">
            <v>602040</v>
          </cell>
          <cell r="J20">
            <v>37.36</v>
          </cell>
          <cell r="K20">
            <v>38.270000000000003</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5</v>
          </cell>
          <cell r="AZ20" t="str">
            <v>bp</v>
          </cell>
          <cell r="BA20" t="str">
            <v>Direktorat Bina Program</v>
          </cell>
        </row>
        <row r="21">
          <cell r="B21">
            <v>5505099</v>
          </cell>
          <cell r="C21" t="str">
            <v>PERENCANAAAN DAN PENGENDALIAN PROGRAM INFRSTRUKTUR PERMUKIMAN PROVINSI BENGKULU</v>
          </cell>
          <cell r="D21">
            <v>1541623</v>
          </cell>
          <cell r="E21">
            <v>0</v>
          </cell>
          <cell r="F21">
            <v>1541623</v>
          </cell>
          <cell r="G21">
            <v>753017</v>
          </cell>
          <cell r="H21">
            <v>0</v>
          </cell>
          <cell r="I21">
            <v>753017</v>
          </cell>
          <cell r="J21">
            <v>48.85</v>
          </cell>
          <cell r="K21">
            <v>52.46</v>
          </cell>
          <cell r="L21">
            <v>1</v>
          </cell>
          <cell r="M21">
            <v>0</v>
          </cell>
          <cell r="N21">
            <v>0</v>
          </cell>
          <cell r="O21">
            <v>0</v>
          </cell>
          <cell r="P21">
            <v>0</v>
          </cell>
          <cell r="Q21">
            <v>0</v>
          </cell>
          <cell r="R21">
            <v>1</v>
          </cell>
          <cell r="S21">
            <v>0</v>
          </cell>
          <cell r="T21">
            <v>1</v>
          </cell>
          <cell r="U21">
            <v>313550</v>
          </cell>
          <cell r="V21">
            <v>0</v>
          </cell>
          <cell r="W21">
            <v>313550</v>
          </cell>
          <cell r="X21">
            <v>1</v>
          </cell>
          <cell r="Y21">
            <v>0</v>
          </cell>
          <cell r="Z21">
            <v>1</v>
          </cell>
          <cell r="AA21">
            <v>313550</v>
          </cell>
          <cell r="AB21">
            <v>0</v>
          </cell>
          <cell r="AC21">
            <v>313550</v>
          </cell>
          <cell r="AD21">
            <v>64</v>
          </cell>
          <cell r="AE21">
            <v>0</v>
          </cell>
          <cell r="AF21">
            <v>64</v>
          </cell>
          <cell r="AG21">
            <v>313486</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2</v>
          </cell>
          <cell r="AZ21" t="str">
            <v>bp</v>
          </cell>
          <cell r="BA21" t="str">
            <v>Direktorat Bina Program</v>
          </cell>
        </row>
        <row r="22">
          <cell r="B22">
            <v>5505100</v>
          </cell>
          <cell r="C22" t="str">
            <v>Perencanaan dan Pengendalian Prog. Infrastruktur Permukiman Provinsi Bangka Belitung</v>
          </cell>
          <cell r="D22">
            <v>1443933</v>
          </cell>
          <cell r="E22">
            <v>0</v>
          </cell>
          <cell r="F22">
            <v>1443933</v>
          </cell>
          <cell r="G22">
            <v>537615</v>
          </cell>
          <cell r="H22">
            <v>0</v>
          </cell>
          <cell r="I22">
            <v>537615</v>
          </cell>
          <cell r="J22">
            <v>37.229999999999997</v>
          </cell>
          <cell r="K22">
            <v>37.229999999999997</v>
          </cell>
          <cell r="L22">
            <v>2</v>
          </cell>
          <cell r="M22">
            <v>0</v>
          </cell>
          <cell r="N22">
            <v>0</v>
          </cell>
          <cell r="O22">
            <v>0</v>
          </cell>
          <cell r="P22">
            <v>0</v>
          </cell>
          <cell r="Q22">
            <v>0</v>
          </cell>
          <cell r="R22">
            <v>2</v>
          </cell>
          <cell r="S22">
            <v>0</v>
          </cell>
          <cell r="T22">
            <v>2</v>
          </cell>
          <cell r="U22">
            <v>799250</v>
          </cell>
          <cell r="V22">
            <v>0</v>
          </cell>
          <cell r="W22">
            <v>799250</v>
          </cell>
          <cell r="X22">
            <v>2</v>
          </cell>
          <cell r="Y22">
            <v>0</v>
          </cell>
          <cell r="Z22">
            <v>2</v>
          </cell>
          <cell r="AA22">
            <v>799250</v>
          </cell>
          <cell r="AB22">
            <v>0</v>
          </cell>
          <cell r="AC22">
            <v>799250</v>
          </cell>
          <cell r="AD22">
            <v>799250</v>
          </cell>
          <cell r="AE22">
            <v>0</v>
          </cell>
          <cell r="AF22">
            <v>799250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2</v>
          </cell>
          <cell r="AZ22" t="str">
            <v>bp</v>
          </cell>
          <cell r="BA22" t="str">
            <v>Direktorat Bina Program</v>
          </cell>
        </row>
        <row r="23">
          <cell r="B23">
            <v>5505101</v>
          </cell>
          <cell r="C23" t="str">
            <v>PERENCANAAAN DAN PENGENDALIAN PROGRAM INFRSTRUKTUR PERMUKIMAN PROVINSI DI YOGYAKARTA</v>
          </cell>
          <cell r="D23">
            <v>1337448</v>
          </cell>
          <cell r="E23">
            <v>0</v>
          </cell>
          <cell r="F23">
            <v>1337448</v>
          </cell>
          <cell r="G23">
            <v>590407</v>
          </cell>
          <cell r="H23">
            <v>0</v>
          </cell>
          <cell r="I23">
            <v>590407</v>
          </cell>
          <cell r="J23">
            <v>44.14</v>
          </cell>
          <cell r="K23">
            <v>44.14</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t="str">
            <v>bp</v>
          </cell>
          <cell r="BA23" t="str">
            <v>Direktorat Bina Program</v>
          </cell>
        </row>
        <row r="24">
          <cell r="B24">
            <v>5505102</v>
          </cell>
          <cell r="C24" t="str">
            <v>PERENCANAAAN DAN PENGENDALIAN PROGRAM INFRSTRUKTUR PERMUKIMAN PROVINSI SULAWESI UTARA</v>
          </cell>
          <cell r="D24">
            <v>2488543</v>
          </cell>
          <cell r="E24">
            <v>0</v>
          </cell>
          <cell r="F24">
            <v>2488543</v>
          </cell>
          <cell r="G24">
            <v>1320198</v>
          </cell>
          <cell r="H24">
            <v>0</v>
          </cell>
          <cell r="I24">
            <v>1320198</v>
          </cell>
          <cell r="J24">
            <v>53.05</v>
          </cell>
          <cell r="K24">
            <v>53.76</v>
          </cell>
          <cell r="L24">
            <v>3</v>
          </cell>
          <cell r="M24">
            <v>0</v>
          </cell>
          <cell r="N24">
            <v>0</v>
          </cell>
          <cell r="O24">
            <v>0</v>
          </cell>
          <cell r="P24">
            <v>0</v>
          </cell>
          <cell r="Q24">
            <v>0</v>
          </cell>
          <cell r="R24">
            <v>3</v>
          </cell>
          <cell r="S24">
            <v>1</v>
          </cell>
          <cell r="T24">
            <v>2</v>
          </cell>
          <cell r="U24">
            <v>812400</v>
          </cell>
          <cell r="V24">
            <v>0</v>
          </cell>
          <cell r="W24">
            <v>812400</v>
          </cell>
          <cell r="X24">
            <v>2</v>
          </cell>
          <cell r="Y24">
            <v>0</v>
          </cell>
          <cell r="Z24">
            <v>2</v>
          </cell>
          <cell r="AA24">
            <v>704000</v>
          </cell>
          <cell r="AB24">
            <v>0</v>
          </cell>
          <cell r="AC24">
            <v>704000</v>
          </cell>
          <cell r="AD24">
            <v>589211</v>
          </cell>
          <cell r="AE24">
            <v>0</v>
          </cell>
          <cell r="AF24">
            <v>589211</v>
          </cell>
          <cell r="AG24">
            <v>114789</v>
          </cell>
          <cell r="AH24">
            <v>0</v>
          </cell>
          <cell r="AI24">
            <v>0</v>
          </cell>
          <cell r="AJ24">
            <v>0</v>
          </cell>
          <cell r="AK24">
            <v>0</v>
          </cell>
          <cell r="AL24">
            <v>1</v>
          </cell>
          <cell r="AM24">
            <v>1</v>
          </cell>
          <cell r="AN24">
            <v>0</v>
          </cell>
          <cell r="AO24">
            <v>108400</v>
          </cell>
          <cell r="AP24">
            <v>1</v>
          </cell>
          <cell r="AQ24">
            <v>0</v>
          </cell>
          <cell r="AR24">
            <v>0</v>
          </cell>
          <cell r="AS24">
            <v>0</v>
          </cell>
          <cell r="AT24">
            <v>0</v>
          </cell>
          <cell r="AU24">
            <v>0</v>
          </cell>
          <cell r="AV24">
            <v>0</v>
          </cell>
          <cell r="AW24">
            <v>0</v>
          </cell>
          <cell r="AX24">
            <v>0</v>
          </cell>
          <cell r="AY24">
            <v>3</v>
          </cell>
          <cell r="AZ24" t="str">
            <v>bp</v>
          </cell>
          <cell r="BA24" t="str">
            <v>Direktorat Bina Program</v>
          </cell>
        </row>
        <row r="25">
          <cell r="B25">
            <v>5505103</v>
          </cell>
          <cell r="C25" t="str">
            <v>PERENCANAAAN DAN PENGENDALIAN PROGRAM PROVINSI GORONTALO</v>
          </cell>
          <cell r="D25">
            <v>1314664</v>
          </cell>
          <cell r="E25">
            <v>0</v>
          </cell>
          <cell r="F25">
            <v>1314664</v>
          </cell>
          <cell r="G25">
            <v>702352</v>
          </cell>
          <cell r="H25">
            <v>0</v>
          </cell>
          <cell r="I25">
            <v>702352</v>
          </cell>
          <cell r="J25">
            <v>53.42</v>
          </cell>
          <cell r="K25">
            <v>52.78</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3</v>
          </cell>
          <cell r="AZ25" t="str">
            <v>bp</v>
          </cell>
          <cell r="BA25" t="str">
            <v>Direktorat Bina Program</v>
          </cell>
        </row>
        <row r="26">
          <cell r="B26">
            <v>5505104</v>
          </cell>
          <cell r="C26" t="str">
            <v>PERENCANAAAN DAN PENGENDALIAN PROGRAM INFRASTRUKTUR PERMUKIMAN PROVINSI SULAWESI BARAT</v>
          </cell>
          <cell r="D26">
            <v>1213052</v>
          </cell>
          <cell r="E26">
            <v>0</v>
          </cell>
          <cell r="F26">
            <v>1213052</v>
          </cell>
          <cell r="G26">
            <v>589993</v>
          </cell>
          <cell r="H26">
            <v>0</v>
          </cell>
          <cell r="I26">
            <v>589993</v>
          </cell>
          <cell r="J26">
            <v>48.64</v>
          </cell>
          <cell r="K26">
            <v>55.48</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t="str">
            <v>bp</v>
          </cell>
          <cell r="BA26" t="str">
            <v>Direktorat Bina Program</v>
          </cell>
        </row>
        <row r="27">
          <cell r="B27">
            <v>5505105</v>
          </cell>
          <cell r="C27" t="str">
            <v>PERENCANAAAN DAN PENGENDALIAN PROGRAM INFRSTRUKTUR PERMUKIMAN PROVINSI SULAWESI TENGGARA</v>
          </cell>
          <cell r="D27">
            <v>2067818</v>
          </cell>
          <cell r="E27">
            <v>0</v>
          </cell>
          <cell r="F27">
            <v>2067818</v>
          </cell>
          <cell r="G27">
            <v>983192</v>
          </cell>
          <cell r="H27">
            <v>0</v>
          </cell>
          <cell r="I27">
            <v>983192</v>
          </cell>
          <cell r="J27">
            <v>47.55</v>
          </cell>
          <cell r="K27">
            <v>48.25</v>
          </cell>
          <cell r="L27">
            <v>2</v>
          </cell>
          <cell r="M27">
            <v>0</v>
          </cell>
          <cell r="N27">
            <v>0</v>
          </cell>
          <cell r="O27">
            <v>0</v>
          </cell>
          <cell r="P27">
            <v>0</v>
          </cell>
          <cell r="Q27">
            <v>0</v>
          </cell>
          <cell r="R27">
            <v>2</v>
          </cell>
          <cell r="S27">
            <v>0</v>
          </cell>
          <cell r="T27">
            <v>2</v>
          </cell>
          <cell r="U27">
            <v>350000</v>
          </cell>
          <cell r="V27">
            <v>0</v>
          </cell>
          <cell r="W27">
            <v>350000</v>
          </cell>
          <cell r="X27">
            <v>2</v>
          </cell>
          <cell r="Y27">
            <v>0</v>
          </cell>
          <cell r="Z27">
            <v>2</v>
          </cell>
          <cell r="AA27">
            <v>350000</v>
          </cell>
          <cell r="AB27">
            <v>0</v>
          </cell>
          <cell r="AC27">
            <v>350000</v>
          </cell>
          <cell r="AD27">
            <v>159100</v>
          </cell>
          <cell r="AE27">
            <v>0</v>
          </cell>
          <cell r="AF27">
            <v>159100</v>
          </cell>
          <cell r="AG27">
            <v>190900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2</v>
          </cell>
          <cell r="AZ27" t="str">
            <v>bp</v>
          </cell>
          <cell r="BA27" t="str">
            <v>Direktorat Bina Program</v>
          </cell>
        </row>
        <row r="28">
          <cell r="B28">
            <v>5505106</v>
          </cell>
          <cell r="C28" t="str">
            <v>Perencanaan dan Pengendalian Program Infrastruktur Permukiman Provinsi Bali</v>
          </cell>
          <cell r="D28">
            <v>1917276</v>
          </cell>
          <cell r="E28">
            <v>0</v>
          </cell>
          <cell r="F28">
            <v>1917276</v>
          </cell>
          <cell r="G28">
            <v>655860</v>
          </cell>
          <cell r="H28">
            <v>0</v>
          </cell>
          <cell r="I28">
            <v>655860</v>
          </cell>
          <cell r="J28">
            <v>34.21</v>
          </cell>
          <cell r="K28">
            <v>40.479999999999997</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3</v>
          </cell>
          <cell r="AZ28" t="str">
            <v>bp</v>
          </cell>
          <cell r="BA28" t="str">
            <v>Direktorat Bina Program</v>
          </cell>
        </row>
        <row r="29">
          <cell r="B29">
            <v>5505107</v>
          </cell>
          <cell r="C29" t="str">
            <v>PERENCANAAAN DAN PENGENDALIAN PROGRAM INFRSTRUKTUR PERMUKIMAN PROVINSI NTB</v>
          </cell>
          <cell r="D29">
            <v>1813156</v>
          </cell>
          <cell r="E29">
            <v>0</v>
          </cell>
          <cell r="F29">
            <v>1813156</v>
          </cell>
          <cell r="G29">
            <v>950512</v>
          </cell>
          <cell r="H29">
            <v>0</v>
          </cell>
          <cell r="I29">
            <v>950512</v>
          </cell>
          <cell r="J29">
            <v>52.42</v>
          </cell>
          <cell r="K29">
            <v>57.8</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t="str">
            <v>bp</v>
          </cell>
          <cell r="BA29" t="str">
            <v>Direktorat Bina Program</v>
          </cell>
        </row>
        <row r="30">
          <cell r="B30">
            <v>5505108</v>
          </cell>
          <cell r="C30" t="str">
            <v>PERENCANAAAN DAN PENGENDALIAN PROGRAM INFRSTRUKTUR PERMUKIMAN PROVINSI MALUKU</v>
          </cell>
          <cell r="D30">
            <v>2460536</v>
          </cell>
          <cell r="E30">
            <v>0</v>
          </cell>
          <cell r="F30">
            <v>2460536</v>
          </cell>
          <cell r="G30">
            <v>1457545</v>
          </cell>
          <cell r="H30">
            <v>0</v>
          </cell>
          <cell r="I30">
            <v>1457545</v>
          </cell>
          <cell r="J30">
            <v>59.24</v>
          </cell>
          <cell r="K30">
            <v>60.62</v>
          </cell>
          <cell r="L30">
            <v>1</v>
          </cell>
          <cell r="M30">
            <v>0</v>
          </cell>
          <cell r="N30">
            <v>0</v>
          </cell>
          <cell r="O30">
            <v>0</v>
          </cell>
          <cell r="P30">
            <v>0</v>
          </cell>
          <cell r="Q30">
            <v>0</v>
          </cell>
          <cell r="R30">
            <v>1</v>
          </cell>
          <cell r="S30">
            <v>1</v>
          </cell>
          <cell r="T30">
            <v>0</v>
          </cell>
          <cell r="U30">
            <v>100600</v>
          </cell>
          <cell r="V30">
            <v>0</v>
          </cell>
          <cell r="W30">
            <v>100600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1</v>
          </cell>
          <cell r="AM30">
            <v>1</v>
          </cell>
          <cell r="AN30">
            <v>0</v>
          </cell>
          <cell r="AO30">
            <v>100600</v>
          </cell>
          <cell r="AP30">
            <v>1</v>
          </cell>
          <cell r="AQ30">
            <v>0</v>
          </cell>
          <cell r="AR30">
            <v>0</v>
          </cell>
          <cell r="AS30">
            <v>0</v>
          </cell>
          <cell r="AT30">
            <v>0</v>
          </cell>
          <cell r="AU30">
            <v>0</v>
          </cell>
          <cell r="AV30">
            <v>0</v>
          </cell>
          <cell r="AW30">
            <v>0</v>
          </cell>
          <cell r="AX30">
            <v>0</v>
          </cell>
          <cell r="AY30">
            <v>0</v>
          </cell>
          <cell r="AZ30" t="str">
            <v>bp</v>
          </cell>
          <cell r="BA30" t="str">
            <v>Direktorat Bina Program</v>
          </cell>
        </row>
        <row r="31">
          <cell r="B31">
            <v>5505110</v>
          </cell>
          <cell r="C31" t="str">
            <v>PERENCANAAAN DAN PENGENDALIAN PROGRAM INFRSTRUKTUR PERMUKIMAN PROVINSI MALUKU UTARA</v>
          </cell>
          <cell r="D31">
            <v>2186291</v>
          </cell>
          <cell r="E31">
            <v>0</v>
          </cell>
          <cell r="F31">
            <v>2186291</v>
          </cell>
          <cell r="G31">
            <v>610853</v>
          </cell>
          <cell r="H31">
            <v>0</v>
          </cell>
          <cell r="I31">
            <v>610853</v>
          </cell>
          <cell r="J31">
            <v>27.94</v>
          </cell>
          <cell r="K31">
            <v>27.94</v>
          </cell>
          <cell r="L31">
            <v>3</v>
          </cell>
          <cell r="M31">
            <v>0</v>
          </cell>
          <cell r="N31">
            <v>0</v>
          </cell>
          <cell r="O31">
            <v>0</v>
          </cell>
          <cell r="P31">
            <v>0</v>
          </cell>
          <cell r="Q31">
            <v>0</v>
          </cell>
          <cell r="R31">
            <v>3</v>
          </cell>
          <cell r="S31">
            <v>1</v>
          </cell>
          <cell r="T31">
            <v>2</v>
          </cell>
          <cell r="U31">
            <v>396600</v>
          </cell>
          <cell r="V31">
            <v>0</v>
          </cell>
          <cell r="W31">
            <v>396600</v>
          </cell>
          <cell r="X31">
            <v>2</v>
          </cell>
          <cell r="Y31">
            <v>0</v>
          </cell>
          <cell r="Z31">
            <v>2</v>
          </cell>
          <cell r="AA31">
            <v>296000</v>
          </cell>
          <cell r="AB31">
            <v>0</v>
          </cell>
          <cell r="AC31">
            <v>296000</v>
          </cell>
          <cell r="AD31">
            <v>296000</v>
          </cell>
          <cell r="AE31">
            <v>0</v>
          </cell>
          <cell r="AF31">
            <v>296000</v>
          </cell>
          <cell r="AG31">
            <v>0</v>
          </cell>
          <cell r="AH31">
            <v>0</v>
          </cell>
          <cell r="AI31">
            <v>0</v>
          </cell>
          <cell r="AJ31">
            <v>0</v>
          </cell>
          <cell r="AK31">
            <v>0</v>
          </cell>
          <cell r="AL31">
            <v>1</v>
          </cell>
          <cell r="AM31">
            <v>1</v>
          </cell>
          <cell r="AN31">
            <v>0</v>
          </cell>
          <cell r="AO31">
            <v>100600</v>
          </cell>
          <cell r="AP31">
            <v>1</v>
          </cell>
          <cell r="AQ31">
            <v>0</v>
          </cell>
          <cell r="AR31">
            <v>0</v>
          </cell>
          <cell r="AS31">
            <v>0</v>
          </cell>
          <cell r="AT31">
            <v>0</v>
          </cell>
          <cell r="AU31">
            <v>0</v>
          </cell>
          <cell r="AV31">
            <v>0</v>
          </cell>
          <cell r="AW31">
            <v>0</v>
          </cell>
          <cell r="AX31">
            <v>0</v>
          </cell>
          <cell r="AY31">
            <v>2</v>
          </cell>
          <cell r="AZ31" t="str">
            <v>bp</v>
          </cell>
          <cell r="BA31" t="str">
            <v>Direktorat Bina Program</v>
          </cell>
        </row>
        <row r="32">
          <cell r="B32">
            <v>5505730</v>
          </cell>
          <cell r="C32" t="str">
            <v>PERENCANAAAN DAN PENGENDALIAN PROGRAM INFRSTRUKTUR PERMUKIMAN PROVINSI NAD</v>
          </cell>
          <cell r="D32">
            <v>2539700</v>
          </cell>
          <cell r="E32">
            <v>0</v>
          </cell>
          <cell r="F32">
            <v>2539700</v>
          </cell>
          <cell r="G32">
            <v>659798</v>
          </cell>
          <cell r="H32">
            <v>0</v>
          </cell>
          <cell r="I32">
            <v>659798</v>
          </cell>
          <cell r="J32">
            <v>25.98</v>
          </cell>
          <cell r="K32">
            <v>26.11</v>
          </cell>
          <cell r="L32">
            <v>1</v>
          </cell>
          <cell r="M32">
            <v>0</v>
          </cell>
          <cell r="N32">
            <v>0</v>
          </cell>
          <cell r="O32">
            <v>0</v>
          </cell>
          <cell r="P32">
            <v>0</v>
          </cell>
          <cell r="Q32">
            <v>0</v>
          </cell>
          <cell r="R32">
            <v>1</v>
          </cell>
          <cell r="S32">
            <v>1</v>
          </cell>
          <cell r="T32">
            <v>0</v>
          </cell>
          <cell r="U32">
            <v>105000</v>
          </cell>
          <cell r="V32">
            <v>0</v>
          </cell>
          <cell r="W32">
            <v>105000</v>
          </cell>
          <cell r="X32">
            <v>1</v>
          </cell>
          <cell r="Y32">
            <v>1</v>
          </cell>
          <cell r="Z32">
            <v>0</v>
          </cell>
          <cell r="AA32">
            <v>105000</v>
          </cell>
          <cell r="AB32">
            <v>0</v>
          </cell>
          <cell r="AC32">
            <v>105000</v>
          </cell>
          <cell r="AD32">
            <v>100375</v>
          </cell>
          <cell r="AE32">
            <v>0</v>
          </cell>
          <cell r="AF32">
            <v>100375</v>
          </cell>
          <cell r="AG32">
            <v>4625</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12</v>
          </cell>
          <cell r="AZ32" t="str">
            <v>bp</v>
          </cell>
          <cell r="BA32" t="str">
            <v>Direktorat Bina Program</v>
          </cell>
        </row>
        <row r="33">
          <cell r="B33">
            <v>5505749</v>
          </cell>
          <cell r="C33" t="str">
            <v>PERENCANAAAN DAN PENGENDALIAN PROGRAM INFRASTRUKTUR PERMUKIMAN PROVINSISUMATERA UTARA</v>
          </cell>
          <cell r="D33">
            <v>2691979</v>
          </cell>
          <cell r="E33">
            <v>0</v>
          </cell>
          <cell r="F33">
            <v>2691979</v>
          </cell>
          <cell r="G33">
            <v>899084</v>
          </cell>
          <cell r="H33">
            <v>0</v>
          </cell>
          <cell r="I33">
            <v>899084</v>
          </cell>
          <cell r="J33">
            <v>33.4</v>
          </cell>
          <cell r="K33">
            <v>34.700000000000003</v>
          </cell>
          <cell r="L33">
            <v>1</v>
          </cell>
          <cell r="M33">
            <v>0</v>
          </cell>
          <cell r="N33">
            <v>0</v>
          </cell>
          <cell r="O33">
            <v>0</v>
          </cell>
          <cell r="P33">
            <v>0</v>
          </cell>
          <cell r="Q33">
            <v>0</v>
          </cell>
          <cell r="R33">
            <v>1</v>
          </cell>
          <cell r="S33">
            <v>1</v>
          </cell>
          <cell r="T33">
            <v>0</v>
          </cell>
          <cell r="U33">
            <v>160000</v>
          </cell>
          <cell r="V33">
            <v>0</v>
          </cell>
          <cell r="W33">
            <v>160000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1</v>
          </cell>
          <cell r="AM33">
            <v>1</v>
          </cell>
          <cell r="AN33">
            <v>0</v>
          </cell>
          <cell r="AO33">
            <v>160000</v>
          </cell>
          <cell r="AP33">
            <v>1</v>
          </cell>
          <cell r="AQ33">
            <v>0</v>
          </cell>
          <cell r="AR33">
            <v>0</v>
          </cell>
          <cell r="AS33">
            <v>0</v>
          </cell>
          <cell r="AT33">
            <v>0</v>
          </cell>
          <cell r="AU33">
            <v>0</v>
          </cell>
          <cell r="AV33">
            <v>0</v>
          </cell>
          <cell r="AW33">
            <v>0</v>
          </cell>
          <cell r="AX33">
            <v>0</v>
          </cell>
          <cell r="AY33">
            <v>11</v>
          </cell>
          <cell r="AZ33" t="str">
            <v>bp</v>
          </cell>
          <cell r="BA33" t="str">
            <v>Direktorat Bina Program</v>
          </cell>
        </row>
        <row r="34">
          <cell r="B34">
            <v>5505755</v>
          </cell>
          <cell r="C34" t="str">
            <v>PERENCANAAAN DAN PENGENDALIAN PROGRAM INFRSTRUKTUR PERMUKIMAN PROVINSI SUMATERA BARAT</v>
          </cell>
          <cell r="D34">
            <v>2613206</v>
          </cell>
          <cell r="E34">
            <v>0</v>
          </cell>
          <cell r="F34">
            <v>2613206</v>
          </cell>
          <cell r="G34">
            <v>998033</v>
          </cell>
          <cell r="H34">
            <v>0</v>
          </cell>
          <cell r="I34">
            <v>998033</v>
          </cell>
          <cell r="J34">
            <v>38.19</v>
          </cell>
          <cell r="K34">
            <v>39.81</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12</v>
          </cell>
          <cell r="AZ34" t="str">
            <v>bp</v>
          </cell>
          <cell r="BA34" t="str">
            <v>Direktorat Bina Program</v>
          </cell>
        </row>
        <row r="35">
          <cell r="B35">
            <v>5505770</v>
          </cell>
          <cell r="C35" t="str">
            <v>PERENCANAAAN DAN PENGENDALIAN PROGRAM INFRSTRUKTUR PERMUKIMAN PROVINSI JAMBI</v>
          </cell>
          <cell r="D35">
            <v>2020796</v>
          </cell>
          <cell r="E35">
            <v>0</v>
          </cell>
          <cell r="F35">
            <v>2020796</v>
          </cell>
          <cell r="G35">
            <v>975491</v>
          </cell>
          <cell r="H35">
            <v>0</v>
          </cell>
          <cell r="I35">
            <v>975491</v>
          </cell>
          <cell r="J35">
            <v>48.27</v>
          </cell>
          <cell r="K35">
            <v>47.92</v>
          </cell>
          <cell r="L35">
            <v>2</v>
          </cell>
          <cell r="M35">
            <v>0</v>
          </cell>
          <cell r="N35">
            <v>0</v>
          </cell>
          <cell r="O35">
            <v>0</v>
          </cell>
          <cell r="P35">
            <v>0</v>
          </cell>
          <cell r="Q35">
            <v>0</v>
          </cell>
          <cell r="R35">
            <v>2</v>
          </cell>
          <cell r="S35">
            <v>0</v>
          </cell>
          <cell r="T35">
            <v>2</v>
          </cell>
          <cell r="U35">
            <v>448000</v>
          </cell>
          <cell r="V35">
            <v>0</v>
          </cell>
          <cell r="W35">
            <v>448000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2</v>
          </cell>
          <cell r="AM35">
            <v>0</v>
          </cell>
          <cell r="AN35">
            <v>2</v>
          </cell>
          <cell r="AO35">
            <v>448000</v>
          </cell>
          <cell r="AP35">
            <v>2</v>
          </cell>
          <cell r="AQ35">
            <v>0</v>
          </cell>
          <cell r="AR35">
            <v>0</v>
          </cell>
          <cell r="AS35">
            <v>0</v>
          </cell>
          <cell r="AT35">
            <v>0</v>
          </cell>
          <cell r="AU35">
            <v>0</v>
          </cell>
          <cell r="AV35">
            <v>0</v>
          </cell>
          <cell r="AW35">
            <v>0</v>
          </cell>
          <cell r="AX35">
            <v>0</v>
          </cell>
          <cell r="AY35">
            <v>0</v>
          </cell>
          <cell r="AZ35" t="str">
            <v>bp</v>
          </cell>
          <cell r="BA35" t="str">
            <v>Direktorat Bina Program</v>
          </cell>
        </row>
        <row r="36">
          <cell r="B36">
            <v>5505786</v>
          </cell>
          <cell r="C36" t="str">
            <v>PERENCANAAN DAN PENGENDALIAN PROGRAM INFRSTRUKTUR PERMUKIMAN PROVINSI SUMATERA SELATAN</v>
          </cell>
          <cell r="D36">
            <v>2605496</v>
          </cell>
          <cell r="E36">
            <v>0</v>
          </cell>
          <cell r="F36">
            <v>2605496</v>
          </cell>
          <cell r="G36">
            <v>969465</v>
          </cell>
          <cell r="H36">
            <v>0</v>
          </cell>
          <cell r="I36">
            <v>969465</v>
          </cell>
          <cell r="J36">
            <v>37.21</v>
          </cell>
          <cell r="K36">
            <v>29.24</v>
          </cell>
          <cell r="L36">
            <v>1</v>
          </cell>
          <cell r="M36">
            <v>0</v>
          </cell>
          <cell r="N36">
            <v>0</v>
          </cell>
          <cell r="O36">
            <v>0</v>
          </cell>
          <cell r="P36">
            <v>0</v>
          </cell>
          <cell r="Q36">
            <v>0</v>
          </cell>
          <cell r="R36">
            <v>1</v>
          </cell>
          <cell r="S36">
            <v>1</v>
          </cell>
          <cell r="T36">
            <v>0</v>
          </cell>
          <cell r="U36">
            <v>125489</v>
          </cell>
          <cell r="V36">
            <v>0</v>
          </cell>
          <cell r="W36">
            <v>125489</v>
          </cell>
          <cell r="X36">
            <v>1</v>
          </cell>
          <cell r="Y36">
            <v>1</v>
          </cell>
          <cell r="Z36">
            <v>0</v>
          </cell>
          <cell r="AA36">
            <v>125489</v>
          </cell>
          <cell r="AB36">
            <v>0</v>
          </cell>
          <cell r="AC36">
            <v>125489</v>
          </cell>
          <cell r="AD36">
            <v>125489</v>
          </cell>
          <cell r="AE36">
            <v>0</v>
          </cell>
          <cell r="AF36">
            <v>125489</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11</v>
          </cell>
          <cell r="AZ36" t="str">
            <v>bp</v>
          </cell>
          <cell r="BA36" t="str">
            <v>Direktorat Bina Program</v>
          </cell>
        </row>
        <row r="37">
          <cell r="B37">
            <v>5505821</v>
          </cell>
          <cell r="C37" t="str">
            <v>Perencanaan dan Pengendalian Program Infrastruktur Permukiman Provinsi Lampung</v>
          </cell>
          <cell r="D37">
            <v>1910556</v>
          </cell>
          <cell r="E37">
            <v>0</v>
          </cell>
          <cell r="F37">
            <v>1910556</v>
          </cell>
          <cell r="G37">
            <v>704279</v>
          </cell>
          <cell r="H37">
            <v>0</v>
          </cell>
          <cell r="I37">
            <v>704279</v>
          </cell>
          <cell r="J37">
            <v>36.86</v>
          </cell>
          <cell r="K37">
            <v>36.86</v>
          </cell>
          <cell r="L37">
            <v>1</v>
          </cell>
          <cell r="M37">
            <v>0</v>
          </cell>
          <cell r="N37">
            <v>0</v>
          </cell>
          <cell r="O37">
            <v>0</v>
          </cell>
          <cell r="P37">
            <v>0</v>
          </cell>
          <cell r="Q37">
            <v>0</v>
          </cell>
          <cell r="R37">
            <v>1</v>
          </cell>
          <cell r="S37">
            <v>1</v>
          </cell>
          <cell r="T37">
            <v>0</v>
          </cell>
          <cell r="U37">
            <v>102000</v>
          </cell>
          <cell r="V37">
            <v>0</v>
          </cell>
          <cell r="W37">
            <v>102000</v>
          </cell>
          <cell r="X37">
            <v>1</v>
          </cell>
          <cell r="Y37">
            <v>1</v>
          </cell>
          <cell r="Z37">
            <v>0</v>
          </cell>
          <cell r="AA37">
            <v>102000</v>
          </cell>
          <cell r="AB37">
            <v>0</v>
          </cell>
          <cell r="AC37">
            <v>102000</v>
          </cell>
          <cell r="AD37">
            <v>102000</v>
          </cell>
          <cell r="AE37">
            <v>0</v>
          </cell>
          <cell r="AF37">
            <v>102000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5</v>
          </cell>
          <cell r="AZ37" t="str">
            <v>bp</v>
          </cell>
          <cell r="BA37" t="str">
            <v>Direktorat Bina Program</v>
          </cell>
        </row>
        <row r="38">
          <cell r="B38">
            <v>5505837</v>
          </cell>
          <cell r="C38" t="str">
            <v>PERENCANAAN DAN PENGENDALIAN PROGRAM INFRASTRUKTUR PERMUKIMAN PROVINSI JAWA BARAT</v>
          </cell>
          <cell r="D38">
            <v>3019211</v>
          </cell>
          <cell r="E38">
            <v>0</v>
          </cell>
          <cell r="F38">
            <v>3019211</v>
          </cell>
          <cell r="G38">
            <v>1011219</v>
          </cell>
          <cell r="H38">
            <v>0</v>
          </cell>
          <cell r="I38">
            <v>1011219</v>
          </cell>
          <cell r="J38">
            <v>33.49</v>
          </cell>
          <cell r="K38">
            <v>40.56</v>
          </cell>
          <cell r="L38">
            <v>5</v>
          </cell>
          <cell r="M38">
            <v>0</v>
          </cell>
          <cell r="N38">
            <v>0</v>
          </cell>
          <cell r="O38">
            <v>0</v>
          </cell>
          <cell r="P38">
            <v>0</v>
          </cell>
          <cell r="Q38">
            <v>0</v>
          </cell>
          <cell r="R38">
            <v>5</v>
          </cell>
          <cell r="S38">
            <v>0</v>
          </cell>
          <cell r="T38">
            <v>4</v>
          </cell>
          <cell r="U38">
            <v>1690125</v>
          </cell>
          <cell r="V38">
            <v>0</v>
          </cell>
          <cell r="W38">
            <v>1690125</v>
          </cell>
          <cell r="X38">
            <v>5</v>
          </cell>
          <cell r="Y38">
            <v>0</v>
          </cell>
          <cell r="Z38">
            <v>4</v>
          </cell>
          <cell r="AA38">
            <v>1690125</v>
          </cell>
          <cell r="AB38">
            <v>0</v>
          </cell>
          <cell r="AC38">
            <v>1690125</v>
          </cell>
          <cell r="AD38">
            <v>1690125</v>
          </cell>
          <cell r="AE38">
            <v>0</v>
          </cell>
          <cell r="AF38">
            <v>1690125</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7</v>
          </cell>
          <cell r="AZ38" t="str">
            <v>bp</v>
          </cell>
          <cell r="BA38" t="str">
            <v>Direktorat Bina Program</v>
          </cell>
        </row>
        <row r="39">
          <cell r="B39">
            <v>5505840</v>
          </cell>
          <cell r="C39" t="str">
            <v>PERENCANAAAN DAN PENGENDALIAN PROGRAM INFRSTRUKTUR PERMUKIMAN PROVINSI BANTEN</v>
          </cell>
          <cell r="D39">
            <v>1286325</v>
          </cell>
          <cell r="E39">
            <v>0</v>
          </cell>
          <cell r="F39">
            <v>1286325</v>
          </cell>
          <cell r="G39">
            <v>573758</v>
          </cell>
          <cell r="H39">
            <v>0</v>
          </cell>
          <cell r="I39">
            <v>573758</v>
          </cell>
          <cell r="J39">
            <v>44.6</v>
          </cell>
          <cell r="K39">
            <v>44.9</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t="str">
            <v>bp</v>
          </cell>
          <cell r="BA39" t="str">
            <v>Direktorat Bina Program</v>
          </cell>
        </row>
        <row r="40">
          <cell r="B40">
            <v>5505843</v>
          </cell>
          <cell r="C40" t="str">
            <v>PERENCANAAAN DAN PENGENDALIAN PROGRAM INFRSTRUKTUR PERMUKIMAN PROVINSI JAWA TENGAH</v>
          </cell>
          <cell r="D40">
            <v>3837757</v>
          </cell>
          <cell r="E40">
            <v>0</v>
          </cell>
          <cell r="F40">
            <v>3837757</v>
          </cell>
          <cell r="G40">
            <v>1968545</v>
          </cell>
          <cell r="H40">
            <v>0</v>
          </cell>
          <cell r="I40">
            <v>1968545</v>
          </cell>
          <cell r="J40">
            <v>51.29</v>
          </cell>
          <cell r="K40">
            <v>59.1</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13</v>
          </cell>
          <cell r="AZ40" t="str">
            <v>bp</v>
          </cell>
          <cell r="BA40" t="str">
            <v>Direktorat Bina Program</v>
          </cell>
        </row>
        <row r="41">
          <cell r="B41">
            <v>5505868</v>
          </cell>
          <cell r="C41" t="str">
            <v>PERENCANAAAN DAN PENGENDALIAN PROGRAM INFRSTRUKTUR PERMUKIMAN PROVINSI JAWA TIMUR</v>
          </cell>
          <cell r="D41">
            <v>3307560</v>
          </cell>
          <cell r="E41">
            <v>0</v>
          </cell>
          <cell r="F41">
            <v>3307560</v>
          </cell>
          <cell r="G41">
            <v>1274975</v>
          </cell>
          <cell r="H41">
            <v>0</v>
          </cell>
          <cell r="I41">
            <v>1274975</v>
          </cell>
          <cell r="J41">
            <v>38.549999999999997</v>
          </cell>
          <cell r="K41">
            <v>39.56</v>
          </cell>
          <cell r="L41">
            <v>1</v>
          </cell>
          <cell r="M41">
            <v>0</v>
          </cell>
          <cell r="N41">
            <v>0</v>
          </cell>
          <cell r="O41">
            <v>0</v>
          </cell>
          <cell r="P41">
            <v>0</v>
          </cell>
          <cell r="Q41">
            <v>0</v>
          </cell>
          <cell r="R41">
            <v>1</v>
          </cell>
          <cell r="S41">
            <v>1</v>
          </cell>
          <cell r="T41">
            <v>0</v>
          </cell>
          <cell r="U41">
            <v>291000</v>
          </cell>
          <cell r="V41">
            <v>0</v>
          </cell>
          <cell r="W41">
            <v>291000</v>
          </cell>
          <cell r="X41">
            <v>1</v>
          </cell>
          <cell r="Y41">
            <v>1</v>
          </cell>
          <cell r="Z41">
            <v>0</v>
          </cell>
          <cell r="AA41">
            <v>291000</v>
          </cell>
          <cell r="AB41">
            <v>0</v>
          </cell>
          <cell r="AC41">
            <v>291000</v>
          </cell>
          <cell r="AD41">
            <v>251185</v>
          </cell>
          <cell r="AE41">
            <v>0</v>
          </cell>
          <cell r="AF41">
            <v>251185</v>
          </cell>
          <cell r="AG41">
            <v>39815</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11</v>
          </cell>
          <cell r="AZ41" t="str">
            <v>bp</v>
          </cell>
          <cell r="BA41" t="str">
            <v>Direktorat Bina Program</v>
          </cell>
        </row>
        <row r="42">
          <cell r="B42">
            <v>5505874</v>
          </cell>
          <cell r="C42" t="str">
            <v>PERENCANAAAN DAN PENGENDALIAN PROGRAM PROVINSI KALIMANTAN BARAT</v>
          </cell>
          <cell r="D42">
            <v>2003748</v>
          </cell>
          <cell r="E42">
            <v>0</v>
          </cell>
          <cell r="F42">
            <v>2003748</v>
          </cell>
          <cell r="G42">
            <v>1010726</v>
          </cell>
          <cell r="H42">
            <v>0</v>
          </cell>
          <cell r="I42">
            <v>1010726</v>
          </cell>
          <cell r="J42">
            <v>50.44</v>
          </cell>
          <cell r="K42">
            <v>50.96</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t="str">
            <v>bp</v>
          </cell>
          <cell r="BA42" t="str">
            <v>Direktorat Bina Program</v>
          </cell>
        </row>
        <row r="43">
          <cell r="B43">
            <v>5505880</v>
          </cell>
          <cell r="C43" t="str">
            <v>PERENCANAAAN DAN PENGENDALIAN PROGRAM INFRSTRUKTUR PERMUKIMAN PROVINSI KALIMANTAN TENGAH</v>
          </cell>
          <cell r="D43">
            <v>2079627</v>
          </cell>
          <cell r="E43">
            <v>0</v>
          </cell>
          <cell r="F43">
            <v>2079627</v>
          </cell>
          <cell r="G43">
            <v>1106878</v>
          </cell>
          <cell r="H43">
            <v>0</v>
          </cell>
          <cell r="I43">
            <v>1106878</v>
          </cell>
          <cell r="J43">
            <v>53.22</v>
          </cell>
          <cell r="K43">
            <v>55.84</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t="str">
            <v>bp</v>
          </cell>
          <cell r="BA43" t="str">
            <v>Direktorat Bina Program</v>
          </cell>
        </row>
        <row r="44">
          <cell r="B44">
            <v>5505899</v>
          </cell>
          <cell r="C44" t="str">
            <v>PERENCANAAAN DAN PENGENDALIAN PROGRAM INFRASTRUKTUR PERMUKIMAN PROVINSI KALIMANTAN SELATAN</v>
          </cell>
          <cell r="D44">
            <v>2266057</v>
          </cell>
          <cell r="E44">
            <v>0</v>
          </cell>
          <cell r="F44">
            <v>2266057</v>
          </cell>
          <cell r="G44">
            <v>692413</v>
          </cell>
          <cell r="H44">
            <v>0</v>
          </cell>
          <cell r="I44">
            <v>692413</v>
          </cell>
          <cell r="J44">
            <v>30.56</v>
          </cell>
          <cell r="K44">
            <v>30.56</v>
          </cell>
          <cell r="L44">
            <v>2</v>
          </cell>
          <cell r="M44">
            <v>0</v>
          </cell>
          <cell r="N44">
            <v>0</v>
          </cell>
          <cell r="O44">
            <v>0</v>
          </cell>
          <cell r="P44">
            <v>0</v>
          </cell>
          <cell r="Q44">
            <v>0</v>
          </cell>
          <cell r="R44">
            <v>2</v>
          </cell>
          <cell r="S44">
            <v>0</v>
          </cell>
          <cell r="T44">
            <v>2</v>
          </cell>
          <cell r="U44">
            <v>576000</v>
          </cell>
          <cell r="V44">
            <v>0</v>
          </cell>
          <cell r="W44">
            <v>576000</v>
          </cell>
          <cell r="X44">
            <v>2</v>
          </cell>
          <cell r="Y44">
            <v>0</v>
          </cell>
          <cell r="Z44">
            <v>2</v>
          </cell>
          <cell r="AA44">
            <v>576000</v>
          </cell>
          <cell r="AB44">
            <v>0</v>
          </cell>
          <cell r="AC44">
            <v>576000</v>
          </cell>
          <cell r="AD44">
            <v>576000</v>
          </cell>
          <cell r="AE44">
            <v>0</v>
          </cell>
          <cell r="AF44">
            <v>576000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2</v>
          </cell>
          <cell r="AZ44" t="str">
            <v>bp</v>
          </cell>
          <cell r="BA44" t="str">
            <v>Direktorat Bina Program</v>
          </cell>
        </row>
        <row r="45">
          <cell r="B45">
            <v>5505900</v>
          </cell>
          <cell r="C45" t="str">
            <v>PERENCANAAAN DAN PENGENDALIAN PROGRAM INFRSTRUKTUR PERMUKIMAN PROVINSI KALIMANTAN TIMUR</v>
          </cell>
          <cell r="D45">
            <v>2364149</v>
          </cell>
          <cell r="E45">
            <v>0</v>
          </cell>
          <cell r="F45">
            <v>2364149</v>
          </cell>
          <cell r="G45">
            <v>1007710</v>
          </cell>
          <cell r="H45">
            <v>0</v>
          </cell>
          <cell r="I45">
            <v>1007710</v>
          </cell>
          <cell r="J45">
            <v>42.62</v>
          </cell>
          <cell r="K45">
            <v>42.62</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t="str">
            <v>bp</v>
          </cell>
          <cell r="BA45" t="str">
            <v>Direktorat Bina Program</v>
          </cell>
        </row>
        <row r="46">
          <cell r="B46">
            <v>5505931</v>
          </cell>
          <cell r="C46" t="str">
            <v>PERENCANAAAN DAN PENGENDALIAN PROGRAM INFRSTRUKTUR PERMUKIMAN PROVINSI SULAWESI TENGAH</v>
          </cell>
          <cell r="D46">
            <v>1751400</v>
          </cell>
          <cell r="E46">
            <v>0</v>
          </cell>
          <cell r="F46">
            <v>1751400</v>
          </cell>
          <cell r="G46">
            <v>925716</v>
          </cell>
          <cell r="H46">
            <v>0</v>
          </cell>
          <cell r="I46">
            <v>925716</v>
          </cell>
          <cell r="J46">
            <v>52.86</v>
          </cell>
          <cell r="K46">
            <v>57.36</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6</v>
          </cell>
          <cell r="AZ46" t="str">
            <v>bp</v>
          </cell>
          <cell r="BA46" t="str">
            <v>Direktorat Bina Program</v>
          </cell>
        </row>
        <row r="47">
          <cell r="B47">
            <v>5505940</v>
          </cell>
          <cell r="C47" t="str">
            <v>PERENCANAAAN DAN PENGENDALIAN PROGRAM INFRSTRUKTUR PERMUKIMAN PROVINSI SULAWESI SELATAN</v>
          </cell>
          <cell r="D47">
            <v>2463481</v>
          </cell>
          <cell r="E47">
            <v>0</v>
          </cell>
          <cell r="F47">
            <v>2463481</v>
          </cell>
          <cell r="G47">
            <v>1352231</v>
          </cell>
          <cell r="H47">
            <v>0</v>
          </cell>
          <cell r="I47">
            <v>1352231</v>
          </cell>
          <cell r="J47">
            <v>54.89</v>
          </cell>
          <cell r="K47">
            <v>56.91</v>
          </cell>
          <cell r="L47">
            <v>1</v>
          </cell>
          <cell r="M47">
            <v>0</v>
          </cell>
          <cell r="N47">
            <v>0</v>
          </cell>
          <cell r="O47">
            <v>0</v>
          </cell>
          <cell r="P47">
            <v>0</v>
          </cell>
          <cell r="Q47">
            <v>0</v>
          </cell>
          <cell r="R47">
            <v>1</v>
          </cell>
          <cell r="S47">
            <v>1</v>
          </cell>
          <cell r="T47">
            <v>0</v>
          </cell>
          <cell r="U47">
            <v>120000</v>
          </cell>
          <cell r="V47">
            <v>0</v>
          </cell>
          <cell r="W47">
            <v>120000</v>
          </cell>
          <cell r="X47">
            <v>1</v>
          </cell>
          <cell r="Y47">
            <v>1</v>
          </cell>
          <cell r="Z47">
            <v>0</v>
          </cell>
          <cell r="AA47">
            <v>120000</v>
          </cell>
          <cell r="AB47">
            <v>0</v>
          </cell>
          <cell r="AC47">
            <v>120000</v>
          </cell>
          <cell r="AD47">
            <v>118800</v>
          </cell>
          <cell r="AE47">
            <v>0</v>
          </cell>
          <cell r="AF47">
            <v>118800</v>
          </cell>
          <cell r="AG47">
            <v>1200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1</v>
          </cell>
          <cell r="AZ47" t="str">
            <v>bp</v>
          </cell>
          <cell r="BA47" t="str">
            <v>Direktorat Bina Program</v>
          </cell>
        </row>
        <row r="48">
          <cell r="B48">
            <v>5505993</v>
          </cell>
          <cell r="C48" t="str">
            <v>PERENCANAAAN DAN PENGENDALIAN PROGRAM INFRSTRUKTUR PERMUKIMAN PROVINSI NTT</v>
          </cell>
          <cell r="D48">
            <v>3584660</v>
          </cell>
          <cell r="E48">
            <v>0</v>
          </cell>
          <cell r="F48">
            <v>3584660</v>
          </cell>
          <cell r="G48">
            <v>1833285</v>
          </cell>
          <cell r="H48">
            <v>0</v>
          </cell>
          <cell r="I48">
            <v>1833285</v>
          </cell>
          <cell r="J48">
            <v>51.14</v>
          </cell>
          <cell r="K48">
            <v>54.41</v>
          </cell>
          <cell r="L48">
            <v>1</v>
          </cell>
          <cell r="M48">
            <v>0</v>
          </cell>
          <cell r="N48">
            <v>0</v>
          </cell>
          <cell r="O48">
            <v>0</v>
          </cell>
          <cell r="P48">
            <v>0</v>
          </cell>
          <cell r="Q48">
            <v>0</v>
          </cell>
          <cell r="R48">
            <v>1</v>
          </cell>
          <cell r="S48">
            <v>1</v>
          </cell>
          <cell r="T48">
            <v>0</v>
          </cell>
          <cell r="U48">
            <v>160000</v>
          </cell>
          <cell r="V48">
            <v>0</v>
          </cell>
          <cell r="W48">
            <v>160000</v>
          </cell>
          <cell r="X48">
            <v>1</v>
          </cell>
          <cell r="Y48">
            <v>1</v>
          </cell>
          <cell r="Z48">
            <v>0</v>
          </cell>
          <cell r="AA48">
            <v>160000</v>
          </cell>
          <cell r="AB48">
            <v>0</v>
          </cell>
          <cell r="AC48">
            <v>160000</v>
          </cell>
          <cell r="AD48">
            <v>159775</v>
          </cell>
          <cell r="AE48">
            <v>0</v>
          </cell>
          <cell r="AF48">
            <v>159775</v>
          </cell>
          <cell r="AG48">
            <v>225</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13</v>
          </cell>
          <cell r="AZ48" t="str">
            <v>bp</v>
          </cell>
          <cell r="BA48" t="str">
            <v>Direktorat Bina Program</v>
          </cell>
        </row>
        <row r="49">
          <cell r="B49">
            <v>5506022</v>
          </cell>
          <cell r="C49" t="str">
            <v>PERENCANAAAN DAN PENGENDALIAN PROGRAM INFRSTRUKTUR PERMUKIMAN PROVINSI PAPUA</v>
          </cell>
          <cell r="D49">
            <v>3034014</v>
          </cell>
          <cell r="E49">
            <v>0</v>
          </cell>
          <cell r="F49">
            <v>3034014</v>
          </cell>
          <cell r="G49">
            <v>1505822</v>
          </cell>
          <cell r="H49">
            <v>0</v>
          </cell>
          <cell r="I49">
            <v>1505822</v>
          </cell>
          <cell r="J49">
            <v>49.63</v>
          </cell>
          <cell r="K49">
            <v>60.86</v>
          </cell>
          <cell r="L49">
            <v>3</v>
          </cell>
          <cell r="M49">
            <v>1</v>
          </cell>
          <cell r="N49">
            <v>0</v>
          </cell>
          <cell r="O49">
            <v>0</v>
          </cell>
          <cell r="P49">
            <v>0</v>
          </cell>
          <cell r="Q49">
            <v>0</v>
          </cell>
          <cell r="R49">
            <v>4</v>
          </cell>
          <cell r="S49">
            <v>1</v>
          </cell>
          <cell r="T49">
            <v>3</v>
          </cell>
          <cell r="U49">
            <v>688000</v>
          </cell>
          <cell r="V49">
            <v>0</v>
          </cell>
          <cell r="W49">
            <v>688000</v>
          </cell>
          <cell r="X49">
            <v>4</v>
          </cell>
          <cell r="Y49">
            <v>1</v>
          </cell>
          <cell r="Z49">
            <v>3</v>
          </cell>
          <cell r="AA49">
            <v>688000</v>
          </cell>
          <cell r="AB49">
            <v>0</v>
          </cell>
          <cell r="AC49">
            <v>688000</v>
          </cell>
          <cell r="AD49">
            <v>432000</v>
          </cell>
          <cell r="AE49">
            <v>0</v>
          </cell>
          <cell r="AF49">
            <v>432000</v>
          </cell>
          <cell r="AG49">
            <v>256000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5</v>
          </cell>
          <cell r="AZ49" t="str">
            <v>bp</v>
          </cell>
          <cell r="BA49" t="str">
            <v>Direktorat Bina Program</v>
          </cell>
        </row>
        <row r="50">
          <cell r="B50">
            <v>5506038</v>
          </cell>
          <cell r="C50" t="str">
            <v>PERENCANAAAN DAN PENGENDALIAN PROGRAM INFRSTRUKTUR PERMUKIMAN PROVINSI PAPUA BARAT</v>
          </cell>
          <cell r="D50">
            <v>2204080</v>
          </cell>
          <cell r="E50">
            <v>0</v>
          </cell>
          <cell r="F50">
            <v>2204080</v>
          </cell>
          <cell r="G50">
            <v>859550</v>
          </cell>
          <cell r="H50">
            <v>0</v>
          </cell>
          <cell r="I50">
            <v>859550</v>
          </cell>
          <cell r="J50">
            <v>39</v>
          </cell>
          <cell r="K50">
            <v>34.590000000000003</v>
          </cell>
          <cell r="L50">
            <v>2</v>
          </cell>
          <cell r="M50">
            <v>0</v>
          </cell>
          <cell r="N50">
            <v>0</v>
          </cell>
          <cell r="O50">
            <v>0</v>
          </cell>
          <cell r="P50">
            <v>0</v>
          </cell>
          <cell r="Q50">
            <v>0</v>
          </cell>
          <cell r="R50">
            <v>2</v>
          </cell>
          <cell r="S50">
            <v>0</v>
          </cell>
          <cell r="T50">
            <v>2</v>
          </cell>
          <cell r="U50">
            <v>504000</v>
          </cell>
          <cell r="V50">
            <v>0</v>
          </cell>
          <cell r="W50">
            <v>504000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2</v>
          </cell>
          <cell r="AM50">
            <v>0</v>
          </cell>
          <cell r="AN50">
            <v>2</v>
          </cell>
          <cell r="AO50">
            <v>504000</v>
          </cell>
          <cell r="AP50">
            <v>2</v>
          </cell>
          <cell r="AQ50">
            <v>0</v>
          </cell>
          <cell r="AR50">
            <v>0</v>
          </cell>
          <cell r="AS50">
            <v>0</v>
          </cell>
          <cell r="AT50">
            <v>0</v>
          </cell>
          <cell r="AU50">
            <v>0</v>
          </cell>
          <cell r="AV50">
            <v>0</v>
          </cell>
          <cell r="AW50">
            <v>0</v>
          </cell>
          <cell r="AX50">
            <v>0</v>
          </cell>
          <cell r="AY50">
            <v>0</v>
          </cell>
          <cell r="AZ50" t="str">
            <v>bp</v>
          </cell>
          <cell r="BA50" t="str">
            <v>Direktorat Bina Program</v>
          </cell>
        </row>
        <row r="51">
          <cell r="B51">
            <v>5452771</v>
          </cell>
          <cell r="C51" t="str">
            <v>DIREKTORAT PENGEMBANGAN PERMUKIMAN</v>
          </cell>
          <cell r="D51">
            <v>44822403</v>
          </cell>
          <cell r="E51">
            <v>0</v>
          </cell>
          <cell r="F51">
            <v>44822403</v>
          </cell>
          <cell r="G51">
            <v>12203369</v>
          </cell>
          <cell r="H51">
            <v>0</v>
          </cell>
          <cell r="I51">
            <v>12203369</v>
          </cell>
          <cell r="J51">
            <v>27.23</v>
          </cell>
          <cell r="K51">
            <v>27.13</v>
          </cell>
          <cell r="L51">
            <v>15</v>
          </cell>
          <cell r="M51">
            <v>0</v>
          </cell>
          <cell r="N51">
            <v>0</v>
          </cell>
          <cell r="O51">
            <v>0</v>
          </cell>
          <cell r="P51">
            <v>0</v>
          </cell>
          <cell r="Q51">
            <v>0</v>
          </cell>
          <cell r="R51">
            <v>15</v>
          </cell>
          <cell r="S51">
            <v>0</v>
          </cell>
          <cell r="T51">
            <v>15</v>
          </cell>
          <cell r="U51">
            <v>13405000</v>
          </cell>
          <cell r="V51">
            <v>0</v>
          </cell>
          <cell r="W51">
            <v>13405000</v>
          </cell>
          <cell r="X51">
            <v>0</v>
          </cell>
          <cell r="Y51">
            <v>0</v>
          </cell>
          <cell r="Z51">
            <v>0</v>
          </cell>
          <cell r="AA51">
            <v>0</v>
          </cell>
          <cell r="AB51">
            <v>0</v>
          </cell>
          <cell r="AC51">
            <v>0</v>
          </cell>
          <cell r="AD51">
            <v>0</v>
          </cell>
          <cell r="AE51">
            <v>0</v>
          </cell>
          <cell r="AF51">
            <v>0</v>
          </cell>
          <cell r="AG51">
            <v>0</v>
          </cell>
          <cell r="AH51">
            <v>15</v>
          </cell>
          <cell r="AI51">
            <v>0</v>
          </cell>
          <cell r="AJ51">
            <v>15</v>
          </cell>
          <cell r="AK51">
            <v>13405000</v>
          </cell>
          <cell r="AL51">
            <v>0</v>
          </cell>
          <cell r="AM51">
            <v>0</v>
          </cell>
          <cell r="AN51">
            <v>0</v>
          </cell>
          <cell r="AO51">
            <v>0</v>
          </cell>
          <cell r="AP51">
            <v>0</v>
          </cell>
          <cell r="AQ51">
            <v>0</v>
          </cell>
          <cell r="AR51">
            <v>1</v>
          </cell>
          <cell r="AS51">
            <v>0</v>
          </cell>
          <cell r="AT51">
            <v>0</v>
          </cell>
          <cell r="AU51">
            <v>0</v>
          </cell>
          <cell r="AV51">
            <v>0</v>
          </cell>
          <cell r="AW51">
            <v>14</v>
          </cell>
          <cell r="AX51">
            <v>0</v>
          </cell>
          <cell r="AY51">
            <v>7</v>
          </cell>
          <cell r="AZ51" t="str">
            <v>dbm</v>
          </cell>
          <cell r="BA51" t="str">
            <v>Direktorat Bangkim</v>
          </cell>
        </row>
        <row r="52">
          <cell r="B52">
            <v>5452796</v>
          </cell>
          <cell r="C52" t="str">
            <v>PENGEMBANGAN KAWASAN PERMUKIMAN SULAWESI BARAT</v>
          </cell>
          <cell r="D52">
            <v>28513586</v>
          </cell>
          <cell r="E52">
            <v>0</v>
          </cell>
          <cell r="F52">
            <v>28513586</v>
          </cell>
          <cell r="G52">
            <v>14984433</v>
          </cell>
          <cell r="H52">
            <v>0</v>
          </cell>
          <cell r="I52">
            <v>14984433</v>
          </cell>
          <cell r="J52">
            <v>52.55</v>
          </cell>
          <cell r="K52">
            <v>53.38</v>
          </cell>
          <cell r="L52">
            <v>26</v>
          </cell>
          <cell r="M52">
            <v>0</v>
          </cell>
          <cell r="N52">
            <v>0</v>
          </cell>
          <cell r="O52">
            <v>0</v>
          </cell>
          <cell r="P52">
            <v>0</v>
          </cell>
          <cell r="Q52">
            <v>0</v>
          </cell>
          <cell r="R52">
            <v>26</v>
          </cell>
          <cell r="S52">
            <v>19</v>
          </cell>
          <cell r="T52">
            <v>7</v>
          </cell>
          <cell r="U52">
            <v>24103425</v>
          </cell>
          <cell r="V52">
            <v>0</v>
          </cell>
          <cell r="W52">
            <v>24103425</v>
          </cell>
          <cell r="X52">
            <v>26</v>
          </cell>
          <cell r="Y52">
            <v>19</v>
          </cell>
          <cell r="Z52">
            <v>7</v>
          </cell>
          <cell r="AA52">
            <v>24103425</v>
          </cell>
          <cell r="AB52">
            <v>0</v>
          </cell>
          <cell r="AC52">
            <v>24103425</v>
          </cell>
          <cell r="AD52">
            <v>22098161</v>
          </cell>
          <cell r="AE52">
            <v>0</v>
          </cell>
          <cell r="AF52">
            <v>22098161</v>
          </cell>
          <cell r="AG52">
            <v>2005264</v>
          </cell>
          <cell r="AH52">
            <v>0</v>
          </cell>
          <cell r="AI52">
            <v>0</v>
          </cell>
          <cell r="AJ52">
            <v>0</v>
          </cell>
          <cell r="AK52">
            <v>0</v>
          </cell>
          <cell r="AL52">
            <v>0</v>
          </cell>
          <cell r="AM52">
            <v>0</v>
          </cell>
          <cell r="AN52">
            <v>0</v>
          </cell>
          <cell r="AO52">
            <v>0</v>
          </cell>
          <cell r="AP52">
            <v>0</v>
          </cell>
          <cell r="AQ52">
            <v>0</v>
          </cell>
          <cell r="AR52">
            <v>0</v>
          </cell>
          <cell r="AS52">
            <v>0</v>
          </cell>
          <cell r="AT52">
            <v>0</v>
          </cell>
          <cell r="AU52">
            <v>1</v>
          </cell>
          <cell r="AV52">
            <v>0</v>
          </cell>
          <cell r="AW52">
            <v>0</v>
          </cell>
          <cell r="AX52">
            <v>0</v>
          </cell>
          <cell r="AY52">
            <v>46</v>
          </cell>
          <cell r="AZ52" t="str">
            <v>dbm</v>
          </cell>
          <cell r="BA52" t="str">
            <v>Direktorat Bangkim</v>
          </cell>
        </row>
        <row r="53">
          <cell r="B53">
            <v>5486432</v>
          </cell>
          <cell r="C53" t="str">
            <v>PENGEMBANGAN KAWASAN PERMUKIMAN JAWA BARAT</v>
          </cell>
          <cell r="D53">
            <v>53992127</v>
          </cell>
          <cell r="E53">
            <v>0</v>
          </cell>
          <cell r="F53">
            <v>53992127</v>
          </cell>
          <cell r="G53">
            <v>17009198</v>
          </cell>
          <cell r="H53">
            <v>0</v>
          </cell>
          <cell r="I53">
            <v>17009198</v>
          </cell>
          <cell r="J53">
            <v>31.5</v>
          </cell>
          <cell r="K53">
            <v>50.93</v>
          </cell>
          <cell r="L53">
            <v>32</v>
          </cell>
          <cell r="M53">
            <v>0</v>
          </cell>
          <cell r="N53">
            <v>0</v>
          </cell>
          <cell r="O53">
            <v>0</v>
          </cell>
          <cell r="P53">
            <v>0</v>
          </cell>
          <cell r="Q53">
            <v>0</v>
          </cell>
          <cell r="R53">
            <v>32</v>
          </cell>
          <cell r="S53">
            <v>17</v>
          </cell>
          <cell r="T53">
            <v>15</v>
          </cell>
          <cell r="U53">
            <v>46787580</v>
          </cell>
          <cell r="V53">
            <v>0</v>
          </cell>
          <cell r="W53">
            <v>46787580</v>
          </cell>
          <cell r="X53">
            <v>29</v>
          </cell>
          <cell r="Y53">
            <v>17</v>
          </cell>
          <cell r="Z53">
            <v>12</v>
          </cell>
          <cell r="AA53">
            <v>46442580</v>
          </cell>
          <cell r="AB53">
            <v>0</v>
          </cell>
          <cell r="AC53">
            <v>46442580</v>
          </cell>
          <cell r="AD53">
            <v>35439144</v>
          </cell>
          <cell r="AE53">
            <v>0</v>
          </cell>
          <cell r="AF53">
            <v>35439144</v>
          </cell>
          <cell r="AG53">
            <v>11003436</v>
          </cell>
          <cell r="AH53">
            <v>3</v>
          </cell>
          <cell r="AI53">
            <v>0</v>
          </cell>
          <cell r="AJ53">
            <v>3</v>
          </cell>
          <cell r="AK53">
            <v>345000</v>
          </cell>
          <cell r="AL53">
            <v>0</v>
          </cell>
          <cell r="AM53">
            <v>0</v>
          </cell>
          <cell r="AN53">
            <v>0</v>
          </cell>
          <cell r="AO53">
            <v>0</v>
          </cell>
          <cell r="AP53">
            <v>0</v>
          </cell>
          <cell r="AQ53">
            <v>0</v>
          </cell>
          <cell r="AR53">
            <v>0</v>
          </cell>
          <cell r="AS53">
            <v>0</v>
          </cell>
          <cell r="AT53">
            <v>0</v>
          </cell>
          <cell r="AU53">
            <v>4</v>
          </cell>
          <cell r="AV53">
            <v>0</v>
          </cell>
          <cell r="AW53">
            <v>0</v>
          </cell>
          <cell r="AX53">
            <v>0</v>
          </cell>
          <cell r="AY53">
            <v>45</v>
          </cell>
          <cell r="AZ53" t="str">
            <v>dbm</v>
          </cell>
          <cell r="BA53" t="str">
            <v>Direktorat Bangkim</v>
          </cell>
        </row>
        <row r="54">
          <cell r="B54">
            <v>5486448</v>
          </cell>
          <cell r="C54" t="str">
            <v>PENGEMBANGAN KAWASAN PERMUKIMAN JAWA TENGAH</v>
          </cell>
          <cell r="D54">
            <v>60002782</v>
          </cell>
          <cell r="E54">
            <v>0</v>
          </cell>
          <cell r="F54">
            <v>60002782</v>
          </cell>
          <cell r="G54">
            <v>25872909</v>
          </cell>
          <cell r="H54">
            <v>0</v>
          </cell>
          <cell r="I54">
            <v>25872909</v>
          </cell>
          <cell r="J54">
            <v>43.12</v>
          </cell>
          <cell r="K54">
            <v>54.25</v>
          </cell>
          <cell r="L54">
            <v>62</v>
          </cell>
          <cell r="M54">
            <v>0</v>
          </cell>
          <cell r="N54">
            <v>0</v>
          </cell>
          <cell r="O54">
            <v>0</v>
          </cell>
          <cell r="P54">
            <v>0</v>
          </cell>
          <cell r="Q54">
            <v>0</v>
          </cell>
          <cell r="R54">
            <v>62</v>
          </cell>
          <cell r="S54">
            <v>42</v>
          </cell>
          <cell r="T54">
            <v>20</v>
          </cell>
          <cell r="U54">
            <v>52175130</v>
          </cell>
          <cell r="V54">
            <v>0</v>
          </cell>
          <cell r="W54">
            <v>52175130</v>
          </cell>
          <cell r="X54">
            <v>62</v>
          </cell>
          <cell r="Y54">
            <v>42</v>
          </cell>
          <cell r="Z54">
            <v>20</v>
          </cell>
          <cell r="AA54">
            <v>52175130</v>
          </cell>
          <cell r="AB54">
            <v>0</v>
          </cell>
          <cell r="AC54">
            <v>52175130</v>
          </cell>
          <cell r="AD54">
            <v>43352360</v>
          </cell>
          <cell r="AE54">
            <v>0</v>
          </cell>
          <cell r="AF54">
            <v>43352360</v>
          </cell>
          <cell r="AG54">
            <v>8822770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82</v>
          </cell>
          <cell r="AZ54" t="str">
            <v>dbm</v>
          </cell>
          <cell r="BA54" t="str">
            <v>Direktorat Bangkim</v>
          </cell>
        </row>
        <row r="55">
          <cell r="B55">
            <v>5486454</v>
          </cell>
          <cell r="C55" t="str">
            <v>PENGEMBANGAN KAWASAN PERMUKIMAN DI. YOGYAKARTA</v>
          </cell>
          <cell r="D55">
            <v>38310000</v>
          </cell>
          <cell r="E55">
            <v>0</v>
          </cell>
          <cell r="F55">
            <v>38310000</v>
          </cell>
          <cell r="G55">
            <v>22996668</v>
          </cell>
          <cell r="H55">
            <v>0</v>
          </cell>
          <cell r="I55">
            <v>22996668</v>
          </cell>
          <cell r="J55">
            <v>60.03</v>
          </cell>
          <cell r="K55">
            <v>80.569999999999993</v>
          </cell>
          <cell r="L55">
            <v>32</v>
          </cell>
          <cell r="M55">
            <v>0</v>
          </cell>
          <cell r="N55">
            <v>0</v>
          </cell>
          <cell r="O55">
            <v>0</v>
          </cell>
          <cell r="P55">
            <v>0</v>
          </cell>
          <cell r="Q55">
            <v>0</v>
          </cell>
          <cell r="R55">
            <v>32</v>
          </cell>
          <cell r="S55">
            <v>20</v>
          </cell>
          <cell r="T55">
            <v>12</v>
          </cell>
          <cell r="U55">
            <v>35255465</v>
          </cell>
          <cell r="V55">
            <v>0</v>
          </cell>
          <cell r="W55">
            <v>35255465</v>
          </cell>
          <cell r="X55">
            <v>29</v>
          </cell>
          <cell r="Y55">
            <v>17</v>
          </cell>
          <cell r="Z55">
            <v>12</v>
          </cell>
          <cell r="AA55">
            <v>31147819</v>
          </cell>
          <cell r="AB55">
            <v>0</v>
          </cell>
          <cell r="AC55">
            <v>31147819</v>
          </cell>
          <cell r="AD55">
            <v>26909577</v>
          </cell>
          <cell r="AE55">
            <v>0</v>
          </cell>
          <cell r="AF55">
            <v>26909577</v>
          </cell>
          <cell r="AG55">
            <v>4238242</v>
          </cell>
          <cell r="AH55">
            <v>3</v>
          </cell>
          <cell r="AI55">
            <v>3</v>
          </cell>
          <cell r="AJ55">
            <v>0</v>
          </cell>
          <cell r="AK55">
            <v>4107646</v>
          </cell>
          <cell r="AL55">
            <v>0</v>
          </cell>
          <cell r="AM55">
            <v>0</v>
          </cell>
          <cell r="AN55">
            <v>0</v>
          </cell>
          <cell r="AO55">
            <v>0</v>
          </cell>
          <cell r="AP55">
            <v>0</v>
          </cell>
          <cell r="AQ55">
            <v>0</v>
          </cell>
          <cell r="AR55">
            <v>0</v>
          </cell>
          <cell r="AS55">
            <v>0</v>
          </cell>
          <cell r="AT55">
            <v>0</v>
          </cell>
          <cell r="AU55">
            <v>0</v>
          </cell>
          <cell r="AV55">
            <v>0</v>
          </cell>
          <cell r="AW55">
            <v>0</v>
          </cell>
          <cell r="AX55">
            <v>0</v>
          </cell>
          <cell r="AY55">
            <v>42</v>
          </cell>
          <cell r="AZ55" t="str">
            <v>dbm</v>
          </cell>
          <cell r="BA55" t="str">
            <v>Direktorat Bangkim</v>
          </cell>
        </row>
        <row r="56">
          <cell r="B56">
            <v>5486460</v>
          </cell>
          <cell r="C56" t="str">
            <v>PENGEMBANGAN KAWASAN PERMUKIMAN JAWA TIMUR</v>
          </cell>
          <cell r="D56">
            <v>61755506</v>
          </cell>
          <cell r="E56">
            <v>0</v>
          </cell>
          <cell r="F56">
            <v>61755506</v>
          </cell>
          <cell r="G56">
            <v>12916550</v>
          </cell>
          <cell r="H56">
            <v>0</v>
          </cell>
          <cell r="I56">
            <v>12916550</v>
          </cell>
          <cell r="J56">
            <v>20.92</v>
          </cell>
          <cell r="K56">
            <v>32.31</v>
          </cell>
          <cell r="L56">
            <v>37</v>
          </cell>
          <cell r="M56">
            <v>0</v>
          </cell>
          <cell r="N56">
            <v>0</v>
          </cell>
          <cell r="O56">
            <v>0</v>
          </cell>
          <cell r="P56">
            <v>0</v>
          </cell>
          <cell r="Q56">
            <v>0</v>
          </cell>
          <cell r="R56">
            <v>37</v>
          </cell>
          <cell r="S56">
            <v>22</v>
          </cell>
          <cell r="T56">
            <v>15</v>
          </cell>
          <cell r="U56">
            <v>56372230</v>
          </cell>
          <cell r="V56">
            <v>0</v>
          </cell>
          <cell r="W56">
            <v>56372230</v>
          </cell>
          <cell r="X56">
            <v>37</v>
          </cell>
          <cell r="Y56">
            <v>22</v>
          </cell>
          <cell r="Z56">
            <v>15</v>
          </cell>
          <cell r="AA56">
            <v>56372230</v>
          </cell>
          <cell r="AB56">
            <v>0</v>
          </cell>
          <cell r="AC56">
            <v>56372230</v>
          </cell>
          <cell r="AD56">
            <v>37769001</v>
          </cell>
          <cell r="AE56">
            <v>0</v>
          </cell>
          <cell r="AF56">
            <v>37769001</v>
          </cell>
          <cell r="AG56">
            <v>18603229</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46</v>
          </cell>
          <cell r="AZ56" t="str">
            <v>dbm</v>
          </cell>
          <cell r="BA56" t="str">
            <v>Direktorat Bangkim</v>
          </cell>
        </row>
        <row r="57">
          <cell r="B57">
            <v>5486479</v>
          </cell>
          <cell r="C57" t="str">
            <v>PENGEMBANGAN KAWASAN PERMUKIMAN DAN PERBATASAN NAD</v>
          </cell>
          <cell r="D57">
            <v>65171059</v>
          </cell>
          <cell r="E57">
            <v>0</v>
          </cell>
          <cell r="F57">
            <v>65171059</v>
          </cell>
          <cell r="G57">
            <v>15639001</v>
          </cell>
          <cell r="H57">
            <v>0</v>
          </cell>
          <cell r="I57">
            <v>15639001</v>
          </cell>
          <cell r="J57">
            <v>24</v>
          </cell>
          <cell r="K57">
            <v>46.03</v>
          </cell>
          <cell r="L57">
            <v>34</v>
          </cell>
          <cell r="M57">
            <v>0</v>
          </cell>
          <cell r="N57">
            <v>0</v>
          </cell>
          <cell r="O57">
            <v>0</v>
          </cell>
          <cell r="P57">
            <v>0</v>
          </cell>
          <cell r="Q57">
            <v>0</v>
          </cell>
          <cell r="R57">
            <v>34</v>
          </cell>
          <cell r="S57">
            <v>23</v>
          </cell>
          <cell r="T57">
            <v>11</v>
          </cell>
          <cell r="U57">
            <v>59519065</v>
          </cell>
          <cell r="V57">
            <v>0</v>
          </cell>
          <cell r="W57">
            <v>59519065</v>
          </cell>
          <cell r="X57">
            <v>34</v>
          </cell>
          <cell r="Y57">
            <v>23</v>
          </cell>
          <cell r="Z57">
            <v>11</v>
          </cell>
          <cell r="AA57">
            <v>59519065</v>
          </cell>
          <cell r="AB57">
            <v>0</v>
          </cell>
          <cell r="AC57">
            <v>59519065</v>
          </cell>
          <cell r="AD57">
            <v>49817578</v>
          </cell>
          <cell r="AE57">
            <v>0</v>
          </cell>
          <cell r="AF57">
            <v>49817578</v>
          </cell>
          <cell r="AG57">
            <v>9701487</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51</v>
          </cell>
          <cell r="AZ57" t="str">
            <v>dbm</v>
          </cell>
          <cell r="BA57" t="str">
            <v>Direktorat Bangkim</v>
          </cell>
        </row>
        <row r="58">
          <cell r="B58">
            <v>5486485</v>
          </cell>
          <cell r="C58" t="str">
            <v>PENGEMBANGAN KAWASAN PERMUKIMAN DAN PERBATASAN SUMATERA UTARA</v>
          </cell>
          <cell r="D58">
            <v>45185000</v>
          </cell>
          <cell r="E58">
            <v>0</v>
          </cell>
          <cell r="F58">
            <v>45185000</v>
          </cell>
          <cell r="G58">
            <v>16711295</v>
          </cell>
          <cell r="H58">
            <v>0</v>
          </cell>
          <cell r="I58">
            <v>16711295</v>
          </cell>
          <cell r="J58">
            <v>36.979999999999997</v>
          </cell>
          <cell r="K58">
            <v>39.07</v>
          </cell>
          <cell r="L58">
            <v>46</v>
          </cell>
          <cell r="M58">
            <v>0</v>
          </cell>
          <cell r="N58">
            <v>0</v>
          </cell>
          <cell r="O58">
            <v>0</v>
          </cell>
          <cell r="P58">
            <v>0</v>
          </cell>
          <cell r="Q58">
            <v>0</v>
          </cell>
          <cell r="R58">
            <v>46</v>
          </cell>
          <cell r="S58">
            <v>37</v>
          </cell>
          <cell r="T58">
            <v>9</v>
          </cell>
          <cell r="U58">
            <v>41618475</v>
          </cell>
          <cell r="V58">
            <v>0</v>
          </cell>
          <cell r="W58">
            <v>41618475</v>
          </cell>
          <cell r="X58">
            <v>43</v>
          </cell>
          <cell r="Y58">
            <v>37</v>
          </cell>
          <cell r="Z58">
            <v>6</v>
          </cell>
          <cell r="AA58">
            <v>41123475</v>
          </cell>
          <cell r="AB58">
            <v>0</v>
          </cell>
          <cell r="AC58">
            <v>41123475</v>
          </cell>
          <cell r="AD58">
            <v>38714973</v>
          </cell>
          <cell r="AE58">
            <v>0</v>
          </cell>
          <cell r="AF58">
            <v>38714973</v>
          </cell>
          <cell r="AG58">
            <v>2408502</v>
          </cell>
          <cell r="AH58">
            <v>3</v>
          </cell>
          <cell r="AI58">
            <v>0</v>
          </cell>
          <cell r="AJ58">
            <v>3</v>
          </cell>
          <cell r="AK58">
            <v>495000</v>
          </cell>
          <cell r="AL58">
            <v>0</v>
          </cell>
          <cell r="AM58">
            <v>0</v>
          </cell>
          <cell r="AN58">
            <v>0</v>
          </cell>
          <cell r="AO58">
            <v>0</v>
          </cell>
          <cell r="AP58">
            <v>0</v>
          </cell>
          <cell r="AQ58">
            <v>0</v>
          </cell>
          <cell r="AR58">
            <v>0</v>
          </cell>
          <cell r="AS58">
            <v>2</v>
          </cell>
          <cell r="AT58">
            <v>0</v>
          </cell>
          <cell r="AU58">
            <v>0</v>
          </cell>
          <cell r="AV58">
            <v>0</v>
          </cell>
          <cell r="AW58">
            <v>6</v>
          </cell>
          <cell r="AX58">
            <v>1</v>
          </cell>
          <cell r="AY58">
            <v>51</v>
          </cell>
          <cell r="AZ58" t="str">
            <v>dbm</v>
          </cell>
          <cell r="BA58" t="str">
            <v>Direktorat Bangkim</v>
          </cell>
        </row>
        <row r="59">
          <cell r="B59">
            <v>5486491</v>
          </cell>
          <cell r="C59" t="str">
            <v>PENGEMBANGAN KAWASAN PERMUKIMAN SUMATERA BARAT</v>
          </cell>
          <cell r="D59">
            <v>39572070</v>
          </cell>
          <cell r="E59">
            <v>0</v>
          </cell>
          <cell r="F59">
            <v>39572070</v>
          </cell>
          <cell r="G59">
            <v>7187623</v>
          </cell>
          <cell r="H59">
            <v>0</v>
          </cell>
          <cell r="I59">
            <v>7187623</v>
          </cell>
          <cell r="J59">
            <v>18.16</v>
          </cell>
          <cell r="K59">
            <v>9.26</v>
          </cell>
          <cell r="L59">
            <v>26</v>
          </cell>
          <cell r="M59">
            <v>0</v>
          </cell>
          <cell r="N59">
            <v>0</v>
          </cell>
          <cell r="O59">
            <v>0</v>
          </cell>
          <cell r="P59">
            <v>0</v>
          </cell>
          <cell r="Q59">
            <v>0</v>
          </cell>
          <cell r="R59">
            <v>26</v>
          </cell>
          <cell r="S59">
            <v>14</v>
          </cell>
          <cell r="T59">
            <v>12</v>
          </cell>
          <cell r="U59">
            <v>35043025</v>
          </cell>
          <cell r="V59">
            <v>0</v>
          </cell>
          <cell r="W59">
            <v>35043025</v>
          </cell>
          <cell r="X59">
            <v>24</v>
          </cell>
          <cell r="Y59">
            <v>14</v>
          </cell>
          <cell r="Z59">
            <v>10</v>
          </cell>
          <cell r="AA59">
            <v>33363025</v>
          </cell>
          <cell r="AB59">
            <v>0</v>
          </cell>
          <cell r="AC59">
            <v>33363025</v>
          </cell>
          <cell r="AD59">
            <v>27525992</v>
          </cell>
          <cell r="AE59">
            <v>0</v>
          </cell>
          <cell r="AF59">
            <v>27525992</v>
          </cell>
          <cell r="AG59">
            <v>5837033</v>
          </cell>
          <cell r="AH59">
            <v>2</v>
          </cell>
          <cell r="AI59">
            <v>0</v>
          </cell>
          <cell r="AJ59">
            <v>2</v>
          </cell>
          <cell r="AK59">
            <v>1680000</v>
          </cell>
          <cell r="AL59">
            <v>0</v>
          </cell>
          <cell r="AM59">
            <v>0</v>
          </cell>
          <cell r="AN59">
            <v>0</v>
          </cell>
          <cell r="AO59">
            <v>0</v>
          </cell>
          <cell r="AP59">
            <v>0</v>
          </cell>
          <cell r="AQ59">
            <v>0</v>
          </cell>
          <cell r="AR59">
            <v>0</v>
          </cell>
          <cell r="AS59">
            <v>0</v>
          </cell>
          <cell r="AT59">
            <v>0</v>
          </cell>
          <cell r="AU59">
            <v>6</v>
          </cell>
          <cell r="AV59">
            <v>0</v>
          </cell>
          <cell r="AW59">
            <v>2</v>
          </cell>
          <cell r="AX59">
            <v>0</v>
          </cell>
          <cell r="AY59">
            <v>30</v>
          </cell>
          <cell r="AZ59" t="str">
            <v>dbm</v>
          </cell>
          <cell r="BA59" t="str">
            <v>Direktorat Bangkim</v>
          </cell>
        </row>
        <row r="60">
          <cell r="B60">
            <v>5486505</v>
          </cell>
          <cell r="C60" t="str">
            <v>PENGEMBANGAN KAWASAN PERMUKIMAN DAN PERBATASAN RIAU</v>
          </cell>
          <cell r="D60">
            <v>48609820</v>
          </cell>
          <cell r="E60">
            <v>0</v>
          </cell>
          <cell r="F60">
            <v>48609820</v>
          </cell>
          <cell r="G60">
            <v>9924628</v>
          </cell>
          <cell r="H60">
            <v>0</v>
          </cell>
          <cell r="I60">
            <v>9924628</v>
          </cell>
          <cell r="J60">
            <v>20.420000000000002</v>
          </cell>
          <cell r="K60">
            <v>17.59</v>
          </cell>
          <cell r="L60">
            <v>29</v>
          </cell>
          <cell r="M60">
            <v>0</v>
          </cell>
          <cell r="N60">
            <v>0</v>
          </cell>
          <cell r="O60">
            <v>0</v>
          </cell>
          <cell r="P60">
            <v>0</v>
          </cell>
          <cell r="Q60">
            <v>0</v>
          </cell>
          <cell r="R60">
            <v>29</v>
          </cell>
          <cell r="S60">
            <v>21</v>
          </cell>
          <cell r="T60">
            <v>8</v>
          </cell>
          <cell r="U60">
            <v>27334950</v>
          </cell>
          <cell r="V60">
            <v>0</v>
          </cell>
          <cell r="W60">
            <v>27334950</v>
          </cell>
          <cell r="X60">
            <v>26</v>
          </cell>
          <cell r="Y60">
            <v>18</v>
          </cell>
          <cell r="Z60">
            <v>8</v>
          </cell>
          <cell r="AA60">
            <v>22734950</v>
          </cell>
          <cell r="AB60">
            <v>0</v>
          </cell>
          <cell r="AC60">
            <v>22734950</v>
          </cell>
          <cell r="AD60">
            <v>17499905</v>
          </cell>
          <cell r="AE60">
            <v>0</v>
          </cell>
          <cell r="AF60">
            <v>17499905</v>
          </cell>
          <cell r="AG60">
            <v>5235045</v>
          </cell>
          <cell r="AH60">
            <v>3</v>
          </cell>
          <cell r="AI60">
            <v>3</v>
          </cell>
          <cell r="AJ60">
            <v>0</v>
          </cell>
          <cell r="AK60">
            <v>4600000</v>
          </cell>
          <cell r="AL60">
            <v>0</v>
          </cell>
          <cell r="AM60">
            <v>0</v>
          </cell>
          <cell r="AN60">
            <v>0</v>
          </cell>
          <cell r="AO60">
            <v>0</v>
          </cell>
          <cell r="AP60">
            <v>0</v>
          </cell>
          <cell r="AQ60">
            <v>3</v>
          </cell>
          <cell r="AR60">
            <v>0</v>
          </cell>
          <cell r="AS60">
            <v>0</v>
          </cell>
          <cell r="AT60">
            <v>0</v>
          </cell>
          <cell r="AU60">
            <v>1</v>
          </cell>
          <cell r="AV60">
            <v>0</v>
          </cell>
          <cell r="AW60">
            <v>6</v>
          </cell>
          <cell r="AX60">
            <v>0</v>
          </cell>
          <cell r="AY60">
            <v>45</v>
          </cell>
          <cell r="AZ60" t="str">
            <v>dbm</v>
          </cell>
          <cell r="BA60" t="str">
            <v>Direktorat Bangkim</v>
          </cell>
        </row>
        <row r="61">
          <cell r="B61">
            <v>5486511</v>
          </cell>
          <cell r="C61" t="str">
            <v>PENGEMBANGAN KAWASAN PERMUKIMAN JAMBI</v>
          </cell>
          <cell r="D61">
            <v>37397200</v>
          </cell>
          <cell r="E61">
            <v>0</v>
          </cell>
          <cell r="F61">
            <v>37397200</v>
          </cell>
          <cell r="G61">
            <v>10717950</v>
          </cell>
          <cell r="H61">
            <v>0</v>
          </cell>
          <cell r="I61">
            <v>10717950</v>
          </cell>
          <cell r="J61">
            <v>28.66</v>
          </cell>
          <cell r="K61">
            <v>29.97</v>
          </cell>
          <cell r="L61">
            <v>28</v>
          </cell>
          <cell r="M61">
            <v>0</v>
          </cell>
          <cell r="N61">
            <v>0</v>
          </cell>
          <cell r="O61">
            <v>0</v>
          </cell>
          <cell r="P61">
            <v>0</v>
          </cell>
          <cell r="Q61">
            <v>0</v>
          </cell>
          <cell r="R61">
            <v>28</v>
          </cell>
          <cell r="S61">
            <v>20</v>
          </cell>
          <cell r="T61">
            <v>8</v>
          </cell>
          <cell r="U61">
            <v>28096205</v>
          </cell>
          <cell r="V61">
            <v>0</v>
          </cell>
          <cell r="W61">
            <v>28096205</v>
          </cell>
          <cell r="X61">
            <v>28</v>
          </cell>
          <cell r="Y61">
            <v>20</v>
          </cell>
          <cell r="Z61">
            <v>8</v>
          </cell>
          <cell r="AA61">
            <v>28096205</v>
          </cell>
          <cell r="AB61">
            <v>0</v>
          </cell>
          <cell r="AC61">
            <v>28096205</v>
          </cell>
          <cell r="AD61">
            <v>25492474</v>
          </cell>
          <cell r="AE61">
            <v>0</v>
          </cell>
          <cell r="AF61">
            <v>25492474</v>
          </cell>
          <cell r="AG61">
            <v>2603731</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29</v>
          </cell>
          <cell r="AZ61" t="str">
            <v>dbm</v>
          </cell>
          <cell r="BA61" t="str">
            <v>Direktorat Bangkim</v>
          </cell>
        </row>
        <row r="62">
          <cell r="B62">
            <v>5486520</v>
          </cell>
          <cell r="C62" t="str">
            <v>PENGEMBANGAN KAWASAN PERMUKIMAN SUMATERA SELATAN</v>
          </cell>
          <cell r="D62">
            <v>51699695</v>
          </cell>
          <cell r="E62">
            <v>0</v>
          </cell>
          <cell r="F62">
            <v>51699695</v>
          </cell>
          <cell r="G62">
            <v>13693724</v>
          </cell>
          <cell r="H62">
            <v>0</v>
          </cell>
          <cell r="I62">
            <v>13693724</v>
          </cell>
          <cell r="J62">
            <v>26.49</v>
          </cell>
          <cell r="K62">
            <v>24.16</v>
          </cell>
          <cell r="L62">
            <v>27</v>
          </cell>
          <cell r="M62">
            <v>0</v>
          </cell>
          <cell r="N62">
            <v>0</v>
          </cell>
          <cell r="O62">
            <v>0</v>
          </cell>
          <cell r="P62">
            <v>0</v>
          </cell>
          <cell r="Q62">
            <v>0</v>
          </cell>
          <cell r="R62">
            <v>27</v>
          </cell>
          <cell r="S62">
            <v>20</v>
          </cell>
          <cell r="T62">
            <v>7</v>
          </cell>
          <cell r="U62">
            <v>30412030</v>
          </cell>
          <cell r="V62">
            <v>0</v>
          </cell>
          <cell r="W62">
            <v>30412030</v>
          </cell>
          <cell r="X62">
            <v>27</v>
          </cell>
          <cell r="Y62">
            <v>20</v>
          </cell>
          <cell r="Z62">
            <v>7</v>
          </cell>
          <cell r="AA62">
            <v>30412030</v>
          </cell>
          <cell r="AB62">
            <v>0</v>
          </cell>
          <cell r="AC62">
            <v>30412030</v>
          </cell>
          <cell r="AD62">
            <v>29901372</v>
          </cell>
          <cell r="AE62">
            <v>0</v>
          </cell>
          <cell r="AF62">
            <v>29901372</v>
          </cell>
          <cell r="AG62">
            <v>510658</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13</v>
          </cell>
          <cell r="AX62">
            <v>0</v>
          </cell>
          <cell r="AY62">
            <v>43</v>
          </cell>
          <cell r="AZ62" t="str">
            <v>dbm</v>
          </cell>
          <cell r="BA62" t="str">
            <v>Direktorat Bangkim</v>
          </cell>
        </row>
        <row r="63">
          <cell r="B63">
            <v>5486536</v>
          </cell>
          <cell r="C63" t="str">
            <v>PENGEMBANGAN KAWASAN PERMUKIMAN LAMPUNG</v>
          </cell>
          <cell r="D63">
            <v>51287825</v>
          </cell>
          <cell r="E63">
            <v>0</v>
          </cell>
          <cell r="F63">
            <v>51287825</v>
          </cell>
          <cell r="G63">
            <v>29679163</v>
          </cell>
          <cell r="H63">
            <v>0</v>
          </cell>
          <cell r="I63">
            <v>29679163</v>
          </cell>
          <cell r="J63">
            <v>57.87</v>
          </cell>
          <cell r="K63">
            <v>71.78</v>
          </cell>
          <cell r="L63">
            <v>30</v>
          </cell>
          <cell r="M63">
            <v>0</v>
          </cell>
          <cell r="N63">
            <v>0</v>
          </cell>
          <cell r="O63">
            <v>0</v>
          </cell>
          <cell r="P63">
            <v>0</v>
          </cell>
          <cell r="Q63">
            <v>0</v>
          </cell>
          <cell r="R63">
            <v>30</v>
          </cell>
          <cell r="S63">
            <v>22</v>
          </cell>
          <cell r="T63">
            <v>8</v>
          </cell>
          <cell r="U63">
            <v>33488760</v>
          </cell>
          <cell r="V63">
            <v>0</v>
          </cell>
          <cell r="W63">
            <v>33488760</v>
          </cell>
          <cell r="X63">
            <v>30</v>
          </cell>
          <cell r="Y63">
            <v>22</v>
          </cell>
          <cell r="Z63">
            <v>8</v>
          </cell>
          <cell r="AA63">
            <v>33488760</v>
          </cell>
          <cell r="AB63">
            <v>0</v>
          </cell>
          <cell r="AC63">
            <v>33488760</v>
          </cell>
          <cell r="AD63">
            <v>32498316</v>
          </cell>
          <cell r="AE63">
            <v>0</v>
          </cell>
          <cell r="AF63">
            <v>32498316</v>
          </cell>
          <cell r="AG63">
            <v>990444</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52</v>
          </cell>
          <cell r="AZ63" t="str">
            <v>dbm</v>
          </cell>
          <cell r="BA63" t="str">
            <v>Direktorat Bangkim</v>
          </cell>
        </row>
        <row r="64">
          <cell r="B64">
            <v>5486542</v>
          </cell>
          <cell r="C64" t="str">
            <v>PENGEMBANGAN KAWASAN PERMUKIMAN DAN PERBATASAN KALIMANTAN BARAT</v>
          </cell>
          <cell r="D64">
            <v>66748981</v>
          </cell>
          <cell r="E64">
            <v>0</v>
          </cell>
          <cell r="F64">
            <v>66748981</v>
          </cell>
          <cell r="G64">
            <v>6819132</v>
          </cell>
          <cell r="H64">
            <v>0</v>
          </cell>
          <cell r="I64">
            <v>6819132</v>
          </cell>
          <cell r="J64">
            <v>10.220000000000001</v>
          </cell>
          <cell r="K64">
            <v>10.95</v>
          </cell>
          <cell r="L64">
            <v>48</v>
          </cell>
          <cell r="M64">
            <v>0</v>
          </cell>
          <cell r="N64">
            <v>0</v>
          </cell>
          <cell r="O64">
            <v>0</v>
          </cell>
          <cell r="P64">
            <v>0</v>
          </cell>
          <cell r="Q64">
            <v>0</v>
          </cell>
          <cell r="R64">
            <v>48</v>
          </cell>
          <cell r="S64">
            <v>40</v>
          </cell>
          <cell r="T64">
            <v>8</v>
          </cell>
          <cell r="U64">
            <v>59090115</v>
          </cell>
          <cell r="V64">
            <v>0</v>
          </cell>
          <cell r="W64">
            <v>59090115</v>
          </cell>
          <cell r="X64">
            <v>32</v>
          </cell>
          <cell r="Y64">
            <v>24</v>
          </cell>
          <cell r="Z64">
            <v>8</v>
          </cell>
          <cell r="AA64">
            <v>44251450</v>
          </cell>
          <cell r="AB64">
            <v>0</v>
          </cell>
          <cell r="AC64">
            <v>44251450</v>
          </cell>
          <cell r="AD64">
            <v>40479315</v>
          </cell>
          <cell r="AE64">
            <v>0</v>
          </cell>
          <cell r="AF64">
            <v>40479315</v>
          </cell>
          <cell r="AG64">
            <v>3772135</v>
          </cell>
          <cell r="AH64">
            <v>16</v>
          </cell>
          <cell r="AI64">
            <v>16</v>
          </cell>
          <cell r="AJ64">
            <v>0</v>
          </cell>
          <cell r="AK64">
            <v>14838665</v>
          </cell>
          <cell r="AL64">
            <v>0</v>
          </cell>
          <cell r="AM64">
            <v>0</v>
          </cell>
          <cell r="AN64">
            <v>0</v>
          </cell>
          <cell r="AO64">
            <v>0</v>
          </cell>
          <cell r="AP64">
            <v>0</v>
          </cell>
          <cell r="AQ64">
            <v>0</v>
          </cell>
          <cell r="AR64">
            <v>0</v>
          </cell>
          <cell r="AS64">
            <v>0</v>
          </cell>
          <cell r="AT64">
            <v>0</v>
          </cell>
          <cell r="AU64">
            <v>7</v>
          </cell>
          <cell r="AV64">
            <v>1</v>
          </cell>
          <cell r="AW64">
            <v>37</v>
          </cell>
          <cell r="AX64">
            <v>0</v>
          </cell>
          <cell r="AY64">
            <v>43</v>
          </cell>
          <cell r="AZ64" t="str">
            <v>dbm</v>
          </cell>
          <cell r="BA64" t="str">
            <v>Direktorat Bangkim</v>
          </cell>
        </row>
        <row r="65">
          <cell r="B65">
            <v>5486551</v>
          </cell>
          <cell r="C65" t="str">
            <v>PENGEMBANGAN KAWASAN PERMUKIMAN KALIMANTAN TENGAH</v>
          </cell>
          <cell r="D65">
            <v>31736309</v>
          </cell>
          <cell r="E65">
            <v>0</v>
          </cell>
          <cell r="F65">
            <v>31736309</v>
          </cell>
          <cell r="G65">
            <v>12170844</v>
          </cell>
          <cell r="H65">
            <v>0</v>
          </cell>
          <cell r="I65">
            <v>12170844</v>
          </cell>
          <cell r="J65">
            <v>38.35</v>
          </cell>
          <cell r="K65">
            <v>48.25</v>
          </cell>
          <cell r="L65">
            <v>30</v>
          </cell>
          <cell r="M65">
            <v>0</v>
          </cell>
          <cell r="N65">
            <v>0</v>
          </cell>
          <cell r="O65">
            <v>0</v>
          </cell>
          <cell r="P65">
            <v>0</v>
          </cell>
          <cell r="Q65">
            <v>0</v>
          </cell>
          <cell r="R65">
            <v>30</v>
          </cell>
          <cell r="S65">
            <v>21</v>
          </cell>
          <cell r="T65">
            <v>9</v>
          </cell>
          <cell r="U65">
            <v>27821105</v>
          </cell>
          <cell r="V65">
            <v>0</v>
          </cell>
          <cell r="W65">
            <v>27821105</v>
          </cell>
          <cell r="X65">
            <v>30</v>
          </cell>
          <cell r="Y65">
            <v>21</v>
          </cell>
          <cell r="Z65">
            <v>9</v>
          </cell>
          <cell r="AA65">
            <v>27821105</v>
          </cell>
          <cell r="AB65">
            <v>0</v>
          </cell>
          <cell r="AC65">
            <v>27821105</v>
          </cell>
          <cell r="AD65">
            <v>26872790</v>
          </cell>
          <cell r="AE65">
            <v>0</v>
          </cell>
          <cell r="AF65">
            <v>26872790</v>
          </cell>
          <cell r="AG65">
            <v>948315</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44</v>
          </cell>
          <cell r="AZ65" t="str">
            <v>dbm</v>
          </cell>
          <cell r="BA65" t="str">
            <v>Direktorat Bangkim</v>
          </cell>
        </row>
        <row r="66">
          <cell r="B66">
            <v>5486567</v>
          </cell>
          <cell r="C66" t="str">
            <v>PENGEMBANGAN KAWASAN PERMUKIMAN KALIMANTAN SELATAN</v>
          </cell>
          <cell r="D66">
            <v>27031741</v>
          </cell>
          <cell r="E66">
            <v>0</v>
          </cell>
          <cell r="F66">
            <v>27031741</v>
          </cell>
          <cell r="G66">
            <v>8739535</v>
          </cell>
          <cell r="H66">
            <v>0</v>
          </cell>
          <cell r="I66">
            <v>8739535</v>
          </cell>
          <cell r="J66">
            <v>32.33</v>
          </cell>
          <cell r="K66">
            <v>46.83</v>
          </cell>
          <cell r="L66">
            <v>18</v>
          </cell>
          <cell r="M66">
            <v>0</v>
          </cell>
          <cell r="N66">
            <v>0</v>
          </cell>
          <cell r="O66">
            <v>0</v>
          </cell>
          <cell r="P66">
            <v>0</v>
          </cell>
          <cell r="Q66">
            <v>0</v>
          </cell>
          <cell r="R66">
            <v>18</v>
          </cell>
          <cell r="S66">
            <v>10</v>
          </cell>
          <cell r="T66">
            <v>8</v>
          </cell>
          <cell r="U66">
            <v>23289220</v>
          </cell>
          <cell r="V66">
            <v>0</v>
          </cell>
          <cell r="W66">
            <v>23289220</v>
          </cell>
          <cell r="X66">
            <v>18</v>
          </cell>
          <cell r="Y66">
            <v>10</v>
          </cell>
          <cell r="Z66">
            <v>8</v>
          </cell>
          <cell r="AA66">
            <v>23289220</v>
          </cell>
          <cell r="AB66">
            <v>0</v>
          </cell>
          <cell r="AC66">
            <v>23289220</v>
          </cell>
          <cell r="AD66">
            <v>17051482</v>
          </cell>
          <cell r="AE66">
            <v>0</v>
          </cell>
          <cell r="AF66">
            <v>17051482</v>
          </cell>
          <cell r="AG66">
            <v>6237738</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29</v>
          </cell>
          <cell r="AZ66" t="str">
            <v>dbm</v>
          </cell>
          <cell r="BA66" t="str">
            <v>Direktorat Bangkim</v>
          </cell>
        </row>
        <row r="67">
          <cell r="B67">
            <v>5486573</v>
          </cell>
          <cell r="C67" t="str">
            <v>PENGEMBANGAN KAWASAN PERMUKIMAN DAN PERBATASAN KALIMANTAN TIMUR</v>
          </cell>
          <cell r="D67">
            <v>51985561</v>
          </cell>
          <cell r="E67">
            <v>0</v>
          </cell>
          <cell r="F67">
            <v>51985561</v>
          </cell>
          <cell r="G67">
            <v>12713568</v>
          </cell>
          <cell r="H67">
            <v>0</v>
          </cell>
          <cell r="I67">
            <v>12713568</v>
          </cell>
          <cell r="J67">
            <v>24.46</v>
          </cell>
          <cell r="K67">
            <v>34.229999999999997</v>
          </cell>
          <cell r="L67">
            <v>27</v>
          </cell>
          <cell r="M67">
            <v>0</v>
          </cell>
          <cell r="N67">
            <v>0</v>
          </cell>
          <cell r="O67">
            <v>0</v>
          </cell>
          <cell r="P67">
            <v>0</v>
          </cell>
          <cell r="Q67">
            <v>0</v>
          </cell>
          <cell r="R67">
            <v>27</v>
          </cell>
          <cell r="S67">
            <v>17</v>
          </cell>
          <cell r="T67">
            <v>10</v>
          </cell>
          <cell r="U67">
            <v>47163070</v>
          </cell>
          <cell r="V67">
            <v>0</v>
          </cell>
          <cell r="W67">
            <v>47163070</v>
          </cell>
          <cell r="X67">
            <v>27</v>
          </cell>
          <cell r="Y67">
            <v>17</v>
          </cell>
          <cell r="Z67">
            <v>10</v>
          </cell>
          <cell r="AA67">
            <v>47163070</v>
          </cell>
          <cell r="AB67">
            <v>0</v>
          </cell>
          <cell r="AC67">
            <v>47163070</v>
          </cell>
          <cell r="AD67">
            <v>37341101</v>
          </cell>
          <cell r="AE67">
            <v>0</v>
          </cell>
          <cell r="AF67">
            <v>37341101</v>
          </cell>
          <cell r="AG67">
            <v>9821969</v>
          </cell>
          <cell r="AH67">
            <v>0</v>
          </cell>
          <cell r="AI67">
            <v>0</v>
          </cell>
          <cell r="AJ67">
            <v>0</v>
          </cell>
          <cell r="AK67">
            <v>0</v>
          </cell>
          <cell r="AL67">
            <v>0</v>
          </cell>
          <cell r="AM67">
            <v>0</v>
          </cell>
          <cell r="AN67">
            <v>0</v>
          </cell>
          <cell r="AO67">
            <v>0</v>
          </cell>
          <cell r="AP67">
            <v>0</v>
          </cell>
          <cell r="AQ67">
            <v>0</v>
          </cell>
          <cell r="AR67">
            <v>0</v>
          </cell>
          <cell r="AS67">
            <v>0</v>
          </cell>
          <cell r="AT67">
            <v>0</v>
          </cell>
          <cell r="AU67">
            <v>4</v>
          </cell>
          <cell r="AV67">
            <v>0</v>
          </cell>
          <cell r="AW67">
            <v>0</v>
          </cell>
          <cell r="AX67">
            <v>0</v>
          </cell>
          <cell r="AY67">
            <v>41</v>
          </cell>
          <cell r="AZ67" t="str">
            <v>dbm</v>
          </cell>
          <cell r="BA67" t="str">
            <v>Direktorat Bangkim</v>
          </cell>
        </row>
        <row r="68">
          <cell r="B68">
            <v>5486582</v>
          </cell>
          <cell r="C68" t="str">
            <v>PENGEMBANGAN KAWASAN PERMUKIMAN DAN PERBATASAN SULAWESI UTARA</v>
          </cell>
          <cell r="D68">
            <v>58822214</v>
          </cell>
          <cell r="E68">
            <v>0</v>
          </cell>
          <cell r="F68">
            <v>58822214</v>
          </cell>
          <cell r="G68">
            <v>28369071</v>
          </cell>
          <cell r="H68">
            <v>0</v>
          </cell>
          <cell r="I68">
            <v>28369071</v>
          </cell>
          <cell r="J68">
            <v>48.23</v>
          </cell>
          <cell r="K68">
            <v>75.7</v>
          </cell>
          <cell r="L68">
            <v>61</v>
          </cell>
          <cell r="M68">
            <v>0</v>
          </cell>
          <cell r="N68">
            <v>0</v>
          </cell>
          <cell r="O68">
            <v>0</v>
          </cell>
          <cell r="P68">
            <v>0</v>
          </cell>
          <cell r="Q68">
            <v>0</v>
          </cell>
          <cell r="R68">
            <v>61</v>
          </cell>
          <cell r="S68">
            <v>51</v>
          </cell>
          <cell r="T68">
            <v>10</v>
          </cell>
          <cell r="U68">
            <v>53103965</v>
          </cell>
          <cell r="V68">
            <v>0</v>
          </cell>
          <cell r="W68">
            <v>53103965</v>
          </cell>
          <cell r="X68">
            <v>61</v>
          </cell>
          <cell r="Y68">
            <v>51</v>
          </cell>
          <cell r="Z68">
            <v>10</v>
          </cell>
          <cell r="AA68">
            <v>53103965</v>
          </cell>
          <cell r="AB68">
            <v>0</v>
          </cell>
          <cell r="AC68">
            <v>53103965</v>
          </cell>
          <cell r="AD68">
            <v>44939258</v>
          </cell>
          <cell r="AE68">
            <v>0</v>
          </cell>
          <cell r="AF68">
            <v>44939258</v>
          </cell>
          <cell r="AG68">
            <v>8164707</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68</v>
          </cell>
          <cell r="AZ68" t="str">
            <v>dbm</v>
          </cell>
          <cell r="BA68" t="str">
            <v>Direktorat Bangkim</v>
          </cell>
        </row>
        <row r="69">
          <cell r="B69">
            <v>5486598</v>
          </cell>
          <cell r="C69" t="str">
            <v>Pengembangan Kawasan Permukiman Sulawesi Tengah</v>
          </cell>
          <cell r="D69">
            <v>32120711</v>
          </cell>
          <cell r="E69">
            <v>0</v>
          </cell>
          <cell r="F69">
            <v>32120711</v>
          </cell>
          <cell r="G69">
            <v>6544655</v>
          </cell>
          <cell r="H69">
            <v>0</v>
          </cell>
          <cell r="I69">
            <v>6544655</v>
          </cell>
          <cell r="J69">
            <v>20.38</v>
          </cell>
          <cell r="K69">
            <v>25.72</v>
          </cell>
          <cell r="L69">
            <v>37</v>
          </cell>
          <cell r="M69">
            <v>0</v>
          </cell>
          <cell r="N69">
            <v>0</v>
          </cell>
          <cell r="O69">
            <v>0</v>
          </cell>
          <cell r="P69">
            <v>0</v>
          </cell>
          <cell r="Q69">
            <v>0</v>
          </cell>
          <cell r="R69">
            <v>37</v>
          </cell>
          <cell r="S69">
            <v>28</v>
          </cell>
          <cell r="T69">
            <v>9</v>
          </cell>
          <cell r="U69">
            <v>28458425</v>
          </cell>
          <cell r="V69">
            <v>0</v>
          </cell>
          <cell r="W69">
            <v>28458425</v>
          </cell>
          <cell r="X69">
            <v>25</v>
          </cell>
          <cell r="Y69">
            <v>18</v>
          </cell>
          <cell r="Z69">
            <v>7</v>
          </cell>
          <cell r="AA69">
            <v>13698350</v>
          </cell>
          <cell r="AB69">
            <v>0</v>
          </cell>
          <cell r="AC69">
            <v>13698350</v>
          </cell>
          <cell r="AD69">
            <v>12128224</v>
          </cell>
          <cell r="AE69">
            <v>0</v>
          </cell>
          <cell r="AF69">
            <v>12128224</v>
          </cell>
          <cell r="AG69">
            <v>1570126</v>
          </cell>
          <cell r="AH69">
            <v>12</v>
          </cell>
          <cell r="AI69">
            <v>10</v>
          </cell>
          <cell r="AJ69">
            <v>2</v>
          </cell>
          <cell r="AK69">
            <v>14760075</v>
          </cell>
          <cell r="AL69">
            <v>0</v>
          </cell>
          <cell r="AM69">
            <v>0</v>
          </cell>
          <cell r="AN69">
            <v>0</v>
          </cell>
          <cell r="AO69">
            <v>0</v>
          </cell>
          <cell r="AP69">
            <v>0</v>
          </cell>
          <cell r="AQ69">
            <v>1</v>
          </cell>
          <cell r="AR69">
            <v>0</v>
          </cell>
          <cell r="AS69">
            <v>0</v>
          </cell>
          <cell r="AT69">
            <v>0</v>
          </cell>
          <cell r="AU69">
            <v>3</v>
          </cell>
          <cell r="AV69">
            <v>9</v>
          </cell>
          <cell r="AW69">
            <v>2</v>
          </cell>
          <cell r="AX69">
            <v>1</v>
          </cell>
          <cell r="AY69">
            <v>35</v>
          </cell>
          <cell r="AZ69" t="str">
            <v>dbm</v>
          </cell>
          <cell r="BA69" t="str">
            <v>Direktorat Bangkim</v>
          </cell>
        </row>
        <row r="70">
          <cell r="B70">
            <v>5486602</v>
          </cell>
          <cell r="C70" t="str">
            <v>PENGEMBANGAN KAWASAN PERMUKIMAN SULAWESI SELATAN</v>
          </cell>
          <cell r="D70">
            <v>41519849</v>
          </cell>
          <cell r="E70">
            <v>0</v>
          </cell>
          <cell r="F70">
            <v>41519849</v>
          </cell>
          <cell r="G70">
            <v>8252840</v>
          </cell>
          <cell r="H70">
            <v>0</v>
          </cell>
          <cell r="I70">
            <v>8252840</v>
          </cell>
          <cell r="J70">
            <v>19.88</v>
          </cell>
          <cell r="K70">
            <v>32.700000000000003</v>
          </cell>
          <cell r="L70">
            <v>36</v>
          </cell>
          <cell r="M70">
            <v>0</v>
          </cell>
          <cell r="N70">
            <v>0</v>
          </cell>
          <cell r="O70">
            <v>0</v>
          </cell>
          <cell r="P70">
            <v>0</v>
          </cell>
          <cell r="Q70">
            <v>0</v>
          </cell>
          <cell r="R70">
            <v>36</v>
          </cell>
          <cell r="S70">
            <v>25</v>
          </cell>
          <cell r="T70">
            <v>11</v>
          </cell>
          <cell r="U70">
            <v>34935115</v>
          </cell>
          <cell r="V70">
            <v>0</v>
          </cell>
          <cell r="W70">
            <v>34935115</v>
          </cell>
          <cell r="X70">
            <v>34</v>
          </cell>
          <cell r="Y70">
            <v>24</v>
          </cell>
          <cell r="Z70">
            <v>10</v>
          </cell>
          <cell r="AA70">
            <v>32009415</v>
          </cell>
          <cell r="AB70">
            <v>0</v>
          </cell>
          <cell r="AC70">
            <v>32009415</v>
          </cell>
          <cell r="AD70">
            <v>22319681</v>
          </cell>
          <cell r="AE70">
            <v>0</v>
          </cell>
          <cell r="AF70">
            <v>22319681</v>
          </cell>
          <cell r="AG70">
            <v>9689734</v>
          </cell>
          <cell r="AH70">
            <v>1</v>
          </cell>
          <cell r="AI70">
            <v>0</v>
          </cell>
          <cell r="AJ70">
            <v>1</v>
          </cell>
          <cell r="AK70">
            <v>310000</v>
          </cell>
          <cell r="AL70">
            <v>1</v>
          </cell>
          <cell r="AM70">
            <v>1</v>
          </cell>
          <cell r="AN70">
            <v>0</v>
          </cell>
          <cell r="AO70">
            <v>2615700</v>
          </cell>
          <cell r="AP70">
            <v>1</v>
          </cell>
          <cell r="AQ70">
            <v>0</v>
          </cell>
          <cell r="AR70">
            <v>0</v>
          </cell>
          <cell r="AS70">
            <v>0</v>
          </cell>
          <cell r="AT70">
            <v>2</v>
          </cell>
          <cell r="AU70">
            <v>0</v>
          </cell>
          <cell r="AV70">
            <v>0</v>
          </cell>
          <cell r="AW70">
            <v>1</v>
          </cell>
          <cell r="AX70">
            <v>0</v>
          </cell>
          <cell r="AY70">
            <v>68</v>
          </cell>
          <cell r="AZ70" t="str">
            <v>dbm</v>
          </cell>
          <cell r="BA70" t="str">
            <v>Direktorat Bangkim</v>
          </cell>
        </row>
        <row r="71">
          <cell r="B71">
            <v>5486618</v>
          </cell>
          <cell r="C71" t="str">
            <v>PENGEMBANGAN KAWASAN PERMUKIMAN SULAWESI TENGGARA</v>
          </cell>
          <cell r="D71">
            <v>33180000</v>
          </cell>
          <cell r="E71">
            <v>0</v>
          </cell>
          <cell r="F71">
            <v>33180000</v>
          </cell>
          <cell r="G71">
            <v>22047204</v>
          </cell>
          <cell r="H71">
            <v>0</v>
          </cell>
          <cell r="I71">
            <v>22047204</v>
          </cell>
          <cell r="J71">
            <v>66.45</v>
          </cell>
          <cell r="K71">
            <v>88.66</v>
          </cell>
          <cell r="L71">
            <v>29</v>
          </cell>
          <cell r="M71">
            <v>0</v>
          </cell>
          <cell r="N71">
            <v>0</v>
          </cell>
          <cell r="O71">
            <v>0</v>
          </cell>
          <cell r="P71">
            <v>0</v>
          </cell>
          <cell r="Q71">
            <v>0</v>
          </cell>
          <cell r="R71">
            <v>29</v>
          </cell>
          <cell r="S71">
            <v>19</v>
          </cell>
          <cell r="T71">
            <v>10</v>
          </cell>
          <cell r="U71">
            <v>30600200</v>
          </cell>
          <cell r="V71">
            <v>0</v>
          </cell>
          <cell r="W71">
            <v>30600200</v>
          </cell>
          <cell r="X71">
            <v>29</v>
          </cell>
          <cell r="Y71">
            <v>19</v>
          </cell>
          <cell r="Z71">
            <v>10</v>
          </cell>
          <cell r="AA71">
            <v>30600200</v>
          </cell>
          <cell r="AB71">
            <v>0</v>
          </cell>
          <cell r="AC71">
            <v>30600200</v>
          </cell>
          <cell r="AD71">
            <v>30355334</v>
          </cell>
          <cell r="AE71">
            <v>0</v>
          </cell>
          <cell r="AF71">
            <v>30355334</v>
          </cell>
          <cell r="AG71">
            <v>244866</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39</v>
          </cell>
          <cell r="AZ71" t="str">
            <v>dbm</v>
          </cell>
          <cell r="BA71" t="str">
            <v>Direktorat Bangkim</v>
          </cell>
        </row>
        <row r="72">
          <cell r="B72">
            <v>5486624</v>
          </cell>
          <cell r="C72" t="str">
            <v>PENGEMBANGAN KAWASAN PERMUKIMAN DAN PERBATASAN MALUKU</v>
          </cell>
          <cell r="D72">
            <v>37412109</v>
          </cell>
          <cell r="E72">
            <v>0</v>
          </cell>
          <cell r="F72">
            <v>37412109</v>
          </cell>
          <cell r="G72">
            <v>18896233</v>
          </cell>
          <cell r="H72">
            <v>0</v>
          </cell>
          <cell r="I72">
            <v>18896233</v>
          </cell>
          <cell r="J72">
            <v>50.51</v>
          </cell>
          <cell r="K72">
            <v>64.03</v>
          </cell>
          <cell r="L72">
            <v>29</v>
          </cell>
          <cell r="M72">
            <v>0</v>
          </cell>
          <cell r="N72">
            <v>0</v>
          </cell>
          <cell r="O72">
            <v>0</v>
          </cell>
          <cell r="P72">
            <v>0</v>
          </cell>
          <cell r="Q72">
            <v>0</v>
          </cell>
          <cell r="R72">
            <v>29</v>
          </cell>
          <cell r="S72">
            <v>17</v>
          </cell>
          <cell r="T72">
            <v>12</v>
          </cell>
          <cell r="U72">
            <v>32574460</v>
          </cell>
          <cell r="V72">
            <v>0</v>
          </cell>
          <cell r="W72">
            <v>32574460</v>
          </cell>
          <cell r="X72">
            <v>29</v>
          </cell>
          <cell r="Y72">
            <v>17</v>
          </cell>
          <cell r="Z72">
            <v>12</v>
          </cell>
          <cell r="AA72">
            <v>32574460</v>
          </cell>
          <cell r="AB72">
            <v>0</v>
          </cell>
          <cell r="AC72">
            <v>32574460</v>
          </cell>
          <cell r="AD72">
            <v>31757878</v>
          </cell>
          <cell r="AE72">
            <v>0</v>
          </cell>
          <cell r="AF72">
            <v>31757878</v>
          </cell>
          <cell r="AG72">
            <v>816582</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38</v>
          </cell>
          <cell r="AZ72" t="str">
            <v>dbm</v>
          </cell>
          <cell r="BA72" t="str">
            <v>Direktorat Bangkim</v>
          </cell>
        </row>
        <row r="73">
          <cell r="B73">
            <v>5486630</v>
          </cell>
          <cell r="C73" t="str">
            <v>PENGEMBANGAN KAWASAN PERMUKIMAN DAN PERBATASAN MALUKU UTARA</v>
          </cell>
          <cell r="D73">
            <v>39400000</v>
          </cell>
          <cell r="E73">
            <v>0</v>
          </cell>
          <cell r="F73">
            <v>39400000</v>
          </cell>
          <cell r="G73">
            <v>24646759</v>
          </cell>
          <cell r="H73">
            <v>0</v>
          </cell>
          <cell r="I73">
            <v>24646759</v>
          </cell>
          <cell r="J73">
            <v>62.56</v>
          </cell>
          <cell r="K73">
            <v>69.8</v>
          </cell>
          <cell r="L73">
            <v>44</v>
          </cell>
          <cell r="M73">
            <v>0</v>
          </cell>
          <cell r="N73">
            <v>0</v>
          </cell>
          <cell r="O73">
            <v>0</v>
          </cell>
          <cell r="P73">
            <v>0</v>
          </cell>
          <cell r="Q73">
            <v>0</v>
          </cell>
          <cell r="R73">
            <v>44</v>
          </cell>
          <cell r="S73">
            <v>37</v>
          </cell>
          <cell r="T73">
            <v>7</v>
          </cell>
          <cell r="U73">
            <v>35239120</v>
          </cell>
          <cell r="V73">
            <v>0</v>
          </cell>
          <cell r="W73">
            <v>35239120</v>
          </cell>
          <cell r="X73">
            <v>44</v>
          </cell>
          <cell r="Y73">
            <v>37</v>
          </cell>
          <cell r="Z73">
            <v>7</v>
          </cell>
          <cell r="AA73">
            <v>35239120</v>
          </cell>
          <cell r="AB73">
            <v>0</v>
          </cell>
          <cell r="AC73">
            <v>35239120</v>
          </cell>
          <cell r="AD73">
            <v>33092387</v>
          </cell>
          <cell r="AE73">
            <v>0</v>
          </cell>
          <cell r="AF73">
            <v>33092387</v>
          </cell>
          <cell r="AG73">
            <v>2146733</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65</v>
          </cell>
          <cell r="AZ73" t="str">
            <v>dbm</v>
          </cell>
          <cell r="BA73" t="str">
            <v>Direktorat Bangkim</v>
          </cell>
        </row>
        <row r="74">
          <cell r="B74">
            <v>5486649</v>
          </cell>
          <cell r="C74" t="str">
            <v>PENGEMBANGAN KAWASAN PERMUKIMAN BALI</v>
          </cell>
          <cell r="D74">
            <v>42475000</v>
          </cell>
          <cell r="E74">
            <v>0</v>
          </cell>
          <cell r="F74">
            <v>42475000</v>
          </cell>
          <cell r="G74">
            <v>10872643</v>
          </cell>
          <cell r="H74">
            <v>0</v>
          </cell>
          <cell r="I74">
            <v>10872643</v>
          </cell>
          <cell r="J74">
            <v>25.6</v>
          </cell>
          <cell r="K74">
            <v>15.27</v>
          </cell>
          <cell r="L74">
            <v>36</v>
          </cell>
          <cell r="M74">
            <v>0</v>
          </cell>
          <cell r="N74">
            <v>0</v>
          </cell>
          <cell r="O74">
            <v>0</v>
          </cell>
          <cell r="P74">
            <v>0</v>
          </cell>
          <cell r="Q74">
            <v>0</v>
          </cell>
          <cell r="R74">
            <v>36</v>
          </cell>
          <cell r="S74">
            <v>25</v>
          </cell>
          <cell r="T74">
            <v>11</v>
          </cell>
          <cell r="U74">
            <v>38647270</v>
          </cell>
          <cell r="V74">
            <v>0</v>
          </cell>
          <cell r="W74">
            <v>38647270</v>
          </cell>
          <cell r="X74">
            <v>33</v>
          </cell>
          <cell r="Y74">
            <v>25</v>
          </cell>
          <cell r="Z74">
            <v>8</v>
          </cell>
          <cell r="AA74">
            <v>37747270</v>
          </cell>
          <cell r="AB74">
            <v>0</v>
          </cell>
          <cell r="AC74">
            <v>37747270</v>
          </cell>
          <cell r="AD74">
            <v>29706993</v>
          </cell>
          <cell r="AE74">
            <v>0</v>
          </cell>
          <cell r="AF74">
            <v>29706993</v>
          </cell>
          <cell r="AG74">
            <v>8040277</v>
          </cell>
          <cell r="AH74">
            <v>3</v>
          </cell>
          <cell r="AI74">
            <v>0</v>
          </cell>
          <cell r="AJ74">
            <v>3</v>
          </cell>
          <cell r="AK74">
            <v>900000</v>
          </cell>
          <cell r="AL74">
            <v>0</v>
          </cell>
          <cell r="AM74">
            <v>0</v>
          </cell>
          <cell r="AN74">
            <v>0</v>
          </cell>
          <cell r="AO74">
            <v>0</v>
          </cell>
          <cell r="AP74">
            <v>0</v>
          </cell>
          <cell r="AQ74">
            <v>1</v>
          </cell>
          <cell r="AR74">
            <v>0</v>
          </cell>
          <cell r="AS74">
            <v>0</v>
          </cell>
          <cell r="AT74">
            <v>0</v>
          </cell>
          <cell r="AU74">
            <v>2</v>
          </cell>
          <cell r="AV74">
            <v>3</v>
          </cell>
          <cell r="AW74">
            <v>0</v>
          </cell>
          <cell r="AX74">
            <v>0</v>
          </cell>
          <cell r="AY74">
            <v>49</v>
          </cell>
          <cell r="AZ74" t="str">
            <v>dbm</v>
          </cell>
          <cell r="BA74" t="str">
            <v>Direktorat Bangkim</v>
          </cell>
        </row>
        <row r="75">
          <cell r="B75">
            <v>5486655</v>
          </cell>
          <cell r="C75" t="str">
            <v>PENGEMBANGAN KAWASAN PERMUKIMAN NUSA TENGGARA BARAT</v>
          </cell>
          <cell r="D75">
            <v>32972489</v>
          </cell>
          <cell r="E75">
            <v>0</v>
          </cell>
          <cell r="F75">
            <v>32972489</v>
          </cell>
          <cell r="G75">
            <v>7742682</v>
          </cell>
          <cell r="H75">
            <v>0</v>
          </cell>
          <cell r="I75">
            <v>7742682</v>
          </cell>
          <cell r="J75">
            <v>23.48</v>
          </cell>
          <cell r="K75">
            <v>11.26</v>
          </cell>
          <cell r="L75">
            <v>26</v>
          </cell>
          <cell r="M75">
            <v>0</v>
          </cell>
          <cell r="N75">
            <v>0</v>
          </cell>
          <cell r="O75">
            <v>0</v>
          </cell>
          <cell r="P75">
            <v>0</v>
          </cell>
          <cell r="Q75">
            <v>0</v>
          </cell>
          <cell r="R75">
            <v>26</v>
          </cell>
          <cell r="S75">
            <v>15</v>
          </cell>
          <cell r="T75">
            <v>11</v>
          </cell>
          <cell r="U75">
            <v>28154425</v>
          </cell>
          <cell r="V75">
            <v>0</v>
          </cell>
          <cell r="W75">
            <v>28154425</v>
          </cell>
          <cell r="X75">
            <v>22</v>
          </cell>
          <cell r="Y75">
            <v>15</v>
          </cell>
          <cell r="Z75">
            <v>7</v>
          </cell>
          <cell r="AA75">
            <v>27354425</v>
          </cell>
          <cell r="AB75">
            <v>0</v>
          </cell>
          <cell r="AC75">
            <v>27354425</v>
          </cell>
          <cell r="AD75">
            <v>19636081</v>
          </cell>
          <cell r="AE75">
            <v>0</v>
          </cell>
          <cell r="AF75">
            <v>19636081</v>
          </cell>
          <cell r="AG75">
            <v>7718344</v>
          </cell>
          <cell r="AH75">
            <v>0</v>
          </cell>
          <cell r="AI75">
            <v>0</v>
          </cell>
          <cell r="AJ75">
            <v>0</v>
          </cell>
          <cell r="AK75">
            <v>0</v>
          </cell>
          <cell r="AL75">
            <v>4</v>
          </cell>
          <cell r="AM75">
            <v>0</v>
          </cell>
          <cell r="AN75">
            <v>4</v>
          </cell>
          <cell r="AO75">
            <v>800000</v>
          </cell>
          <cell r="AP75">
            <v>4</v>
          </cell>
          <cell r="AQ75">
            <v>7</v>
          </cell>
          <cell r="AR75">
            <v>0</v>
          </cell>
          <cell r="AS75">
            <v>10</v>
          </cell>
          <cell r="AT75">
            <v>0</v>
          </cell>
          <cell r="AU75">
            <v>0</v>
          </cell>
          <cell r="AV75">
            <v>0</v>
          </cell>
          <cell r="AW75">
            <v>10</v>
          </cell>
          <cell r="AX75">
            <v>0</v>
          </cell>
          <cell r="AY75">
            <v>39</v>
          </cell>
          <cell r="AZ75" t="str">
            <v>dbm</v>
          </cell>
          <cell r="BA75" t="str">
            <v>Direktorat Bangkim</v>
          </cell>
        </row>
        <row r="76">
          <cell r="B76">
            <v>5486661</v>
          </cell>
          <cell r="C76" t="str">
            <v>PENGEMBANGAN KAWASAN PERMUKIMAN DAN PERBATASAN NUSA TENGGARA TIMUR</v>
          </cell>
          <cell r="D76">
            <v>43204088</v>
          </cell>
          <cell r="E76">
            <v>0</v>
          </cell>
          <cell r="F76">
            <v>43204088</v>
          </cell>
          <cell r="G76">
            <v>12187337</v>
          </cell>
          <cell r="H76">
            <v>0</v>
          </cell>
          <cell r="I76">
            <v>12187337</v>
          </cell>
          <cell r="J76">
            <v>28.21</v>
          </cell>
          <cell r="K76">
            <v>32.159999999999997</v>
          </cell>
          <cell r="L76">
            <v>29</v>
          </cell>
          <cell r="M76">
            <v>0</v>
          </cell>
          <cell r="N76">
            <v>0</v>
          </cell>
          <cell r="O76">
            <v>0</v>
          </cell>
          <cell r="P76">
            <v>0</v>
          </cell>
          <cell r="Q76">
            <v>0</v>
          </cell>
          <cell r="R76">
            <v>29</v>
          </cell>
          <cell r="S76">
            <v>15</v>
          </cell>
          <cell r="T76">
            <v>14</v>
          </cell>
          <cell r="U76">
            <v>36884915</v>
          </cell>
          <cell r="V76">
            <v>0</v>
          </cell>
          <cell r="W76">
            <v>36884915</v>
          </cell>
          <cell r="X76">
            <v>27</v>
          </cell>
          <cell r="Y76">
            <v>15</v>
          </cell>
          <cell r="Z76">
            <v>12</v>
          </cell>
          <cell r="AA76">
            <v>36584915</v>
          </cell>
          <cell r="AB76">
            <v>0</v>
          </cell>
          <cell r="AC76">
            <v>36584915</v>
          </cell>
          <cell r="AD76">
            <v>30450955</v>
          </cell>
          <cell r="AE76">
            <v>0</v>
          </cell>
          <cell r="AF76">
            <v>30450955</v>
          </cell>
          <cell r="AG76">
            <v>6133960</v>
          </cell>
          <cell r="AH76">
            <v>2</v>
          </cell>
          <cell r="AI76">
            <v>0</v>
          </cell>
          <cell r="AJ76">
            <v>2</v>
          </cell>
          <cell r="AK76">
            <v>300000</v>
          </cell>
          <cell r="AL76">
            <v>0</v>
          </cell>
          <cell r="AM76">
            <v>0</v>
          </cell>
          <cell r="AN76">
            <v>0</v>
          </cell>
          <cell r="AO76">
            <v>0</v>
          </cell>
          <cell r="AP76">
            <v>0</v>
          </cell>
          <cell r="AQ76">
            <v>0</v>
          </cell>
          <cell r="AR76">
            <v>0</v>
          </cell>
          <cell r="AS76">
            <v>0</v>
          </cell>
          <cell r="AT76">
            <v>0</v>
          </cell>
          <cell r="AU76">
            <v>10</v>
          </cell>
          <cell r="AV76">
            <v>0</v>
          </cell>
          <cell r="AW76">
            <v>0</v>
          </cell>
          <cell r="AX76">
            <v>0</v>
          </cell>
          <cell r="AY76">
            <v>41</v>
          </cell>
          <cell r="AZ76" t="str">
            <v>dbm</v>
          </cell>
          <cell r="BA76" t="str">
            <v>Direktorat Bangkim</v>
          </cell>
        </row>
        <row r="77">
          <cell r="B77">
            <v>5486670</v>
          </cell>
          <cell r="C77" t="str">
            <v>PENGEMBANGAN KAWASAN PERMUKIMAN DAN PERBATASAN PAPUA</v>
          </cell>
          <cell r="D77">
            <v>38591241</v>
          </cell>
          <cell r="E77">
            <v>0</v>
          </cell>
          <cell r="F77">
            <v>38591241</v>
          </cell>
          <cell r="G77">
            <v>24196085</v>
          </cell>
          <cell r="H77">
            <v>0</v>
          </cell>
          <cell r="I77">
            <v>24196085</v>
          </cell>
          <cell r="J77">
            <v>62.7</v>
          </cell>
          <cell r="K77">
            <v>68.97</v>
          </cell>
          <cell r="L77">
            <v>16</v>
          </cell>
          <cell r="M77">
            <v>0</v>
          </cell>
          <cell r="N77">
            <v>0</v>
          </cell>
          <cell r="O77">
            <v>0</v>
          </cell>
          <cell r="P77">
            <v>0</v>
          </cell>
          <cell r="Q77">
            <v>0</v>
          </cell>
          <cell r="R77">
            <v>16</v>
          </cell>
          <cell r="S77">
            <v>13</v>
          </cell>
          <cell r="T77">
            <v>3</v>
          </cell>
          <cell r="U77">
            <v>34012220</v>
          </cell>
          <cell r="V77">
            <v>0</v>
          </cell>
          <cell r="W77">
            <v>34012220</v>
          </cell>
          <cell r="X77">
            <v>15</v>
          </cell>
          <cell r="Y77">
            <v>13</v>
          </cell>
          <cell r="Z77">
            <v>2</v>
          </cell>
          <cell r="AA77">
            <v>32770220</v>
          </cell>
          <cell r="AB77">
            <v>0</v>
          </cell>
          <cell r="AC77">
            <v>32770220</v>
          </cell>
          <cell r="AD77">
            <v>32330265</v>
          </cell>
          <cell r="AE77">
            <v>0</v>
          </cell>
          <cell r="AF77">
            <v>32330265</v>
          </cell>
          <cell r="AG77">
            <v>439955</v>
          </cell>
          <cell r="AH77">
            <v>1</v>
          </cell>
          <cell r="AI77">
            <v>0</v>
          </cell>
          <cell r="AJ77">
            <v>1</v>
          </cell>
          <cell r="AK77">
            <v>1242000</v>
          </cell>
          <cell r="AL77">
            <v>0</v>
          </cell>
          <cell r="AM77">
            <v>0</v>
          </cell>
          <cell r="AN77">
            <v>0</v>
          </cell>
          <cell r="AO77">
            <v>0</v>
          </cell>
          <cell r="AP77">
            <v>0</v>
          </cell>
          <cell r="AQ77">
            <v>0</v>
          </cell>
          <cell r="AR77">
            <v>0</v>
          </cell>
          <cell r="AS77">
            <v>0</v>
          </cell>
          <cell r="AT77">
            <v>1</v>
          </cell>
          <cell r="AU77">
            <v>0</v>
          </cell>
          <cell r="AV77">
            <v>0</v>
          </cell>
          <cell r="AW77">
            <v>0</v>
          </cell>
          <cell r="AX77">
            <v>0</v>
          </cell>
          <cell r="AY77">
            <v>34</v>
          </cell>
          <cell r="AZ77" t="str">
            <v>dbm</v>
          </cell>
          <cell r="BA77" t="str">
            <v>Direktorat Bangkim</v>
          </cell>
        </row>
        <row r="78">
          <cell r="B78">
            <v>5486686</v>
          </cell>
          <cell r="C78" t="str">
            <v>PENGEMBANGAN KAWASAN PERMUKIMAN BENGKULU</v>
          </cell>
          <cell r="D78">
            <v>37065229</v>
          </cell>
          <cell r="E78">
            <v>0</v>
          </cell>
          <cell r="F78">
            <v>37065229</v>
          </cell>
          <cell r="G78">
            <v>18569803</v>
          </cell>
          <cell r="H78">
            <v>0</v>
          </cell>
          <cell r="I78">
            <v>18569803</v>
          </cell>
          <cell r="J78">
            <v>50.1</v>
          </cell>
          <cell r="K78">
            <v>63.44</v>
          </cell>
          <cell r="L78">
            <v>26</v>
          </cell>
          <cell r="M78">
            <v>0</v>
          </cell>
          <cell r="N78">
            <v>0</v>
          </cell>
          <cell r="O78">
            <v>0</v>
          </cell>
          <cell r="P78">
            <v>0</v>
          </cell>
          <cell r="Q78">
            <v>0</v>
          </cell>
          <cell r="R78">
            <v>26</v>
          </cell>
          <cell r="S78">
            <v>15</v>
          </cell>
          <cell r="T78">
            <v>11</v>
          </cell>
          <cell r="U78">
            <v>32238810</v>
          </cell>
          <cell r="V78">
            <v>0</v>
          </cell>
          <cell r="W78">
            <v>32238810</v>
          </cell>
          <cell r="X78">
            <v>25</v>
          </cell>
          <cell r="Y78">
            <v>15</v>
          </cell>
          <cell r="Z78">
            <v>10</v>
          </cell>
          <cell r="AA78">
            <v>32123810</v>
          </cell>
          <cell r="AB78">
            <v>0</v>
          </cell>
          <cell r="AC78">
            <v>32123810</v>
          </cell>
          <cell r="AD78">
            <v>31107050</v>
          </cell>
          <cell r="AE78">
            <v>0</v>
          </cell>
          <cell r="AF78">
            <v>31107050</v>
          </cell>
          <cell r="AG78">
            <v>1016760</v>
          </cell>
          <cell r="AH78">
            <v>0</v>
          </cell>
          <cell r="AI78">
            <v>0</v>
          </cell>
          <cell r="AJ78">
            <v>0</v>
          </cell>
          <cell r="AK78">
            <v>0</v>
          </cell>
          <cell r="AL78">
            <v>1</v>
          </cell>
          <cell r="AM78">
            <v>0</v>
          </cell>
          <cell r="AN78">
            <v>1</v>
          </cell>
          <cell r="AO78">
            <v>115000</v>
          </cell>
          <cell r="AP78">
            <v>1</v>
          </cell>
          <cell r="AQ78">
            <v>0</v>
          </cell>
          <cell r="AR78">
            <v>0</v>
          </cell>
          <cell r="AS78">
            <v>0</v>
          </cell>
          <cell r="AT78">
            <v>0</v>
          </cell>
          <cell r="AU78">
            <v>0</v>
          </cell>
          <cell r="AV78">
            <v>0</v>
          </cell>
          <cell r="AW78">
            <v>0</v>
          </cell>
          <cell r="AX78">
            <v>0</v>
          </cell>
          <cell r="AY78">
            <v>48</v>
          </cell>
          <cell r="AZ78" t="str">
            <v>dbm</v>
          </cell>
          <cell r="BA78" t="str">
            <v>Direktorat Bangkim</v>
          </cell>
        </row>
        <row r="79">
          <cell r="B79">
            <v>5487723</v>
          </cell>
          <cell r="C79" t="str">
            <v>PENGEMBANGAN KAWASAN PERMUKIMAN BANGKA BELITUNG</v>
          </cell>
          <cell r="D79">
            <v>30148000</v>
          </cell>
          <cell r="E79">
            <v>0</v>
          </cell>
          <cell r="F79">
            <v>30148000</v>
          </cell>
          <cell r="G79">
            <v>12839438</v>
          </cell>
          <cell r="H79">
            <v>0</v>
          </cell>
          <cell r="I79">
            <v>12839438</v>
          </cell>
          <cell r="J79">
            <v>42.59</v>
          </cell>
          <cell r="K79">
            <v>48.71</v>
          </cell>
          <cell r="L79">
            <v>22</v>
          </cell>
          <cell r="M79">
            <v>0</v>
          </cell>
          <cell r="N79">
            <v>0</v>
          </cell>
          <cell r="O79">
            <v>0</v>
          </cell>
          <cell r="P79">
            <v>0</v>
          </cell>
          <cell r="Q79">
            <v>0</v>
          </cell>
          <cell r="R79">
            <v>22</v>
          </cell>
          <cell r="S79">
            <v>17</v>
          </cell>
          <cell r="T79">
            <v>5</v>
          </cell>
          <cell r="U79">
            <v>26283905</v>
          </cell>
          <cell r="V79">
            <v>0</v>
          </cell>
          <cell r="W79">
            <v>26283905</v>
          </cell>
          <cell r="X79">
            <v>22</v>
          </cell>
          <cell r="Y79">
            <v>17</v>
          </cell>
          <cell r="Z79">
            <v>5</v>
          </cell>
          <cell r="AA79">
            <v>26283905</v>
          </cell>
          <cell r="AB79">
            <v>0</v>
          </cell>
          <cell r="AC79">
            <v>26283905</v>
          </cell>
          <cell r="AD79">
            <v>22732494</v>
          </cell>
          <cell r="AE79">
            <v>0</v>
          </cell>
          <cell r="AF79">
            <v>22732494</v>
          </cell>
          <cell r="AG79">
            <v>3551411</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46</v>
          </cell>
          <cell r="AZ79" t="str">
            <v>dbm</v>
          </cell>
          <cell r="BA79" t="str">
            <v>Direktorat Bangkim</v>
          </cell>
        </row>
        <row r="80">
          <cell r="B80">
            <v>5487732</v>
          </cell>
          <cell r="C80" t="str">
            <v>PENGEMBANGAN KAWASAN PERMUKIMAN BANTEN</v>
          </cell>
          <cell r="D80">
            <v>34035074</v>
          </cell>
          <cell r="E80">
            <v>0</v>
          </cell>
          <cell r="F80">
            <v>34035074</v>
          </cell>
          <cell r="G80">
            <v>21994103</v>
          </cell>
          <cell r="H80">
            <v>0</v>
          </cell>
          <cell r="I80">
            <v>21994103</v>
          </cell>
          <cell r="J80">
            <v>64.62</v>
          </cell>
          <cell r="K80">
            <v>65.88</v>
          </cell>
          <cell r="L80">
            <v>120</v>
          </cell>
          <cell r="M80">
            <v>0</v>
          </cell>
          <cell r="N80">
            <v>0</v>
          </cell>
          <cell r="O80">
            <v>0</v>
          </cell>
          <cell r="P80">
            <v>0</v>
          </cell>
          <cell r="Q80">
            <v>0</v>
          </cell>
          <cell r="R80">
            <v>120</v>
          </cell>
          <cell r="S80">
            <v>105</v>
          </cell>
          <cell r="T80">
            <v>15</v>
          </cell>
          <cell r="U80">
            <v>30732530</v>
          </cell>
          <cell r="V80">
            <v>0</v>
          </cell>
          <cell r="W80">
            <v>30732530</v>
          </cell>
          <cell r="X80">
            <v>120</v>
          </cell>
          <cell r="Y80">
            <v>105</v>
          </cell>
          <cell r="Z80">
            <v>15</v>
          </cell>
          <cell r="AA80">
            <v>30732530</v>
          </cell>
          <cell r="AB80">
            <v>0</v>
          </cell>
          <cell r="AC80">
            <v>30732530</v>
          </cell>
          <cell r="AD80">
            <v>30315038</v>
          </cell>
          <cell r="AE80">
            <v>0</v>
          </cell>
          <cell r="AF80">
            <v>30315038</v>
          </cell>
          <cell r="AG80">
            <v>417493</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132</v>
          </cell>
          <cell r="AZ80" t="str">
            <v>dbm</v>
          </cell>
          <cell r="BA80" t="str">
            <v>Direktorat Bangkim</v>
          </cell>
        </row>
        <row r="81">
          <cell r="B81">
            <v>5487748</v>
          </cell>
          <cell r="C81" t="str">
            <v>PENGEMBANGAN KAWASAN PERMUKIMAN GORONTALO</v>
          </cell>
          <cell r="D81">
            <v>31127116</v>
          </cell>
          <cell r="E81">
            <v>0</v>
          </cell>
          <cell r="F81">
            <v>31127116</v>
          </cell>
          <cell r="G81">
            <v>10749402</v>
          </cell>
          <cell r="H81">
            <v>0</v>
          </cell>
          <cell r="I81">
            <v>10749402</v>
          </cell>
          <cell r="J81">
            <v>34.53</v>
          </cell>
          <cell r="K81">
            <v>33.11</v>
          </cell>
          <cell r="L81">
            <v>24</v>
          </cell>
          <cell r="M81">
            <v>0</v>
          </cell>
          <cell r="N81">
            <v>0</v>
          </cell>
          <cell r="O81">
            <v>0</v>
          </cell>
          <cell r="P81">
            <v>0</v>
          </cell>
          <cell r="Q81">
            <v>0</v>
          </cell>
          <cell r="R81">
            <v>24</v>
          </cell>
          <cell r="S81">
            <v>17</v>
          </cell>
          <cell r="T81">
            <v>7</v>
          </cell>
          <cell r="U81">
            <v>28015465</v>
          </cell>
          <cell r="V81">
            <v>0</v>
          </cell>
          <cell r="W81">
            <v>28015465</v>
          </cell>
          <cell r="X81">
            <v>22</v>
          </cell>
          <cell r="Y81">
            <v>17</v>
          </cell>
          <cell r="Z81">
            <v>5</v>
          </cell>
          <cell r="AA81">
            <v>26285465</v>
          </cell>
          <cell r="AB81">
            <v>0</v>
          </cell>
          <cell r="AC81">
            <v>26285465</v>
          </cell>
          <cell r="AD81">
            <v>22550726</v>
          </cell>
          <cell r="AE81">
            <v>0</v>
          </cell>
          <cell r="AF81">
            <v>22550726</v>
          </cell>
          <cell r="AG81">
            <v>3734739</v>
          </cell>
          <cell r="AH81">
            <v>2</v>
          </cell>
          <cell r="AI81">
            <v>0</v>
          </cell>
          <cell r="AJ81">
            <v>2</v>
          </cell>
          <cell r="AK81">
            <v>1730000</v>
          </cell>
          <cell r="AL81">
            <v>0</v>
          </cell>
          <cell r="AM81">
            <v>0</v>
          </cell>
          <cell r="AN81">
            <v>0</v>
          </cell>
          <cell r="AO81">
            <v>0</v>
          </cell>
          <cell r="AP81">
            <v>0</v>
          </cell>
          <cell r="AQ81">
            <v>0</v>
          </cell>
          <cell r="AR81">
            <v>0</v>
          </cell>
          <cell r="AS81">
            <v>1</v>
          </cell>
          <cell r="AT81">
            <v>0</v>
          </cell>
          <cell r="AU81">
            <v>1</v>
          </cell>
          <cell r="AV81">
            <v>0</v>
          </cell>
          <cell r="AW81">
            <v>0</v>
          </cell>
          <cell r="AX81">
            <v>0</v>
          </cell>
          <cell r="AY81">
            <v>30</v>
          </cell>
          <cell r="AZ81" t="str">
            <v>dbm</v>
          </cell>
          <cell r="BA81" t="str">
            <v>Direktorat Bangkim</v>
          </cell>
        </row>
        <row r="82">
          <cell r="B82">
            <v>5488822</v>
          </cell>
          <cell r="C82" t="str">
            <v>PENYEDIAAN PRASARANA DAN SARANA AGROPOLITAN</v>
          </cell>
          <cell r="D82">
            <v>25560000</v>
          </cell>
          <cell r="E82">
            <v>0</v>
          </cell>
          <cell r="F82">
            <v>25560000</v>
          </cell>
          <cell r="G82">
            <v>1916551</v>
          </cell>
          <cell r="H82">
            <v>0</v>
          </cell>
          <cell r="I82">
            <v>1916551</v>
          </cell>
          <cell r="J82">
            <v>7.5</v>
          </cell>
          <cell r="K82">
            <v>5.37</v>
          </cell>
          <cell r="L82">
            <v>19</v>
          </cell>
          <cell r="M82">
            <v>6</v>
          </cell>
          <cell r="N82">
            <v>0</v>
          </cell>
          <cell r="O82">
            <v>0</v>
          </cell>
          <cell r="P82">
            <v>0</v>
          </cell>
          <cell r="Q82">
            <v>0</v>
          </cell>
          <cell r="R82">
            <v>25</v>
          </cell>
          <cell r="S82">
            <v>19</v>
          </cell>
          <cell r="T82">
            <v>6</v>
          </cell>
          <cell r="U82">
            <v>21995618</v>
          </cell>
          <cell r="V82">
            <v>0</v>
          </cell>
          <cell r="W82">
            <v>21995618</v>
          </cell>
          <cell r="X82">
            <v>6</v>
          </cell>
          <cell r="Y82">
            <v>0</v>
          </cell>
          <cell r="Z82">
            <v>6</v>
          </cell>
          <cell r="AA82">
            <v>4488118</v>
          </cell>
          <cell r="AB82">
            <v>0</v>
          </cell>
          <cell r="AC82">
            <v>4488118</v>
          </cell>
          <cell r="AD82">
            <v>4132235</v>
          </cell>
          <cell r="AE82">
            <v>0</v>
          </cell>
          <cell r="AF82">
            <v>4132235</v>
          </cell>
          <cell r="AG82">
            <v>355883</v>
          </cell>
          <cell r="AH82">
            <v>19</v>
          </cell>
          <cell r="AI82">
            <v>19</v>
          </cell>
          <cell r="AJ82">
            <v>0</v>
          </cell>
          <cell r="AK82">
            <v>17507500</v>
          </cell>
          <cell r="AL82">
            <v>0</v>
          </cell>
          <cell r="AM82">
            <v>0</v>
          </cell>
          <cell r="AN82">
            <v>0</v>
          </cell>
          <cell r="AO82">
            <v>0</v>
          </cell>
          <cell r="AP82">
            <v>0</v>
          </cell>
          <cell r="AQ82">
            <v>0</v>
          </cell>
          <cell r="AR82">
            <v>0</v>
          </cell>
          <cell r="AS82">
            <v>0</v>
          </cell>
          <cell r="AT82">
            <v>0</v>
          </cell>
          <cell r="AU82">
            <v>8</v>
          </cell>
          <cell r="AV82">
            <v>17</v>
          </cell>
          <cell r="AW82">
            <v>3</v>
          </cell>
          <cell r="AX82">
            <v>0</v>
          </cell>
          <cell r="AY82">
            <v>6</v>
          </cell>
          <cell r="AZ82" t="str">
            <v>dbm</v>
          </cell>
          <cell r="BA82" t="str">
            <v>Direktorat Bangkim</v>
          </cell>
        </row>
        <row r="83">
          <cell r="B83">
            <v>5493181</v>
          </cell>
          <cell r="C83" t="str">
            <v>PENGEMBANGAN KAWASAN PERMUKIMAN STRATEGIS</v>
          </cell>
          <cell r="D83">
            <v>989450000</v>
          </cell>
          <cell r="E83">
            <v>0</v>
          </cell>
          <cell r="F83">
            <v>989450000</v>
          </cell>
          <cell r="G83">
            <v>201248489</v>
          </cell>
          <cell r="H83">
            <v>0</v>
          </cell>
          <cell r="I83">
            <v>201248489</v>
          </cell>
          <cell r="J83">
            <v>20.34</v>
          </cell>
          <cell r="K83">
            <v>25.68</v>
          </cell>
          <cell r="L83">
            <v>36</v>
          </cell>
          <cell r="M83">
            <v>89</v>
          </cell>
          <cell r="N83">
            <v>50</v>
          </cell>
          <cell r="O83">
            <v>309021471</v>
          </cell>
          <cell r="P83">
            <v>309021471</v>
          </cell>
          <cell r="Q83">
            <v>618042942</v>
          </cell>
          <cell r="R83">
            <v>175</v>
          </cell>
          <cell r="S83">
            <v>87</v>
          </cell>
          <cell r="T83">
            <v>88</v>
          </cell>
          <cell r="U83">
            <v>980733000</v>
          </cell>
          <cell r="V83">
            <v>0</v>
          </cell>
          <cell r="W83">
            <v>980733000</v>
          </cell>
          <cell r="X83">
            <v>50</v>
          </cell>
          <cell r="Y83">
            <v>28</v>
          </cell>
          <cell r="Z83">
            <v>22</v>
          </cell>
          <cell r="AA83">
            <v>309021471</v>
          </cell>
          <cell r="AB83">
            <v>0</v>
          </cell>
          <cell r="AC83">
            <v>309021471</v>
          </cell>
          <cell r="AD83">
            <v>307966324</v>
          </cell>
          <cell r="AE83">
            <v>0</v>
          </cell>
          <cell r="AF83">
            <v>307966324</v>
          </cell>
          <cell r="AG83">
            <v>1055147</v>
          </cell>
          <cell r="AH83">
            <v>54</v>
          </cell>
          <cell r="AI83">
            <v>1</v>
          </cell>
          <cell r="AJ83">
            <v>53</v>
          </cell>
          <cell r="AK83">
            <v>20397500</v>
          </cell>
          <cell r="AL83">
            <v>71</v>
          </cell>
          <cell r="AM83">
            <v>58</v>
          </cell>
          <cell r="AN83">
            <v>13</v>
          </cell>
          <cell r="AO83">
            <v>651314029</v>
          </cell>
          <cell r="AP83">
            <v>71</v>
          </cell>
          <cell r="AQ83">
            <v>1</v>
          </cell>
          <cell r="AR83">
            <v>17</v>
          </cell>
          <cell r="AS83">
            <v>0</v>
          </cell>
          <cell r="AT83">
            <v>0</v>
          </cell>
          <cell r="AU83">
            <v>27</v>
          </cell>
          <cell r="AV83">
            <v>0</v>
          </cell>
          <cell r="AW83">
            <v>9</v>
          </cell>
          <cell r="AX83">
            <v>0</v>
          </cell>
          <cell r="AY83">
            <v>51</v>
          </cell>
          <cell r="AZ83" t="str">
            <v>dbm</v>
          </cell>
          <cell r="BA83" t="str">
            <v>Direktorat Bangkim</v>
          </cell>
        </row>
        <row r="84">
          <cell r="B84">
            <v>5493336</v>
          </cell>
          <cell r="C84" t="str">
            <v>PENGEMBANGAN KAWASAN PERMUKIMAN DAN PERBATASAN KEPULAUAN RIAU</v>
          </cell>
          <cell r="D84">
            <v>37660000</v>
          </cell>
          <cell r="E84">
            <v>0</v>
          </cell>
          <cell r="F84">
            <v>37660000</v>
          </cell>
          <cell r="G84">
            <v>9814916</v>
          </cell>
          <cell r="H84">
            <v>0</v>
          </cell>
          <cell r="I84">
            <v>9814916</v>
          </cell>
          <cell r="J84">
            <v>26.06</v>
          </cell>
          <cell r="K84">
            <v>36.49</v>
          </cell>
          <cell r="L84">
            <v>26</v>
          </cell>
          <cell r="M84">
            <v>0</v>
          </cell>
          <cell r="N84">
            <v>0</v>
          </cell>
          <cell r="O84">
            <v>0</v>
          </cell>
          <cell r="P84">
            <v>0</v>
          </cell>
          <cell r="Q84">
            <v>0</v>
          </cell>
          <cell r="R84">
            <v>26</v>
          </cell>
          <cell r="S84">
            <v>16</v>
          </cell>
          <cell r="T84">
            <v>10</v>
          </cell>
          <cell r="U84">
            <v>34529380</v>
          </cell>
          <cell r="V84">
            <v>0</v>
          </cell>
          <cell r="W84">
            <v>34529380</v>
          </cell>
          <cell r="X84">
            <v>23</v>
          </cell>
          <cell r="Y84">
            <v>16</v>
          </cell>
          <cell r="Z84">
            <v>7</v>
          </cell>
          <cell r="AA84">
            <v>34139380</v>
          </cell>
          <cell r="AB84">
            <v>0</v>
          </cell>
          <cell r="AC84">
            <v>34139380</v>
          </cell>
          <cell r="AD84">
            <v>28177496</v>
          </cell>
          <cell r="AE84">
            <v>0</v>
          </cell>
          <cell r="AF84">
            <v>28177496</v>
          </cell>
          <cell r="AG84">
            <v>5961884</v>
          </cell>
          <cell r="AH84">
            <v>0</v>
          </cell>
          <cell r="AI84">
            <v>0</v>
          </cell>
          <cell r="AJ84">
            <v>0</v>
          </cell>
          <cell r="AK84">
            <v>0</v>
          </cell>
          <cell r="AL84">
            <v>3</v>
          </cell>
          <cell r="AM84">
            <v>0</v>
          </cell>
          <cell r="AN84">
            <v>3</v>
          </cell>
          <cell r="AO84">
            <v>390000</v>
          </cell>
          <cell r="AP84">
            <v>3</v>
          </cell>
          <cell r="AQ84">
            <v>0</v>
          </cell>
          <cell r="AR84">
            <v>0</v>
          </cell>
          <cell r="AS84">
            <v>0</v>
          </cell>
          <cell r="AT84">
            <v>0</v>
          </cell>
          <cell r="AU84">
            <v>0</v>
          </cell>
          <cell r="AV84">
            <v>0</v>
          </cell>
          <cell r="AW84">
            <v>0</v>
          </cell>
          <cell r="AX84">
            <v>0</v>
          </cell>
          <cell r="AY84">
            <v>42</v>
          </cell>
          <cell r="AZ84" t="str">
            <v>dbm</v>
          </cell>
          <cell r="BA84" t="str">
            <v>Direktorat Bangkim</v>
          </cell>
        </row>
        <row r="85">
          <cell r="B85">
            <v>5493769</v>
          </cell>
          <cell r="C85" t="str">
            <v>PENGEMBANGAN KAWASAN PERMUKIMAN DAN PERBATASAN PAPUA BARAT</v>
          </cell>
          <cell r="D85">
            <v>42330000</v>
          </cell>
          <cell r="E85">
            <v>0</v>
          </cell>
          <cell r="F85">
            <v>42330000</v>
          </cell>
          <cell r="G85">
            <v>34142011</v>
          </cell>
          <cell r="H85">
            <v>0</v>
          </cell>
          <cell r="I85">
            <v>34142011</v>
          </cell>
          <cell r="J85">
            <v>80.66</v>
          </cell>
          <cell r="K85">
            <v>95.66</v>
          </cell>
          <cell r="L85">
            <v>32</v>
          </cell>
          <cell r="M85">
            <v>0</v>
          </cell>
          <cell r="N85">
            <v>0</v>
          </cell>
          <cell r="O85">
            <v>0</v>
          </cell>
          <cell r="P85">
            <v>0</v>
          </cell>
          <cell r="Q85">
            <v>0</v>
          </cell>
          <cell r="R85">
            <v>32</v>
          </cell>
          <cell r="S85">
            <v>27</v>
          </cell>
          <cell r="T85">
            <v>5</v>
          </cell>
          <cell r="U85">
            <v>38559240</v>
          </cell>
          <cell r="V85">
            <v>0</v>
          </cell>
          <cell r="W85">
            <v>38559240</v>
          </cell>
          <cell r="X85">
            <v>32</v>
          </cell>
          <cell r="Y85">
            <v>27</v>
          </cell>
          <cell r="Z85">
            <v>5</v>
          </cell>
          <cell r="AA85">
            <v>38559240</v>
          </cell>
          <cell r="AB85">
            <v>0</v>
          </cell>
          <cell r="AC85">
            <v>38559240</v>
          </cell>
          <cell r="AD85">
            <v>38249355</v>
          </cell>
          <cell r="AE85">
            <v>0</v>
          </cell>
          <cell r="AF85">
            <v>38249355</v>
          </cell>
          <cell r="AG85">
            <v>309885</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48</v>
          </cell>
          <cell r="AZ85" t="str">
            <v>dbm</v>
          </cell>
          <cell r="BA85" t="str">
            <v>Direktorat Bangkim</v>
          </cell>
        </row>
        <row r="86">
          <cell r="B86">
            <v>5505138</v>
          </cell>
          <cell r="C86" t="str">
            <v>PEMBINAAN PEMBANGUNAN INFRASTRUKTUR PERDESAAN</v>
          </cell>
          <cell r="D86">
            <v>350980279</v>
          </cell>
          <cell r="E86">
            <v>146273000</v>
          </cell>
          <cell r="F86">
            <v>497253279</v>
          </cell>
          <cell r="G86">
            <v>11956325</v>
          </cell>
          <cell r="H86">
            <v>48098706</v>
          </cell>
          <cell r="I86">
            <v>60055031</v>
          </cell>
          <cell r="J86">
            <v>12.08</v>
          </cell>
          <cell r="K86">
            <v>12.08</v>
          </cell>
          <cell r="L86">
            <v>14</v>
          </cell>
          <cell r="M86">
            <v>0</v>
          </cell>
          <cell r="N86">
            <v>28</v>
          </cell>
          <cell r="O86">
            <v>3725520</v>
          </cell>
          <cell r="P86">
            <v>3725520</v>
          </cell>
          <cell r="Q86">
            <v>7451040</v>
          </cell>
          <cell r="R86">
            <v>42</v>
          </cell>
          <cell r="S86">
            <v>2</v>
          </cell>
          <cell r="T86">
            <v>40</v>
          </cell>
          <cell r="U86">
            <v>54787243</v>
          </cell>
          <cell r="V86">
            <v>103773000</v>
          </cell>
          <cell r="W86">
            <v>158560243</v>
          </cell>
          <cell r="X86">
            <v>34</v>
          </cell>
          <cell r="Y86">
            <v>1</v>
          </cell>
          <cell r="Z86">
            <v>33</v>
          </cell>
          <cell r="AA86">
            <v>8144533</v>
          </cell>
          <cell r="AB86">
            <v>103773000</v>
          </cell>
          <cell r="AC86">
            <v>111917533</v>
          </cell>
          <cell r="AD86">
            <v>8144533</v>
          </cell>
          <cell r="AE86">
            <v>103773000</v>
          </cell>
          <cell r="AF86">
            <v>111917533</v>
          </cell>
          <cell r="AG86">
            <v>0</v>
          </cell>
          <cell r="AH86">
            <v>0</v>
          </cell>
          <cell r="AI86">
            <v>0</v>
          </cell>
          <cell r="AJ86">
            <v>0</v>
          </cell>
          <cell r="AK86">
            <v>0</v>
          </cell>
          <cell r="AL86">
            <v>8</v>
          </cell>
          <cell r="AM86">
            <v>1</v>
          </cell>
          <cell r="AN86">
            <v>7</v>
          </cell>
          <cell r="AO86">
            <v>46642710</v>
          </cell>
          <cell r="AP86">
            <v>8</v>
          </cell>
          <cell r="AQ86">
            <v>0</v>
          </cell>
          <cell r="AR86">
            <v>0</v>
          </cell>
          <cell r="AS86">
            <v>0</v>
          </cell>
          <cell r="AT86">
            <v>0</v>
          </cell>
          <cell r="AU86">
            <v>0</v>
          </cell>
          <cell r="AV86">
            <v>0</v>
          </cell>
          <cell r="AW86">
            <v>0</v>
          </cell>
          <cell r="AX86">
            <v>0</v>
          </cell>
          <cell r="AY86">
            <v>34</v>
          </cell>
          <cell r="AZ86" t="str">
            <v>dbm</v>
          </cell>
          <cell r="BA86" t="str">
            <v>Direktorat Bangkim</v>
          </cell>
        </row>
        <row r="87">
          <cell r="B87">
            <v>5449582</v>
          </cell>
          <cell r="C87" t="str">
            <v>REHABILITASI/REKONSTRUKSI RUMAH PASCA GEMPA BUMI DIY &amp; JATENG</v>
          </cell>
          <cell r="D87">
            <v>5037760</v>
          </cell>
          <cell r="E87">
            <v>11056500</v>
          </cell>
          <cell r="F87">
            <v>16094260</v>
          </cell>
          <cell r="G87">
            <v>1386082</v>
          </cell>
          <cell r="H87">
            <v>9358905</v>
          </cell>
          <cell r="I87">
            <v>10744987</v>
          </cell>
          <cell r="J87">
            <v>66.760000000000005</v>
          </cell>
          <cell r="K87">
            <v>66.430000000000007</v>
          </cell>
          <cell r="L87">
            <v>4</v>
          </cell>
          <cell r="M87">
            <v>4</v>
          </cell>
          <cell r="N87">
            <v>0</v>
          </cell>
          <cell r="O87">
            <v>0</v>
          </cell>
          <cell r="P87">
            <v>0</v>
          </cell>
          <cell r="Q87">
            <v>0</v>
          </cell>
          <cell r="R87">
            <v>8</v>
          </cell>
          <cell r="S87">
            <v>0</v>
          </cell>
          <cell r="T87">
            <v>8</v>
          </cell>
          <cell r="U87">
            <v>2100000</v>
          </cell>
          <cell r="V87">
            <v>10899570</v>
          </cell>
          <cell r="W87">
            <v>12999570</v>
          </cell>
          <cell r="X87">
            <v>4</v>
          </cell>
          <cell r="Y87">
            <v>0</v>
          </cell>
          <cell r="Z87">
            <v>4</v>
          </cell>
          <cell r="AA87">
            <v>0</v>
          </cell>
          <cell r="AB87">
            <v>9999470</v>
          </cell>
          <cell r="AC87">
            <v>9999470</v>
          </cell>
          <cell r="AD87">
            <v>0</v>
          </cell>
          <cell r="AE87">
            <v>9999470</v>
          </cell>
          <cell r="AF87">
            <v>9999470</v>
          </cell>
          <cell r="AG87">
            <v>0</v>
          </cell>
          <cell r="AH87">
            <v>0</v>
          </cell>
          <cell r="AI87">
            <v>0</v>
          </cell>
          <cell r="AJ87">
            <v>0</v>
          </cell>
          <cell r="AK87">
            <v>0</v>
          </cell>
          <cell r="AL87">
            <v>4</v>
          </cell>
          <cell r="AM87">
            <v>0</v>
          </cell>
          <cell r="AN87">
            <v>4</v>
          </cell>
          <cell r="AO87">
            <v>3000100</v>
          </cell>
          <cell r="AP87">
            <v>4</v>
          </cell>
          <cell r="AQ87">
            <v>0</v>
          </cell>
          <cell r="AR87">
            <v>0</v>
          </cell>
          <cell r="AS87">
            <v>0</v>
          </cell>
          <cell r="AT87">
            <v>0</v>
          </cell>
          <cell r="AU87">
            <v>0</v>
          </cell>
          <cell r="AV87">
            <v>0</v>
          </cell>
          <cell r="AW87">
            <v>0</v>
          </cell>
          <cell r="AX87">
            <v>0</v>
          </cell>
          <cell r="AY87">
            <v>4</v>
          </cell>
          <cell r="AZ87" t="str">
            <v>pbl</v>
          </cell>
          <cell r="BA87" t="str">
            <v>Direktorat PBL</v>
          </cell>
        </row>
        <row r="88">
          <cell r="B88">
            <v>5452780</v>
          </cell>
          <cell r="C88" t="str">
            <v>DIREKTORAT PENATAAN BANGUNAN DAN LINGKUNGAN</v>
          </cell>
          <cell r="D88">
            <v>46589495</v>
          </cell>
          <cell r="E88">
            <v>0</v>
          </cell>
          <cell r="F88">
            <v>46589495</v>
          </cell>
          <cell r="G88">
            <v>14379417</v>
          </cell>
          <cell r="H88">
            <v>0</v>
          </cell>
          <cell r="I88">
            <v>14379417</v>
          </cell>
          <cell r="J88">
            <v>30.86</v>
          </cell>
          <cell r="K88">
            <v>32.25</v>
          </cell>
          <cell r="L88">
            <v>22</v>
          </cell>
          <cell r="M88">
            <v>0</v>
          </cell>
          <cell r="N88">
            <v>0</v>
          </cell>
          <cell r="O88">
            <v>0</v>
          </cell>
          <cell r="P88">
            <v>0</v>
          </cell>
          <cell r="Q88">
            <v>0</v>
          </cell>
          <cell r="R88">
            <v>22</v>
          </cell>
          <cell r="S88">
            <v>0</v>
          </cell>
          <cell r="T88">
            <v>22</v>
          </cell>
          <cell r="U88">
            <v>20135972</v>
          </cell>
          <cell r="V88">
            <v>0</v>
          </cell>
          <cell r="W88">
            <v>20135972</v>
          </cell>
          <cell r="X88">
            <v>22</v>
          </cell>
          <cell r="Y88">
            <v>0</v>
          </cell>
          <cell r="Z88">
            <v>22</v>
          </cell>
          <cell r="AA88">
            <v>20135972</v>
          </cell>
          <cell r="AB88">
            <v>0</v>
          </cell>
          <cell r="AC88">
            <v>20135972</v>
          </cell>
          <cell r="AD88">
            <v>18002395</v>
          </cell>
          <cell r="AE88">
            <v>0</v>
          </cell>
          <cell r="AF88">
            <v>18002395</v>
          </cell>
          <cell r="AG88">
            <v>2133577</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22</v>
          </cell>
          <cell r="AZ88" t="str">
            <v>pbl</v>
          </cell>
          <cell r="BA88" t="str">
            <v>Direktorat PBL</v>
          </cell>
        </row>
        <row r="89">
          <cell r="B89">
            <v>5452800</v>
          </cell>
          <cell r="C89" t="str">
            <v>PENATAAN BANGUNAN DAN LINGKUNGAN SULAWESI BARAT</v>
          </cell>
          <cell r="D89">
            <v>11436605</v>
          </cell>
          <cell r="E89">
            <v>1772103</v>
          </cell>
          <cell r="F89">
            <v>13208708</v>
          </cell>
          <cell r="G89">
            <v>6520896</v>
          </cell>
          <cell r="H89">
            <v>426700</v>
          </cell>
          <cell r="I89">
            <v>6947596</v>
          </cell>
          <cell r="J89">
            <v>52.6</v>
          </cell>
          <cell r="K89">
            <v>64.17</v>
          </cell>
          <cell r="L89">
            <v>8</v>
          </cell>
          <cell r="M89">
            <v>5</v>
          </cell>
          <cell r="N89">
            <v>0</v>
          </cell>
          <cell r="O89">
            <v>0</v>
          </cell>
          <cell r="P89">
            <v>0</v>
          </cell>
          <cell r="Q89">
            <v>0</v>
          </cell>
          <cell r="R89">
            <v>13</v>
          </cell>
          <cell r="S89">
            <v>8</v>
          </cell>
          <cell r="T89">
            <v>5</v>
          </cell>
          <cell r="U89">
            <v>9131500</v>
          </cell>
          <cell r="V89">
            <v>0</v>
          </cell>
          <cell r="W89">
            <v>9131500</v>
          </cell>
          <cell r="X89">
            <v>13</v>
          </cell>
          <cell r="Y89">
            <v>8</v>
          </cell>
          <cell r="Z89">
            <v>5</v>
          </cell>
          <cell r="AA89">
            <v>9131500</v>
          </cell>
          <cell r="AB89">
            <v>0</v>
          </cell>
          <cell r="AC89">
            <v>9131500</v>
          </cell>
          <cell r="AD89">
            <v>8234693</v>
          </cell>
          <cell r="AE89">
            <v>0</v>
          </cell>
          <cell r="AF89">
            <v>8234693</v>
          </cell>
          <cell r="AG89">
            <v>896807</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20</v>
          </cell>
          <cell r="AZ89" t="str">
            <v>pbl</v>
          </cell>
          <cell r="BA89" t="str">
            <v>Direktorat PBL</v>
          </cell>
        </row>
        <row r="90">
          <cell r="B90">
            <v>5483690</v>
          </cell>
          <cell r="C90" t="str">
            <v>PENGEMBANGAN PENATAAN BANGUNAN DAN LINGKUNGAN STRATEGIS</v>
          </cell>
          <cell r="D90">
            <v>176952301</v>
          </cell>
          <cell r="E90">
            <v>0</v>
          </cell>
          <cell r="F90">
            <v>176952301</v>
          </cell>
          <cell r="G90">
            <v>21240646</v>
          </cell>
          <cell r="H90">
            <v>0</v>
          </cell>
          <cell r="I90">
            <v>21240646</v>
          </cell>
          <cell r="J90">
            <v>12</v>
          </cell>
          <cell r="K90">
            <v>18.670000000000002</v>
          </cell>
          <cell r="L90">
            <v>50</v>
          </cell>
          <cell r="M90">
            <v>0</v>
          </cell>
          <cell r="N90">
            <v>0</v>
          </cell>
          <cell r="O90">
            <v>0</v>
          </cell>
          <cell r="P90">
            <v>0</v>
          </cell>
          <cell r="Q90">
            <v>0</v>
          </cell>
          <cell r="R90">
            <v>50</v>
          </cell>
          <cell r="S90">
            <v>20</v>
          </cell>
          <cell r="T90">
            <v>30</v>
          </cell>
          <cell r="U90">
            <v>171497383</v>
          </cell>
          <cell r="V90">
            <v>0</v>
          </cell>
          <cell r="W90">
            <v>171497383</v>
          </cell>
          <cell r="X90">
            <v>13</v>
          </cell>
          <cell r="Y90">
            <v>4</v>
          </cell>
          <cell r="Z90">
            <v>9</v>
          </cell>
          <cell r="AA90">
            <v>47920000</v>
          </cell>
          <cell r="AB90">
            <v>0</v>
          </cell>
          <cell r="AC90">
            <v>47920000</v>
          </cell>
          <cell r="AD90">
            <v>47920000</v>
          </cell>
          <cell r="AE90">
            <v>0</v>
          </cell>
          <cell r="AF90">
            <v>47920000</v>
          </cell>
          <cell r="AG90">
            <v>0</v>
          </cell>
          <cell r="AH90">
            <v>25</v>
          </cell>
          <cell r="AI90">
            <v>14</v>
          </cell>
          <cell r="AJ90">
            <v>11</v>
          </cell>
          <cell r="AK90">
            <v>87777383</v>
          </cell>
          <cell r="AL90">
            <v>12</v>
          </cell>
          <cell r="AM90">
            <v>2</v>
          </cell>
          <cell r="AN90">
            <v>10</v>
          </cell>
          <cell r="AO90">
            <v>35800000</v>
          </cell>
          <cell r="AP90">
            <v>12</v>
          </cell>
          <cell r="AQ90">
            <v>3</v>
          </cell>
          <cell r="AR90">
            <v>0</v>
          </cell>
          <cell r="AS90">
            <v>1</v>
          </cell>
          <cell r="AT90">
            <v>3</v>
          </cell>
          <cell r="AU90">
            <v>9</v>
          </cell>
          <cell r="AV90">
            <v>4</v>
          </cell>
          <cell r="AW90">
            <v>4</v>
          </cell>
          <cell r="AX90">
            <v>5</v>
          </cell>
          <cell r="AY90">
            <v>24</v>
          </cell>
          <cell r="AZ90" t="str">
            <v>pbl</v>
          </cell>
          <cell r="BA90" t="str">
            <v>Direktorat PBL</v>
          </cell>
        </row>
        <row r="91">
          <cell r="B91">
            <v>5493217</v>
          </cell>
          <cell r="C91" t="str">
            <v>PENANGGULANGAN KEMISKINAN DI PERKOTAAN</v>
          </cell>
          <cell r="D91">
            <v>9120850</v>
          </cell>
          <cell r="E91">
            <v>149816527</v>
          </cell>
          <cell r="F91">
            <v>158937377</v>
          </cell>
          <cell r="G91">
            <v>3487205</v>
          </cell>
          <cell r="H91">
            <v>58928280</v>
          </cell>
          <cell r="I91">
            <v>62415485</v>
          </cell>
          <cell r="J91">
            <v>39.270000000000003</v>
          </cell>
          <cell r="K91">
            <v>38.71</v>
          </cell>
          <cell r="L91">
            <v>18</v>
          </cell>
          <cell r="M91">
            <v>8</v>
          </cell>
          <cell r="N91">
            <v>21</v>
          </cell>
          <cell r="O91">
            <v>0</v>
          </cell>
          <cell r="P91">
            <v>0</v>
          </cell>
          <cell r="Q91">
            <v>0</v>
          </cell>
          <cell r="R91">
            <v>47</v>
          </cell>
          <cell r="S91">
            <v>3</v>
          </cell>
          <cell r="T91">
            <v>44</v>
          </cell>
          <cell r="U91">
            <v>1000000</v>
          </cell>
          <cell r="V91">
            <v>149666527</v>
          </cell>
          <cell r="W91">
            <v>150666527</v>
          </cell>
          <cell r="X91">
            <v>26</v>
          </cell>
          <cell r="Y91">
            <v>3</v>
          </cell>
          <cell r="Z91">
            <v>23</v>
          </cell>
          <cell r="AA91">
            <v>1000000</v>
          </cell>
          <cell r="AB91">
            <v>107528722</v>
          </cell>
          <cell r="AC91">
            <v>108528722</v>
          </cell>
          <cell r="AD91">
            <v>823185</v>
          </cell>
          <cell r="AE91">
            <v>101594411</v>
          </cell>
          <cell r="AF91">
            <v>102417596</v>
          </cell>
          <cell r="AG91">
            <v>6111126</v>
          </cell>
          <cell r="AH91">
            <v>18</v>
          </cell>
          <cell r="AI91">
            <v>0</v>
          </cell>
          <cell r="AJ91">
            <v>18</v>
          </cell>
          <cell r="AK91">
            <v>40736049</v>
          </cell>
          <cell r="AL91">
            <v>3</v>
          </cell>
          <cell r="AM91">
            <v>0</v>
          </cell>
          <cell r="AN91">
            <v>3</v>
          </cell>
          <cell r="AO91">
            <v>1401756</v>
          </cell>
          <cell r="AP91">
            <v>3</v>
          </cell>
          <cell r="AQ91">
            <v>2</v>
          </cell>
          <cell r="AR91">
            <v>0</v>
          </cell>
          <cell r="AS91">
            <v>0</v>
          </cell>
          <cell r="AT91">
            <v>0</v>
          </cell>
          <cell r="AU91">
            <v>1</v>
          </cell>
          <cell r="AV91">
            <v>0</v>
          </cell>
          <cell r="AW91">
            <v>0</v>
          </cell>
          <cell r="AX91">
            <v>0</v>
          </cell>
          <cell r="AY91">
            <v>26</v>
          </cell>
          <cell r="AZ91" t="str">
            <v>pbl</v>
          </cell>
          <cell r="BA91" t="str">
            <v>Direktorat PBL</v>
          </cell>
        </row>
        <row r="92">
          <cell r="B92">
            <v>5493342</v>
          </cell>
          <cell r="C92" t="str">
            <v>PENATAAN BANGUNAN DAN LINGKUNGAN NAD</v>
          </cell>
          <cell r="D92">
            <v>17480270</v>
          </cell>
          <cell r="E92">
            <v>26207400</v>
          </cell>
          <cell r="F92">
            <v>43687670</v>
          </cell>
          <cell r="G92">
            <v>3454827</v>
          </cell>
          <cell r="H92">
            <v>10588499</v>
          </cell>
          <cell r="I92">
            <v>14043326</v>
          </cell>
          <cell r="J92">
            <v>32.14</v>
          </cell>
          <cell r="K92">
            <v>34.5</v>
          </cell>
          <cell r="L92">
            <v>14</v>
          </cell>
          <cell r="M92">
            <v>0</v>
          </cell>
          <cell r="N92">
            <v>0</v>
          </cell>
          <cell r="O92">
            <v>0</v>
          </cell>
          <cell r="P92">
            <v>0</v>
          </cell>
          <cell r="Q92">
            <v>0</v>
          </cell>
          <cell r="R92">
            <v>14</v>
          </cell>
          <cell r="S92">
            <v>7</v>
          </cell>
          <cell r="T92">
            <v>7</v>
          </cell>
          <cell r="U92">
            <v>14600000</v>
          </cell>
          <cell r="V92">
            <v>0</v>
          </cell>
          <cell r="W92">
            <v>14600000</v>
          </cell>
          <cell r="X92">
            <v>13</v>
          </cell>
          <cell r="Y92">
            <v>6</v>
          </cell>
          <cell r="Z92">
            <v>7</v>
          </cell>
          <cell r="AA92">
            <v>14450000</v>
          </cell>
          <cell r="AB92">
            <v>0</v>
          </cell>
          <cell r="AC92">
            <v>14450000</v>
          </cell>
          <cell r="AD92">
            <v>12369561</v>
          </cell>
          <cell r="AE92">
            <v>0</v>
          </cell>
          <cell r="AF92">
            <v>12369561</v>
          </cell>
          <cell r="AG92">
            <v>2080439</v>
          </cell>
          <cell r="AH92">
            <v>0</v>
          </cell>
          <cell r="AI92">
            <v>0</v>
          </cell>
          <cell r="AJ92">
            <v>0</v>
          </cell>
          <cell r="AK92">
            <v>0</v>
          </cell>
          <cell r="AL92">
            <v>1</v>
          </cell>
          <cell r="AM92">
            <v>1</v>
          </cell>
          <cell r="AN92">
            <v>0</v>
          </cell>
          <cell r="AO92">
            <v>150000</v>
          </cell>
          <cell r="AP92">
            <v>1</v>
          </cell>
          <cell r="AQ92">
            <v>0</v>
          </cell>
          <cell r="AR92">
            <v>0</v>
          </cell>
          <cell r="AS92">
            <v>0</v>
          </cell>
          <cell r="AT92">
            <v>0</v>
          </cell>
          <cell r="AU92">
            <v>0</v>
          </cell>
          <cell r="AV92">
            <v>0</v>
          </cell>
          <cell r="AW92">
            <v>0</v>
          </cell>
          <cell r="AX92">
            <v>0</v>
          </cell>
          <cell r="AY92">
            <v>18</v>
          </cell>
          <cell r="AZ92" t="str">
            <v>pbl</v>
          </cell>
          <cell r="BA92" t="str">
            <v>Direktorat PBL</v>
          </cell>
        </row>
        <row r="93">
          <cell r="B93">
            <v>5493351</v>
          </cell>
          <cell r="C93" t="str">
            <v>PENATAAN BANGUNAN DAN LINGKUNGAN SUMATERA UTARA</v>
          </cell>
          <cell r="D93">
            <v>25237600</v>
          </cell>
          <cell r="E93">
            <v>27334601</v>
          </cell>
          <cell r="F93">
            <v>52572201</v>
          </cell>
          <cell r="G93">
            <v>11125664</v>
          </cell>
          <cell r="H93">
            <v>8442298</v>
          </cell>
          <cell r="I93">
            <v>19567963</v>
          </cell>
          <cell r="J93">
            <v>37.22</v>
          </cell>
          <cell r="K93">
            <v>60.05</v>
          </cell>
          <cell r="L93">
            <v>32</v>
          </cell>
          <cell r="M93">
            <v>0</v>
          </cell>
          <cell r="N93">
            <v>0</v>
          </cell>
          <cell r="O93">
            <v>0</v>
          </cell>
          <cell r="P93">
            <v>0</v>
          </cell>
          <cell r="Q93">
            <v>0</v>
          </cell>
          <cell r="R93">
            <v>32</v>
          </cell>
          <cell r="S93">
            <v>18</v>
          </cell>
          <cell r="T93">
            <v>14</v>
          </cell>
          <cell r="U93">
            <v>22493000</v>
          </cell>
          <cell r="V93">
            <v>0</v>
          </cell>
          <cell r="W93">
            <v>22493000</v>
          </cell>
          <cell r="X93">
            <v>32</v>
          </cell>
          <cell r="Y93">
            <v>18</v>
          </cell>
          <cell r="Z93">
            <v>14</v>
          </cell>
          <cell r="AA93">
            <v>22493000</v>
          </cell>
          <cell r="AB93">
            <v>0</v>
          </cell>
          <cell r="AC93">
            <v>22493000</v>
          </cell>
          <cell r="AD93">
            <v>21635165</v>
          </cell>
          <cell r="AE93">
            <v>0</v>
          </cell>
          <cell r="AF93">
            <v>21635165</v>
          </cell>
          <cell r="AG93">
            <v>857835</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37</v>
          </cell>
          <cell r="AZ93" t="str">
            <v>pbl</v>
          </cell>
          <cell r="BA93" t="str">
            <v>Direktorat PBL</v>
          </cell>
        </row>
        <row r="94">
          <cell r="B94">
            <v>5493367</v>
          </cell>
          <cell r="C94" t="str">
            <v>PENATAAN BANGUNAN DAN LINGKUNGAN SUMATERA BARAT</v>
          </cell>
          <cell r="D94">
            <v>19509822</v>
          </cell>
          <cell r="E94">
            <v>27472322</v>
          </cell>
          <cell r="F94">
            <v>46982144</v>
          </cell>
          <cell r="G94">
            <v>3459590</v>
          </cell>
          <cell r="H94">
            <v>10602648</v>
          </cell>
          <cell r="I94">
            <v>14062238</v>
          </cell>
          <cell r="J94">
            <v>29.93</v>
          </cell>
          <cell r="K94">
            <v>27.84</v>
          </cell>
          <cell r="L94">
            <v>21</v>
          </cell>
          <cell r="M94">
            <v>0</v>
          </cell>
          <cell r="N94">
            <v>0</v>
          </cell>
          <cell r="O94">
            <v>0</v>
          </cell>
          <cell r="P94">
            <v>0</v>
          </cell>
          <cell r="Q94">
            <v>0</v>
          </cell>
          <cell r="R94">
            <v>21</v>
          </cell>
          <cell r="S94">
            <v>10</v>
          </cell>
          <cell r="T94">
            <v>11</v>
          </cell>
          <cell r="U94">
            <v>16885634</v>
          </cell>
          <cell r="V94">
            <v>0</v>
          </cell>
          <cell r="W94">
            <v>16885634</v>
          </cell>
          <cell r="X94">
            <v>17</v>
          </cell>
          <cell r="Y94">
            <v>7</v>
          </cell>
          <cell r="Z94">
            <v>10</v>
          </cell>
          <cell r="AA94">
            <v>14637500</v>
          </cell>
          <cell r="AB94">
            <v>0</v>
          </cell>
          <cell r="AC94">
            <v>14637500</v>
          </cell>
          <cell r="AD94">
            <v>12276863</v>
          </cell>
          <cell r="AE94">
            <v>0</v>
          </cell>
          <cell r="AF94">
            <v>12276863</v>
          </cell>
          <cell r="AG94">
            <v>2360637</v>
          </cell>
          <cell r="AH94">
            <v>4</v>
          </cell>
          <cell r="AI94">
            <v>3</v>
          </cell>
          <cell r="AJ94">
            <v>1</v>
          </cell>
          <cell r="AK94">
            <v>2248134</v>
          </cell>
          <cell r="AL94">
            <v>0</v>
          </cell>
          <cell r="AM94">
            <v>0</v>
          </cell>
          <cell r="AN94">
            <v>0</v>
          </cell>
          <cell r="AO94">
            <v>0</v>
          </cell>
          <cell r="AP94">
            <v>0</v>
          </cell>
          <cell r="AQ94">
            <v>0</v>
          </cell>
          <cell r="AR94">
            <v>0</v>
          </cell>
          <cell r="AS94">
            <v>0</v>
          </cell>
          <cell r="AT94">
            <v>0</v>
          </cell>
          <cell r="AU94">
            <v>0</v>
          </cell>
          <cell r="AV94">
            <v>0</v>
          </cell>
          <cell r="AW94">
            <v>2</v>
          </cell>
          <cell r="AX94">
            <v>2</v>
          </cell>
          <cell r="AY94">
            <v>23</v>
          </cell>
          <cell r="AZ94" t="str">
            <v>pbl</v>
          </cell>
          <cell r="BA94" t="str">
            <v>Direktorat PBL</v>
          </cell>
        </row>
        <row r="95">
          <cell r="B95">
            <v>5493373</v>
          </cell>
          <cell r="C95" t="str">
            <v>PENATAAN BANGUNAN DAN LINGKUNGAN RIAU</v>
          </cell>
          <cell r="D95">
            <v>19675126</v>
          </cell>
          <cell r="E95">
            <v>3786785</v>
          </cell>
          <cell r="F95">
            <v>23461911</v>
          </cell>
          <cell r="G95">
            <v>5088800</v>
          </cell>
          <cell r="H95">
            <v>1501500</v>
          </cell>
          <cell r="I95">
            <v>6590300</v>
          </cell>
          <cell r="J95">
            <v>28.09</v>
          </cell>
          <cell r="K95">
            <v>31.55</v>
          </cell>
          <cell r="L95">
            <v>20</v>
          </cell>
          <cell r="M95">
            <v>0</v>
          </cell>
          <cell r="N95">
            <v>0</v>
          </cell>
          <cell r="O95">
            <v>0</v>
          </cell>
          <cell r="P95">
            <v>0</v>
          </cell>
          <cell r="Q95">
            <v>0</v>
          </cell>
          <cell r="R95">
            <v>20</v>
          </cell>
          <cell r="S95">
            <v>8</v>
          </cell>
          <cell r="T95">
            <v>12</v>
          </cell>
          <cell r="U95">
            <v>17130000</v>
          </cell>
          <cell r="V95">
            <v>0</v>
          </cell>
          <cell r="W95">
            <v>17130000</v>
          </cell>
          <cell r="X95">
            <v>19</v>
          </cell>
          <cell r="Y95">
            <v>7</v>
          </cell>
          <cell r="Z95">
            <v>12</v>
          </cell>
          <cell r="AA95">
            <v>14980000</v>
          </cell>
          <cell r="AB95">
            <v>0</v>
          </cell>
          <cell r="AC95">
            <v>14980000</v>
          </cell>
          <cell r="AD95">
            <v>13838070</v>
          </cell>
          <cell r="AE95">
            <v>0</v>
          </cell>
          <cell r="AF95">
            <v>13838070</v>
          </cell>
          <cell r="AG95">
            <v>1141930</v>
          </cell>
          <cell r="AH95">
            <v>1</v>
          </cell>
          <cell r="AI95">
            <v>1</v>
          </cell>
          <cell r="AJ95">
            <v>0</v>
          </cell>
          <cell r="AK95">
            <v>2150000</v>
          </cell>
          <cell r="AL95">
            <v>0</v>
          </cell>
          <cell r="AM95">
            <v>0</v>
          </cell>
          <cell r="AN95">
            <v>0</v>
          </cell>
          <cell r="AO95">
            <v>0</v>
          </cell>
          <cell r="AP95">
            <v>0</v>
          </cell>
          <cell r="AQ95">
            <v>0</v>
          </cell>
          <cell r="AR95">
            <v>0</v>
          </cell>
          <cell r="AS95">
            <v>0</v>
          </cell>
          <cell r="AT95">
            <v>0</v>
          </cell>
          <cell r="AU95">
            <v>0</v>
          </cell>
          <cell r="AV95">
            <v>0</v>
          </cell>
          <cell r="AW95">
            <v>1</v>
          </cell>
          <cell r="AX95">
            <v>1</v>
          </cell>
          <cell r="AY95">
            <v>25</v>
          </cell>
          <cell r="AZ95" t="str">
            <v>pbl</v>
          </cell>
          <cell r="BA95" t="str">
            <v>Direktorat PBL</v>
          </cell>
        </row>
        <row r="96">
          <cell r="B96">
            <v>5493382</v>
          </cell>
          <cell r="C96" t="str">
            <v>SNVT. PENATAAN BANGUNAN DAN LINGKUNGAN KEPULAUAN RIAU</v>
          </cell>
          <cell r="D96">
            <v>14067546</v>
          </cell>
          <cell r="E96">
            <v>3571971</v>
          </cell>
          <cell r="F96">
            <v>17639517</v>
          </cell>
          <cell r="G96">
            <v>4764247</v>
          </cell>
          <cell r="H96">
            <v>1178800</v>
          </cell>
          <cell r="I96">
            <v>5943047</v>
          </cell>
          <cell r="J96">
            <v>33.69</v>
          </cell>
          <cell r="K96">
            <v>36.6</v>
          </cell>
          <cell r="L96">
            <v>11</v>
          </cell>
          <cell r="M96">
            <v>0</v>
          </cell>
          <cell r="N96">
            <v>0</v>
          </cell>
          <cell r="O96">
            <v>0</v>
          </cell>
          <cell r="P96">
            <v>0</v>
          </cell>
          <cell r="Q96">
            <v>0</v>
          </cell>
          <cell r="R96">
            <v>11</v>
          </cell>
          <cell r="S96">
            <v>6</v>
          </cell>
          <cell r="T96">
            <v>5</v>
          </cell>
          <cell r="U96">
            <v>11380000</v>
          </cell>
          <cell r="V96">
            <v>0</v>
          </cell>
          <cell r="W96">
            <v>11380000</v>
          </cell>
          <cell r="X96">
            <v>10</v>
          </cell>
          <cell r="Y96">
            <v>5</v>
          </cell>
          <cell r="Z96">
            <v>5</v>
          </cell>
          <cell r="AA96">
            <v>9380000</v>
          </cell>
          <cell r="AB96">
            <v>0</v>
          </cell>
          <cell r="AC96">
            <v>9380000</v>
          </cell>
          <cell r="AD96">
            <v>8184699</v>
          </cell>
          <cell r="AE96">
            <v>0</v>
          </cell>
          <cell r="AF96">
            <v>8184699</v>
          </cell>
          <cell r="AG96">
            <v>1195301</v>
          </cell>
          <cell r="AH96">
            <v>1</v>
          </cell>
          <cell r="AI96">
            <v>1</v>
          </cell>
          <cell r="AJ96">
            <v>0</v>
          </cell>
          <cell r="AK96">
            <v>2000000</v>
          </cell>
          <cell r="AL96">
            <v>0</v>
          </cell>
          <cell r="AM96">
            <v>0</v>
          </cell>
          <cell r="AN96">
            <v>0</v>
          </cell>
          <cell r="AO96">
            <v>0</v>
          </cell>
          <cell r="AP96">
            <v>0</v>
          </cell>
          <cell r="AQ96">
            <v>0</v>
          </cell>
          <cell r="AR96">
            <v>0</v>
          </cell>
          <cell r="AS96">
            <v>0</v>
          </cell>
          <cell r="AT96">
            <v>0</v>
          </cell>
          <cell r="AU96">
            <v>0</v>
          </cell>
          <cell r="AV96">
            <v>0</v>
          </cell>
          <cell r="AW96">
            <v>2</v>
          </cell>
          <cell r="AX96">
            <v>0</v>
          </cell>
          <cell r="AY96">
            <v>15</v>
          </cell>
          <cell r="AZ96" t="str">
            <v>pbl</v>
          </cell>
          <cell r="BA96" t="str">
            <v>Direktorat PBL</v>
          </cell>
        </row>
        <row r="97">
          <cell r="B97">
            <v>5493398</v>
          </cell>
          <cell r="C97" t="str">
            <v>PENATAAN BANGUNAN DAN LINGKUNGAN JAMBI</v>
          </cell>
          <cell r="D97">
            <v>8888044</v>
          </cell>
          <cell r="E97">
            <v>2198952</v>
          </cell>
          <cell r="F97">
            <v>11086996</v>
          </cell>
          <cell r="G97">
            <v>3141463</v>
          </cell>
          <cell r="H97">
            <v>813296</v>
          </cell>
          <cell r="I97">
            <v>3954759</v>
          </cell>
          <cell r="J97">
            <v>35.67</v>
          </cell>
          <cell r="K97">
            <v>40.29</v>
          </cell>
          <cell r="L97">
            <v>10</v>
          </cell>
          <cell r="M97">
            <v>0</v>
          </cell>
          <cell r="N97">
            <v>0</v>
          </cell>
          <cell r="O97">
            <v>0</v>
          </cell>
          <cell r="P97">
            <v>0</v>
          </cell>
          <cell r="Q97">
            <v>0</v>
          </cell>
          <cell r="R97">
            <v>10</v>
          </cell>
          <cell r="S97">
            <v>6</v>
          </cell>
          <cell r="T97">
            <v>4</v>
          </cell>
          <cell r="U97">
            <v>6714000</v>
          </cell>
          <cell r="V97">
            <v>0</v>
          </cell>
          <cell r="W97">
            <v>6714000</v>
          </cell>
          <cell r="X97">
            <v>10</v>
          </cell>
          <cell r="Y97">
            <v>6</v>
          </cell>
          <cell r="Z97">
            <v>4</v>
          </cell>
          <cell r="AA97">
            <v>6714000</v>
          </cell>
          <cell r="AB97">
            <v>0</v>
          </cell>
          <cell r="AC97">
            <v>6714000</v>
          </cell>
          <cell r="AD97">
            <v>6183397</v>
          </cell>
          <cell r="AE97">
            <v>0</v>
          </cell>
          <cell r="AF97">
            <v>6183397</v>
          </cell>
          <cell r="AG97">
            <v>530603</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15</v>
          </cell>
          <cell r="AZ97" t="str">
            <v>pbl</v>
          </cell>
          <cell r="BA97" t="str">
            <v>Direktorat PBL</v>
          </cell>
        </row>
        <row r="98">
          <cell r="B98">
            <v>5493418</v>
          </cell>
          <cell r="C98" t="str">
            <v>PENATAAN BANGUNAN DAN LINGKUNGAN BANGKA BELITUNG</v>
          </cell>
          <cell r="D98">
            <v>12934918</v>
          </cell>
          <cell r="E98">
            <v>3274041</v>
          </cell>
          <cell r="F98">
            <v>16208959</v>
          </cell>
          <cell r="G98">
            <v>3933522</v>
          </cell>
          <cell r="H98">
            <v>999438</v>
          </cell>
          <cell r="I98">
            <v>4932960</v>
          </cell>
          <cell r="J98">
            <v>30.43</v>
          </cell>
          <cell r="K98">
            <v>32.6</v>
          </cell>
          <cell r="L98">
            <v>11</v>
          </cell>
          <cell r="M98">
            <v>0</v>
          </cell>
          <cell r="N98">
            <v>0</v>
          </cell>
          <cell r="O98">
            <v>0</v>
          </cell>
          <cell r="P98">
            <v>0</v>
          </cell>
          <cell r="Q98">
            <v>0</v>
          </cell>
          <cell r="R98">
            <v>11</v>
          </cell>
          <cell r="S98">
            <v>5</v>
          </cell>
          <cell r="T98">
            <v>6</v>
          </cell>
          <cell r="U98">
            <v>10526500</v>
          </cell>
          <cell r="V98">
            <v>0</v>
          </cell>
          <cell r="W98">
            <v>10526500</v>
          </cell>
          <cell r="X98">
            <v>11</v>
          </cell>
          <cell r="Y98">
            <v>5</v>
          </cell>
          <cell r="Z98">
            <v>6</v>
          </cell>
          <cell r="AA98">
            <v>10526500</v>
          </cell>
          <cell r="AB98">
            <v>0</v>
          </cell>
          <cell r="AC98">
            <v>10526500</v>
          </cell>
          <cell r="AD98">
            <v>9608340</v>
          </cell>
          <cell r="AE98">
            <v>0</v>
          </cell>
          <cell r="AF98">
            <v>9608340</v>
          </cell>
          <cell r="AG98">
            <v>918160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15</v>
          </cell>
          <cell r="AZ98" t="str">
            <v>pbl</v>
          </cell>
          <cell r="BA98" t="str">
            <v>Direktorat PBL</v>
          </cell>
        </row>
        <row r="99">
          <cell r="B99">
            <v>5493424</v>
          </cell>
          <cell r="C99" t="str">
            <v>PENATAAN BANGUNAN DAN LINGKUNGAN BENGKULU</v>
          </cell>
          <cell r="D99">
            <v>15224042</v>
          </cell>
          <cell r="E99">
            <v>8544100</v>
          </cell>
          <cell r="F99">
            <v>23768142</v>
          </cell>
          <cell r="G99">
            <v>4646234</v>
          </cell>
          <cell r="H99">
            <v>3082000</v>
          </cell>
          <cell r="I99">
            <v>7728234</v>
          </cell>
          <cell r="J99">
            <v>32.520000000000003</v>
          </cell>
          <cell r="K99">
            <v>23.48</v>
          </cell>
          <cell r="L99">
            <v>24</v>
          </cell>
          <cell r="M99">
            <v>0</v>
          </cell>
          <cell r="N99">
            <v>0</v>
          </cell>
          <cell r="O99">
            <v>0</v>
          </cell>
          <cell r="P99">
            <v>0</v>
          </cell>
          <cell r="Q99">
            <v>0</v>
          </cell>
          <cell r="R99">
            <v>24</v>
          </cell>
          <cell r="S99">
            <v>19</v>
          </cell>
          <cell r="T99">
            <v>5</v>
          </cell>
          <cell r="U99">
            <v>13060000</v>
          </cell>
          <cell r="V99">
            <v>0</v>
          </cell>
          <cell r="W99">
            <v>13060000</v>
          </cell>
          <cell r="X99">
            <v>24</v>
          </cell>
          <cell r="Y99">
            <v>19</v>
          </cell>
          <cell r="Z99">
            <v>5</v>
          </cell>
          <cell r="AA99">
            <v>13060000</v>
          </cell>
          <cell r="AB99">
            <v>0</v>
          </cell>
          <cell r="AC99">
            <v>13060000</v>
          </cell>
          <cell r="AD99">
            <v>12977399</v>
          </cell>
          <cell r="AE99">
            <v>0</v>
          </cell>
          <cell r="AF99">
            <v>12977399</v>
          </cell>
          <cell r="AG99">
            <v>82601</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28</v>
          </cell>
          <cell r="AZ99" t="str">
            <v>pbl</v>
          </cell>
          <cell r="BA99" t="str">
            <v>Direktorat PBL</v>
          </cell>
        </row>
        <row r="100">
          <cell r="B100">
            <v>5493430</v>
          </cell>
          <cell r="C100" t="str">
            <v>Penataan Bangunan dan Lingkungan Lampung</v>
          </cell>
          <cell r="D100">
            <v>13037966</v>
          </cell>
          <cell r="E100">
            <v>4309591</v>
          </cell>
          <cell r="F100">
            <v>17347557</v>
          </cell>
          <cell r="G100">
            <v>4736155</v>
          </cell>
          <cell r="H100">
            <v>1727100</v>
          </cell>
          <cell r="I100">
            <v>6463255</v>
          </cell>
          <cell r="J100">
            <v>37.26</v>
          </cell>
          <cell r="K100">
            <v>44.33</v>
          </cell>
          <cell r="L100">
            <v>16</v>
          </cell>
          <cell r="M100">
            <v>0</v>
          </cell>
          <cell r="N100">
            <v>0</v>
          </cell>
          <cell r="O100">
            <v>0</v>
          </cell>
          <cell r="P100">
            <v>0</v>
          </cell>
          <cell r="Q100">
            <v>0</v>
          </cell>
          <cell r="R100">
            <v>16</v>
          </cell>
          <cell r="S100">
            <v>5</v>
          </cell>
          <cell r="T100">
            <v>11</v>
          </cell>
          <cell r="U100">
            <v>10794000</v>
          </cell>
          <cell r="V100">
            <v>0</v>
          </cell>
          <cell r="W100">
            <v>10794000</v>
          </cell>
          <cell r="X100">
            <v>15</v>
          </cell>
          <cell r="Y100">
            <v>5</v>
          </cell>
          <cell r="Z100">
            <v>10</v>
          </cell>
          <cell r="AA100">
            <v>10644000</v>
          </cell>
          <cell r="AB100">
            <v>0</v>
          </cell>
          <cell r="AC100">
            <v>10644000</v>
          </cell>
          <cell r="AD100">
            <v>10399240</v>
          </cell>
          <cell r="AE100">
            <v>0</v>
          </cell>
          <cell r="AF100">
            <v>10399240</v>
          </cell>
          <cell r="AG100">
            <v>244760</v>
          </cell>
          <cell r="AH100">
            <v>1</v>
          </cell>
          <cell r="AI100">
            <v>0</v>
          </cell>
          <cell r="AJ100">
            <v>1</v>
          </cell>
          <cell r="AK100">
            <v>150000</v>
          </cell>
          <cell r="AL100">
            <v>0</v>
          </cell>
          <cell r="AM100">
            <v>0</v>
          </cell>
          <cell r="AN100">
            <v>0</v>
          </cell>
          <cell r="AO100">
            <v>0</v>
          </cell>
          <cell r="AP100">
            <v>0</v>
          </cell>
          <cell r="AQ100">
            <v>1</v>
          </cell>
          <cell r="AR100">
            <v>0</v>
          </cell>
          <cell r="AS100">
            <v>1</v>
          </cell>
          <cell r="AT100">
            <v>0</v>
          </cell>
          <cell r="AU100">
            <v>0</v>
          </cell>
          <cell r="AV100">
            <v>0</v>
          </cell>
          <cell r="AW100">
            <v>0</v>
          </cell>
          <cell r="AX100">
            <v>0</v>
          </cell>
          <cell r="AY100">
            <v>26</v>
          </cell>
          <cell r="AZ100" t="str">
            <v>pbl</v>
          </cell>
          <cell r="BA100" t="str">
            <v>Direktorat PBL</v>
          </cell>
        </row>
        <row r="101">
          <cell r="B101">
            <v>5493482</v>
          </cell>
          <cell r="C101" t="str">
            <v>PENATAAN BANGUNAN DAN LINGKUNGAN SUMATERA SELATAN</v>
          </cell>
          <cell r="D101">
            <v>20756094</v>
          </cell>
          <cell r="E101">
            <v>9246879</v>
          </cell>
          <cell r="F101">
            <v>30002973</v>
          </cell>
          <cell r="G101">
            <v>7747569</v>
          </cell>
          <cell r="H101">
            <v>3352750</v>
          </cell>
          <cell r="I101">
            <v>11100319</v>
          </cell>
          <cell r="J101">
            <v>37</v>
          </cell>
          <cell r="K101">
            <v>44.14</v>
          </cell>
          <cell r="L101">
            <v>23</v>
          </cell>
          <cell r="M101">
            <v>0</v>
          </cell>
          <cell r="N101">
            <v>0</v>
          </cell>
          <cell r="O101">
            <v>0</v>
          </cell>
          <cell r="P101">
            <v>0</v>
          </cell>
          <cell r="Q101">
            <v>0</v>
          </cell>
          <cell r="R101">
            <v>23</v>
          </cell>
          <cell r="S101">
            <v>14</v>
          </cell>
          <cell r="T101">
            <v>9</v>
          </cell>
          <cell r="U101">
            <v>18346500</v>
          </cell>
          <cell r="V101">
            <v>0</v>
          </cell>
          <cell r="W101">
            <v>18346500</v>
          </cell>
          <cell r="X101">
            <v>23</v>
          </cell>
          <cell r="Y101">
            <v>14</v>
          </cell>
          <cell r="Z101">
            <v>9</v>
          </cell>
          <cell r="AA101">
            <v>18346500</v>
          </cell>
          <cell r="AB101">
            <v>0</v>
          </cell>
          <cell r="AC101">
            <v>18346500</v>
          </cell>
          <cell r="AD101">
            <v>18116927</v>
          </cell>
          <cell r="AE101">
            <v>0</v>
          </cell>
          <cell r="AF101">
            <v>18116927</v>
          </cell>
          <cell r="AG101">
            <v>229573</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32</v>
          </cell>
          <cell r="AZ101" t="str">
            <v>pbl</v>
          </cell>
          <cell r="BA101" t="str">
            <v>Direktorat PBL</v>
          </cell>
        </row>
        <row r="102">
          <cell r="B102">
            <v>5493543</v>
          </cell>
          <cell r="C102" t="str">
            <v>PENATAAN BANGUNAN DAN LINGKUNGAN DKI JAKARTA</v>
          </cell>
          <cell r="D102">
            <v>1241776</v>
          </cell>
          <cell r="E102">
            <v>7754115</v>
          </cell>
          <cell r="F102">
            <v>8995891</v>
          </cell>
          <cell r="G102">
            <v>351836</v>
          </cell>
          <cell r="H102">
            <v>2597499</v>
          </cell>
          <cell r="I102">
            <v>2949335</v>
          </cell>
          <cell r="J102">
            <v>32.79</v>
          </cell>
          <cell r="K102">
            <v>32.85</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t="str">
            <v>pbl</v>
          </cell>
          <cell r="BA102" t="str">
            <v>Direktorat PBL</v>
          </cell>
        </row>
        <row r="103">
          <cell r="B103">
            <v>5493552</v>
          </cell>
          <cell r="C103" t="str">
            <v>PENATAAN BANGUNAN DAN LINGKUNGAN BANTEN</v>
          </cell>
          <cell r="D103">
            <v>14925958</v>
          </cell>
          <cell r="E103">
            <v>11020025</v>
          </cell>
          <cell r="F103">
            <v>25945983</v>
          </cell>
          <cell r="G103">
            <v>4408928</v>
          </cell>
          <cell r="H103">
            <v>4235370</v>
          </cell>
          <cell r="I103">
            <v>8644298</v>
          </cell>
          <cell r="J103">
            <v>33.32</v>
          </cell>
          <cell r="K103">
            <v>33.33</v>
          </cell>
          <cell r="L103">
            <v>16</v>
          </cell>
          <cell r="M103">
            <v>0</v>
          </cell>
          <cell r="N103">
            <v>0</v>
          </cell>
          <cell r="O103">
            <v>0</v>
          </cell>
          <cell r="P103">
            <v>0</v>
          </cell>
          <cell r="Q103">
            <v>0</v>
          </cell>
          <cell r="R103">
            <v>16</v>
          </cell>
          <cell r="S103">
            <v>8</v>
          </cell>
          <cell r="T103">
            <v>8</v>
          </cell>
          <cell r="U103">
            <v>12596500</v>
          </cell>
          <cell r="V103">
            <v>0</v>
          </cell>
          <cell r="W103">
            <v>12596500</v>
          </cell>
          <cell r="X103">
            <v>13</v>
          </cell>
          <cell r="Y103">
            <v>5</v>
          </cell>
          <cell r="Z103">
            <v>8</v>
          </cell>
          <cell r="AA103">
            <v>8546500</v>
          </cell>
          <cell r="AB103">
            <v>0</v>
          </cell>
          <cell r="AC103">
            <v>8546500</v>
          </cell>
          <cell r="AD103">
            <v>8368246</v>
          </cell>
          <cell r="AE103">
            <v>0</v>
          </cell>
          <cell r="AF103">
            <v>8368246</v>
          </cell>
          <cell r="AG103">
            <v>178254</v>
          </cell>
          <cell r="AH103">
            <v>3</v>
          </cell>
          <cell r="AI103">
            <v>3</v>
          </cell>
          <cell r="AJ103">
            <v>0</v>
          </cell>
          <cell r="AK103">
            <v>4050000</v>
          </cell>
          <cell r="AL103">
            <v>0</v>
          </cell>
          <cell r="AM103">
            <v>0</v>
          </cell>
          <cell r="AN103">
            <v>0</v>
          </cell>
          <cell r="AO103">
            <v>0</v>
          </cell>
          <cell r="AP103">
            <v>0</v>
          </cell>
          <cell r="AQ103">
            <v>0</v>
          </cell>
          <cell r="AR103">
            <v>0</v>
          </cell>
          <cell r="AS103">
            <v>0</v>
          </cell>
          <cell r="AT103">
            <v>0</v>
          </cell>
          <cell r="AU103">
            <v>0</v>
          </cell>
          <cell r="AV103">
            <v>0</v>
          </cell>
          <cell r="AW103">
            <v>6</v>
          </cell>
          <cell r="AX103">
            <v>0</v>
          </cell>
          <cell r="AY103">
            <v>17</v>
          </cell>
          <cell r="AZ103" t="str">
            <v>pbl</v>
          </cell>
          <cell r="BA103" t="str">
            <v>Direktorat PBL</v>
          </cell>
        </row>
        <row r="104">
          <cell r="B104">
            <v>5493568</v>
          </cell>
          <cell r="C104" t="str">
            <v>PENATAAN BANGUNAN DAN LINGKUNGAN JAWA BARAT</v>
          </cell>
          <cell r="D104">
            <v>28065805</v>
          </cell>
          <cell r="E104">
            <v>53194440</v>
          </cell>
          <cell r="F104">
            <v>81260245</v>
          </cell>
          <cell r="G104">
            <v>2834679</v>
          </cell>
          <cell r="H104">
            <v>22467051</v>
          </cell>
          <cell r="I104">
            <v>25301730</v>
          </cell>
          <cell r="J104">
            <v>31.14</v>
          </cell>
          <cell r="K104">
            <v>32.92</v>
          </cell>
          <cell r="L104">
            <v>28</v>
          </cell>
          <cell r="M104">
            <v>0</v>
          </cell>
          <cell r="N104">
            <v>0</v>
          </cell>
          <cell r="O104">
            <v>0</v>
          </cell>
          <cell r="P104">
            <v>0</v>
          </cell>
          <cell r="Q104">
            <v>0</v>
          </cell>
          <cell r="R104">
            <v>28</v>
          </cell>
          <cell r="S104">
            <v>18</v>
          </cell>
          <cell r="T104">
            <v>10</v>
          </cell>
          <cell r="U104">
            <v>23011065</v>
          </cell>
          <cell r="V104">
            <v>0</v>
          </cell>
          <cell r="W104">
            <v>23011065</v>
          </cell>
          <cell r="X104">
            <v>11</v>
          </cell>
          <cell r="Y104">
            <v>2</v>
          </cell>
          <cell r="Z104">
            <v>9</v>
          </cell>
          <cell r="AA104">
            <v>5800000</v>
          </cell>
          <cell r="AB104">
            <v>0</v>
          </cell>
          <cell r="AC104">
            <v>5800000</v>
          </cell>
          <cell r="AD104">
            <v>4988166</v>
          </cell>
          <cell r="AE104">
            <v>0</v>
          </cell>
          <cell r="AF104">
            <v>4988166</v>
          </cell>
          <cell r="AG104">
            <v>811835</v>
          </cell>
          <cell r="AH104">
            <v>17</v>
          </cell>
          <cell r="AI104">
            <v>16</v>
          </cell>
          <cell r="AJ104">
            <v>1</v>
          </cell>
          <cell r="AK104">
            <v>17211065</v>
          </cell>
          <cell r="AL104">
            <v>0</v>
          </cell>
          <cell r="AM104">
            <v>0</v>
          </cell>
          <cell r="AN104">
            <v>0</v>
          </cell>
          <cell r="AO104">
            <v>0</v>
          </cell>
          <cell r="AP104">
            <v>0</v>
          </cell>
          <cell r="AQ104">
            <v>5</v>
          </cell>
          <cell r="AR104">
            <v>0</v>
          </cell>
          <cell r="AS104">
            <v>1</v>
          </cell>
          <cell r="AT104">
            <v>0</v>
          </cell>
          <cell r="AU104">
            <v>6</v>
          </cell>
          <cell r="AV104">
            <v>5</v>
          </cell>
          <cell r="AW104">
            <v>0</v>
          </cell>
          <cell r="AX104">
            <v>0</v>
          </cell>
          <cell r="AY104">
            <v>30</v>
          </cell>
          <cell r="AZ104" t="str">
            <v>pbl</v>
          </cell>
          <cell r="BA104" t="str">
            <v>Direktorat PBL</v>
          </cell>
        </row>
        <row r="105">
          <cell r="B105">
            <v>5493574</v>
          </cell>
          <cell r="C105" t="str">
            <v>PENATAAN BANGUNAN DAN LINGKUNGAN JAWA TENGAH</v>
          </cell>
          <cell r="D105">
            <v>24555438</v>
          </cell>
          <cell r="E105">
            <v>125594343</v>
          </cell>
          <cell r="F105">
            <v>150149781</v>
          </cell>
          <cell r="G105">
            <v>5563609</v>
          </cell>
          <cell r="H105">
            <v>57806989</v>
          </cell>
          <cell r="I105">
            <v>63370598</v>
          </cell>
          <cell r="J105">
            <v>42.2</v>
          </cell>
          <cell r="K105">
            <v>41.55</v>
          </cell>
          <cell r="L105">
            <v>30</v>
          </cell>
          <cell r="M105">
            <v>0</v>
          </cell>
          <cell r="N105">
            <v>0</v>
          </cell>
          <cell r="O105">
            <v>0</v>
          </cell>
          <cell r="P105">
            <v>0</v>
          </cell>
          <cell r="Q105">
            <v>0</v>
          </cell>
          <cell r="R105">
            <v>30</v>
          </cell>
          <cell r="S105">
            <v>17</v>
          </cell>
          <cell r="T105">
            <v>13</v>
          </cell>
          <cell r="U105">
            <v>20883330</v>
          </cell>
          <cell r="V105">
            <v>0</v>
          </cell>
          <cell r="W105">
            <v>20883330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30</v>
          </cell>
          <cell r="AM105">
            <v>17</v>
          </cell>
          <cell r="AN105">
            <v>13</v>
          </cell>
          <cell r="AO105">
            <v>20883330</v>
          </cell>
          <cell r="AP105">
            <v>30</v>
          </cell>
          <cell r="AQ105">
            <v>0</v>
          </cell>
          <cell r="AR105">
            <v>0</v>
          </cell>
          <cell r="AS105">
            <v>0</v>
          </cell>
          <cell r="AT105">
            <v>0</v>
          </cell>
          <cell r="AU105">
            <v>0</v>
          </cell>
          <cell r="AV105">
            <v>0</v>
          </cell>
          <cell r="AW105">
            <v>0</v>
          </cell>
          <cell r="AX105">
            <v>0</v>
          </cell>
          <cell r="AY105">
            <v>47</v>
          </cell>
          <cell r="AZ105" t="str">
            <v>pbl</v>
          </cell>
          <cell r="BA105" t="str">
            <v>Direktorat PBL</v>
          </cell>
        </row>
        <row r="106">
          <cell r="B106">
            <v>5493580</v>
          </cell>
          <cell r="C106" t="str">
            <v>PENATAAN BANGUNAN DAN LINGKUNGAN DI. YOGYAKARTA</v>
          </cell>
          <cell r="D106">
            <v>13953574</v>
          </cell>
          <cell r="E106">
            <v>18018651</v>
          </cell>
          <cell r="F106">
            <v>31972225</v>
          </cell>
          <cell r="G106">
            <v>5069440</v>
          </cell>
          <cell r="H106">
            <v>13576650</v>
          </cell>
          <cell r="I106">
            <v>18646090</v>
          </cell>
          <cell r="J106">
            <v>58.32</v>
          </cell>
          <cell r="K106">
            <v>69.510000000000005</v>
          </cell>
          <cell r="L106">
            <v>13</v>
          </cell>
          <cell r="M106">
            <v>0</v>
          </cell>
          <cell r="N106">
            <v>0</v>
          </cell>
          <cell r="O106">
            <v>0</v>
          </cell>
          <cell r="P106">
            <v>0</v>
          </cell>
          <cell r="Q106">
            <v>0</v>
          </cell>
          <cell r="R106">
            <v>13</v>
          </cell>
          <cell r="S106">
            <v>11</v>
          </cell>
          <cell r="T106">
            <v>2</v>
          </cell>
          <cell r="U106">
            <v>10638500</v>
          </cell>
          <cell r="V106">
            <v>0</v>
          </cell>
          <cell r="W106">
            <v>10638500</v>
          </cell>
          <cell r="X106">
            <v>12</v>
          </cell>
          <cell r="Y106">
            <v>10</v>
          </cell>
          <cell r="Z106">
            <v>2</v>
          </cell>
          <cell r="AA106">
            <v>10138500</v>
          </cell>
          <cell r="AB106">
            <v>0</v>
          </cell>
          <cell r="AC106">
            <v>10138500</v>
          </cell>
          <cell r="AD106">
            <v>8437312</v>
          </cell>
          <cell r="AE106">
            <v>0</v>
          </cell>
          <cell r="AF106">
            <v>8437312</v>
          </cell>
          <cell r="AG106">
            <v>1701188</v>
          </cell>
          <cell r="AH106">
            <v>0</v>
          </cell>
          <cell r="AI106">
            <v>0</v>
          </cell>
          <cell r="AJ106">
            <v>0</v>
          </cell>
          <cell r="AK106">
            <v>0</v>
          </cell>
          <cell r="AL106">
            <v>1</v>
          </cell>
          <cell r="AM106">
            <v>1</v>
          </cell>
          <cell r="AN106">
            <v>0</v>
          </cell>
          <cell r="AO106">
            <v>500000</v>
          </cell>
          <cell r="AP106">
            <v>1</v>
          </cell>
          <cell r="AQ106">
            <v>0</v>
          </cell>
          <cell r="AR106">
            <v>0</v>
          </cell>
          <cell r="AS106">
            <v>0</v>
          </cell>
          <cell r="AT106">
            <v>0</v>
          </cell>
          <cell r="AU106">
            <v>0</v>
          </cell>
          <cell r="AV106">
            <v>0</v>
          </cell>
          <cell r="AW106">
            <v>0</v>
          </cell>
          <cell r="AX106">
            <v>0</v>
          </cell>
          <cell r="AY106">
            <v>25</v>
          </cell>
          <cell r="AZ106" t="str">
            <v>pbl</v>
          </cell>
          <cell r="BA106" t="str">
            <v>Direktorat PBL</v>
          </cell>
        </row>
        <row r="107">
          <cell r="B107">
            <v>5493599</v>
          </cell>
          <cell r="C107" t="str">
            <v>PENATAAN BANGUNAN DAN LINGKUNGAN JAWA TIMUR</v>
          </cell>
          <cell r="D107">
            <v>28209800</v>
          </cell>
          <cell r="E107">
            <v>62902107</v>
          </cell>
          <cell r="F107">
            <v>91111907</v>
          </cell>
          <cell r="G107">
            <v>7590191</v>
          </cell>
          <cell r="H107">
            <v>24576549</v>
          </cell>
          <cell r="I107">
            <v>32166740</v>
          </cell>
          <cell r="J107">
            <v>35.299999999999997</v>
          </cell>
          <cell r="K107">
            <v>38.89</v>
          </cell>
          <cell r="L107">
            <v>28</v>
          </cell>
          <cell r="M107">
            <v>0</v>
          </cell>
          <cell r="N107">
            <v>0</v>
          </cell>
          <cell r="O107">
            <v>0</v>
          </cell>
          <cell r="P107">
            <v>0</v>
          </cell>
          <cell r="Q107">
            <v>0</v>
          </cell>
          <cell r="R107">
            <v>28</v>
          </cell>
          <cell r="S107">
            <v>14</v>
          </cell>
          <cell r="T107">
            <v>14</v>
          </cell>
          <cell r="U107">
            <v>24617000</v>
          </cell>
          <cell r="V107">
            <v>0</v>
          </cell>
          <cell r="W107">
            <v>24617000</v>
          </cell>
          <cell r="X107">
            <v>28</v>
          </cell>
          <cell r="Y107">
            <v>14</v>
          </cell>
          <cell r="Z107">
            <v>14</v>
          </cell>
          <cell r="AA107">
            <v>24617000</v>
          </cell>
          <cell r="AB107">
            <v>0</v>
          </cell>
          <cell r="AC107">
            <v>24617000</v>
          </cell>
          <cell r="AD107">
            <v>19773706</v>
          </cell>
          <cell r="AE107">
            <v>0</v>
          </cell>
          <cell r="AF107">
            <v>19773706</v>
          </cell>
          <cell r="AG107">
            <v>4843294</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38</v>
          </cell>
          <cell r="AZ107" t="str">
            <v>pbl</v>
          </cell>
          <cell r="BA107" t="str">
            <v>Direktorat PBL</v>
          </cell>
        </row>
        <row r="108">
          <cell r="B108">
            <v>5493600</v>
          </cell>
          <cell r="C108" t="str">
            <v>PENATAAN BANGUNAN DAN LINGKUNGAN KALIMANTAN BARAT</v>
          </cell>
          <cell r="D108">
            <v>12269032</v>
          </cell>
          <cell r="E108">
            <v>4112637</v>
          </cell>
          <cell r="F108">
            <v>16381669</v>
          </cell>
          <cell r="G108">
            <v>3646145</v>
          </cell>
          <cell r="H108">
            <v>1361300</v>
          </cell>
          <cell r="I108">
            <v>5007445</v>
          </cell>
          <cell r="J108">
            <v>30.57</v>
          </cell>
          <cell r="K108">
            <v>24.92</v>
          </cell>
          <cell r="L108">
            <v>15</v>
          </cell>
          <cell r="M108">
            <v>0</v>
          </cell>
          <cell r="N108">
            <v>0</v>
          </cell>
          <cell r="O108">
            <v>0</v>
          </cell>
          <cell r="P108">
            <v>0</v>
          </cell>
          <cell r="Q108">
            <v>0</v>
          </cell>
          <cell r="R108">
            <v>15</v>
          </cell>
          <cell r="S108">
            <v>7</v>
          </cell>
          <cell r="T108">
            <v>8</v>
          </cell>
          <cell r="U108">
            <v>9983000</v>
          </cell>
          <cell r="V108">
            <v>0</v>
          </cell>
          <cell r="W108">
            <v>9983000</v>
          </cell>
          <cell r="X108">
            <v>15</v>
          </cell>
          <cell r="Y108">
            <v>7</v>
          </cell>
          <cell r="Z108">
            <v>8</v>
          </cell>
          <cell r="AA108">
            <v>9983000</v>
          </cell>
          <cell r="AB108">
            <v>0</v>
          </cell>
          <cell r="AC108">
            <v>9983000</v>
          </cell>
          <cell r="AD108">
            <v>9254639</v>
          </cell>
          <cell r="AE108">
            <v>0</v>
          </cell>
          <cell r="AF108">
            <v>9254639</v>
          </cell>
          <cell r="AG108">
            <v>728361</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3</v>
          </cell>
          <cell r="AV108">
            <v>0</v>
          </cell>
          <cell r="AW108">
            <v>0</v>
          </cell>
          <cell r="AX108">
            <v>0</v>
          </cell>
          <cell r="AY108">
            <v>21</v>
          </cell>
          <cell r="AZ108" t="str">
            <v>pbl</v>
          </cell>
          <cell r="BA108" t="str">
            <v>Direktorat PBL</v>
          </cell>
        </row>
        <row r="109">
          <cell r="B109">
            <v>5493619</v>
          </cell>
          <cell r="C109" t="str">
            <v>PENATAAN BANGUNAN DAN LINGKUNGAN KALIMANTAN SELATAN</v>
          </cell>
          <cell r="D109">
            <v>17793710</v>
          </cell>
          <cell r="E109">
            <v>10312197</v>
          </cell>
          <cell r="F109">
            <v>28105907</v>
          </cell>
          <cell r="G109">
            <v>5446970</v>
          </cell>
          <cell r="H109">
            <v>3987750</v>
          </cell>
          <cell r="I109">
            <v>9434720</v>
          </cell>
          <cell r="J109">
            <v>33.57</v>
          </cell>
          <cell r="K109">
            <v>43.5</v>
          </cell>
          <cell r="L109">
            <v>8</v>
          </cell>
          <cell r="M109">
            <v>10</v>
          </cell>
          <cell r="N109">
            <v>0</v>
          </cell>
          <cell r="O109">
            <v>0</v>
          </cell>
          <cell r="P109">
            <v>0</v>
          </cell>
          <cell r="Q109">
            <v>0</v>
          </cell>
          <cell r="R109">
            <v>18</v>
          </cell>
          <cell r="S109">
            <v>8</v>
          </cell>
          <cell r="T109">
            <v>10</v>
          </cell>
          <cell r="U109">
            <v>15441000</v>
          </cell>
          <cell r="V109">
            <v>0</v>
          </cell>
          <cell r="W109">
            <v>15441000</v>
          </cell>
          <cell r="X109">
            <v>18</v>
          </cell>
          <cell r="Y109">
            <v>8</v>
          </cell>
          <cell r="Z109">
            <v>10</v>
          </cell>
          <cell r="AA109">
            <v>15441000</v>
          </cell>
          <cell r="AB109">
            <v>0</v>
          </cell>
          <cell r="AC109">
            <v>15441000</v>
          </cell>
          <cell r="AD109">
            <v>11497648</v>
          </cell>
          <cell r="AE109">
            <v>0</v>
          </cell>
          <cell r="AF109">
            <v>11497648</v>
          </cell>
          <cell r="AG109">
            <v>3943352</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26</v>
          </cell>
          <cell r="AZ109" t="str">
            <v>pbl</v>
          </cell>
          <cell r="BA109" t="str">
            <v>Direktorat PBL</v>
          </cell>
        </row>
        <row r="110">
          <cell r="B110">
            <v>5493625</v>
          </cell>
          <cell r="C110" t="str">
            <v>PENATAAN BANGUNAN DAN LINGKUNGAN KALIMANTAN TENGAH</v>
          </cell>
          <cell r="D110">
            <v>16656634</v>
          </cell>
          <cell r="E110">
            <v>1234903</v>
          </cell>
          <cell r="F110">
            <v>17891537</v>
          </cell>
          <cell r="G110">
            <v>5545921</v>
          </cell>
          <cell r="H110">
            <v>495008</v>
          </cell>
          <cell r="I110">
            <v>6040929</v>
          </cell>
          <cell r="J110">
            <v>33.76</v>
          </cell>
          <cell r="K110">
            <v>35.44</v>
          </cell>
          <cell r="L110">
            <v>17</v>
          </cell>
          <cell r="M110">
            <v>0</v>
          </cell>
          <cell r="N110">
            <v>0</v>
          </cell>
          <cell r="O110">
            <v>0</v>
          </cell>
          <cell r="P110">
            <v>0</v>
          </cell>
          <cell r="Q110">
            <v>0</v>
          </cell>
          <cell r="R110">
            <v>17</v>
          </cell>
          <cell r="S110">
            <v>10</v>
          </cell>
          <cell r="T110">
            <v>7</v>
          </cell>
          <cell r="U110">
            <v>14287500</v>
          </cell>
          <cell r="V110">
            <v>1234903</v>
          </cell>
          <cell r="W110">
            <v>15522403</v>
          </cell>
          <cell r="X110">
            <v>16</v>
          </cell>
          <cell r="Y110">
            <v>10</v>
          </cell>
          <cell r="Z110">
            <v>6</v>
          </cell>
          <cell r="AA110">
            <v>14287500</v>
          </cell>
          <cell r="AB110">
            <v>0</v>
          </cell>
          <cell r="AC110">
            <v>14287500</v>
          </cell>
          <cell r="AD110">
            <v>13591130</v>
          </cell>
          <cell r="AE110">
            <v>0</v>
          </cell>
          <cell r="AF110">
            <v>13591130</v>
          </cell>
          <cell r="AG110">
            <v>696371</v>
          </cell>
          <cell r="AH110">
            <v>0</v>
          </cell>
          <cell r="AI110">
            <v>0</v>
          </cell>
          <cell r="AJ110">
            <v>0</v>
          </cell>
          <cell r="AK110">
            <v>0</v>
          </cell>
          <cell r="AL110">
            <v>1</v>
          </cell>
          <cell r="AM110">
            <v>0</v>
          </cell>
          <cell r="AN110">
            <v>1</v>
          </cell>
          <cell r="AO110">
            <v>1234903</v>
          </cell>
          <cell r="AP110">
            <v>1</v>
          </cell>
          <cell r="AQ110">
            <v>0</v>
          </cell>
          <cell r="AR110">
            <v>0</v>
          </cell>
          <cell r="AS110">
            <v>0</v>
          </cell>
          <cell r="AT110">
            <v>0</v>
          </cell>
          <cell r="AU110">
            <v>0</v>
          </cell>
          <cell r="AV110">
            <v>0</v>
          </cell>
          <cell r="AW110">
            <v>0</v>
          </cell>
          <cell r="AX110">
            <v>0</v>
          </cell>
          <cell r="AY110">
            <v>24</v>
          </cell>
          <cell r="AZ110" t="str">
            <v>pbl</v>
          </cell>
          <cell r="BA110" t="str">
            <v>Direktorat PBL</v>
          </cell>
        </row>
        <row r="111">
          <cell r="B111">
            <v>5493631</v>
          </cell>
          <cell r="C111" t="str">
            <v>PENATAAN BANGUNAN DAN LINGKUNGAN KALIMANTAN TIMUR</v>
          </cell>
          <cell r="D111">
            <v>17426552</v>
          </cell>
          <cell r="E111">
            <v>12206600</v>
          </cell>
          <cell r="F111">
            <v>29633152</v>
          </cell>
          <cell r="G111">
            <v>3941233</v>
          </cell>
          <cell r="H111">
            <v>3231797</v>
          </cell>
          <cell r="I111">
            <v>7173031</v>
          </cell>
          <cell r="J111">
            <v>24.21</v>
          </cell>
          <cell r="K111">
            <v>26.76</v>
          </cell>
          <cell r="L111">
            <v>18</v>
          </cell>
          <cell r="M111">
            <v>0</v>
          </cell>
          <cell r="N111">
            <v>0</v>
          </cell>
          <cell r="O111">
            <v>0</v>
          </cell>
          <cell r="P111">
            <v>0</v>
          </cell>
          <cell r="Q111">
            <v>0</v>
          </cell>
          <cell r="R111">
            <v>18</v>
          </cell>
          <cell r="S111">
            <v>9</v>
          </cell>
          <cell r="T111">
            <v>9</v>
          </cell>
          <cell r="U111">
            <v>15096500</v>
          </cell>
          <cell r="V111">
            <v>0</v>
          </cell>
          <cell r="W111">
            <v>15096500</v>
          </cell>
          <cell r="X111">
            <v>18</v>
          </cell>
          <cell r="Y111">
            <v>9</v>
          </cell>
          <cell r="Z111">
            <v>9</v>
          </cell>
          <cell r="AA111">
            <v>15096500</v>
          </cell>
          <cell r="AB111">
            <v>0</v>
          </cell>
          <cell r="AC111">
            <v>15096500</v>
          </cell>
          <cell r="AD111">
            <v>13734882</v>
          </cell>
          <cell r="AE111">
            <v>0</v>
          </cell>
          <cell r="AF111">
            <v>13734882</v>
          </cell>
          <cell r="AG111">
            <v>1361618</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23</v>
          </cell>
          <cell r="AZ111" t="str">
            <v>pbl</v>
          </cell>
          <cell r="BA111" t="str">
            <v>Direktorat PBL</v>
          </cell>
        </row>
        <row r="112">
          <cell r="B112">
            <v>5493775</v>
          </cell>
          <cell r="C112" t="str">
            <v>PENATAAN BANGUNAN DAN LINGKUNGAN SULAWESI UTARA</v>
          </cell>
          <cell r="D112">
            <v>24549670</v>
          </cell>
          <cell r="E112">
            <v>10056166</v>
          </cell>
          <cell r="F112">
            <v>34605836</v>
          </cell>
          <cell r="G112">
            <v>10425861</v>
          </cell>
          <cell r="H112">
            <v>3360244</v>
          </cell>
          <cell r="I112">
            <v>13786105</v>
          </cell>
          <cell r="J112">
            <v>39.840000000000003</v>
          </cell>
          <cell r="K112">
            <v>47.74</v>
          </cell>
          <cell r="L112">
            <v>20</v>
          </cell>
          <cell r="M112">
            <v>0</v>
          </cell>
          <cell r="N112">
            <v>0</v>
          </cell>
          <cell r="O112">
            <v>0</v>
          </cell>
          <cell r="P112">
            <v>0</v>
          </cell>
          <cell r="Q112">
            <v>0</v>
          </cell>
          <cell r="R112">
            <v>20</v>
          </cell>
          <cell r="S112">
            <v>13</v>
          </cell>
          <cell r="T112">
            <v>7</v>
          </cell>
          <cell r="U112">
            <v>21693000</v>
          </cell>
          <cell r="V112">
            <v>0</v>
          </cell>
          <cell r="W112">
            <v>21693000</v>
          </cell>
          <cell r="X112">
            <v>20</v>
          </cell>
          <cell r="Y112">
            <v>13</v>
          </cell>
          <cell r="Z112">
            <v>7</v>
          </cell>
          <cell r="AA112">
            <v>21693000</v>
          </cell>
          <cell r="AB112">
            <v>0</v>
          </cell>
          <cell r="AC112">
            <v>21693000</v>
          </cell>
          <cell r="AD112">
            <v>18648541</v>
          </cell>
          <cell r="AE112">
            <v>0</v>
          </cell>
          <cell r="AF112">
            <v>18648541</v>
          </cell>
          <cell r="AG112">
            <v>3044459</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31</v>
          </cell>
          <cell r="AZ112" t="str">
            <v>pbl</v>
          </cell>
          <cell r="BA112" t="str">
            <v>Direktorat PBL</v>
          </cell>
        </row>
        <row r="113">
          <cell r="B113">
            <v>5493781</v>
          </cell>
          <cell r="C113" t="str">
            <v>PENATAAN BANGUNAN DAN LINGKUNGAN GORONTALO</v>
          </cell>
          <cell r="D113">
            <v>12525976</v>
          </cell>
          <cell r="E113">
            <v>3846443</v>
          </cell>
          <cell r="F113">
            <v>16372419</v>
          </cell>
          <cell r="G113">
            <v>4388889</v>
          </cell>
          <cell r="H113">
            <v>937874</v>
          </cell>
          <cell r="I113">
            <v>5326763</v>
          </cell>
          <cell r="J113">
            <v>32.53</v>
          </cell>
          <cell r="K113">
            <v>23.63</v>
          </cell>
          <cell r="L113">
            <v>5</v>
          </cell>
          <cell r="M113">
            <v>8</v>
          </cell>
          <cell r="N113">
            <v>0</v>
          </cell>
          <cell r="O113">
            <v>0</v>
          </cell>
          <cell r="P113">
            <v>0</v>
          </cell>
          <cell r="Q113">
            <v>0</v>
          </cell>
          <cell r="R113">
            <v>13</v>
          </cell>
          <cell r="S113">
            <v>9</v>
          </cell>
          <cell r="T113">
            <v>4</v>
          </cell>
          <cell r="U113">
            <v>9650000</v>
          </cell>
          <cell r="V113">
            <v>0</v>
          </cell>
          <cell r="W113">
            <v>9650000</v>
          </cell>
          <cell r="X113">
            <v>13</v>
          </cell>
          <cell r="Y113">
            <v>9</v>
          </cell>
          <cell r="Z113">
            <v>4</v>
          </cell>
          <cell r="AA113">
            <v>9650000</v>
          </cell>
          <cell r="AB113">
            <v>0</v>
          </cell>
          <cell r="AC113">
            <v>9650000</v>
          </cell>
          <cell r="AD113">
            <v>8391698</v>
          </cell>
          <cell r="AE113">
            <v>0</v>
          </cell>
          <cell r="AF113">
            <v>8391698</v>
          </cell>
          <cell r="AG113">
            <v>1258302</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19</v>
          </cell>
          <cell r="AZ113" t="str">
            <v>pbl</v>
          </cell>
          <cell r="BA113" t="str">
            <v>Direktorat PBL</v>
          </cell>
        </row>
        <row r="114">
          <cell r="B114">
            <v>5493790</v>
          </cell>
          <cell r="C114" t="str">
            <v>PENATAAN BANGUNAN DAN LINGKUNGAN SULAWESI TENGAH</v>
          </cell>
          <cell r="D114">
            <v>11548644</v>
          </cell>
          <cell r="E114">
            <v>2996309</v>
          </cell>
          <cell r="F114">
            <v>14544953</v>
          </cell>
          <cell r="G114">
            <v>3550543</v>
          </cell>
          <cell r="H114">
            <v>673750</v>
          </cell>
          <cell r="I114">
            <v>4224293</v>
          </cell>
          <cell r="J114">
            <v>29.04</v>
          </cell>
          <cell r="K114">
            <v>39.549999999999997</v>
          </cell>
          <cell r="L114">
            <v>11</v>
          </cell>
          <cell r="M114">
            <v>0</v>
          </cell>
          <cell r="N114">
            <v>0</v>
          </cell>
          <cell r="O114">
            <v>0</v>
          </cell>
          <cell r="P114">
            <v>0</v>
          </cell>
          <cell r="Q114">
            <v>0</v>
          </cell>
          <cell r="R114">
            <v>11</v>
          </cell>
          <cell r="S114">
            <v>7</v>
          </cell>
          <cell r="T114">
            <v>4</v>
          </cell>
          <cell r="U114">
            <v>8782500</v>
          </cell>
          <cell r="V114">
            <v>0</v>
          </cell>
          <cell r="W114">
            <v>8782500</v>
          </cell>
          <cell r="X114">
            <v>10</v>
          </cell>
          <cell r="Y114">
            <v>6</v>
          </cell>
          <cell r="Z114">
            <v>4</v>
          </cell>
          <cell r="AA114">
            <v>8632500</v>
          </cell>
          <cell r="AB114">
            <v>0</v>
          </cell>
          <cell r="AC114">
            <v>8632500</v>
          </cell>
          <cell r="AD114">
            <v>8448847</v>
          </cell>
          <cell r="AE114">
            <v>0</v>
          </cell>
          <cell r="AF114">
            <v>8448847</v>
          </cell>
          <cell r="AG114">
            <v>183654</v>
          </cell>
          <cell r="AH114">
            <v>0</v>
          </cell>
          <cell r="AI114">
            <v>0</v>
          </cell>
          <cell r="AJ114">
            <v>0</v>
          </cell>
          <cell r="AK114">
            <v>0</v>
          </cell>
          <cell r="AL114">
            <v>1</v>
          </cell>
          <cell r="AM114">
            <v>1</v>
          </cell>
          <cell r="AN114">
            <v>0</v>
          </cell>
          <cell r="AO114">
            <v>150000</v>
          </cell>
          <cell r="AP114">
            <v>1</v>
          </cell>
          <cell r="AQ114">
            <v>0</v>
          </cell>
          <cell r="AR114">
            <v>0</v>
          </cell>
          <cell r="AS114">
            <v>0</v>
          </cell>
          <cell r="AT114">
            <v>0</v>
          </cell>
          <cell r="AU114">
            <v>0</v>
          </cell>
          <cell r="AV114">
            <v>0</v>
          </cell>
          <cell r="AW114">
            <v>0</v>
          </cell>
          <cell r="AX114">
            <v>0</v>
          </cell>
          <cell r="AY114">
            <v>13</v>
          </cell>
          <cell r="AZ114" t="str">
            <v>pbl</v>
          </cell>
          <cell r="BA114" t="str">
            <v>Direktorat PBL</v>
          </cell>
        </row>
        <row r="115">
          <cell r="B115">
            <v>5493801</v>
          </cell>
          <cell r="C115" t="str">
            <v>PENATAAN BANGUNAN DAN LINGKUNGAN SULAWESI SELATAN</v>
          </cell>
          <cell r="D115">
            <v>22159590</v>
          </cell>
          <cell r="E115">
            <v>21897110</v>
          </cell>
          <cell r="F115">
            <v>44056700</v>
          </cell>
          <cell r="G115">
            <v>6296952</v>
          </cell>
          <cell r="H115">
            <v>10027064</v>
          </cell>
          <cell r="I115">
            <v>16324016</v>
          </cell>
          <cell r="J115">
            <v>37.049999999999997</v>
          </cell>
          <cell r="K115">
            <v>37.39</v>
          </cell>
          <cell r="L115">
            <v>21</v>
          </cell>
          <cell r="M115">
            <v>0</v>
          </cell>
          <cell r="N115">
            <v>0</v>
          </cell>
          <cell r="O115">
            <v>0</v>
          </cell>
          <cell r="P115">
            <v>0</v>
          </cell>
          <cell r="Q115">
            <v>0</v>
          </cell>
          <cell r="R115">
            <v>21</v>
          </cell>
          <cell r="S115">
            <v>10</v>
          </cell>
          <cell r="T115">
            <v>11</v>
          </cell>
          <cell r="U115">
            <v>19204000</v>
          </cell>
          <cell r="V115">
            <v>0</v>
          </cell>
          <cell r="W115">
            <v>19204000</v>
          </cell>
          <cell r="X115">
            <v>20</v>
          </cell>
          <cell r="Y115">
            <v>9</v>
          </cell>
          <cell r="Z115">
            <v>11</v>
          </cell>
          <cell r="AA115">
            <v>14552000</v>
          </cell>
          <cell r="AB115">
            <v>0</v>
          </cell>
          <cell r="AC115">
            <v>14552000</v>
          </cell>
          <cell r="AD115">
            <v>11402188</v>
          </cell>
          <cell r="AE115">
            <v>0</v>
          </cell>
          <cell r="AF115">
            <v>11402188</v>
          </cell>
          <cell r="AG115">
            <v>3149812</v>
          </cell>
          <cell r="AH115">
            <v>1</v>
          </cell>
          <cell r="AI115">
            <v>1</v>
          </cell>
          <cell r="AJ115">
            <v>0</v>
          </cell>
          <cell r="AK115">
            <v>4652000</v>
          </cell>
          <cell r="AL115">
            <v>0</v>
          </cell>
          <cell r="AM115">
            <v>0</v>
          </cell>
          <cell r="AN115">
            <v>0</v>
          </cell>
          <cell r="AO115">
            <v>0</v>
          </cell>
          <cell r="AP115">
            <v>0</v>
          </cell>
          <cell r="AQ115">
            <v>0</v>
          </cell>
          <cell r="AR115">
            <v>0</v>
          </cell>
          <cell r="AS115">
            <v>0</v>
          </cell>
          <cell r="AT115">
            <v>0</v>
          </cell>
          <cell r="AU115">
            <v>0</v>
          </cell>
          <cell r="AV115">
            <v>0</v>
          </cell>
          <cell r="AW115">
            <v>0</v>
          </cell>
          <cell r="AX115">
            <v>1</v>
          </cell>
          <cell r="AY115">
            <v>28</v>
          </cell>
          <cell r="AZ115" t="str">
            <v>pbl</v>
          </cell>
          <cell r="BA115" t="str">
            <v>Direktorat PBL</v>
          </cell>
        </row>
        <row r="116">
          <cell r="B116">
            <v>5493810</v>
          </cell>
          <cell r="C116" t="str">
            <v>PENATAAN BANGUNAN DAN LINGKUNGAN SULAWESI TENGGARA</v>
          </cell>
          <cell r="D116">
            <v>26017748</v>
          </cell>
          <cell r="E116">
            <v>4598647</v>
          </cell>
          <cell r="F116">
            <v>30616395</v>
          </cell>
          <cell r="G116">
            <v>17210303</v>
          </cell>
          <cell r="H116">
            <v>1032300</v>
          </cell>
          <cell r="I116">
            <v>18242603</v>
          </cell>
          <cell r="J116">
            <v>59.58</v>
          </cell>
          <cell r="K116">
            <v>61.14</v>
          </cell>
          <cell r="L116">
            <v>26</v>
          </cell>
          <cell r="M116">
            <v>0</v>
          </cell>
          <cell r="N116">
            <v>0</v>
          </cell>
          <cell r="O116">
            <v>0</v>
          </cell>
          <cell r="P116">
            <v>0</v>
          </cell>
          <cell r="Q116">
            <v>0</v>
          </cell>
          <cell r="R116">
            <v>26</v>
          </cell>
          <cell r="S116">
            <v>17</v>
          </cell>
          <cell r="T116">
            <v>9</v>
          </cell>
          <cell r="U116">
            <v>23145300</v>
          </cell>
          <cell r="V116">
            <v>0</v>
          </cell>
          <cell r="W116">
            <v>23145300</v>
          </cell>
          <cell r="X116">
            <v>26</v>
          </cell>
          <cell r="Y116">
            <v>17</v>
          </cell>
          <cell r="Z116">
            <v>9</v>
          </cell>
          <cell r="AA116">
            <v>23145300</v>
          </cell>
          <cell r="AB116">
            <v>0</v>
          </cell>
          <cell r="AC116">
            <v>23145300</v>
          </cell>
          <cell r="AD116">
            <v>22934359</v>
          </cell>
          <cell r="AE116">
            <v>0</v>
          </cell>
          <cell r="AF116">
            <v>22934359</v>
          </cell>
          <cell r="AG116">
            <v>210941</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36</v>
          </cell>
          <cell r="AZ116" t="str">
            <v>pbl</v>
          </cell>
          <cell r="BA116" t="str">
            <v>Direktorat PBL</v>
          </cell>
        </row>
        <row r="117">
          <cell r="B117">
            <v>5493826</v>
          </cell>
          <cell r="C117" t="str">
            <v>PENATAAN BANGUNAN DAN LINGKUNGAN BALI</v>
          </cell>
          <cell r="D117">
            <v>19763800</v>
          </cell>
          <cell r="E117">
            <v>5056343</v>
          </cell>
          <cell r="F117">
            <v>24820143</v>
          </cell>
          <cell r="G117">
            <v>8153602</v>
          </cell>
          <cell r="H117">
            <v>1512000</v>
          </cell>
          <cell r="I117">
            <v>9665602</v>
          </cell>
          <cell r="J117">
            <v>38.94</v>
          </cell>
          <cell r="K117">
            <v>35.76</v>
          </cell>
          <cell r="L117">
            <v>17</v>
          </cell>
          <cell r="M117">
            <v>1</v>
          </cell>
          <cell r="N117">
            <v>0</v>
          </cell>
          <cell r="O117">
            <v>0</v>
          </cell>
          <cell r="P117">
            <v>0</v>
          </cell>
          <cell r="Q117">
            <v>0</v>
          </cell>
          <cell r="R117">
            <v>18</v>
          </cell>
          <cell r="S117">
            <v>12</v>
          </cell>
          <cell r="T117">
            <v>6</v>
          </cell>
          <cell r="U117">
            <v>16679000</v>
          </cell>
          <cell r="V117">
            <v>0</v>
          </cell>
          <cell r="W117">
            <v>16679000</v>
          </cell>
          <cell r="X117">
            <v>18</v>
          </cell>
          <cell r="Y117">
            <v>12</v>
          </cell>
          <cell r="Z117">
            <v>6</v>
          </cell>
          <cell r="AA117">
            <v>16679000</v>
          </cell>
          <cell r="AB117">
            <v>0</v>
          </cell>
          <cell r="AC117">
            <v>16679000</v>
          </cell>
          <cell r="AD117">
            <v>13217399</v>
          </cell>
          <cell r="AE117">
            <v>0</v>
          </cell>
          <cell r="AF117">
            <v>13217399</v>
          </cell>
          <cell r="AG117">
            <v>3461601</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29</v>
          </cell>
          <cell r="AZ117" t="str">
            <v>pbl</v>
          </cell>
          <cell r="BA117" t="str">
            <v>Direktorat PBL</v>
          </cell>
        </row>
        <row r="118">
          <cell r="B118">
            <v>5493832</v>
          </cell>
          <cell r="C118" t="str">
            <v>PENATAAN BANGUNAN DAN LINGKUNGAN NUSA TENGGARA BARAT</v>
          </cell>
          <cell r="D118">
            <v>17939342</v>
          </cell>
          <cell r="E118">
            <v>13364511</v>
          </cell>
          <cell r="F118">
            <v>31303853</v>
          </cell>
          <cell r="G118">
            <v>4228084</v>
          </cell>
          <cell r="H118">
            <v>5476075</v>
          </cell>
          <cell r="I118">
            <v>9704159</v>
          </cell>
          <cell r="J118">
            <v>31</v>
          </cell>
          <cell r="K118">
            <v>33.86</v>
          </cell>
          <cell r="L118">
            <v>19</v>
          </cell>
          <cell r="M118">
            <v>0</v>
          </cell>
          <cell r="N118">
            <v>0</v>
          </cell>
          <cell r="O118">
            <v>0</v>
          </cell>
          <cell r="P118">
            <v>0</v>
          </cell>
          <cell r="Q118">
            <v>0</v>
          </cell>
          <cell r="R118">
            <v>19</v>
          </cell>
          <cell r="S118">
            <v>8</v>
          </cell>
          <cell r="T118">
            <v>11</v>
          </cell>
          <cell r="U118">
            <v>15412500</v>
          </cell>
          <cell r="V118">
            <v>0</v>
          </cell>
          <cell r="W118">
            <v>15412500</v>
          </cell>
          <cell r="X118">
            <v>17</v>
          </cell>
          <cell r="Y118">
            <v>7</v>
          </cell>
          <cell r="Z118">
            <v>10</v>
          </cell>
          <cell r="AA118">
            <v>13487500</v>
          </cell>
          <cell r="AB118">
            <v>0</v>
          </cell>
          <cell r="AC118">
            <v>13487500</v>
          </cell>
          <cell r="AD118">
            <v>10572399</v>
          </cell>
          <cell r="AE118">
            <v>0</v>
          </cell>
          <cell r="AF118">
            <v>10572399</v>
          </cell>
          <cell r="AG118">
            <v>2915101</v>
          </cell>
          <cell r="AH118">
            <v>0</v>
          </cell>
          <cell r="AI118">
            <v>0</v>
          </cell>
          <cell r="AJ118">
            <v>0</v>
          </cell>
          <cell r="AK118">
            <v>0</v>
          </cell>
          <cell r="AL118">
            <v>2</v>
          </cell>
          <cell r="AM118">
            <v>1</v>
          </cell>
          <cell r="AN118">
            <v>1</v>
          </cell>
          <cell r="AO118">
            <v>1925000</v>
          </cell>
          <cell r="AP118">
            <v>2</v>
          </cell>
          <cell r="AQ118">
            <v>0</v>
          </cell>
          <cell r="AR118">
            <v>0</v>
          </cell>
          <cell r="AS118">
            <v>0</v>
          </cell>
          <cell r="AT118">
            <v>0</v>
          </cell>
          <cell r="AU118">
            <v>0</v>
          </cell>
          <cell r="AV118">
            <v>0</v>
          </cell>
          <cell r="AW118">
            <v>2</v>
          </cell>
          <cell r="AX118">
            <v>1</v>
          </cell>
          <cell r="AY118">
            <v>23</v>
          </cell>
          <cell r="AZ118" t="str">
            <v>pbl</v>
          </cell>
          <cell r="BA118" t="str">
            <v>Direktorat PBL</v>
          </cell>
        </row>
        <row r="119">
          <cell r="B119">
            <v>5493841</v>
          </cell>
          <cell r="C119" t="str">
            <v>PENATAAN BANGUNAN DAN LINGKUNGAN NUSA TENGGARA TIMUR</v>
          </cell>
          <cell r="D119">
            <v>14121324</v>
          </cell>
          <cell r="E119">
            <v>4424956</v>
          </cell>
          <cell r="F119">
            <v>18546280</v>
          </cell>
          <cell r="G119">
            <v>4222657</v>
          </cell>
          <cell r="H119">
            <v>1950603</v>
          </cell>
          <cell r="I119">
            <v>6173260</v>
          </cell>
          <cell r="J119">
            <v>33.29</v>
          </cell>
          <cell r="K119">
            <v>37.35</v>
          </cell>
          <cell r="L119">
            <v>16</v>
          </cell>
          <cell r="M119">
            <v>0</v>
          </cell>
          <cell r="N119">
            <v>0</v>
          </cell>
          <cell r="O119">
            <v>0</v>
          </cell>
          <cell r="P119">
            <v>0</v>
          </cell>
          <cell r="Q119">
            <v>0</v>
          </cell>
          <cell r="R119">
            <v>16</v>
          </cell>
          <cell r="S119">
            <v>9</v>
          </cell>
          <cell r="T119">
            <v>7</v>
          </cell>
          <cell r="U119">
            <v>11470000</v>
          </cell>
          <cell r="V119">
            <v>0</v>
          </cell>
          <cell r="W119">
            <v>11470000</v>
          </cell>
          <cell r="X119">
            <v>13</v>
          </cell>
          <cell r="Y119">
            <v>6</v>
          </cell>
          <cell r="Z119">
            <v>7</v>
          </cell>
          <cell r="AA119">
            <v>8500000</v>
          </cell>
          <cell r="AB119">
            <v>0</v>
          </cell>
          <cell r="AC119">
            <v>8500000</v>
          </cell>
          <cell r="AD119">
            <v>8195726</v>
          </cell>
          <cell r="AE119">
            <v>0</v>
          </cell>
          <cell r="AF119">
            <v>8195726</v>
          </cell>
          <cell r="AG119">
            <v>304275</v>
          </cell>
          <cell r="AH119">
            <v>0</v>
          </cell>
          <cell r="AI119">
            <v>0</v>
          </cell>
          <cell r="AJ119">
            <v>0</v>
          </cell>
          <cell r="AK119">
            <v>0</v>
          </cell>
          <cell r="AL119">
            <v>3</v>
          </cell>
          <cell r="AM119">
            <v>3</v>
          </cell>
          <cell r="AN119">
            <v>0</v>
          </cell>
          <cell r="AO119">
            <v>2970000</v>
          </cell>
          <cell r="AP119">
            <v>3</v>
          </cell>
          <cell r="AQ119">
            <v>2</v>
          </cell>
          <cell r="AR119">
            <v>1</v>
          </cell>
          <cell r="AS119">
            <v>0</v>
          </cell>
          <cell r="AT119">
            <v>0</v>
          </cell>
          <cell r="AU119">
            <v>0</v>
          </cell>
          <cell r="AV119">
            <v>1</v>
          </cell>
          <cell r="AW119">
            <v>0</v>
          </cell>
          <cell r="AX119">
            <v>0</v>
          </cell>
          <cell r="AY119">
            <v>18</v>
          </cell>
          <cell r="AZ119" t="str">
            <v>pbl</v>
          </cell>
          <cell r="BA119" t="str">
            <v>Direktorat PBL</v>
          </cell>
        </row>
        <row r="120">
          <cell r="B120">
            <v>5493857</v>
          </cell>
          <cell r="C120" t="str">
            <v>PENATAAN BANGUNAN DAN LINGKUNGAN MALUKU</v>
          </cell>
          <cell r="D120">
            <v>14072422</v>
          </cell>
          <cell r="E120">
            <v>3409979</v>
          </cell>
          <cell r="F120">
            <v>17482401</v>
          </cell>
          <cell r="G120">
            <v>5511590</v>
          </cell>
          <cell r="H120">
            <v>1215900</v>
          </cell>
          <cell r="I120">
            <v>6727490</v>
          </cell>
          <cell r="J120">
            <v>38.479999999999997</v>
          </cell>
          <cell r="K120">
            <v>46.86</v>
          </cell>
          <cell r="L120">
            <v>14</v>
          </cell>
          <cell r="M120">
            <v>0</v>
          </cell>
          <cell r="N120">
            <v>0</v>
          </cell>
          <cell r="O120">
            <v>0</v>
          </cell>
          <cell r="P120">
            <v>0</v>
          </cell>
          <cell r="Q120">
            <v>0</v>
          </cell>
          <cell r="R120">
            <v>14</v>
          </cell>
          <cell r="S120">
            <v>7</v>
          </cell>
          <cell r="T120">
            <v>7</v>
          </cell>
          <cell r="U120">
            <v>11595000</v>
          </cell>
          <cell r="V120">
            <v>0</v>
          </cell>
          <cell r="W120">
            <v>11595000</v>
          </cell>
          <cell r="X120">
            <v>6</v>
          </cell>
          <cell r="Y120">
            <v>1</v>
          </cell>
          <cell r="Z120">
            <v>5</v>
          </cell>
          <cell r="AA120">
            <v>3770000</v>
          </cell>
          <cell r="AB120">
            <v>0</v>
          </cell>
          <cell r="AC120">
            <v>3770000</v>
          </cell>
          <cell r="AD120">
            <v>3664000</v>
          </cell>
          <cell r="AE120">
            <v>0</v>
          </cell>
          <cell r="AF120">
            <v>3664000</v>
          </cell>
          <cell r="AG120">
            <v>106000</v>
          </cell>
          <cell r="AH120">
            <v>0</v>
          </cell>
          <cell r="AI120">
            <v>0</v>
          </cell>
          <cell r="AJ120">
            <v>0</v>
          </cell>
          <cell r="AK120">
            <v>0</v>
          </cell>
          <cell r="AL120">
            <v>8</v>
          </cell>
          <cell r="AM120">
            <v>6</v>
          </cell>
          <cell r="AN120">
            <v>2</v>
          </cell>
          <cell r="AO120">
            <v>7825000</v>
          </cell>
          <cell r="AP120">
            <v>8</v>
          </cell>
          <cell r="AQ120">
            <v>0</v>
          </cell>
          <cell r="AR120">
            <v>0</v>
          </cell>
          <cell r="AS120">
            <v>0</v>
          </cell>
          <cell r="AT120">
            <v>0</v>
          </cell>
          <cell r="AU120">
            <v>0</v>
          </cell>
          <cell r="AV120">
            <v>0</v>
          </cell>
          <cell r="AW120">
            <v>0</v>
          </cell>
          <cell r="AX120">
            <v>0</v>
          </cell>
          <cell r="AY120">
            <v>21</v>
          </cell>
          <cell r="AZ120" t="str">
            <v>pbl</v>
          </cell>
          <cell r="BA120" t="str">
            <v>Direktorat PBL</v>
          </cell>
        </row>
        <row r="121">
          <cell r="B121">
            <v>5493863</v>
          </cell>
          <cell r="C121" t="str">
            <v>PENATAAN BANGUNAN DAN LINGKUNGAN MALUKU UTARA</v>
          </cell>
          <cell r="D121">
            <v>10828624</v>
          </cell>
          <cell r="E121">
            <v>5228045</v>
          </cell>
          <cell r="F121">
            <v>16056669</v>
          </cell>
          <cell r="G121">
            <v>7274328</v>
          </cell>
          <cell r="H121">
            <v>1789388</v>
          </cell>
          <cell r="I121">
            <v>9063716</v>
          </cell>
          <cell r="J121">
            <v>56.45</v>
          </cell>
          <cell r="K121">
            <v>55.1</v>
          </cell>
          <cell r="L121">
            <v>11</v>
          </cell>
          <cell r="M121">
            <v>0</v>
          </cell>
          <cell r="N121">
            <v>0</v>
          </cell>
          <cell r="O121">
            <v>0</v>
          </cell>
          <cell r="P121">
            <v>0</v>
          </cell>
          <cell r="Q121">
            <v>0</v>
          </cell>
          <cell r="R121">
            <v>11</v>
          </cell>
          <cell r="S121">
            <v>5</v>
          </cell>
          <cell r="T121">
            <v>6</v>
          </cell>
          <cell r="U121">
            <v>8495000</v>
          </cell>
          <cell r="V121">
            <v>0</v>
          </cell>
          <cell r="W121">
            <v>8495000</v>
          </cell>
          <cell r="X121">
            <v>11</v>
          </cell>
          <cell r="Y121">
            <v>5</v>
          </cell>
          <cell r="Z121">
            <v>6</v>
          </cell>
          <cell r="AA121">
            <v>8495000</v>
          </cell>
          <cell r="AB121">
            <v>0</v>
          </cell>
          <cell r="AC121">
            <v>8495000</v>
          </cell>
          <cell r="AD121">
            <v>8399549</v>
          </cell>
          <cell r="AE121">
            <v>0</v>
          </cell>
          <cell r="AF121">
            <v>8399549</v>
          </cell>
          <cell r="AG121">
            <v>95451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16</v>
          </cell>
          <cell r="AZ121" t="str">
            <v>pbl</v>
          </cell>
          <cell r="BA121" t="str">
            <v>Direktorat PBL</v>
          </cell>
        </row>
        <row r="122">
          <cell r="B122">
            <v>5493872</v>
          </cell>
          <cell r="C122" t="str">
            <v>PENATAAN BANGUNAN DAN LINGKUNGAN PAPUA</v>
          </cell>
          <cell r="D122">
            <v>12259246</v>
          </cell>
          <cell r="E122">
            <v>1793934</v>
          </cell>
          <cell r="F122">
            <v>14053180</v>
          </cell>
          <cell r="G122">
            <v>7300323</v>
          </cell>
          <cell r="H122">
            <v>591300</v>
          </cell>
          <cell r="I122">
            <v>7891623</v>
          </cell>
          <cell r="J122">
            <v>56.16</v>
          </cell>
          <cell r="K122">
            <v>65.489999999999995</v>
          </cell>
          <cell r="L122">
            <v>9</v>
          </cell>
          <cell r="M122">
            <v>0</v>
          </cell>
          <cell r="N122">
            <v>0</v>
          </cell>
          <cell r="O122">
            <v>0</v>
          </cell>
          <cell r="P122">
            <v>0</v>
          </cell>
          <cell r="Q122">
            <v>0</v>
          </cell>
          <cell r="R122">
            <v>9</v>
          </cell>
          <cell r="S122">
            <v>6</v>
          </cell>
          <cell r="T122">
            <v>3</v>
          </cell>
          <cell r="U122">
            <v>9519000</v>
          </cell>
          <cell r="V122">
            <v>0</v>
          </cell>
          <cell r="W122">
            <v>9519000</v>
          </cell>
          <cell r="X122">
            <v>9</v>
          </cell>
          <cell r="Y122">
            <v>6</v>
          </cell>
          <cell r="Z122">
            <v>3</v>
          </cell>
          <cell r="AA122">
            <v>9519000</v>
          </cell>
          <cell r="AB122">
            <v>0</v>
          </cell>
          <cell r="AC122">
            <v>9519000</v>
          </cell>
          <cell r="AD122">
            <v>9291718</v>
          </cell>
          <cell r="AE122">
            <v>0</v>
          </cell>
          <cell r="AF122">
            <v>9291718</v>
          </cell>
          <cell r="AG122">
            <v>227282</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15</v>
          </cell>
          <cell r="AZ122" t="str">
            <v>pbl</v>
          </cell>
          <cell r="BA122" t="str">
            <v>Direktorat PBL</v>
          </cell>
        </row>
        <row r="123">
          <cell r="B123">
            <v>5493888</v>
          </cell>
          <cell r="C123" t="str">
            <v>PENATAAN BANGUNAN DAN LINGKUNGAN PAPUA BARAT</v>
          </cell>
          <cell r="D123">
            <v>16911402</v>
          </cell>
          <cell r="E123">
            <v>1781167</v>
          </cell>
          <cell r="F123">
            <v>18692569</v>
          </cell>
          <cell r="G123">
            <v>15419420</v>
          </cell>
          <cell r="H123">
            <v>487905</v>
          </cell>
          <cell r="I123">
            <v>15907325</v>
          </cell>
          <cell r="J123">
            <v>85.1</v>
          </cell>
          <cell r="K123">
            <v>86.74</v>
          </cell>
          <cell r="L123">
            <v>15</v>
          </cell>
          <cell r="M123">
            <v>0</v>
          </cell>
          <cell r="N123">
            <v>0</v>
          </cell>
          <cell r="O123">
            <v>0</v>
          </cell>
          <cell r="P123">
            <v>0</v>
          </cell>
          <cell r="Q123">
            <v>0</v>
          </cell>
          <cell r="R123">
            <v>15</v>
          </cell>
          <cell r="S123">
            <v>11</v>
          </cell>
          <cell r="T123">
            <v>4</v>
          </cell>
          <cell r="U123">
            <v>14157500</v>
          </cell>
          <cell r="V123">
            <v>0</v>
          </cell>
          <cell r="W123">
            <v>14157500</v>
          </cell>
          <cell r="X123">
            <v>15</v>
          </cell>
          <cell r="Y123">
            <v>11</v>
          </cell>
          <cell r="Z123">
            <v>4</v>
          </cell>
          <cell r="AA123">
            <v>14157500</v>
          </cell>
          <cell r="AB123">
            <v>0</v>
          </cell>
          <cell r="AC123">
            <v>14157500</v>
          </cell>
          <cell r="AD123">
            <v>14111403</v>
          </cell>
          <cell r="AE123">
            <v>0</v>
          </cell>
          <cell r="AF123">
            <v>14111403</v>
          </cell>
          <cell r="AG123">
            <v>46097</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22</v>
          </cell>
          <cell r="AZ123" t="str">
            <v>pbl</v>
          </cell>
          <cell r="BA123" t="str">
            <v>Direktorat PBL</v>
          </cell>
        </row>
        <row r="124">
          <cell r="B124">
            <v>5441001</v>
          </cell>
          <cell r="C124" t="str">
            <v>PEMBINAAN PAMSIMAS</v>
          </cell>
          <cell r="D124">
            <v>18016403</v>
          </cell>
          <cell r="E124">
            <v>47119900</v>
          </cell>
          <cell r="F124">
            <v>65136303</v>
          </cell>
          <cell r="G124">
            <v>8647012</v>
          </cell>
          <cell r="H124">
            <v>7831461</v>
          </cell>
          <cell r="I124">
            <v>16478473</v>
          </cell>
          <cell r="J124">
            <v>25.3</v>
          </cell>
          <cell r="K124">
            <v>29.35</v>
          </cell>
          <cell r="L124">
            <v>6</v>
          </cell>
          <cell r="M124">
            <v>3</v>
          </cell>
          <cell r="N124">
            <v>2</v>
          </cell>
          <cell r="O124">
            <v>11200000</v>
          </cell>
          <cell r="P124">
            <v>11200000</v>
          </cell>
          <cell r="Q124">
            <v>22400000</v>
          </cell>
          <cell r="R124">
            <v>11</v>
          </cell>
          <cell r="S124">
            <v>0</v>
          </cell>
          <cell r="T124">
            <v>11</v>
          </cell>
          <cell r="U124">
            <v>14790000</v>
          </cell>
          <cell r="V124">
            <v>5613987</v>
          </cell>
          <cell r="W124">
            <v>20403987</v>
          </cell>
          <cell r="X124">
            <v>7</v>
          </cell>
          <cell r="Y124">
            <v>0</v>
          </cell>
          <cell r="Z124">
            <v>7</v>
          </cell>
          <cell r="AA124">
            <v>14290000</v>
          </cell>
          <cell r="AB124">
            <v>3278870</v>
          </cell>
          <cell r="AC124">
            <v>17568870</v>
          </cell>
          <cell r="AD124">
            <v>14039350</v>
          </cell>
          <cell r="AE124">
            <v>3243870</v>
          </cell>
          <cell r="AF124">
            <v>17283220</v>
          </cell>
          <cell r="AG124">
            <v>285650</v>
          </cell>
          <cell r="AH124">
            <v>0</v>
          </cell>
          <cell r="AI124">
            <v>0</v>
          </cell>
          <cell r="AJ124">
            <v>0</v>
          </cell>
          <cell r="AK124">
            <v>0</v>
          </cell>
          <cell r="AL124">
            <v>4</v>
          </cell>
          <cell r="AM124">
            <v>0</v>
          </cell>
          <cell r="AN124">
            <v>4</v>
          </cell>
          <cell r="AO124">
            <v>2835117</v>
          </cell>
          <cell r="AP124">
            <v>4</v>
          </cell>
          <cell r="AQ124">
            <v>0</v>
          </cell>
          <cell r="AR124">
            <v>0</v>
          </cell>
          <cell r="AS124">
            <v>0</v>
          </cell>
          <cell r="AT124">
            <v>0</v>
          </cell>
          <cell r="AU124">
            <v>0</v>
          </cell>
          <cell r="AV124">
            <v>0</v>
          </cell>
          <cell r="AW124">
            <v>0</v>
          </cell>
          <cell r="AX124">
            <v>0</v>
          </cell>
          <cell r="AY124">
            <v>9</v>
          </cell>
          <cell r="AZ124" t="str">
            <v>pam</v>
          </cell>
          <cell r="BA124" t="str">
            <v>Direktorat PAM</v>
          </cell>
        </row>
        <row r="125">
          <cell r="B125">
            <v>5448311</v>
          </cell>
          <cell r="C125" t="str">
            <v>Pengembangan Sistem Penyediaan Air Minum Strategis</v>
          </cell>
          <cell r="D125">
            <v>313374647</v>
          </cell>
          <cell r="E125">
            <v>200000</v>
          </cell>
          <cell r="F125">
            <v>313574647</v>
          </cell>
          <cell r="G125">
            <v>5322930</v>
          </cell>
          <cell r="H125">
            <v>0</v>
          </cell>
          <cell r="I125">
            <v>5322930</v>
          </cell>
          <cell r="J125">
            <v>1.7</v>
          </cell>
          <cell r="K125">
            <v>1.85</v>
          </cell>
          <cell r="L125">
            <v>51</v>
          </cell>
          <cell r="M125">
            <v>0</v>
          </cell>
          <cell r="N125">
            <v>1</v>
          </cell>
          <cell r="O125">
            <v>2120000</v>
          </cell>
          <cell r="P125">
            <v>2120000</v>
          </cell>
          <cell r="Q125">
            <v>4240000</v>
          </cell>
          <cell r="R125">
            <v>52</v>
          </cell>
          <cell r="S125">
            <v>40</v>
          </cell>
          <cell r="T125">
            <v>12</v>
          </cell>
          <cell r="U125">
            <v>310592148</v>
          </cell>
          <cell r="V125">
            <v>0</v>
          </cell>
          <cell r="W125">
            <v>310592148</v>
          </cell>
          <cell r="X125">
            <v>12</v>
          </cell>
          <cell r="Y125">
            <v>0</v>
          </cell>
          <cell r="Z125">
            <v>12</v>
          </cell>
          <cell r="AA125">
            <v>20700000</v>
          </cell>
          <cell r="AB125">
            <v>0</v>
          </cell>
          <cell r="AC125">
            <v>20700000</v>
          </cell>
          <cell r="AD125">
            <v>19412291</v>
          </cell>
          <cell r="AE125">
            <v>0</v>
          </cell>
          <cell r="AF125">
            <v>19412291</v>
          </cell>
          <cell r="AG125">
            <v>1287709</v>
          </cell>
          <cell r="AH125">
            <v>36</v>
          </cell>
          <cell r="AI125">
            <v>36</v>
          </cell>
          <cell r="AJ125">
            <v>0</v>
          </cell>
          <cell r="AK125">
            <v>238287188</v>
          </cell>
          <cell r="AL125">
            <v>4</v>
          </cell>
          <cell r="AM125">
            <v>4</v>
          </cell>
          <cell r="AN125">
            <v>0</v>
          </cell>
          <cell r="AO125">
            <v>51604960</v>
          </cell>
          <cell r="AP125">
            <v>4</v>
          </cell>
          <cell r="AQ125">
            <v>0</v>
          </cell>
          <cell r="AR125">
            <v>0</v>
          </cell>
          <cell r="AS125">
            <v>7</v>
          </cell>
          <cell r="AT125">
            <v>0</v>
          </cell>
          <cell r="AU125">
            <v>8</v>
          </cell>
          <cell r="AV125">
            <v>0</v>
          </cell>
          <cell r="AW125">
            <v>22</v>
          </cell>
          <cell r="AX125">
            <v>0</v>
          </cell>
          <cell r="AY125">
            <v>12</v>
          </cell>
          <cell r="AZ125" t="str">
            <v>pam</v>
          </cell>
          <cell r="BA125" t="str">
            <v>Direktorat PAM</v>
          </cell>
        </row>
        <row r="126">
          <cell r="B126">
            <v>5466178</v>
          </cell>
          <cell r="C126" t="str">
            <v>DIREKTORAT PENGEMBANGAN AIR MINUM</v>
          </cell>
          <cell r="D126">
            <v>85248526</v>
          </cell>
          <cell r="E126">
            <v>0</v>
          </cell>
          <cell r="F126">
            <v>85248526</v>
          </cell>
          <cell r="G126">
            <v>23862495</v>
          </cell>
          <cell r="H126">
            <v>0</v>
          </cell>
          <cell r="I126">
            <v>23862495</v>
          </cell>
          <cell r="J126">
            <v>27.99</v>
          </cell>
          <cell r="K126">
            <v>27.31</v>
          </cell>
          <cell r="L126">
            <v>26</v>
          </cell>
          <cell r="M126">
            <v>0</v>
          </cell>
          <cell r="N126">
            <v>0</v>
          </cell>
          <cell r="O126">
            <v>0</v>
          </cell>
          <cell r="P126">
            <v>0</v>
          </cell>
          <cell r="Q126">
            <v>0</v>
          </cell>
          <cell r="R126">
            <v>26</v>
          </cell>
          <cell r="S126">
            <v>0</v>
          </cell>
          <cell r="T126">
            <v>26</v>
          </cell>
          <cell r="U126">
            <v>53250000</v>
          </cell>
          <cell r="V126">
            <v>0</v>
          </cell>
          <cell r="W126">
            <v>53250000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26</v>
          </cell>
          <cell r="AM126">
            <v>0</v>
          </cell>
          <cell r="AN126">
            <v>26</v>
          </cell>
          <cell r="AO126">
            <v>53250000</v>
          </cell>
          <cell r="AP126">
            <v>26</v>
          </cell>
          <cell r="AQ126">
            <v>2</v>
          </cell>
          <cell r="AR126">
            <v>0</v>
          </cell>
          <cell r="AS126">
            <v>2</v>
          </cell>
          <cell r="AT126">
            <v>4</v>
          </cell>
          <cell r="AU126">
            <v>3</v>
          </cell>
          <cell r="AV126">
            <v>0</v>
          </cell>
          <cell r="AW126">
            <v>0</v>
          </cell>
          <cell r="AX126">
            <v>0</v>
          </cell>
          <cell r="AY126">
            <v>3</v>
          </cell>
          <cell r="AZ126" t="str">
            <v>pam</v>
          </cell>
          <cell r="BA126" t="str">
            <v>Direktorat PAM</v>
          </cell>
        </row>
        <row r="127">
          <cell r="B127">
            <v>5466235</v>
          </cell>
          <cell r="C127" t="str">
            <v>PENGEMBANGAN KINERJA PENGELOLAAN AIR MINUM SULAWESI BARAT</v>
          </cell>
          <cell r="D127">
            <v>36341000</v>
          </cell>
          <cell r="E127">
            <v>2751800</v>
          </cell>
          <cell r="F127">
            <v>39092800</v>
          </cell>
          <cell r="G127">
            <v>19716724</v>
          </cell>
          <cell r="H127">
            <v>806000</v>
          </cell>
          <cell r="I127">
            <v>20522724</v>
          </cell>
          <cell r="J127">
            <v>52.5</v>
          </cell>
          <cell r="K127">
            <v>62.42</v>
          </cell>
          <cell r="L127">
            <v>20</v>
          </cell>
          <cell r="M127">
            <v>0</v>
          </cell>
          <cell r="N127">
            <v>0</v>
          </cell>
          <cell r="O127">
            <v>0</v>
          </cell>
          <cell r="P127">
            <v>0</v>
          </cell>
          <cell r="Q127">
            <v>0</v>
          </cell>
          <cell r="R127">
            <v>20</v>
          </cell>
          <cell r="S127">
            <v>13</v>
          </cell>
          <cell r="T127">
            <v>7</v>
          </cell>
          <cell r="U127">
            <v>34315500</v>
          </cell>
          <cell r="V127">
            <v>0</v>
          </cell>
          <cell r="W127">
            <v>34315500</v>
          </cell>
          <cell r="X127">
            <v>20</v>
          </cell>
          <cell r="Y127">
            <v>13</v>
          </cell>
          <cell r="Z127">
            <v>7</v>
          </cell>
          <cell r="AA127">
            <v>34315500</v>
          </cell>
          <cell r="AB127">
            <v>0</v>
          </cell>
          <cell r="AC127">
            <v>34315500</v>
          </cell>
          <cell r="AD127">
            <v>33077095</v>
          </cell>
          <cell r="AE127">
            <v>0</v>
          </cell>
          <cell r="AF127">
            <v>33077095</v>
          </cell>
          <cell r="AG127">
            <v>1238405</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20</v>
          </cell>
          <cell r="AZ127" t="str">
            <v>pam</v>
          </cell>
          <cell r="BA127" t="str">
            <v>Direktorat PAM</v>
          </cell>
        </row>
        <row r="128">
          <cell r="B128">
            <v>5494931</v>
          </cell>
          <cell r="C128" t="str">
            <v>PENGEMBANGAN KINERJA PENGELOLAAN AIR MINUM SUMATERA UTARA</v>
          </cell>
          <cell r="D128">
            <v>73157000</v>
          </cell>
          <cell r="E128">
            <v>0</v>
          </cell>
          <cell r="F128">
            <v>73157000</v>
          </cell>
          <cell r="G128">
            <v>23442562</v>
          </cell>
          <cell r="H128">
            <v>0</v>
          </cell>
          <cell r="I128">
            <v>23442562</v>
          </cell>
          <cell r="J128">
            <v>32.04</v>
          </cell>
          <cell r="K128">
            <v>16.11</v>
          </cell>
          <cell r="L128">
            <v>27</v>
          </cell>
          <cell r="M128">
            <v>0</v>
          </cell>
          <cell r="N128">
            <v>0</v>
          </cell>
          <cell r="O128">
            <v>0</v>
          </cell>
          <cell r="P128">
            <v>0</v>
          </cell>
          <cell r="Q128">
            <v>0</v>
          </cell>
          <cell r="R128">
            <v>27</v>
          </cell>
          <cell r="S128">
            <v>21</v>
          </cell>
          <cell r="T128">
            <v>6</v>
          </cell>
          <cell r="U128">
            <v>71356645</v>
          </cell>
          <cell r="V128">
            <v>0</v>
          </cell>
          <cell r="W128">
            <v>71356645</v>
          </cell>
          <cell r="X128">
            <v>27</v>
          </cell>
          <cell r="Y128">
            <v>21</v>
          </cell>
          <cell r="Z128">
            <v>6</v>
          </cell>
          <cell r="AA128">
            <v>71356645</v>
          </cell>
          <cell r="AB128">
            <v>0</v>
          </cell>
          <cell r="AC128">
            <v>71356645</v>
          </cell>
          <cell r="AD128">
            <v>68111404</v>
          </cell>
          <cell r="AE128">
            <v>0</v>
          </cell>
          <cell r="AF128">
            <v>68111404</v>
          </cell>
          <cell r="AG128">
            <v>3245242</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28</v>
          </cell>
          <cell r="AZ128" t="str">
            <v>pam</v>
          </cell>
          <cell r="BA128" t="str">
            <v>Direktorat PAM</v>
          </cell>
        </row>
        <row r="129">
          <cell r="B129">
            <v>5494993</v>
          </cell>
          <cell r="C129" t="str">
            <v>PENGEMBANGAN KINERJA PENGELOLAAN AIR MINUM SUMATERA BARAT</v>
          </cell>
          <cell r="D129">
            <v>78997000</v>
          </cell>
          <cell r="E129">
            <v>15358200</v>
          </cell>
          <cell r="F129">
            <v>94355200</v>
          </cell>
          <cell r="G129">
            <v>23642569</v>
          </cell>
          <cell r="H129">
            <v>4726038</v>
          </cell>
          <cell r="I129">
            <v>28368607</v>
          </cell>
          <cell r="J129">
            <v>30.07</v>
          </cell>
          <cell r="K129">
            <v>31.16</v>
          </cell>
          <cell r="L129">
            <v>17</v>
          </cell>
          <cell r="M129">
            <v>0</v>
          </cell>
          <cell r="N129">
            <v>2</v>
          </cell>
          <cell r="O129">
            <v>9898000</v>
          </cell>
          <cell r="P129">
            <v>9898000</v>
          </cell>
          <cell r="Q129">
            <v>19796000</v>
          </cell>
          <cell r="R129">
            <v>19</v>
          </cell>
          <cell r="S129">
            <v>11</v>
          </cell>
          <cell r="T129">
            <v>8</v>
          </cell>
          <cell r="U129">
            <v>74276050</v>
          </cell>
          <cell r="V129">
            <v>1748000</v>
          </cell>
          <cell r="W129">
            <v>76024050</v>
          </cell>
          <cell r="X129">
            <v>19</v>
          </cell>
          <cell r="Y129">
            <v>11</v>
          </cell>
          <cell r="Z129">
            <v>8</v>
          </cell>
          <cell r="AA129">
            <v>74276050</v>
          </cell>
          <cell r="AB129">
            <v>1748000</v>
          </cell>
          <cell r="AC129">
            <v>76024050</v>
          </cell>
          <cell r="AD129">
            <v>70460037</v>
          </cell>
          <cell r="AE129">
            <v>1748000</v>
          </cell>
          <cell r="AF129">
            <v>72208037</v>
          </cell>
          <cell r="AG129">
            <v>3816014</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20</v>
          </cell>
          <cell r="AZ129" t="str">
            <v>pam</v>
          </cell>
          <cell r="BA129" t="str">
            <v>Direktorat PAM</v>
          </cell>
        </row>
        <row r="130">
          <cell r="B130">
            <v>5495044</v>
          </cell>
          <cell r="C130" t="str">
            <v>PENGEMBANGAN KINERJA PENGELOLAAN AIR MINUM RIAU</v>
          </cell>
          <cell r="D130">
            <v>52114000</v>
          </cell>
          <cell r="E130">
            <v>1450000</v>
          </cell>
          <cell r="F130">
            <v>53564000</v>
          </cell>
          <cell r="G130">
            <v>15017674</v>
          </cell>
          <cell r="H130">
            <v>1289753</v>
          </cell>
          <cell r="I130">
            <v>16307427</v>
          </cell>
          <cell r="J130">
            <v>30.44</v>
          </cell>
          <cell r="K130">
            <v>33.22</v>
          </cell>
          <cell r="L130">
            <v>16</v>
          </cell>
          <cell r="M130">
            <v>0</v>
          </cell>
          <cell r="N130">
            <v>0</v>
          </cell>
          <cell r="O130">
            <v>0</v>
          </cell>
          <cell r="P130">
            <v>0</v>
          </cell>
          <cell r="Q130">
            <v>0</v>
          </cell>
          <cell r="R130">
            <v>16</v>
          </cell>
          <cell r="S130">
            <v>11</v>
          </cell>
          <cell r="T130">
            <v>5</v>
          </cell>
          <cell r="U130">
            <v>41590816</v>
          </cell>
          <cell r="V130">
            <v>0</v>
          </cell>
          <cell r="W130">
            <v>41590816</v>
          </cell>
          <cell r="X130">
            <v>15</v>
          </cell>
          <cell r="Y130">
            <v>10</v>
          </cell>
          <cell r="Z130">
            <v>5</v>
          </cell>
          <cell r="AA130">
            <v>40137230</v>
          </cell>
          <cell r="AB130">
            <v>0</v>
          </cell>
          <cell r="AC130">
            <v>40137230</v>
          </cell>
          <cell r="AD130">
            <v>36031368</v>
          </cell>
          <cell r="AE130">
            <v>0</v>
          </cell>
          <cell r="AF130">
            <v>36031368</v>
          </cell>
          <cell r="AG130">
            <v>4105862</v>
          </cell>
          <cell r="AH130">
            <v>1</v>
          </cell>
          <cell r="AI130">
            <v>1</v>
          </cell>
          <cell r="AJ130">
            <v>0</v>
          </cell>
          <cell r="AK130">
            <v>1453586</v>
          </cell>
          <cell r="AL130">
            <v>0</v>
          </cell>
          <cell r="AM130">
            <v>0</v>
          </cell>
          <cell r="AN130">
            <v>0</v>
          </cell>
          <cell r="AO130">
            <v>0</v>
          </cell>
          <cell r="AP130">
            <v>0</v>
          </cell>
          <cell r="AQ130">
            <v>0</v>
          </cell>
          <cell r="AR130">
            <v>0</v>
          </cell>
          <cell r="AS130">
            <v>0</v>
          </cell>
          <cell r="AT130">
            <v>0</v>
          </cell>
          <cell r="AU130">
            <v>1</v>
          </cell>
          <cell r="AV130">
            <v>0</v>
          </cell>
          <cell r="AW130">
            <v>0</v>
          </cell>
          <cell r="AX130">
            <v>0</v>
          </cell>
          <cell r="AY130">
            <v>15</v>
          </cell>
          <cell r="AZ130" t="str">
            <v>pam</v>
          </cell>
          <cell r="BA130" t="str">
            <v>Direktorat PAM</v>
          </cell>
        </row>
        <row r="131">
          <cell r="B131">
            <v>5495081</v>
          </cell>
          <cell r="C131" t="str">
            <v>PENGEMBANGAN KINERJA PENGELOLAAN AIR MINUM JAMBI</v>
          </cell>
          <cell r="D131">
            <v>39718000</v>
          </cell>
          <cell r="E131">
            <v>0</v>
          </cell>
          <cell r="F131">
            <v>39718000</v>
          </cell>
          <cell r="G131">
            <v>15324417</v>
          </cell>
          <cell r="H131">
            <v>0</v>
          </cell>
          <cell r="I131">
            <v>15324417</v>
          </cell>
          <cell r="J131">
            <v>38.58</v>
          </cell>
          <cell r="K131">
            <v>42.97</v>
          </cell>
          <cell r="L131">
            <v>15</v>
          </cell>
          <cell r="M131">
            <v>0</v>
          </cell>
          <cell r="N131">
            <v>0</v>
          </cell>
          <cell r="O131">
            <v>0</v>
          </cell>
          <cell r="P131">
            <v>0</v>
          </cell>
          <cell r="Q131">
            <v>0</v>
          </cell>
          <cell r="R131">
            <v>15</v>
          </cell>
          <cell r="S131">
            <v>9</v>
          </cell>
          <cell r="T131">
            <v>6</v>
          </cell>
          <cell r="U131">
            <v>38597435</v>
          </cell>
          <cell r="V131">
            <v>0</v>
          </cell>
          <cell r="W131">
            <v>38597435</v>
          </cell>
          <cell r="X131">
            <v>14</v>
          </cell>
          <cell r="Y131">
            <v>8</v>
          </cell>
          <cell r="Z131">
            <v>6</v>
          </cell>
          <cell r="AA131">
            <v>33437795</v>
          </cell>
          <cell r="AB131">
            <v>0</v>
          </cell>
          <cell r="AC131">
            <v>33437795</v>
          </cell>
          <cell r="AD131">
            <v>30170037</v>
          </cell>
          <cell r="AE131">
            <v>0</v>
          </cell>
          <cell r="AF131">
            <v>30170037</v>
          </cell>
          <cell r="AG131">
            <v>3267758</v>
          </cell>
          <cell r="AH131">
            <v>0</v>
          </cell>
          <cell r="AI131">
            <v>0</v>
          </cell>
          <cell r="AJ131">
            <v>0</v>
          </cell>
          <cell r="AK131">
            <v>0</v>
          </cell>
          <cell r="AL131">
            <v>1</v>
          </cell>
          <cell r="AM131">
            <v>1</v>
          </cell>
          <cell r="AN131">
            <v>0</v>
          </cell>
          <cell r="AO131">
            <v>5159640</v>
          </cell>
          <cell r="AP131">
            <v>1</v>
          </cell>
          <cell r="AQ131">
            <v>0</v>
          </cell>
          <cell r="AR131">
            <v>0</v>
          </cell>
          <cell r="AS131">
            <v>0</v>
          </cell>
          <cell r="AT131">
            <v>0</v>
          </cell>
          <cell r="AU131">
            <v>0</v>
          </cell>
          <cell r="AV131">
            <v>0</v>
          </cell>
          <cell r="AW131">
            <v>0</v>
          </cell>
          <cell r="AX131">
            <v>0</v>
          </cell>
          <cell r="AY131">
            <v>15</v>
          </cell>
          <cell r="AZ131" t="str">
            <v>pam</v>
          </cell>
          <cell r="BA131" t="str">
            <v>Direktorat PAM</v>
          </cell>
        </row>
        <row r="132">
          <cell r="B132">
            <v>5495163</v>
          </cell>
          <cell r="C132" t="str">
            <v>PENGEMBANGAN KINERJA PENGELOLAAN AIR MINUM SUMATERA SELATAN</v>
          </cell>
          <cell r="D132">
            <v>74717000</v>
          </cell>
          <cell r="E132">
            <v>2011000</v>
          </cell>
          <cell r="F132">
            <v>76728000</v>
          </cell>
          <cell r="G132">
            <v>26874755</v>
          </cell>
          <cell r="H132">
            <v>620541</v>
          </cell>
          <cell r="I132">
            <v>27495296</v>
          </cell>
          <cell r="J132">
            <v>35.83</v>
          </cell>
          <cell r="K132">
            <v>39.299999999999997</v>
          </cell>
          <cell r="L132">
            <v>20</v>
          </cell>
          <cell r="M132">
            <v>0</v>
          </cell>
          <cell r="N132">
            <v>2</v>
          </cell>
          <cell r="O132">
            <v>1350000</v>
          </cell>
          <cell r="P132">
            <v>1350000</v>
          </cell>
          <cell r="Q132">
            <v>2700000</v>
          </cell>
          <cell r="R132">
            <v>22</v>
          </cell>
          <cell r="S132">
            <v>14</v>
          </cell>
          <cell r="T132">
            <v>8</v>
          </cell>
          <cell r="U132">
            <v>61161300</v>
          </cell>
          <cell r="V132">
            <v>2011000</v>
          </cell>
          <cell r="W132">
            <v>63172300</v>
          </cell>
          <cell r="X132">
            <v>22</v>
          </cell>
          <cell r="Y132">
            <v>14</v>
          </cell>
          <cell r="Z132">
            <v>8</v>
          </cell>
          <cell r="AA132">
            <v>61161300</v>
          </cell>
          <cell r="AB132">
            <v>2011000</v>
          </cell>
          <cell r="AC132">
            <v>63172300</v>
          </cell>
          <cell r="AD132">
            <v>58284317</v>
          </cell>
          <cell r="AE132">
            <v>2011000</v>
          </cell>
          <cell r="AF132">
            <v>60295317</v>
          </cell>
          <cell r="AG132">
            <v>2876983</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22</v>
          </cell>
          <cell r="AZ132" t="str">
            <v>pam</v>
          </cell>
          <cell r="BA132" t="str">
            <v>Direktorat PAM</v>
          </cell>
        </row>
        <row r="133">
          <cell r="B133">
            <v>5495220</v>
          </cell>
          <cell r="C133" t="str">
            <v>PENGEMBANGAN KINERJA PENGELOLAAN AIR MINUM LAMPUNG</v>
          </cell>
          <cell r="D133">
            <v>57680000</v>
          </cell>
          <cell r="E133">
            <v>0</v>
          </cell>
          <cell r="F133">
            <v>57680000</v>
          </cell>
          <cell r="G133">
            <v>30069590</v>
          </cell>
          <cell r="H133">
            <v>0</v>
          </cell>
          <cell r="I133">
            <v>30069590</v>
          </cell>
          <cell r="J133">
            <v>52.13</v>
          </cell>
          <cell r="K133">
            <v>67.760000000000005</v>
          </cell>
          <cell r="L133">
            <v>22</v>
          </cell>
          <cell r="M133">
            <v>0</v>
          </cell>
          <cell r="N133">
            <v>0</v>
          </cell>
          <cell r="O133">
            <v>0</v>
          </cell>
          <cell r="P133">
            <v>0</v>
          </cell>
          <cell r="Q133">
            <v>0</v>
          </cell>
          <cell r="R133">
            <v>22</v>
          </cell>
          <cell r="S133">
            <v>16</v>
          </cell>
          <cell r="T133">
            <v>6</v>
          </cell>
          <cell r="U133">
            <v>56462900</v>
          </cell>
          <cell r="V133">
            <v>0</v>
          </cell>
          <cell r="W133">
            <v>56462900</v>
          </cell>
          <cell r="X133">
            <v>22</v>
          </cell>
          <cell r="Y133">
            <v>16</v>
          </cell>
          <cell r="Z133">
            <v>6</v>
          </cell>
          <cell r="AA133">
            <v>56462900</v>
          </cell>
          <cell r="AB133">
            <v>0</v>
          </cell>
          <cell r="AC133">
            <v>56462900</v>
          </cell>
          <cell r="AD133">
            <v>50827228</v>
          </cell>
          <cell r="AE133">
            <v>0</v>
          </cell>
          <cell r="AF133">
            <v>50827228</v>
          </cell>
          <cell r="AG133">
            <v>5635672</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24</v>
          </cell>
          <cell r="AZ133" t="str">
            <v>pam</v>
          </cell>
          <cell r="BA133" t="str">
            <v>Direktorat PAM</v>
          </cell>
        </row>
        <row r="134">
          <cell r="B134">
            <v>5495260</v>
          </cell>
          <cell r="C134" t="str">
            <v>PENGEMBANGAN KINERJA PENGELOLAAN AIR MINUM BENGKULU</v>
          </cell>
          <cell r="D134">
            <v>40696000</v>
          </cell>
          <cell r="E134">
            <v>0</v>
          </cell>
          <cell r="F134">
            <v>40696000</v>
          </cell>
          <cell r="G134">
            <v>24445744</v>
          </cell>
          <cell r="H134">
            <v>0</v>
          </cell>
          <cell r="I134">
            <v>24445744</v>
          </cell>
          <cell r="J134">
            <v>60.07</v>
          </cell>
          <cell r="K134">
            <v>53.86</v>
          </cell>
          <cell r="L134">
            <v>27</v>
          </cell>
          <cell r="M134">
            <v>0</v>
          </cell>
          <cell r="N134">
            <v>0</v>
          </cell>
          <cell r="O134">
            <v>0</v>
          </cell>
          <cell r="P134">
            <v>0</v>
          </cell>
          <cell r="Q134">
            <v>0</v>
          </cell>
          <cell r="R134">
            <v>27</v>
          </cell>
          <cell r="S134">
            <v>21</v>
          </cell>
          <cell r="T134">
            <v>6</v>
          </cell>
          <cell r="U134">
            <v>39351000</v>
          </cell>
          <cell r="V134">
            <v>0</v>
          </cell>
          <cell r="W134">
            <v>39351000</v>
          </cell>
          <cell r="X134">
            <v>27</v>
          </cell>
          <cell r="Y134">
            <v>21</v>
          </cell>
          <cell r="Z134">
            <v>6</v>
          </cell>
          <cell r="AA134">
            <v>39351000</v>
          </cell>
          <cell r="AB134">
            <v>0</v>
          </cell>
          <cell r="AC134">
            <v>39351000</v>
          </cell>
          <cell r="AD134">
            <v>38702363</v>
          </cell>
          <cell r="AE134">
            <v>0</v>
          </cell>
          <cell r="AF134">
            <v>38702363</v>
          </cell>
          <cell r="AG134">
            <v>648637</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27</v>
          </cell>
          <cell r="AZ134" t="str">
            <v>pam</v>
          </cell>
          <cell r="BA134" t="str">
            <v>Direktorat PAM</v>
          </cell>
        </row>
        <row r="135">
          <cell r="B135">
            <v>5495302</v>
          </cell>
          <cell r="C135" t="str">
            <v>PENGEMBANGAN KINERJA PENGELOLAAN AIR MINUM BANGKA BELITUNG</v>
          </cell>
          <cell r="D135">
            <v>59223000</v>
          </cell>
          <cell r="E135">
            <v>0</v>
          </cell>
          <cell r="F135">
            <v>59223000</v>
          </cell>
          <cell r="G135">
            <v>25903814</v>
          </cell>
          <cell r="H135">
            <v>0</v>
          </cell>
          <cell r="I135">
            <v>25903814</v>
          </cell>
          <cell r="J135">
            <v>43.74</v>
          </cell>
          <cell r="K135">
            <v>50.52</v>
          </cell>
          <cell r="L135">
            <v>28</v>
          </cell>
          <cell r="M135">
            <v>0</v>
          </cell>
          <cell r="N135">
            <v>0</v>
          </cell>
          <cell r="O135">
            <v>0</v>
          </cell>
          <cell r="P135">
            <v>0</v>
          </cell>
          <cell r="Q135">
            <v>0</v>
          </cell>
          <cell r="R135">
            <v>28</v>
          </cell>
          <cell r="S135">
            <v>20</v>
          </cell>
          <cell r="T135">
            <v>8</v>
          </cell>
          <cell r="U135">
            <v>57643935</v>
          </cell>
          <cell r="V135">
            <v>0</v>
          </cell>
          <cell r="W135">
            <v>57643935</v>
          </cell>
          <cell r="X135">
            <v>27</v>
          </cell>
          <cell r="Y135">
            <v>20</v>
          </cell>
          <cell r="Z135">
            <v>7</v>
          </cell>
          <cell r="AA135">
            <v>57359360</v>
          </cell>
          <cell r="AB135">
            <v>0</v>
          </cell>
          <cell r="AC135">
            <v>57359360</v>
          </cell>
          <cell r="AD135">
            <v>52783014</v>
          </cell>
          <cell r="AE135">
            <v>0</v>
          </cell>
          <cell r="AF135">
            <v>52783014</v>
          </cell>
          <cell r="AG135">
            <v>4576346</v>
          </cell>
          <cell r="AH135">
            <v>0</v>
          </cell>
          <cell r="AI135">
            <v>0</v>
          </cell>
          <cell r="AJ135">
            <v>0</v>
          </cell>
          <cell r="AK135">
            <v>0</v>
          </cell>
          <cell r="AL135">
            <v>1</v>
          </cell>
          <cell r="AM135">
            <v>0</v>
          </cell>
          <cell r="AN135">
            <v>1</v>
          </cell>
          <cell r="AO135">
            <v>284575</v>
          </cell>
          <cell r="AP135">
            <v>1</v>
          </cell>
          <cell r="AQ135">
            <v>0</v>
          </cell>
          <cell r="AR135">
            <v>0</v>
          </cell>
          <cell r="AS135">
            <v>0</v>
          </cell>
          <cell r="AT135">
            <v>0</v>
          </cell>
          <cell r="AU135">
            <v>0</v>
          </cell>
          <cell r="AV135">
            <v>0</v>
          </cell>
          <cell r="AW135">
            <v>0</v>
          </cell>
          <cell r="AX135">
            <v>0</v>
          </cell>
          <cell r="AY135">
            <v>28</v>
          </cell>
          <cell r="AZ135" t="str">
            <v>pam</v>
          </cell>
          <cell r="BA135" t="str">
            <v>Direktorat PAM</v>
          </cell>
        </row>
        <row r="136">
          <cell r="B136">
            <v>5495364</v>
          </cell>
          <cell r="C136" t="str">
            <v>PENGEMBANGAN KINERJA PENGELOLAAN AIR MINUM PROVINSI KEPULAUAN RIAU</v>
          </cell>
          <cell r="D136">
            <v>40595000</v>
          </cell>
          <cell r="E136">
            <v>0</v>
          </cell>
          <cell r="F136">
            <v>40595000</v>
          </cell>
          <cell r="G136">
            <v>12471557</v>
          </cell>
          <cell r="H136">
            <v>0</v>
          </cell>
          <cell r="I136">
            <v>12471557</v>
          </cell>
          <cell r="J136">
            <v>30.72</v>
          </cell>
          <cell r="K136">
            <v>23.07</v>
          </cell>
          <cell r="L136">
            <v>17</v>
          </cell>
          <cell r="M136">
            <v>0</v>
          </cell>
          <cell r="N136">
            <v>0</v>
          </cell>
          <cell r="O136">
            <v>0</v>
          </cell>
          <cell r="P136">
            <v>0</v>
          </cell>
          <cell r="Q136">
            <v>0</v>
          </cell>
          <cell r="R136">
            <v>17</v>
          </cell>
          <cell r="S136">
            <v>11</v>
          </cell>
          <cell r="T136">
            <v>6</v>
          </cell>
          <cell r="U136">
            <v>38878802</v>
          </cell>
          <cell r="V136">
            <v>0</v>
          </cell>
          <cell r="W136">
            <v>38878802</v>
          </cell>
          <cell r="X136">
            <v>17</v>
          </cell>
          <cell r="Y136">
            <v>11</v>
          </cell>
          <cell r="Z136">
            <v>6</v>
          </cell>
          <cell r="AA136">
            <v>38878802</v>
          </cell>
          <cell r="AB136">
            <v>0</v>
          </cell>
          <cell r="AC136">
            <v>38878802</v>
          </cell>
          <cell r="AD136">
            <v>34137930</v>
          </cell>
          <cell r="AE136">
            <v>0</v>
          </cell>
          <cell r="AF136">
            <v>34137930</v>
          </cell>
          <cell r="AG136">
            <v>4740872</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17</v>
          </cell>
          <cell r="AZ136" t="str">
            <v>pam</v>
          </cell>
          <cell r="BA136" t="str">
            <v>Direktorat PAM</v>
          </cell>
        </row>
        <row r="137">
          <cell r="B137">
            <v>5495596</v>
          </cell>
          <cell r="C137" t="str">
            <v>PENGEMBANGAN KINERJA PENGELOLAAN AIR MINUM JAWA BARAT</v>
          </cell>
          <cell r="D137">
            <v>104372000</v>
          </cell>
          <cell r="E137">
            <v>1546000</v>
          </cell>
          <cell r="F137">
            <v>105918000</v>
          </cell>
          <cell r="G137">
            <v>36044339</v>
          </cell>
          <cell r="H137">
            <v>554575</v>
          </cell>
          <cell r="I137">
            <v>36598914</v>
          </cell>
          <cell r="J137">
            <v>34.549999999999997</v>
          </cell>
          <cell r="K137">
            <v>48.38</v>
          </cell>
          <cell r="L137">
            <v>26</v>
          </cell>
          <cell r="M137">
            <v>0</v>
          </cell>
          <cell r="N137">
            <v>2</v>
          </cell>
          <cell r="O137">
            <v>6079000</v>
          </cell>
          <cell r="P137">
            <v>6079000</v>
          </cell>
          <cell r="Q137">
            <v>12158000</v>
          </cell>
          <cell r="R137">
            <v>28</v>
          </cell>
          <cell r="S137">
            <v>19</v>
          </cell>
          <cell r="T137">
            <v>9</v>
          </cell>
          <cell r="U137">
            <v>98487825</v>
          </cell>
          <cell r="V137">
            <v>844000</v>
          </cell>
          <cell r="W137">
            <v>99331825</v>
          </cell>
          <cell r="X137">
            <v>27</v>
          </cell>
          <cell r="Y137">
            <v>18</v>
          </cell>
          <cell r="Z137">
            <v>9</v>
          </cell>
          <cell r="AA137">
            <v>94137825</v>
          </cell>
          <cell r="AB137">
            <v>844000</v>
          </cell>
          <cell r="AC137">
            <v>94981825</v>
          </cell>
          <cell r="AD137">
            <v>75511696</v>
          </cell>
          <cell r="AE137">
            <v>844000</v>
          </cell>
          <cell r="AF137">
            <v>76355696</v>
          </cell>
          <cell r="AG137">
            <v>18626129</v>
          </cell>
          <cell r="AH137">
            <v>1</v>
          </cell>
          <cell r="AI137">
            <v>1</v>
          </cell>
          <cell r="AJ137">
            <v>0</v>
          </cell>
          <cell r="AK137">
            <v>4350000</v>
          </cell>
          <cell r="AL137">
            <v>0</v>
          </cell>
          <cell r="AM137">
            <v>0</v>
          </cell>
          <cell r="AN137">
            <v>0</v>
          </cell>
          <cell r="AO137">
            <v>0</v>
          </cell>
          <cell r="AP137">
            <v>0</v>
          </cell>
          <cell r="AQ137">
            <v>1</v>
          </cell>
          <cell r="AR137">
            <v>0</v>
          </cell>
          <cell r="AS137">
            <v>0</v>
          </cell>
          <cell r="AT137">
            <v>0</v>
          </cell>
          <cell r="AU137">
            <v>0</v>
          </cell>
          <cell r="AV137">
            <v>0</v>
          </cell>
          <cell r="AW137">
            <v>0</v>
          </cell>
          <cell r="AX137">
            <v>0</v>
          </cell>
          <cell r="AY137">
            <v>27</v>
          </cell>
          <cell r="AZ137" t="str">
            <v>pam</v>
          </cell>
          <cell r="BA137" t="str">
            <v>Direktorat PAM</v>
          </cell>
        </row>
        <row r="138">
          <cell r="B138">
            <v>5495684</v>
          </cell>
          <cell r="C138" t="str">
            <v>PENGEMBANGAN KINERJA PENGELOLAAN AIR MINUM JAWA TENGAH</v>
          </cell>
          <cell r="D138">
            <v>150311000</v>
          </cell>
          <cell r="E138">
            <v>6961000</v>
          </cell>
          <cell r="F138">
            <v>157272000</v>
          </cell>
          <cell r="G138">
            <v>69488073</v>
          </cell>
          <cell r="H138">
            <v>2435367</v>
          </cell>
          <cell r="I138">
            <v>71923440</v>
          </cell>
          <cell r="J138">
            <v>45.73</v>
          </cell>
          <cell r="K138">
            <v>59.02</v>
          </cell>
          <cell r="L138">
            <v>130</v>
          </cell>
          <cell r="M138">
            <v>0</v>
          </cell>
          <cell r="N138">
            <v>0</v>
          </cell>
          <cell r="O138">
            <v>0</v>
          </cell>
          <cell r="P138">
            <v>0</v>
          </cell>
          <cell r="Q138">
            <v>0</v>
          </cell>
          <cell r="R138">
            <v>130</v>
          </cell>
          <cell r="S138">
            <v>103</v>
          </cell>
          <cell r="T138">
            <v>27</v>
          </cell>
          <cell r="U138">
            <v>130145132</v>
          </cell>
          <cell r="V138">
            <v>2605000</v>
          </cell>
          <cell r="W138">
            <v>132750132</v>
          </cell>
          <cell r="X138">
            <v>130</v>
          </cell>
          <cell r="Y138">
            <v>103</v>
          </cell>
          <cell r="Z138">
            <v>27</v>
          </cell>
          <cell r="AA138">
            <v>130145132</v>
          </cell>
          <cell r="AB138">
            <v>2605000</v>
          </cell>
          <cell r="AC138">
            <v>132750132</v>
          </cell>
          <cell r="AD138">
            <v>116576022</v>
          </cell>
          <cell r="AE138">
            <v>2603850</v>
          </cell>
          <cell r="AF138">
            <v>119179872</v>
          </cell>
          <cell r="AG138">
            <v>13570261</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133</v>
          </cell>
          <cell r="AZ138" t="str">
            <v>pam</v>
          </cell>
          <cell r="BA138" t="str">
            <v>Direktorat PAM</v>
          </cell>
        </row>
        <row r="139">
          <cell r="B139">
            <v>5495741</v>
          </cell>
          <cell r="C139" t="str">
            <v>PENGEMBANGAN KINERJA PENGELOLAAN AIR MINUM D.I. YOGYAKARTA</v>
          </cell>
          <cell r="D139">
            <v>43676000</v>
          </cell>
          <cell r="E139">
            <v>0</v>
          </cell>
          <cell r="F139">
            <v>43676000</v>
          </cell>
          <cell r="G139">
            <v>16173212</v>
          </cell>
          <cell r="H139">
            <v>0</v>
          </cell>
          <cell r="I139">
            <v>16173212</v>
          </cell>
          <cell r="J139">
            <v>37.03</v>
          </cell>
          <cell r="K139">
            <v>51.25</v>
          </cell>
          <cell r="L139">
            <v>46</v>
          </cell>
          <cell r="M139">
            <v>0</v>
          </cell>
          <cell r="N139">
            <v>0</v>
          </cell>
          <cell r="O139">
            <v>0</v>
          </cell>
          <cell r="P139">
            <v>0</v>
          </cell>
          <cell r="Q139">
            <v>0</v>
          </cell>
          <cell r="R139">
            <v>46</v>
          </cell>
          <cell r="S139">
            <v>43</v>
          </cell>
          <cell r="T139">
            <v>3</v>
          </cell>
          <cell r="U139">
            <v>41907675</v>
          </cell>
          <cell r="V139">
            <v>0</v>
          </cell>
          <cell r="W139">
            <v>41907675</v>
          </cell>
          <cell r="X139">
            <v>45</v>
          </cell>
          <cell r="Y139">
            <v>43</v>
          </cell>
          <cell r="Z139">
            <v>2</v>
          </cell>
          <cell r="AA139">
            <v>41207675</v>
          </cell>
          <cell r="AB139">
            <v>0</v>
          </cell>
          <cell r="AC139">
            <v>41207675</v>
          </cell>
          <cell r="AD139">
            <v>33874320</v>
          </cell>
          <cell r="AE139">
            <v>0</v>
          </cell>
          <cell r="AF139">
            <v>33874320</v>
          </cell>
          <cell r="AG139">
            <v>7333355</v>
          </cell>
          <cell r="AH139">
            <v>1</v>
          </cell>
          <cell r="AI139">
            <v>0</v>
          </cell>
          <cell r="AJ139">
            <v>1</v>
          </cell>
          <cell r="AK139">
            <v>700000</v>
          </cell>
          <cell r="AL139">
            <v>0</v>
          </cell>
          <cell r="AM139">
            <v>0</v>
          </cell>
          <cell r="AN139">
            <v>0</v>
          </cell>
          <cell r="AO139">
            <v>0</v>
          </cell>
          <cell r="AP139">
            <v>0</v>
          </cell>
          <cell r="AQ139">
            <v>0</v>
          </cell>
          <cell r="AR139">
            <v>0</v>
          </cell>
          <cell r="AS139">
            <v>0</v>
          </cell>
          <cell r="AT139">
            <v>0</v>
          </cell>
          <cell r="AU139">
            <v>0</v>
          </cell>
          <cell r="AV139">
            <v>0</v>
          </cell>
          <cell r="AW139">
            <v>0</v>
          </cell>
          <cell r="AX139">
            <v>1</v>
          </cell>
          <cell r="AY139">
            <v>45</v>
          </cell>
          <cell r="AZ139" t="str">
            <v>pam</v>
          </cell>
          <cell r="BA139" t="str">
            <v>Direktorat PAM</v>
          </cell>
        </row>
        <row r="140">
          <cell r="B140">
            <v>5495817</v>
          </cell>
          <cell r="C140" t="str">
            <v>PENGEMBANGAN KINERJA PENGELOLAAN AIR MINUM JAWA TIMUR</v>
          </cell>
          <cell r="D140">
            <v>272928000</v>
          </cell>
          <cell r="E140">
            <v>511000</v>
          </cell>
          <cell r="F140">
            <v>273439000</v>
          </cell>
          <cell r="G140">
            <v>98774349</v>
          </cell>
          <cell r="H140">
            <v>247920</v>
          </cell>
          <cell r="I140">
            <v>99022269</v>
          </cell>
          <cell r="J140">
            <v>36.21</v>
          </cell>
          <cell r="K140">
            <v>34.29</v>
          </cell>
          <cell r="L140">
            <v>42</v>
          </cell>
          <cell r="M140">
            <v>0</v>
          </cell>
          <cell r="N140">
            <v>1</v>
          </cell>
          <cell r="O140">
            <v>0</v>
          </cell>
          <cell r="P140">
            <v>0</v>
          </cell>
          <cell r="Q140">
            <v>0</v>
          </cell>
          <cell r="R140">
            <v>43</v>
          </cell>
          <cell r="S140">
            <v>38</v>
          </cell>
          <cell r="T140">
            <v>5</v>
          </cell>
          <cell r="U140">
            <v>269995560</v>
          </cell>
          <cell r="V140">
            <v>511000</v>
          </cell>
          <cell r="W140">
            <v>270506560</v>
          </cell>
          <cell r="X140">
            <v>43</v>
          </cell>
          <cell r="Y140">
            <v>38</v>
          </cell>
          <cell r="Z140">
            <v>5</v>
          </cell>
          <cell r="AA140">
            <v>269995560</v>
          </cell>
          <cell r="AB140">
            <v>511000</v>
          </cell>
          <cell r="AC140">
            <v>270506560</v>
          </cell>
          <cell r="AD140">
            <v>232197732</v>
          </cell>
          <cell r="AE140">
            <v>511000</v>
          </cell>
          <cell r="AF140">
            <v>232708732</v>
          </cell>
          <cell r="AG140">
            <v>37797828</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43</v>
          </cell>
          <cell r="AZ140" t="str">
            <v>pam</v>
          </cell>
          <cell r="BA140" t="str">
            <v>Direktorat PAM</v>
          </cell>
        </row>
        <row r="141">
          <cell r="B141">
            <v>5495879</v>
          </cell>
          <cell r="C141" t="str">
            <v>PENGEMBANGAN KINERJA PENGELOLAAN AIR MINUM KALIMANTAN BARAT</v>
          </cell>
          <cell r="D141">
            <v>81764000</v>
          </cell>
          <cell r="E141">
            <v>0</v>
          </cell>
          <cell r="F141">
            <v>81764000</v>
          </cell>
          <cell r="G141">
            <v>17438508</v>
          </cell>
          <cell r="H141">
            <v>0</v>
          </cell>
          <cell r="I141">
            <v>17438508</v>
          </cell>
          <cell r="J141">
            <v>21.33</v>
          </cell>
          <cell r="K141">
            <v>10.78</v>
          </cell>
          <cell r="L141">
            <v>37</v>
          </cell>
          <cell r="M141">
            <v>0</v>
          </cell>
          <cell r="N141">
            <v>0</v>
          </cell>
          <cell r="O141">
            <v>0</v>
          </cell>
          <cell r="P141">
            <v>0</v>
          </cell>
          <cell r="Q141">
            <v>0</v>
          </cell>
          <cell r="R141">
            <v>37</v>
          </cell>
          <cell r="S141">
            <v>29</v>
          </cell>
          <cell r="T141">
            <v>8</v>
          </cell>
          <cell r="U141">
            <v>80331470</v>
          </cell>
          <cell r="V141">
            <v>0</v>
          </cell>
          <cell r="W141">
            <v>80331470</v>
          </cell>
          <cell r="X141">
            <v>10</v>
          </cell>
          <cell r="Y141">
            <v>8</v>
          </cell>
          <cell r="Z141">
            <v>2</v>
          </cell>
          <cell r="AA141">
            <v>29906556</v>
          </cell>
          <cell r="AB141">
            <v>0</v>
          </cell>
          <cell r="AC141">
            <v>29906556</v>
          </cell>
          <cell r="AD141">
            <v>28953388</v>
          </cell>
          <cell r="AE141">
            <v>0</v>
          </cell>
          <cell r="AF141">
            <v>28953388</v>
          </cell>
          <cell r="AG141">
            <v>953168</v>
          </cell>
          <cell r="AH141">
            <v>0</v>
          </cell>
          <cell r="AI141">
            <v>0</v>
          </cell>
          <cell r="AJ141">
            <v>0</v>
          </cell>
          <cell r="AK141">
            <v>0</v>
          </cell>
          <cell r="AL141">
            <v>27</v>
          </cell>
          <cell r="AM141">
            <v>21</v>
          </cell>
          <cell r="AN141">
            <v>6</v>
          </cell>
          <cell r="AO141">
            <v>50424914</v>
          </cell>
          <cell r="AP141">
            <v>27</v>
          </cell>
          <cell r="AQ141">
            <v>0</v>
          </cell>
          <cell r="AR141">
            <v>0</v>
          </cell>
          <cell r="AS141">
            <v>0</v>
          </cell>
          <cell r="AT141">
            <v>0</v>
          </cell>
          <cell r="AU141">
            <v>0</v>
          </cell>
          <cell r="AV141">
            <v>0</v>
          </cell>
          <cell r="AW141">
            <v>0</v>
          </cell>
          <cell r="AX141">
            <v>0</v>
          </cell>
          <cell r="AY141">
            <v>37</v>
          </cell>
          <cell r="AZ141" t="str">
            <v>pam</v>
          </cell>
          <cell r="BA141" t="str">
            <v>Direktorat PAM</v>
          </cell>
        </row>
        <row r="142">
          <cell r="B142">
            <v>5495920</v>
          </cell>
          <cell r="C142" t="str">
            <v>PENGEMBANGAN KINERJA PENGELOLAAN AIR MINUM KALIMANTAN TENGAH</v>
          </cell>
          <cell r="D142">
            <v>53801000</v>
          </cell>
          <cell r="E142">
            <v>0</v>
          </cell>
          <cell r="F142">
            <v>53801000</v>
          </cell>
          <cell r="G142">
            <v>15454423</v>
          </cell>
          <cell r="H142">
            <v>0</v>
          </cell>
          <cell r="I142">
            <v>15454423</v>
          </cell>
          <cell r="J142">
            <v>28.73</v>
          </cell>
          <cell r="K142">
            <v>23.88</v>
          </cell>
          <cell r="L142">
            <v>28</v>
          </cell>
          <cell r="M142">
            <v>0</v>
          </cell>
          <cell r="N142">
            <v>1</v>
          </cell>
          <cell r="O142">
            <v>900000</v>
          </cell>
          <cell r="P142">
            <v>900000</v>
          </cell>
          <cell r="Q142">
            <v>1800000</v>
          </cell>
          <cell r="R142">
            <v>29</v>
          </cell>
          <cell r="S142">
            <v>20</v>
          </cell>
          <cell r="T142">
            <v>9</v>
          </cell>
          <cell r="U142">
            <v>52417390</v>
          </cell>
          <cell r="V142">
            <v>0</v>
          </cell>
          <cell r="W142">
            <v>52417390</v>
          </cell>
          <cell r="X142">
            <v>29</v>
          </cell>
          <cell r="Y142">
            <v>20</v>
          </cell>
          <cell r="Z142">
            <v>9</v>
          </cell>
          <cell r="AA142">
            <v>52417390</v>
          </cell>
          <cell r="AB142">
            <v>0</v>
          </cell>
          <cell r="AC142">
            <v>52417390</v>
          </cell>
          <cell r="AD142">
            <v>44999882</v>
          </cell>
          <cell r="AE142">
            <v>0</v>
          </cell>
          <cell r="AF142">
            <v>44999882</v>
          </cell>
          <cell r="AG142">
            <v>7417508</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30</v>
          </cell>
          <cell r="AZ142" t="str">
            <v>pam</v>
          </cell>
          <cell r="BA142" t="str">
            <v>Direktorat PAM</v>
          </cell>
        </row>
        <row r="143">
          <cell r="B143">
            <v>5495967</v>
          </cell>
          <cell r="C143" t="str">
            <v>PENGEMBANGAN KINERJA PENGELOLAAN AIR MINUM KALIMANTAN SELATAN</v>
          </cell>
          <cell r="D143">
            <v>45969000</v>
          </cell>
          <cell r="E143">
            <v>4367200</v>
          </cell>
          <cell r="F143">
            <v>50336200</v>
          </cell>
          <cell r="G143">
            <v>19577436</v>
          </cell>
          <cell r="H143">
            <v>823486</v>
          </cell>
          <cell r="I143">
            <v>20400922</v>
          </cell>
          <cell r="J143">
            <v>40.53</v>
          </cell>
          <cell r="K143">
            <v>49.69</v>
          </cell>
          <cell r="L143">
            <v>19</v>
          </cell>
          <cell r="M143">
            <v>0</v>
          </cell>
          <cell r="N143">
            <v>0</v>
          </cell>
          <cell r="O143">
            <v>0</v>
          </cell>
          <cell r="P143">
            <v>0</v>
          </cell>
          <cell r="Q143">
            <v>0</v>
          </cell>
          <cell r="R143">
            <v>19</v>
          </cell>
          <cell r="S143">
            <v>11</v>
          </cell>
          <cell r="T143">
            <v>8</v>
          </cell>
          <cell r="U143">
            <v>34372880</v>
          </cell>
          <cell r="V143">
            <v>0</v>
          </cell>
          <cell r="W143">
            <v>34372880</v>
          </cell>
          <cell r="X143">
            <v>19</v>
          </cell>
          <cell r="Y143">
            <v>11</v>
          </cell>
          <cell r="Z143">
            <v>8</v>
          </cell>
          <cell r="AA143">
            <v>34372880</v>
          </cell>
          <cell r="AB143">
            <v>0</v>
          </cell>
          <cell r="AC143">
            <v>34372880</v>
          </cell>
          <cell r="AD143">
            <v>29621849</v>
          </cell>
          <cell r="AE143">
            <v>0</v>
          </cell>
          <cell r="AF143">
            <v>29621849</v>
          </cell>
          <cell r="AG143">
            <v>4751031</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19</v>
          </cell>
          <cell r="AZ143" t="str">
            <v>pam</v>
          </cell>
          <cell r="BA143" t="str">
            <v>Direktorat PAM</v>
          </cell>
        </row>
        <row r="144">
          <cell r="B144">
            <v>5496002</v>
          </cell>
          <cell r="C144" t="str">
            <v>PENGEMBANGAN KINERJA PENGELOLAAN AIR MINUM KALIMANTAN TIMUR</v>
          </cell>
          <cell r="D144">
            <v>71457000</v>
          </cell>
          <cell r="E144">
            <v>0</v>
          </cell>
          <cell r="F144">
            <v>71457000</v>
          </cell>
          <cell r="G144">
            <v>26919298</v>
          </cell>
          <cell r="H144">
            <v>0</v>
          </cell>
          <cell r="I144">
            <v>26919298</v>
          </cell>
          <cell r="J144">
            <v>37.67</v>
          </cell>
          <cell r="K144">
            <v>43.78</v>
          </cell>
          <cell r="L144">
            <v>23</v>
          </cell>
          <cell r="M144">
            <v>0</v>
          </cell>
          <cell r="N144">
            <v>0</v>
          </cell>
          <cell r="O144">
            <v>0</v>
          </cell>
          <cell r="P144">
            <v>0</v>
          </cell>
          <cell r="Q144">
            <v>0</v>
          </cell>
          <cell r="R144">
            <v>23</v>
          </cell>
          <cell r="S144">
            <v>16</v>
          </cell>
          <cell r="T144">
            <v>7</v>
          </cell>
          <cell r="U144">
            <v>69793450</v>
          </cell>
          <cell r="V144">
            <v>0</v>
          </cell>
          <cell r="W144">
            <v>69793450</v>
          </cell>
          <cell r="X144">
            <v>23</v>
          </cell>
          <cell r="Y144">
            <v>16</v>
          </cell>
          <cell r="Z144">
            <v>7</v>
          </cell>
          <cell r="AA144">
            <v>69793450</v>
          </cell>
          <cell r="AB144">
            <v>0</v>
          </cell>
          <cell r="AC144">
            <v>69793450</v>
          </cell>
          <cell r="AD144">
            <v>65123703</v>
          </cell>
          <cell r="AE144">
            <v>0</v>
          </cell>
          <cell r="AF144">
            <v>65123703</v>
          </cell>
          <cell r="AG144">
            <v>4669747</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23</v>
          </cell>
          <cell r="AZ144" t="str">
            <v>pam</v>
          </cell>
          <cell r="BA144" t="str">
            <v>Direktorat PAM</v>
          </cell>
        </row>
        <row r="145">
          <cell r="B145">
            <v>5496055</v>
          </cell>
          <cell r="C145" t="str">
            <v>PENGEMBANGAN KINERJA PENGELOLAAN AIR MINUM BANTEN</v>
          </cell>
          <cell r="D145">
            <v>39917000</v>
          </cell>
          <cell r="E145">
            <v>324000</v>
          </cell>
          <cell r="F145">
            <v>40241000</v>
          </cell>
          <cell r="G145">
            <v>18844027</v>
          </cell>
          <cell r="H145">
            <v>186000</v>
          </cell>
          <cell r="I145">
            <v>19030027</v>
          </cell>
          <cell r="J145">
            <v>47.29</v>
          </cell>
          <cell r="K145">
            <v>63.08</v>
          </cell>
          <cell r="L145">
            <v>29</v>
          </cell>
          <cell r="M145">
            <v>0</v>
          </cell>
          <cell r="N145">
            <v>0</v>
          </cell>
          <cell r="O145">
            <v>0</v>
          </cell>
          <cell r="P145">
            <v>0</v>
          </cell>
          <cell r="Q145">
            <v>0</v>
          </cell>
          <cell r="R145">
            <v>29</v>
          </cell>
          <cell r="S145">
            <v>23</v>
          </cell>
          <cell r="T145">
            <v>6</v>
          </cell>
          <cell r="U145">
            <v>37169775</v>
          </cell>
          <cell r="V145">
            <v>0</v>
          </cell>
          <cell r="W145">
            <v>37169775</v>
          </cell>
          <cell r="X145">
            <v>29</v>
          </cell>
          <cell r="Y145">
            <v>23</v>
          </cell>
          <cell r="Z145">
            <v>6</v>
          </cell>
          <cell r="AA145">
            <v>37169775</v>
          </cell>
          <cell r="AB145">
            <v>0</v>
          </cell>
          <cell r="AC145">
            <v>37169775</v>
          </cell>
          <cell r="AD145">
            <v>34937161</v>
          </cell>
          <cell r="AE145">
            <v>0</v>
          </cell>
          <cell r="AF145">
            <v>34937161</v>
          </cell>
          <cell r="AG145">
            <v>2232614</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29</v>
          </cell>
          <cell r="AZ145" t="str">
            <v>pam</v>
          </cell>
          <cell r="BA145" t="str">
            <v>Direktorat PAM</v>
          </cell>
        </row>
        <row r="146">
          <cell r="B146">
            <v>5496112</v>
          </cell>
          <cell r="C146" t="str">
            <v>PENGEMBANGAN KINERJA PENGELOLAAN AIR MINUM SULAWESI UTARA</v>
          </cell>
          <cell r="D146">
            <v>67306000</v>
          </cell>
          <cell r="E146">
            <v>0</v>
          </cell>
          <cell r="F146">
            <v>67306000</v>
          </cell>
          <cell r="G146">
            <v>17729653</v>
          </cell>
          <cell r="H146">
            <v>0</v>
          </cell>
          <cell r="I146">
            <v>17729653</v>
          </cell>
          <cell r="J146">
            <v>26.34</v>
          </cell>
          <cell r="K146">
            <v>24.29</v>
          </cell>
          <cell r="L146">
            <v>25</v>
          </cell>
          <cell r="M146">
            <v>0</v>
          </cell>
          <cell r="N146">
            <v>0</v>
          </cell>
          <cell r="O146">
            <v>0</v>
          </cell>
          <cell r="P146">
            <v>0</v>
          </cell>
          <cell r="Q146">
            <v>0</v>
          </cell>
          <cell r="R146">
            <v>25</v>
          </cell>
          <cell r="S146">
            <v>17</v>
          </cell>
          <cell r="T146">
            <v>8</v>
          </cell>
          <cell r="U146">
            <v>65491361</v>
          </cell>
          <cell r="V146">
            <v>0</v>
          </cell>
          <cell r="W146">
            <v>65491361</v>
          </cell>
          <cell r="X146">
            <v>23</v>
          </cell>
          <cell r="Y146">
            <v>17</v>
          </cell>
          <cell r="Z146">
            <v>6</v>
          </cell>
          <cell r="AA146">
            <v>64641361</v>
          </cell>
          <cell r="AB146">
            <v>0</v>
          </cell>
          <cell r="AC146">
            <v>64641361</v>
          </cell>
          <cell r="AD146">
            <v>62029509</v>
          </cell>
          <cell r="AE146">
            <v>0</v>
          </cell>
          <cell r="AF146">
            <v>62029509</v>
          </cell>
          <cell r="AG146">
            <v>2611852</v>
          </cell>
          <cell r="AH146">
            <v>2</v>
          </cell>
          <cell r="AI146">
            <v>0</v>
          </cell>
          <cell r="AJ146">
            <v>2</v>
          </cell>
          <cell r="AK146">
            <v>850000</v>
          </cell>
          <cell r="AL146">
            <v>0</v>
          </cell>
          <cell r="AM146">
            <v>0</v>
          </cell>
          <cell r="AN146">
            <v>0</v>
          </cell>
          <cell r="AO146">
            <v>0</v>
          </cell>
          <cell r="AP146">
            <v>0</v>
          </cell>
          <cell r="AQ146">
            <v>0</v>
          </cell>
          <cell r="AR146">
            <v>0</v>
          </cell>
          <cell r="AS146">
            <v>0</v>
          </cell>
          <cell r="AT146">
            <v>0</v>
          </cell>
          <cell r="AU146">
            <v>0</v>
          </cell>
          <cell r="AV146">
            <v>0</v>
          </cell>
          <cell r="AW146">
            <v>0</v>
          </cell>
          <cell r="AX146">
            <v>2</v>
          </cell>
          <cell r="AY146">
            <v>23</v>
          </cell>
          <cell r="AZ146" t="str">
            <v>pam</v>
          </cell>
          <cell r="BA146" t="str">
            <v>Direktorat PAM</v>
          </cell>
        </row>
        <row r="147">
          <cell r="B147">
            <v>5496174</v>
          </cell>
          <cell r="C147" t="str">
            <v>PENGEMBANGAN KINERJA PENGELOLAAN AIR MINUM SULAWESI TENGAH</v>
          </cell>
          <cell r="D147">
            <v>72926000</v>
          </cell>
          <cell r="E147">
            <v>7159000</v>
          </cell>
          <cell r="F147">
            <v>80085000</v>
          </cell>
          <cell r="G147">
            <v>21462145</v>
          </cell>
          <cell r="H147">
            <v>1722750</v>
          </cell>
          <cell r="I147">
            <v>23184895</v>
          </cell>
          <cell r="J147">
            <v>28.95</v>
          </cell>
          <cell r="K147">
            <v>35.08</v>
          </cell>
          <cell r="L147">
            <v>17</v>
          </cell>
          <cell r="M147">
            <v>1</v>
          </cell>
          <cell r="N147">
            <v>1</v>
          </cell>
          <cell r="O147">
            <v>4350000</v>
          </cell>
          <cell r="P147">
            <v>4350000</v>
          </cell>
          <cell r="Q147">
            <v>8700000</v>
          </cell>
          <cell r="R147">
            <v>19</v>
          </cell>
          <cell r="S147">
            <v>13</v>
          </cell>
          <cell r="T147">
            <v>6</v>
          </cell>
          <cell r="U147">
            <v>68093765</v>
          </cell>
          <cell r="V147">
            <v>0</v>
          </cell>
          <cell r="W147">
            <v>68093765</v>
          </cell>
          <cell r="X147">
            <v>19</v>
          </cell>
          <cell r="Y147">
            <v>13</v>
          </cell>
          <cell r="Z147">
            <v>6</v>
          </cell>
          <cell r="AA147">
            <v>68093765</v>
          </cell>
          <cell r="AB147">
            <v>0</v>
          </cell>
          <cell r="AC147">
            <v>68093765</v>
          </cell>
          <cell r="AD147">
            <v>67466940</v>
          </cell>
          <cell r="AE147">
            <v>0</v>
          </cell>
          <cell r="AF147">
            <v>67466940</v>
          </cell>
          <cell r="AG147">
            <v>626825</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19</v>
          </cell>
          <cell r="AZ147" t="str">
            <v>pam</v>
          </cell>
          <cell r="BA147" t="str">
            <v>Direktorat PAM</v>
          </cell>
        </row>
        <row r="148">
          <cell r="B148">
            <v>5496240</v>
          </cell>
          <cell r="C148" t="str">
            <v>PENGEMBANGAN KINERJA PENGELOLAAN AIR MINUM SULAWESI SELATAN</v>
          </cell>
          <cell r="D148">
            <v>100556000</v>
          </cell>
          <cell r="E148">
            <v>8406200</v>
          </cell>
          <cell r="F148">
            <v>108962200</v>
          </cell>
          <cell r="G148">
            <v>36933678</v>
          </cell>
          <cell r="H148">
            <v>1794000</v>
          </cell>
          <cell r="I148">
            <v>38727678</v>
          </cell>
          <cell r="J148">
            <v>35.54</v>
          </cell>
          <cell r="K148">
            <v>40.049999999999997</v>
          </cell>
          <cell r="L148">
            <v>24</v>
          </cell>
          <cell r="M148">
            <v>0</v>
          </cell>
          <cell r="N148">
            <v>1</v>
          </cell>
          <cell r="O148">
            <v>6350376</v>
          </cell>
          <cell r="P148">
            <v>6350376</v>
          </cell>
          <cell r="Q148">
            <v>12700752</v>
          </cell>
          <cell r="R148">
            <v>25</v>
          </cell>
          <cell r="S148">
            <v>17</v>
          </cell>
          <cell r="T148">
            <v>8</v>
          </cell>
          <cell r="U148">
            <v>96073906</v>
          </cell>
          <cell r="V148">
            <v>1697000</v>
          </cell>
          <cell r="W148">
            <v>97770906</v>
          </cell>
          <cell r="X148">
            <v>25</v>
          </cell>
          <cell r="Y148">
            <v>17</v>
          </cell>
          <cell r="Z148">
            <v>8</v>
          </cell>
          <cell r="AA148">
            <v>96073906</v>
          </cell>
          <cell r="AB148">
            <v>1697000</v>
          </cell>
          <cell r="AC148">
            <v>97770906</v>
          </cell>
          <cell r="AD148">
            <v>90948852</v>
          </cell>
          <cell r="AE148">
            <v>1697000</v>
          </cell>
          <cell r="AF148">
            <v>92645852</v>
          </cell>
          <cell r="AG148">
            <v>5125054</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30</v>
          </cell>
          <cell r="AZ148" t="str">
            <v>pam</v>
          </cell>
          <cell r="BA148" t="str">
            <v>Direktorat PAM</v>
          </cell>
        </row>
        <row r="149">
          <cell r="B149">
            <v>5496313</v>
          </cell>
          <cell r="C149" t="str">
            <v>PENGEMBANGAN KINERJA PENGELOLAAN AIR MINUM SULAWESI TENGGARA</v>
          </cell>
          <cell r="D149">
            <v>60175000</v>
          </cell>
          <cell r="E149">
            <v>0</v>
          </cell>
          <cell r="F149">
            <v>60175000</v>
          </cell>
          <cell r="G149">
            <v>34180064</v>
          </cell>
          <cell r="H149">
            <v>0</v>
          </cell>
          <cell r="I149">
            <v>34180064</v>
          </cell>
          <cell r="J149">
            <v>56.8</v>
          </cell>
          <cell r="K149">
            <v>59.26</v>
          </cell>
          <cell r="L149">
            <v>23</v>
          </cell>
          <cell r="M149">
            <v>0</v>
          </cell>
          <cell r="N149">
            <v>0</v>
          </cell>
          <cell r="O149">
            <v>0</v>
          </cell>
          <cell r="P149">
            <v>0</v>
          </cell>
          <cell r="Q149">
            <v>0</v>
          </cell>
          <cell r="R149">
            <v>23</v>
          </cell>
          <cell r="S149">
            <v>17</v>
          </cell>
          <cell r="T149">
            <v>6</v>
          </cell>
          <cell r="U149">
            <v>58627975</v>
          </cell>
          <cell r="V149">
            <v>0</v>
          </cell>
          <cell r="W149">
            <v>58627975</v>
          </cell>
          <cell r="X149">
            <v>23</v>
          </cell>
          <cell r="Y149">
            <v>17</v>
          </cell>
          <cell r="Z149">
            <v>6</v>
          </cell>
          <cell r="AA149">
            <v>58627975</v>
          </cell>
          <cell r="AB149">
            <v>0</v>
          </cell>
          <cell r="AC149">
            <v>58627975</v>
          </cell>
          <cell r="AD149">
            <v>57928759</v>
          </cell>
          <cell r="AE149">
            <v>0</v>
          </cell>
          <cell r="AF149">
            <v>57928759</v>
          </cell>
          <cell r="AG149">
            <v>699216</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23</v>
          </cell>
          <cell r="AZ149" t="str">
            <v>pam</v>
          </cell>
          <cell r="BA149" t="str">
            <v>Direktorat PAM</v>
          </cell>
        </row>
        <row r="150">
          <cell r="B150">
            <v>5496369</v>
          </cell>
          <cell r="C150" t="str">
            <v>PENGEMBANGAN KINERJA PENGELOLAAN AIR MINUM MALUKU</v>
          </cell>
          <cell r="D150">
            <v>74737000</v>
          </cell>
          <cell r="E150">
            <v>996600</v>
          </cell>
          <cell r="F150">
            <v>75733600</v>
          </cell>
          <cell r="G150">
            <v>46961561</v>
          </cell>
          <cell r="H150">
            <v>4500</v>
          </cell>
          <cell r="I150">
            <v>46966061</v>
          </cell>
          <cell r="J150">
            <v>62.01</v>
          </cell>
          <cell r="K150">
            <v>66.97</v>
          </cell>
          <cell r="L150">
            <v>45</v>
          </cell>
          <cell r="M150">
            <v>0</v>
          </cell>
          <cell r="N150">
            <v>0</v>
          </cell>
          <cell r="O150">
            <v>0</v>
          </cell>
          <cell r="P150">
            <v>0</v>
          </cell>
          <cell r="Q150">
            <v>0</v>
          </cell>
          <cell r="R150">
            <v>45</v>
          </cell>
          <cell r="S150">
            <v>39</v>
          </cell>
          <cell r="T150">
            <v>6</v>
          </cell>
          <cell r="U150">
            <v>72174160</v>
          </cell>
          <cell r="V150">
            <v>0</v>
          </cell>
          <cell r="W150">
            <v>72174160</v>
          </cell>
          <cell r="X150">
            <v>45</v>
          </cell>
          <cell r="Y150">
            <v>39</v>
          </cell>
          <cell r="Z150">
            <v>6</v>
          </cell>
          <cell r="AA150">
            <v>72174160</v>
          </cell>
          <cell r="AB150">
            <v>0</v>
          </cell>
          <cell r="AC150">
            <v>72174160</v>
          </cell>
          <cell r="AD150">
            <v>69946993</v>
          </cell>
          <cell r="AE150">
            <v>0</v>
          </cell>
          <cell r="AF150">
            <v>69946993</v>
          </cell>
          <cell r="AG150">
            <v>2227167</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45</v>
          </cell>
          <cell r="AZ150" t="str">
            <v>pam</v>
          </cell>
          <cell r="BA150" t="str">
            <v>Direktorat PAM</v>
          </cell>
        </row>
        <row r="151">
          <cell r="B151">
            <v>5496441</v>
          </cell>
          <cell r="C151" t="str">
            <v>PENGEMBANGAN KINERJA PENGELOLAAN AIR MINUM BALI</v>
          </cell>
          <cell r="D151">
            <v>50914000</v>
          </cell>
          <cell r="E151">
            <v>500000</v>
          </cell>
          <cell r="F151">
            <v>51414000</v>
          </cell>
          <cell r="G151">
            <v>18659275</v>
          </cell>
          <cell r="H151">
            <v>0</v>
          </cell>
          <cell r="I151">
            <v>18659275</v>
          </cell>
          <cell r="J151">
            <v>36.29</v>
          </cell>
          <cell r="K151">
            <v>47.61</v>
          </cell>
          <cell r="L151">
            <v>20</v>
          </cell>
          <cell r="M151">
            <v>0</v>
          </cell>
          <cell r="N151">
            <v>0</v>
          </cell>
          <cell r="O151">
            <v>0</v>
          </cell>
          <cell r="P151">
            <v>0</v>
          </cell>
          <cell r="Q151">
            <v>0</v>
          </cell>
          <cell r="R151">
            <v>20</v>
          </cell>
          <cell r="S151">
            <v>13</v>
          </cell>
          <cell r="T151">
            <v>7</v>
          </cell>
          <cell r="U151">
            <v>49273604</v>
          </cell>
          <cell r="V151">
            <v>500000</v>
          </cell>
          <cell r="W151">
            <v>49773604</v>
          </cell>
          <cell r="X151">
            <v>19</v>
          </cell>
          <cell r="Y151">
            <v>13</v>
          </cell>
          <cell r="Z151">
            <v>6</v>
          </cell>
          <cell r="AA151">
            <v>49273604</v>
          </cell>
          <cell r="AB151">
            <v>0</v>
          </cell>
          <cell r="AC151">
            <v>49273604</v>
          </cell>
          <cell r="AD151">
            <v>38295300</v>
          </cell>
          <cell r="AE151">
            <v>0</v>
          </cell>
          <cell r="AF151">
            <v>38295300</v>
          </cell>
          <cell r="AG151">
            <v>10978304</v>
          </cell>
          <cell r="AH151">
            <v>0</v>
          </cell>
          <cell r="AI151">
            <v>0</v>
          </cell>
          <cell r="AJ151">
            <v>0</v>
          </cell>
          <cell r="AK151">
            <v>0</v>
          </cell>
          <cell r="AL151">
            <v>1</v>
          </cell>
          <cell r="AM151">
            <v>0</v>
          </cell>
          <cell r="AN151">
            <v>1</v>
          </cell>
          <cell r="AO151">
            <v>500000</v>
          </cell>
          <cell r="AP151">
            <v>1</v>
          </cell>
          <cell r="AQ151">
            <v>0</v>
          </cell>
          <cell r="AR151">
            <v>0</v>
          </cell>
          <cell r="AS151">
            <v>0</v>
          </cell>
          <cell r="AT151">
            <v>0</v>
          </cell>
          <cell r="AU151">
            <v>0</v>
          </cell>
          <cell r="AV151">
            <v>0</v>
          </cell>
          <cell r="AW151">
            <v>0</v>
          </cell>
          <cell r="AX151">
            <v>0</v>
          </cell>
          <cell r="AY151">
            <v>20</v>
          </cell>
          <cell r="AZ151" t="str">
            <v>pam</v>
          </cell>
          <cell r="BA151" t="str">
            <v>Direktorat PAM</v>
          </cell>
        </row>
        <row r="152">
          <cell r="B152">
            <v>5496539</v>
          </cell>
          <cell r="C152" t="str">
            <v>PENGEMBANGAN KINERJA PENGELOLAAN AIR MINUM NTB</v>
          </cell>
          <cell r="D152">
            <v>57096000</v>
          </cell>
          <cell r="E152">
            <v>0</v>
          </cell>
          <cell r="F152">
            <v>57096000</v>
          </cell>
          <cell r="G152">
            <v>20869188</v>
          </cell>
          <cell r="H152">
            <v>0</v>
          </cell>
          <cell r="I152">
            <v>20869188</v>
          </cell>
          <cell r="J152">
            <v>36.549999999999997</v>
          </cell>
          <cell r="K152">
            <v>44.33</v>
          </cell>
          <cell r="L152">
            <v>19</v>
          </cell>
          <cell r="M152">
            <v>0</v>
          </cell>
          <cell r="N152">
            <v>0</v>
          </cell>
          <cell r="O152">
            <v>0</v>
          </cell>
          <cell r="P152">
            <v>0</v>
          </cell>
          <cell r="Q152">
            <v>0</v>
          </cell>
          <cell r="R152">
            <v>19</v>
          </cell>
          <cell r="S152">
            <v>14</v>
          </cell>
          <cell r="T152">
            <v>5</v>
          </cell>
          <cell r="U152">
            <v>55319970</v>
          </cell>
          <cell r="V152">
            <v>0</v>
          </cell>
          <cell r="W152">
            <v>55319970</v>
          </cell>
          <cell r="X152">
            <v>19</v>
          </cell>
          <cell r="Y152">
            <v>14</v>
          </cell>
          <cell r="Z152">
            <v>5</v>
          </cell>
          <cell r="AA152">
            <v>55319970</v>
          </cell>
          <cell r="AB152">
            <v>0</v>
          </cell>
          <cell r="AC152">
            <v>55319970</v>
          </cell>
          <cell r="AD152">
            <v>46928926</v>
          </cell>
          <cell r="AE152">
            <v>0</v>
          </cell>
          <cell r="AF152">
            <v>46928926</v>
          </cell>
          <cell r="AG152">
            <v>8391044</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23</v>
          </cell>
          <cell r="AZ152" t="str">
            <v>pam</v>
          </cell>
          <cell r="BA152" t="str">
            <v>Direktorat PAM</v>
          </cell>
        </row>
        <row r="153">
          <cell r="B153">
            <v>5496582</v>
          </cell>
          <cell r="C153" t="str">
            <v>PENGEMBANGAN KINERJA PENGELOLAAN AIR MINUM NTT</v>
          </cell>
          <cell r="D153">
            <v>80897000</v>
          </cell>
          <cell r="E153">
            <v>11651100</v>
          </cell>
          <cell r="F153">
            <v>92548100</v>
          </cell>
          <cell r="G153">
            <v>15765613</v>
          </cell>
          <cell r="H153">
            <v>3122752</v>
          </cell>
          <cell r="I153">
            <v>18888365</v>
          </cell>
          <cell r="J153">
            <v>20.41</v>
          </cell>
          <cell r="K153">
            <v>28.08</v>
          </cell>
          <cell r="L153">
            <v>25</v>
          </cell>
          <cell r="M153">
            <v>0</v>
          </cell>
          <cell r="N153">
            <v>0</v>
          </cell>
          <cell r="O153">
            <v>0</v>
          </cell>
          <cell r="P153">
            <v>0</v>
          </cell>
          <cell r="Q153">
            <v>0</v>
          </cell>
          <cell r="R153">
            <v>25</v>
          </cell>
          <cell r="S153">
            <v>16</v>
          </cell>
          <cell r="T153">
            <v>9</v>
          </cell>
          <cell r="U153">
            <v>67784000</v>
          </cell>
          <cell r="V153">
            <v>0</v>
          </cell>
          <cell r="W153">
            <v>67784000</v>
          </cell>
          <cell r="X153">
            <v>24</v>
          </cell>
          <cell r="Y153">
            <v>15</v>
          </cell>
          <cell r="Z153">
            <v>9</v>
          </cell>
          <cell r="AA153">
            <v>66227399</v>
          </cell>
          <cell r="AB153">
            <v>0</v>
          </cell>
          <cell r="AC153">
            <v>66227399</v>
          </cell>
          <cell r="AD153">
            <v>61462559</v>
          </cell>
          <cell r="AE153">
            <v>0</v>
          </cell>
          <cell r="AF153">
            <v>61462559</v>
          </cell>
          <cell r="AG153">
            <v>4764840</v>
          </cell>
          <cell r="AH153">
            <v>1</v>
          </cell>
          <cell r="AI153">
            <v>1</v>
          </cell>
          <cell r="AJ153">
            <v>0</v>
          </cell>
          <cell r="AK153">
            <v>1556601</v>
          </cell>
          <cell r="AL153">
            <v>0</v>
          </cell>
          <cell r="AM153">
            <v>0</v>
          </cell>
          <cell r="AN153">
            <v>0</v>
          </cell>
          <cell r="AO153">
            <v>0</v>
          </cell>
          <cell r="AP153">
            <v>0</v>
          </cell>
          <cell r="AQ153">
            <v>1</v>
          </cell>
          <cell r="AR153">
            <v>0</v>
          </cell>
          <cell r="AS153">
            <v>0</v>
          </cell>
          <cell r="AT153">
            <v>0</v>
          </cell>
          <cell r="AU153">
            <v>0</v>
          </cell>
          <cell r="AV153">
            <v>0</v>
          </cell>
          <cell r="AW153">
            <v>0</v>
          </cell>
          <cell r="AX153">
            <v>0</v>
          </cell>
          <cell r="AY153">
            <v>24</v>
          </cell>
          <cell r="AZ153" t="str">
            <v>pam</v>
          </cell>
          <cell r="BA153" t="str">
            <v>Direktorat PAM</v>
          </cell>
        </row>
        <row r="154">
          <cell r="B154">
            <v>5496642</v>
          </cell>
          <cell r="C154" t="str">
            <v>PENGEMBANGAN KINERJA PENGELOLAAN AIR MINUM PAPUA</v>
          </cell>
          <cell r="D154">
            <v>90469200</v>
          </cell>
          <cell r="E154">
            <v>0</v>
          </cell>
          <cell r="F154">
            <v>90469200</v>
          </cell>
          <cell r="G154">
            <v>50021992</v>
          </cell>
          <cell r="H154">
            <v>0</v>
          </cell>
          <cell r="I154">
            <v>50021992</v>
          </cell>
          <cell r="J154">
            <v>55.29</v>
          </cell>
          <cell r="K154">
            <v>61.18</v>
          </cell>
          <cell r="L154">
            <v>33</v>
          </cell>
          <cell r="M154">
            <v>0</v>
          </cell>
          <cell r="N154">
            <v>0</v>
          </cell>
          <cell r="O154">
            <v>0</v>
          </cell>
          <cell r="P154">
            <v>0</v>
          </cell>
          <cell r="Q154">
            <v>0</v>
          </cell>
          <cell r="R154">
            <v>33</v>
          </cell>
          <cell r="S154">
            <v>27</v>
          </cell>
          <cell r="T154">
            <v>6</v>
          </cell>
          <cell r="U154">
            <v>88386725</v>
          </cell>
          <cell r="V154">
            <v>0</v>
          </cell>
          <cell r="W154">
            <v>88386725</v>
          </cell>
          <cell r="X154">
            <v>33</v>
          </cell>
          <cell r="Y154">
            <v>27</v>
          </cell>
          <cell r="Z154">
            <v>6</v>
          </cell>
          <cell r="AA154">
            <v>88386725</v>
          </cell>
          <cell r="AB154">
            <v>0</v>
          </cell>
          <cell r="AC154">
            <v>88386725</v>
          </cell>
          <cell r="AD154">
            <v>86597574</v>
          </cell>
          <cell r="AE154">
            <v>0</v>
          </cell>
          <cell r="AF154">
            <v>86597574</v>
          </cell>
          <cell r="AG154">
            <v>1789151</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33</v>
          </cell>
          <cell r="AZ154" t="str">
            <v>pam</v>
          </cell>
          <cell r="BA154" t="str">
            <v>Direktorat PAM</v>
          </cell>
        </row>
        <row r="155">
          <cell r="B155">
            <v>5496709</v>
          </cell>
          <cell r="C155" t="str">
            <v>PENGEMBANGAN KINERJA PENGELOLAAN AIR MINUM MALUKU UTARA</v>
          </cell>
          <cell r="D155">
            <v>61081000</v>
          </cell>
          <cell r="E155">
            <v>1917600</v>
          </cell>
          <cell r="F155">
            <v>62998600</v>
          </cell>
          <cell r="G155">
            <v>35960157</v>
          </cell>
          <cell r="H155">
            <v>274250</v>
          </cell>
          <cell r="I155">
            <v>36234407</v>
          </cell>
          <cell r="J155">
            <v>57.52</v>
          </cell>
          <cell r="K155">
            <v>68.180000000000007</v>
          </cell>
          <cell r="L155">
            <v>24</v>
          </cell>
          <cell r="M155">
            <v>0</v>
          </cell>
          <cell r="N155">
            <v>0</v>
          </cell>
          <cell r="O155">
            <v>0</v>
          </cell>
          <cell r="P155">
            <v>0</v>
          </cell>
          <cell r="Q155">
            <v>0</v>
          </cell>
          <cell r="R155">
            <v>24</v>
          </cell>
          <cell r="S155">
            <v>17</v>
          </cell>
          <cell r="T155">
            <v>7</v>
          </cell>
          <cell r="U155">
            <v>58126800</v>
          </cell>
          <cell r="V155">
            <v>0</v>
          </cell>
          <cell r="W155">
            <v>58126800</v>
          </cell>
          <cell r="X155">
            <v>24</v>
          </cell>
          <cell r="Y155">
            <v>17</v>
          </cell>
          <cell r="Z155">
            <v>7</v>
          </cell>
          <cell r="AA155">
            <v>58126800</v>
          </cell>
          <cell r="AB155">
            <v>0</v>
          </cell>
          <cell r="AC155">
            <v>58126800</v>
          </cell>
          <cell r="AD155">
            <v>56021547</v>
          </cell>
          <cell r="AE155">
            <v>0</v>
          </cell>
          <cell r="AF155">
            <v>56021547</v>
          </cell>
          <cell r="AG155">
            <v>2105253</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24</v>
          </cell>
          <cell r="AZ155" t="str">
            <v>pam</v>
          </cell>
          <cell r="BA155" t="str">
            <v>Direktorat PAM</v>
          </cell>
        </row>
        <row r="156">
          <cell r="B156">
            <v>5496752</v>
          </cell>
          <cell r="C156" t="str">
            <v>PENGEMBANGAN KINERJA PENGELOLAAN AIR MINUM GORONTALO</v>
          </cell>
          <cell r="D156">
            <v>50370000</v>
          </cell>
          <cell r="E156">
            <v>3863800</v>
          </cell>
          <cell r="F156">
            <v>54233800</v>
          </cell>
          <cell r="G156">
            <v>21084213</v>
          </cell>
          <cell r="H156">
            <v>287980</v>
          </cell>
          <cell r="I156">
            <v>21372193</v>
          </cell>
          <cell r="J156">
            <v>39.409999999999997</v>
          </cell>
          <cell r="K156">
            <v>37.549999999999997</v>
          </cell>
          <cell r="L156">
            <v>15</v>
          </cell>
          <cell r="M156">
            <v>1</v>
          </cell>
          <cell r="N156">
            <v>1</v>
          </cell>
          <cell r="O156">
            <v>6297000</v>
          </cell>
          <cell r="P156">
            <v>6297000</v>
          </cell>
          <cell r="Q156">
            <v>12594000</v>
          </cell>
          <cell r="R156">
            <v>17</v>
          </cell>
          <cell r="S156">
            <v>11</v>
          </cell>
          <cell r="T156">
            <v>6</v>
          </cell>
          <cell r="U156">
            <v>47961900</v>
          </cell>
          <cell r="V156">
            <v>1112000</v>
          </cell>
          <cell r="W156">
            <v>49073900</v>
          </cell>
          <cell r="X156">
            <v>17</v>
          </cell>
          <cell r="Y156">
            <v>11</v>
          </cell>
          <cell r="Z156">
            <v>6</v>
          </cell>
          <cell r="AA156">
            <v>47961900</v>
          </cell>
          <cell r="AB156">
            <v>1112000</v>
          </cell>
          <cell r="AC156">
            <v>49073900</v>
          </cell>
          <cell r="AD156">
            <v>37846925</v>
          </cell>
          <cell r="AE156">
            <v>7409000</v>
          </cell>
          <cell r="AF156">
            <v>45255925</v>
          </cell>
          <cell r="AG156">
            <v>3817975</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17</v>
          </cell>
          <cell r="AZ156" t="str">
            <v>pam</v>
          </cell>
          <cell r="BA156" t="str">
            <v>Direktorat PAM</v>
          </cell>
        </row>
        <row r="157">
          <cell r="B157">
            <v>5496828</v>
          </cell>
          <cell r="C157" t="str">
            <v>PENGEMBANGAN KINERJA PENGELOLAAN AIR MINUM PAPUA BARAT</v>
          </cell>
          <cell r="D157">
            <v>56147000</v>
          </cell>
          <cell r="E157">
            <v>981600</v>
          </cell>
          <cell r="F157">
            <v>57128600</v>
          </cell>
          <cell r="G157">
            <v>32069344</v>
          </cell>
          <cell r="H157">
            <v>214920</v>
          </cell>
          <cell r="I157">
            <v>32284264</v>
          </cell>
          <cell r="J157">
            <v>56.51</v>
          </cell>
          <cell r="K157">
            <v>72.819999999999993</v>
          </cell>
          <cell r="L157">
            <v>24</v>
          </cell>
          <cell r="M157">
            <v>0</v>
          </cell>
          <cell r="N157">
            <v>0</v>
          </cell>
          <cell r="O157">
            <v>0</v>
          </cell>
          <cell r="P157">
            <v>0</v>
          </cell>
          <cell r="Q157">
            <v>0</v>
          </cell>
          <cell r="R157">
            <v>24</v>
          </cell>
          <cell r="S157">
            <v>19</v>
          </cell>
          <cell r="T157">
            <v>5</v>
          </cell>
          <cell r="U157">
            <v>53764400</v>
          </cell>
          <cell r="V157">
            <v>0</v>
          </cell>
          <cell r="W157">
            <v>53764400</v>
          </cell>
          <cell r="X157">
            <v>11</v>
          </cell>
          <cell r="Y157">
            <v>7</v>
          </cell>
          <cell r="Z157">
            <v>4</v>
          </cell>
          <cell r="AA157">
            <v>17178490</v>
          </cell>
          <cell r="AB157">
            <v>0</v>
          </cell>
          <cell r="AC157">
            <v>17178490</v>
          </cell>
          <cell r="AD157">
            <v>16750860</v>
          </cell>
          <cell r="AE157">
            <v>0</v>
          </cell>
          <cell r="AF157">
            <v>16750860</v>
          </cell>
          <cell r="AG157">
            <v>427630</v>
          </cell>
          <cell r="AH157">
            <v>0</v>
          </cell>
          <cell r="AI157">
            <v>0</v>
          </cell>
          <cell r="AJ157">
            <v>0</v>
          </cell>
          <cell r="AK157">
            <v>0</v>
          </cell>
          <cell r="AL157">
            <v>13</v>
          </cell>
          <cell r="AM157">
            <v>12</v>
          </cell>
          <cell r="AN157">
            <v>1</v>
          </cell>
          <cell r="AO157">
            <v>36585910</v>
          </cell>
          <cell r="AP157">
            <v>13</v>
          </cell>
          <cell r="AQ157">
            <v>0</v>
          </cell>
          <cell r="AR157">
            <v>0</v>
          </cell>
          <cell r="AS157">
            <v>0</v>
          </cell>
          <cell r="AT157">
            <v>0</v>
          </cell>
          <cell r="AU157">
            <v>0</v>
          </cell>
          <cell r="AV157">
            <v>0</v>
          </cell>
          <cell r="AW157">
            <v>0</v>
          </cell>
          <cell r="AX157">
            <v>0</v>
          </cell>
          <cell r="AY157">
            <v>24</v>
          </cell>
          <cell r="AZ157" t="str">
            <v>pam</v>
          </cell>
          <cell r="BA157" t="str">
            <v>Direktorat PAM</v>
          </cell>
        </row>
        <row r="158">
          <cell r="B158">
            <v>5501380</v>
          </cell>
          <cell r="C158" t="str">
            <v>PENGEMBANGAN KINERJA PENGELOLAAN AIR MINUM NAD</v>
          </cell>
          <cell r="D158">
            <v>67008000</v>
          </cell>
          <cell r="E158">
            <v>0</v>
          </cell>
          <cell r="F158">
            <v>67008000</v>
          </cell>
          <cell r="G158">
            <v>19526825</v>
          </cell>
          <cell r="H158">
            <v>0</v>
          </cell>
          <cell r="I158">
            <v>19526825</v>
          </cell>
          <cell r="J158">
            <v>29.14</v>
          </cell>
          <cell r="K158">
            <v>31.97</v>
          </cell>
          <cell r="L158">
            <v>26</v>
          </cell>
          <cell r="M158">
            <v>0</v>
          </cell>
          <cell r="N158">
            <v>0</v>
          </cell>
          <cell r="O158">
            <v>0</v>
          </cell>
          <cell r="P158">
            <v>0</v>
          </cell>
          <cell r="Q158">
            <v>0</v>
          </cell>
          <cell r="R158">
            <v>26</v>
          </cell>
          <cell r="S158">
            <v>21</v>
          </cell>
          <cell r="T158">
            <v>5</v>
          </cell>
          <cell r="U158">
            <v>65466120</v>
          </cell>
          <cell r="V158">
            <v>0</v>
          </cell>
          <cell r="W158">
            <v>65466120</v>
          </cell>
          <cell r="X158">
            <v>26</v>
          </cell>
          <cell r="Y158">
            <v>21</v>
          </cell>
          <cell r="Z158">
            <v>5</v>
          </cell>
          <cell r="AA158">
            <v>65466120</v>
          </cell>
          <cell r="AB158">
            <v>0</v>
          </cell>
          <cell r="AC158">
            <v>65466120</v>
          </cell>
          <cell r="AD158">
            <v>58866749</v>
          </cell>
          <cell r="AE158">
            <v>0</v>
          </cell>
          <cell r="AF158">
            <v>58866749</v>
          </cell>
          <cell r="AG158">
            <v>6599371</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26</v>
          </cell>
          <cell r="AZ158" t="str">
            <v>pam</v>
          </cell>
          <cell r="BA158" t="str">
            <v>Direktorat PAM</v>
          </cell>
        </row>
        <row r="159">
          <cell r="B159">
            <v>5448333</v>
          </cell>
          <cell r="C159" t="str">
            <v>PENGEMBANGAN PENYEHATAN LINGKUNGAN PERMUKIMAN JABODETABEK</v>
          </cell>
          <cell r="D159">
            <v>288193615</v>
          </cell>
          <cell r="E159">
            <v>40000000</v>
          </cell>
          <cell r="F159">
            <v>328193615</v>
          </cell>
          <cell r="G159">
            <v>11123354</v>
          </cell>
          <cell r="H159">
            <v>0</v>
          </cell>
          <cell r="I159">
            <v>11123354</v>
          </cell>
          <cell r="J159">
            <v>3.39</v>
          </cell>
          <cell r="K159">
            <v>3.48</v>
          </cell>
          <cell r="L159">
            <v>24</v>
          </cell>
          <cell r="M159">
            <v>3</v>
          </cell>
          <cell r="N159">
            <v>0</v>
          </cell>
          <cell r="O159">
            <v>0</v>
          </cell>
          <cell r="P159">
            <v>0</v>
          </cell>
          <cell r="Q159">
            <v>0</v>
          </cell>
          <cell r="R159">
            <v>27</v>
          </cell>
          <cell r="S159">
            <v>12</v>
          </cell>
          <cell r="T159">
            <v>15</v>
          </cell>
          <cell r="U159">
            <v>285516500</v>
          </cell>
          <cell r="V159">
            <v>40000000</v>
          </cell>
          <cell r="W159">
            <v>325516500</v>
          </cell>
          <cell r="X159">
            <v>21</v>
          </cell>
          <cell r="Y159">
            <v>7</v>
          </cell>
          <cell r="Z159">
            <v>14</v>
          </cell>
          <cell r="AA159">
            <v>54410000</v>
          </cell>
          <cell r="AB159">
            <v>0</v>
          </cell>
          <cell r="AC159">
            <v>54410000</v>
          </cell>
          <cell r="AD159">
            <v>45594444</v>
          </cell>
          <cell r="AE159">
            <v>0</v>
          </cell>
          <cell r="AF159">
            <v>45594444</v>
          </cell>
          <cell r="AG159">
            <v>8815556</v>
          </cell>
          <cell r="AH159">
            <v>3</v>
          </cell>
          <cell r="AI159">
            <v>2</v>
          </cell>
          <cell r="AJ159">
            <v>1</v>
          </cell>
          <cell r="AK159">
            <v>217106500</v>
          </cell>
          <cell r="AL159">
            <v>3</v>
          </cell>
          <cell r="AM159">
            <v>3</v>
          </cell>
          <cell r="AN159">
            <v>0</v>
          </cell>
          <cell r="AO159">
            <v>54000000</v>
          </cell>
          <cell r="AP159">
            <v>3</v>
          </cell>
          <cell r="AQ159">
            <v>0</v>
          </cell>
          <cell r="AR159">
            <v>0</v>
          </cell>
          <cell r="AS159">
            <v>2</v>
          </cell>
          <cell r="AT159">
            <v>2</v>
          </cell>
          <cell r="AU159">
            <v>0</v>
          </cell>
          <cell r="AV159">
            <v>0</v>
          </cell>
          <cell r="AW159">
            <v>0</v>
          </cell>
          <cell r="AX159">
            <v>0</v>
          </cell>
          <cell r="AY159">
            <v>22</v>
          </cell>
          <cell r="AZ159" t="str">
            <v>pplp</v>
          </cell>
          <cell r="BA159" t="str">
            <v>Direktorat PPLP</v>
          </cell>
        </row>
        <row r="160">
          <cell r="B160">
            <v>5466190</v>
          </cell>
          <cell r="C160" t="str">
            <v>DIREKTORAT PENGEMBANGAN PENYEHATAN LINGKUNGAN PERMUKIMAN</v>
          </cell>
          <cell r="D160">
            <v>93264121</v>
          </cell>
          <cell r="E160">
            <v>38000000</v>
          </cell>
          <cell r="F160">
            <v>131264121</v>
          </cell>
          <cell r="G160">
            <v>23807046</v>
          </cell>
          <cell r="H160">
            <v>8180240</v>
          </cell>
          <cell r="I160">
            <v>31987286</v>
          </cell>
          <cell r="J160">
            <v>24.37</v>
          </cell>
          <cell r="K160">
            <v>25.19</v>
          </cell>
          <cell r="L160">
            <v>35</v>
          </cell>
          <cell r="M160">
            <v>2</v>
          </cell>
          <cell r="N160">
            <v>3</v>
          </cell>
          <cell r="O160">
            <v>0</v>
          </cell>
          <cell r="P160">
            <v>0</v>
          </cell>
          <cell r="Q160">
            <v>0</v>
          </cell>
          <cell r="R160">
            <v>40</v>
          </cell>
          <cell r="S160">
            <v>3</v>
          </cell>
          <cell r="T160">
            <v>37</v>
          </cell>
          <cell r="U160">
            <v>63108434</v>
          </cell>
          <cell r="V160">
            <v>38000000</v>
          </cell>
          <cell r="W160">
            <v>101108434</v>
          </cell>
          <cell r="X160">
            <v>36</v>
          </cell>
          <cell r="Y160">
            <v>1</v>
          </cell>
          <cell r="Z160">
            <v>35</v>
          </cell>
          <cell r="AA160">
            <v>61684684</v>
          </cell>
          <cell r="AB160">
            <v>27000000</v>
          </cell>
          <cell r="AC160">
            <v>88684684</v>
          </cell>
          <cell r="AD160">
            <v>56272201</v>
          </cell>
          <cell r="AE160">
            <v>26675000</v>
          </cell>
          <cell r="AF160">
            <v>82947201</v>
          </cell>
          <cell r="AG160">
            <v>5737483</v>
          </cell>
          <cell r="AH160">
            <v>0</v>
          </cell>
          <cell r="AI160">
            <v>0</v>
          </cell>
          <cell r="AJ160">
            <v>0</v>
          </cell>
          <cell r="AK160">
            <v>0</v>
          </cell>
          <cell r="AL160">
            <v>4</v>
          </cell>
          <cell r="AM160">
            <v>2</v>
          </cell>
          <cell r="AN160">
            <v>2</v>
          </cell>
          <cell r="AO160">
            <v>12423750</v>
          </cell>
          <cell r="AP160">
            <v>4</v>
          </cell>
          <cell r="AQ160">
            <v>0</v>
          </cell>
          <cell r="AR160">
            <v>0</v>
          </cell>
          <cell r="AS160">
            <v>1</v>
          </cell>
          <cell r="AT160">
            <v>0</v>
          </cell>
          <cell r="AU160">
            <v>0</v>
          </cell>
          <cell r="AV160">
            <v>0</v>
          </cell>
          <cell r="AW160">
            <v>0</v>
          </cell>
          <cell r="AX160">
            <v>0</v>
          </cell>
          <cell r="AY160">
            <v>36</v>
          </cell>
          <cell r="AZ160" t="str">
            <v>pplp</v>
          </cell>
          <cell r="BA160" t="str">
            <v>Direktorat PPLP</v>
          </cell>
        </row>
        <row r="161">
          <cell r="B161">
            <v>5466229</v>
          </cell>
          <cell r="C161" t="str">
            <v>PENGEMBANGAN PENYEHATAN LINGKUNGAN PERMUKIMAN SULAWESI BARAT</v>
          </cell>
          <cell r="D161">
            <v>16536000</v>
          </cell>
          <cell r="E161">
            <v>0</v>
          </cell>
          <cell r="F161">
            <v>16536000</v>
          </cell>
          <cell r="G161">
            <v>9211155</v>
          </cell>
          <cell r="H161">
            <v>0</v>
          </cell>
          <cell r="I161">
            <v>9211155</v>
          </cell>
          <cell r="J161">
            <v>55.7</v>
          </cell>
          <cell r="K161">
            <v>59.54</v>
          </cell>
          <cell r="L161">
            <v>11</v>
          </cell>
          <cell r="M161">
            <v>0</v>
          </cell>
          <cell r="N161">
            <v>0</v>
          </cell>
          <cell r="O161">
            <v>0</v>
          </cell>
          <cell r="P161">
            <v>0</v>
          </cell>
          <cell r="Q161">
            <v>0</v>
          </cell>
          <cell r="R161">
            <v>11</v>
          </cell>
          <cell r="S161">
            <v>6</v>
          </cell>
          <cell r="T161">
            <v>5</v>
          </cell>
          <cell r="U161">
            <v>14462302</v>
          </cell>
          <cell r="V161">
            <v>0</v>
          </cell>
          <cell r="W161">
            <v>14462302</v>
          </cell>
          <cell r="X161">
            <v>11</v>
          </cell>
          <cell r="Y161">
            <v>6</v>
          </cell>
          <cell r="Z161">
            <v>5</v>
          </cell>
          <cell r="AA161">
            <v>14462302</v>
          </cell>
          <cell r="AB161">
            <v>0</v>
          </cell>
          <cell r="AC161">
            <v>14462302</v>
          </cell>
          <cell r="AD161">
            <v>14177452</v>
          </cell>
          <cell r="AE161">
            <v>0</v>
          </cell>
          <cell r="AF161">
            <v>14177452</v>
          </cell>
          <cell r="AG161">
            <v>284850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16</v>
          </cell>
          <cell r="AZ161" t="str">
            <v>pplp</v>
          </cell>
          <cell r="BA161" t="str">
            <v>Direktorat PPLP</v>
          </cell>
        </row>
        <row r="162">
          <cell r="B162">
            <v>5493185</v>
          </cell>
          <cell r="C162" t="str">
            <v>PENGEMBANGAN PENYEHATAN LINGKUNGAN PERMUKIMAN STRATEGIS</v>
          </cell>
          <cell r="D162">
            <v>17356705</v>
          </cell>
          <cell r="E162">
            <v>0</v>
          </cell>
          <cell r="F162">
            <v>17356705</v>
          </cell>
          <cell r="G162">
            <v>677388</v>
          </cell>
          <cell r="H162">
            <v>0</v>
          </cell>
          <cell r="I162">
            <v>677388</v>
          </cell>
          <cell r="J162">
            <v>3.9</v>
          </cell>
          <cell r="K162">
            <v>2.96</v>
          </cell>
          <cell r="L162">
            <v>11</v>
          </cell>
          <cell r="M162">
            <v>1</v>
          </cell>
          <cell r="N162">
            <v>0</v>
          </cell>
          <cell r="O162">
            <v>0</v>
          </cell>
          <cell r="P162">
            <v>0</v>
          </cell>
          <cell r="Q162">
            <v>0</v>
          </cell>
          <cell r="R162">
            <v>12</v>
          </cell>
          <cell r="S162">
            <v>6</v>
          </cell>
          <cell r="T162">
            <v>6</v>
          </cell>
          <cell r="U162">
            <v>15613265</v>
          </cell>
          <cell r="V162">
            <v>0</v>
          </cell>
          <cell r="W162">
            <v>15613265</v>
          </cell>
          <cell r="X162">
            <v>4</v>
          </cell>
          <cell r="Y162">
            <v>0</v>
          </cell>
          <cell r="Z162">
            <v>4</v>
          </cell>
          <cell r="AA162">
            <v>780000</v>
          </cell>
          <cell r="AB162">
            <v>0</v>
          </cell>
          <cell r="AC162">
            <v>780000</v>
          </cell>
          <cell r="AD162">
            <v>441568</v>
          </cell>
          <cell r="AE162">
            <v>0</v>
          </cell>
          <cell r="AF162">
            <v>441568</v>
          </cell>
          <cell r="AG162">
            <v>338433</v>
          </cell>
          <cell r="AH162">
            <v>8</v>
          </cell>
          <cell r="AI162">
            <v>6</v>
          </cell>
          <cell r="AJ162">
            <v>2</v>
          </cell>
          <cell r="AK162">
            <v>14833265</v>
          </cell>
          <cell r="AL162">
            <v>0</v>
          </cell>
          <cell r="AM162">
            <v>0</v>
          </cell>
          <cell r="AN162">
            <v>0</v>
          </cell>
          <cell r="AO162">
            <v>0</v>
          </cell>
          <cell r="AP162">
            <v>0</v>
          </cell>
          <cell r="AQ162">
            <v>2</v>
          </cell>
          <cell r="AR162">
            <v>0</v>
          </cell>
          <cell r="AS162">
            <v>0</v>
          </cell>
          <cell r="AT162">
            <v>0</v>
          </cell>
          <cell r="AU162">
            <v>3</v>
          </cell>
          <cell r="AV162">
            <v>0</v>
          </cell>
          <cell r="AW162">
            <v>0</v>
          </cell>
          <cell r="AX162">
            <v>4</v>
          </cell>
          <cell r="AY162">
            <v>4</v>
          </cell>
          <cell r="AZ162" t="str">
            <v>pplp</v>
          </cell>
          <cell r="BA162" t="str">
            <v>Direktorat PPLP</v>
          </cell>
        </row>
        <row r="163">
          <cell r="B163">
            <v>5494880</v>
          </cell>
          <cell r="C163" t="str">
            <v>PENGEMBANGAN PENYEHATAN LINGKUNGAN PERMUKIMAN NAD</v>
          </cell>
          <cell r="D163">
            <v>52513232</v>
          </cell>
          <cell r="E163">
            <v>367138220</v>
          </cell>
          <cell r="F163">
            <v>419651452</v>
          </cell>
          <cell r="G163">
            <v>7472486</v>
          </cell>
          <cell r="H163">
            <v>142846118</v>
          </cell>
          <cell r="I163">
            <v>150318604</v>
          </cell>
          <cell r="J163">
            <v>35.82</v>
          </cell>
          <cell r="K163">
            <v>45.7</v>
          </cell>
          <cell r="L163">
            <v>22</v>
          </cell>
          <cell r="M163">
            <v>1</v>
          </cell>
          <cell r="N163">
            <v>10</v>
          </cell>
          <cell r="O163">
            <v>0</v>
          </cell>
          <cell r="P163">
            <v>0</v>
          </cell>
          <cell r="Q163">
            <v>0</v>
          </cell>
          <cell r="R163">
            <v>33</v>
          </cell>
          <cell r="S163">
            <v>16</v>
          </cell>
          <cell r="T163">
            <v>17</v>
          </cell>
          <cell r="U163">
            <v>47265925</v>
          </cell>
          <cell r="V163">
            <v>310838220</v>
          </cell>
          <cell r="W163">
            <v>358104145</v>
          </cell>
          <cell r="X163">
            <v>21</v>
          </cell>
          <cell r="Y163">
            <v>10</v>
          </cell>
          <cell r="Z163">
            <v>11</v>
          </cell>
          <cell r="AA163">
            <v>39747795</v>
          </cell>
          <cell r="AB163">
            <v>309838220</v>
          </cell>
          <cell r="AC163">
            <v>349586015</v>
          </cell>
          <cell r="AD163">
            <v>31935180</v>
          </cell>
          <cell r="AE163">
            <v>309838220</v>
          </cell>
          <cell r="AF163">
            <v>341773400</v>
          </cell>
          <cell r="AG163">
            <v>7812615</v>
          </cell>
          <cell r="AH163">
            <v>12</v>
          </cell>
          <cell r="AI163">
            <v>6</v>
          </cell>
          <cell r="AJ163">
            <v>6</v>
          </cell>
          <cell r="AK163">
            <v>8518130</v>
          </cell>
          <cell r="AL163">
            <v>0</v>
          </cell>
          <cell r="AM163">
            <v>0</v>
          </cell>
          <cell r="AN163">
            <v>0</v>
          </cell>
          <cell r="AO163">
            <v>0</v>
          </cell>
          <cell r="AP163">
            <v>0</v>
          </cell>
          <cell r="AQ163">
            <v>6</v>
          </cell>
          <cell r="AR163">
            <v>0</v>
          </cell>
          <cell r="AS163">
            <v>0</v>
          </cell>
          <cell r="AT163">
            <v>0</v>
          </cell>
          <cell r="AU163">
            <v>5</v>
          </cell>
          <cell r="AV163">
            <v>0</v>
          </cell>
          <cell r="AW163">
            <v>1</v>
          </cell>
          <cell r="AX163">
            <v>0</v>
          </cell>
          <cell r="AY163">
            <v>24</v>
          </cell>
          <cell r="AZ163" t="str">
            <v>pplp</v>
          </cell>
          <cell r="BA163" t="str">
            <v>Direktorat PPLP</v>
          </cell>
        </row>
        <row r="164">
          <cell r="B164">
            <v>5494956</v>
          </cell>
          <cell r="C164" t="str">
            <v>PENGEMBANGAN PENYEHATAN LINGKUNGAN PERMUKIMAN SUMATERA UTARA</v>
          </cell>
          <cell r="D164">
            <v>99273000</v>
          </cell>
          <cell r="E164">
            <v>75000000</v>
          </cell>
          <cell r="F164">
            <v>174273000</v>
          </cell>
          <cell r="G164">
            <v>18148867</v>
          </cell>
          <cell r="H164">
            <v>0</v>
          </cell>
          <cell r="I164">
            <v>18148867</v>
          </cell>
          <cell r="J164">
            <v>10.41</v>
          </cell>
          <cell r="K164">
            <v>6.31</v>
          </cell>
          <cell r="L164">
            <v>29</v>
          </cell>
          <cell r="M164">
            <v>0</v>
          </cell>
          <cell r="N164">
            <v>0</v>
          </cell>
          <cell r="O164">
            <v>0</v>
          </cell>
          <cell r="P164">
            <v>0</v>
          </cell>
          <cell r="Q164">
            <v>0</v>
          </cell>
          <cell r="R164">
            <v>29</v>
          </cell>
          <cell r="S164">
            <v>18</v>
          </cell>
          <cell r="T164">
            <v>11</v>
          </cell>
          <cell r="U164">
            <v>92993346</v>
          </cell>
          <cell r="V164">
            <v>75000000</v>
          </cell>
          <cell r="W164">
            <v>167993346</v>
          </cell>
          <cell r="X164">
            <v>14</v>
          </cell>
          <cell r="Y164">
            <v>5</v>
          </cell>
          <cell r="Z164">
            <v>9</v>
          </cell>
          <cell r="AA164">
            <v>90031586</v>
          </cell>
          <cell r="AB164">
            <v>0</v>
          </cell>
          <cell r="AC164">
            <v>90031586</v>
          </cell>
          <cell r="AD164">
            <v>82901527</v>
          </cell>
          <cell r="AE164">
            <v>0</v>
          </cell>
          <cell r="AF164">
            <v>82901527</v>
          </cell>
          <cell r="AG164">
            <v>7130059</v>
          </cell>
          <cell r="AH164">
            <v>0</v>
          </cell>
          <cell r="AI164">
            <v>0</v>
          </cell>
          <cell r="AJ164">
            <v>0</v>
          </cell>
          <cell r="AK164">
            <v>0</v>
          </cell>
          <cell r="AL164">
            <v>15</v>
          </cell>
          <cell r="AM164">
            <v>13</v>
          </cell>
          <cell r="AN164">
            <v>2</v>
          </cell>
          <cell r="AO164">
            <v>77961760</v>
          </cell>
          <cell r="AP164">
            <v>15</v>
          </cell>
          <cell r="AQ164">
            <v>0</v>
          </cell>
          <cell r="AR164">
            <v>0</v>
          </cell>
          <cell r="AS164">
            <v>0</v>
          </cell>
          <cell r="AT164">
            <v>0</v>
          </cell>
          <cell r="AU164">
            <v>0</v>
          </cell>
          <cell r="AV164">
            <v>0</v>
          </cell>
          <cell r="AW164">
            <v>0</v>
          </cell>
          <cell r="AX164">
            <v>0</v>
          </cell>
          <cell r="AY164">
            <v>36</v>
          </cell>
          <cell r="AZ164" t="str">
            <v>pplp</v>
          </cell>
          <cell r="BA164" t="str">
            <v>Direktorat PPLP</v>
          </cell>
        </row>
        <row r="165">
          <cell r="B165">
            <v>5495007</v>
          </cell>
          <cell r="C165" t="str">
            <v>PENGEMBANGAN PENYEHATAN LINGKUNGAN PERMUKIMAN SUMATERA BARAT</v>
          </cell>
          <cell r="D165">
            <v>70517831</v>
          </cell>
          <cell r="E165">
            <v>0</v>
          </cell>
          <cell r="F165">
            <v>70517831</v>
          </cell>
          <cell r="G165">
            <v>25563428</v>
          </cell>
          <cell r="H165">
            <v>0</v>
          </cell>
          <cell r="I165">
            <v>25563428</v>
          </cell>
          <cell r="J165">
            <v>36.25</v>
          </cell>
          <cell r="K165">
            <v>37.049999999999997</v>
          </cell>
          <cell r="L165">
            <v>38</v>
          </cell>
          <cell r="M165">
            <v>0</v>
          </cell>
          <cell r="N165">
            <v>0</v>
          </cell>
          <cell r="O165">
            <v>0</v>
          </cell>
          <cell r="P165">
            <v>0</v>
          </cell>
          <cell r="Q165">
            <v>0</v>
          </cell>
          <cell r="R165">
            <v>38</v>
          </cell>
          <cell r="S165">
            <v>25</v>
          </cell>
          <cell r="T165">
            <v>13</v>
          </cell>
          <cell r="U165">
            <v>66627955</v>
          </cell>
          <cell r="V165">
            <v>0</v>
          </cell>
          <cell r="W165">
            <v>66627955</v>
          </cell>
          <cell r="X165">
            <v>33</v>
          </cell>
          <cell r="Y165">
            <v>20</v>
          </cell>
          <cell r="Z165">
            <v>13</v>
          </cell>
          <cell r="AA165">
            <v>65127955</v>
          </cell>
          <cell r="AB165">
            <v>0</v>
          </cell>
          <cell r="AC165">
            <v>65127955</v>
          </cell>
          <cell r="AD165">
            <v>53995497</v>
          </cell>
          <cell r="AE165">
            <v>0</v>
          </cell>
          <cell r="AF165">
            <v>53995497</v>
          </cell>
          <cell r="AG165">
            <v>11132458</v>
          </cell>
          <cell r="AH165">
            <v>5</v>
          </cell>
          <cell r="AI165">
            <v>5</v>
          </cell>
          <cell r="AJ165">
            <v>0</v>
          </cell>
          <cell r="AK165">
            <v>1500000</v>
          </cell>
          <cell r="AL165">
            <v>0</v>
          </cell>
          <cell r="AM165">
            <v>0</v>
          </cell>
          <cell r="AN165">
            <v>0</v>
          </cell>
          <cell r="AO165">
            <v>0</v>
          </cell>
          <cell r="AP165">
            <v>0</v>
          </cell>
          <cell r="AQ165">
            <v>5</v>
          </cell>
          <cell r="AR165">
            <v>0</v>
          </cell>
          <cell r="AS165">
            <v>0</v>
          </cell>
          <cell r="AT165">
            <v>0</v>
          </cell>
          <cell r="AU165">
            <v>0</v>
          </cell>
          <cell r="AV165">
            <v>0</v>
          </cell>
          <cell r="AW165">
            <v>0</v>
          </cell>
          <cell r="AX165">
            <v>0</v>
          </cell>
          <cell r="AY165">
            <v>34</v>
          </cell>
          <cell r="AZ165" t="str">
            <v>pplp</v>
          </cell>
          <cell r="BA165" t="str">
            <v>Direktorat PPLP</v>
          </cell>
        </row>
        <row r="166">
          <cell r="B166">
            <v>5495050</v>
          </cell>
          <cell r="C166" t="str">
            <v>PENGEMBANGAN PENYEHATAN LINGKUNGAN PERMUKIMAN RIAU</v>
          </cell>
          <cell r="D166">
            <v>33534000</v>
          </cell>
          <cell r="E166">
            <v>0</v>
          </cell>
          <cell r="F166">
            <v>33534000</v>
          </cell>
          <cell r="G166">
            <v>12673769</v>
          </cell>
          <cell r="H166">
            <v>0</v>
          </cell>
          <cell r="I166">
            <v>12673769</v>
          </cell>
          <cell r="J166">
            <v>37.79</v>
          </cell>
          <cell r="K166">
            <v>48.92</v>
          </cell>
          <cell r="L166">
            <v>7</v>
          </cell>
          <cell r="M166">
            <v>11</v>
          </cell>
          <cell r="N166">
            <v>0</v>
          </cell>
          <cell r="O166">
            <v>0</v>
          </cell>
          <cell r="P166">
            <v>0</v>
          </cell>
          <cell r="Q166">
            <v>0</v>
          </cell>
          <cell r="R166">
            <v>18</v>
          </cell>
          <cell r="S166">
            <v>10</v>
          </cell>
          <cell r="T166">
            <v>8</v>
          </cell>
          <cell r="U166">
            <v>30814967</v>
          </cell>
          <cell r="V166">
            <v>0</v>
          </cell>
          <cell r="W166">
            <v>30814967</v>
          </cell>
          <cell r="X166">
            <v>14</v>
          </cell>
          <cell r="Y166">
            <v>6</v>
          </cell>
          <cell r="Z166">
            <v>8</v>
          </cell>
          <cell r="AA166">
            <v>23291967</v>
          </cell>
          <cell r="AB166">
            <v>0</v>
          </cell>
          <cell r="AC166">
            <v>23291967</v>
          </cell>
          <cell r="AD166">
            <v>21410365</v>
          </cell>
          <cell r="AE166">
            <v>0</v>
          </cell>
          <cell r="AF166">
            <v>21410365</v>
          </cell>
          <cell r="AG166">
            <v>1881602</v>
          </cell>
          <cell r="AH166">
            <v>0</v>
          </cell>
          <cell r="AI166">
            <v>0</v>
          </cell>
          <cell r="AJ166">
            <v>0</v>
          </cell>
          <cell r="AK166">
            <v>0</v>
          </cell>
          <cell r="AL166">
            <v>4</v>
          </cell>
          <cell r="AM166">
            <v>4</v>
          </cell>
          <cell r="AN166">
            <v>0</v>
          </cell>
          <cell r="AO166">
            <v>7523000</v>
          </cell>
          <cell r="AP166">
            <v>4</v>
          </cell>
          <cell r="AQ166">
            <v>1</v>
          </cell>
          <cell r="AR166">
            <v>0</v>
          </cell>
          <cell r="AS166">
            <v>0</v>
          </cell>
          <cell r="AT166">
            <v>0</v>
          </cell>
          <cell r="AU166">
            <v>0</v>
          </cell>
          <cell r="AV166">
            <v>1</v>
          </cell>
          <cell r="AW166">
            <v>1</v>
          </cell>
          <cell r="AX166">
            <v>0</v>
          </cell>
          <cell r="AY166">
            <v>16</v>
          </cell>
          <cell r="AZ166" t="str">
            <v>pplp</v>
          </cell>
          <cell r="BA166" t="str">
            <v>Direktorat PPLP</v>
          </cell>
        </row>
        <row r="167">
          <cell r="B167">
            <v>5495090</v>
          </cell>
          <cell r="C167" t="str">
            <v>PENGEMBANGAN PENYEHATAN LINGKUNGAN PERMUKIMAN JAMBI</v>
          </cell>
          <cell r="D167">
            <v>20854000</v>
          </cell>
          <cell r="E167">
            <v>0</v>
          </cell>
          <cell r="F167">
            <v>20854000</v>
          </cell>
          <cell r="G167">
            <v>6472492</v>
          </cell>
          <cell r="H167">
            <v>0</v>
          </cell>
          <cell r="I167">
            <v>6472492</v>
          </cell>
          <cell r="J167">
            <v>31.04</v>
          </cell>
          <cell r="K167">
            <v>26.27</v>
          </cell>
          <cell r="L167">
            <v>20</v>
          </cell>
          <cell r="M167">
            <v>0</v>
          </cell>
          <cell r="N167">
            <v>0</v>
          </cell>
          <cell r="O167">
            <v>0</v>
          </cell>
          <cell r="P167">
            <v>0</v>
          </cell>
          <cell r="Q167">
            <v>0</v>
          </cell>
          <cell r="R167">
            <v>20</v>
          </cell>
          <cell r="S167">
            <v>7</v>
          </cell>
          <cell r="T167">
            <v>13</v>
          </cell>
          <cell r="U167">
            <v>17818000</v>
          </cell>
          <cell r="V167">
            <v>0</v>
          </cell>
          <cell r="W167">
            <v>17818000</v>
          </cell>
          <cell r="X167">
            <v>17</v>
          </cell>
          <cell r="Y167">
            <v>4</v>
          </cell>
          <cell r="Z167">
            <v>13</v>
          </cell>
          <cell r="AA167">
            <v>16368000</v>
          </cell>
          <cell r="AB167">
            <v>0</v>
          </cell>
          <cell r="AC167">
            <v>16368000</v>
          </cell>
          <cell r="AD167">
            <v>15135122</v>
          </cell>
          <cell r="AE167">
            <v>0</v>
          </cell>
          <cell r="AF167">
            <v>15135122</v>
          </cell>
          <cell r="AG167">
            <v>1232878</v>
          </cell>
          <cell r="AH167">
            <v>3</v>
          </cell>
          <cell r="AI167">
            <v>3</v>
          </cell>
          <cell r="AJ167">
            <v>0</v>
          </cell>
          <cell r="AK167">
            <v>1450000</v>
          </cell>
          <cell r="AL167">
            <v>0</v>
          </cell>
          <cell r="AM167">
            <v>0</v>
          </cell>
          <cell r="AN167">
            <v>0</v>
          </cell>
          <cell r="AO167">
            <v>0</v>
          </cell>
          <cell r="AP167">
            <v>0</v>
          </cell>
          <cell r="AQ167">
            <v>0</v>
          </cell>
          <cell r="AR167">
            <v>0</v>
          </cell>
          <cell r="AS167">
            <v>0</v>
          </cell>
          <cell r="AT167">
            <v>0</v>
          </cell>
          <cell r="AU167">
            <v>0</v>
          </cell>
          <cell r="AV167">
            <v>0</v>
          </cell>
          <cell r="AW167">
            <v>7</v>
          </cell>
          <cell r="AX167">
            <v>0</v>
          </cell>
          <cell r="AY167">
            <v>23</v>
          </cell>
          <cell r="AZ167" t="str">
            <v>pplp</v>
          </cell>
          <cell r="BA167" t="str">
            <v>Direktorat PPLP</v>
          </cell>
        </row>
        <row r="168">
          <cell r="B168">
            <v>5495188</v>
          </cell>
          <cell r="C168" t="str">
            <v>PENGEMBANGAN PENYEHATAN LINGKUNGAN PERMUKIMAN SUMATERA SELATAN</v>
          </cell>
          <cell r="D168">
            <v>70839415</v>
          </cell>
          <cell r="E168">
            <v>0</v>
          </cell>
          <cell r="F168">
            <v>70839415</v>
          </cell>
          <cell r="G168">
            <v>22905623</v>
          </cell>
          <cell r="H168">
            <v>0</v>
          </cell>
          <cell r="I168">
            <v>22905623</v>
          </cell>
          <cell r="J168">
            <v>32.33</v>
          </cell>
          <cell r="K168">
            <v>35.92</v>
          </cell>
          <cell r="L168">
            <v>23</v>
          </cell>
          <cell r="M168">
            <v>0</v>
          </cell>
          <cell r="N168">
            <v>0</v>
          </cell>
          <cell r="O168">
            <v>0</v>
          </cell>
          <cell r="P168">
            <v>0</v>
          </cell>
          <cell r="Q168">
            <v>0</v>
          </cell>
          <cell r="R168">
            <v>23</v>
          </cell>
          <cell r="S168">
            <v>14</v>
          </cell>
          <cell r="T168">
            <v>9</v>
          </cell>
          <cell r="U168">
            <v>61711300</v>
          </cell>
          <cell r="V168">
            <v>0</v>
          </cell>
          <cell r="W168">
            <v>61711300</v>
          </cell>
          <cell r="X168">
            <v>14</v>
          </cell>
          <cell r="Y168">
            <v>5</v>
          </cell>
          <cell r="Z168">
            <v>9</v>
          </cell>
          <cell r="AA168">
            <v>54731300</v>
          </cell>
          <cell r="AB168">
            <v>0</v>
          </cell>
          <cell r="AC168">
            <v>54731300</v>
          </cell>
          <cell r="AD168">
            <v>51519646</v>
          </cell>
          <cell r="AE168">
            <v>0</v>
          </cell>
          <cell r="AF168">
            <v>51519646</v>
          </cell>
          <cell r="AG168">
            <v>3211654</v>
          </cell>
          <cell r="AH168">
            <v>9</v>
          </cell>
          <cell r="AI168">
            <v>9</v>
          </cell>
          <cell r="AJ168">
            <v>0</v>
          </cell>
          <cell r="AK168">
            <v>6980000</v>
          </cell>
          <cell r="AL168">
            <v>0</v>
          </cell>
          <cell r="AM168">
            <v>0</v>
          </cell>
          <cell r="AN168">
            <v>0</v>
          </cell>
          <cell r="AO168">
            <v>0</v>
          </cell>
          <cell r="AP168">
            <v>0</v>
          </cell>
          <cell r="AQ168">
            <v>6</v>
          </cell>
          <cell r="AR168">
            <v>0</v>
          </cell>
          <cell r="AS168">
            <v>0</v>
          </cell>
          <cell r="AT168">
            <v>0</v>
          </cell>
          <cell r="AU168">
            <v>2</v>
          </cell>
          <cell r="AV168">
            <v>0</v>
          </cell>
          <cell r="AW168">
            <v>1</v>
          </cell>
          <cell r="AX168">
            <v>2</v>
          </cell>
          <cell r="AY168">
            <v>17</v>
          </cell>
          <cell r="AZ168" t="str">
            <v>pplp</v>
          </cell>
          <cell r="BA168" t="str">
            <v>Direktorat PPLP</v>
          </cell>
        </row>
        <row r="169">
          <cell r="B169">
            <v>5495239</v>
          </cell>
          <cell r="C169" t="str">
            <v>PENGEMBANGAN PENYEHATAN LINGKUNGAN PERMUKIMAN LAMPUNG</v>
          </cell>
          <cell r="D169">
            <v>31932706</v>
          </cell>
          <cell r="E169">
            <v>0</v>
          </cell>
          <cell r="F169">
            <v>31932706</v>
          </cell>
          <cell r="G169">
            <v>9153005</v>
          </cell>
          <cell r="H169">
            <v>0</v>
          </cell>
          <cell r="I169">
            <v>9153005</v>
          </cell>
          <cell r="J169">
            <v>28.66</v>
          </cell>
          <cell r="K169">
            <v>41.11</v>
          </cell>
          <cell r="L169">
            <v>26</v>
          </cell>
          <cell r="M169">
            <v>0</v>
          </cell>
          <cell r="N169">
            <v>0</v>
          </cell>
          <cell r="O169">
            <v>0</v>
          </cell>
          <cell r="P169">
            <v>0</v>
          </cell>
          <cell r="Q169">
            <v>0</v>
          </cell>
          <cell r="R169">
            <v>26</v>
          </cell>
          <cell r="S169">
            <v>11</v>
          </cell>
          <cell r="T169">
            <v>15</v>
          </cell>
          <cell r="U169">
            <v>28535000</v>
          </cell>
          <cell r="V169">
            <v>0</v>
          </cell>
          <cell r="W169">
            <v>28535000</v>
          </cell>
          <cell r="X169">
            <v>22</v>
          </cell>
          <cell r="Y169">
            <v>11</v>
          </cell>
          <cell r="Z169">
            <v>11</v>
          </cell>
          <cell r="AA169">
            <v>27685000</v>
          </cell>
          <cell r="AB169">
            <v>0</v>
          </cell>
          <cell r="AC169">
            <v>27685000</v>
          </cell>
          <cell r="AD169">
            <v>26860870</v>
          </cell>
          <cell r="AE169">
            <v>0</v>
          </cell>
          <cell r="AF169">
            <v>26860870</v>
          </cell>
          <cell r="AG169">
            <v>824130</v>
          </cell>
          <cell r="AH169">
            <v>0</v>
          </cell>
          <cell r="AI169">
            <v>0</v>
          </cell>
          <cell r="AJ169">
            <v>0</v>
          </cell>
          <cell r="AK169">
            <v>0</v>
          </cell>
          <cell r="AL169">
            <v>4</v>
          </cell>
          <cell r="AM169">
            <v>0</v>
          </cell>
          <cell r="AN169">
            <v>4</v>
          </cell>
          <cell r="AO169">
            <v>850000</v>
          </cell>
          <cell r="AP169">
            <v>4</v>
          </cell>
          <cell r="AQ169">
            <v>0</v>
          </cell>
          <cell r="AR169">
            <v>0</v>
          </cell>
          <cell r="AS169">
            <v>0</v>
          </cell>
          <cell r="AT169">
            <v>0</v>
          </cell>
          <cell r="AU169">
            <v>0</v>
          </cell>
          <cell r="AV169">
            <v>0</v>
          </cell>
          <cell r="AW169">
            <v>0</v>
          </cell>
          <cell r="AX169">
            <v>0</v>
          </cell>
          <cell r="AY169">
            <v>31</v>
          </cell>
          <cell r="AZ169" t="str">
            <v>pplp</v>
          </cell>
          <cell r="BA169" t="str">
            <v>Direktorat PPLP</v>
          </cell>
        </row>
        <row r="170">
          <cell r="B170">
            <v>5495276</v>
          </cell>
          <cell r="C170" t="str">
            <v>Pengembangan Penyehatan Lingkungan Permukiman Bengkulu</v>
          </cell>
          <cell r="D170">
            <v>21418000</v>
          </cell>
          <cell r="E170">
            <v>0</v>
          </cell>
          <cell r="F170">
            <v>21418000</v>
          </cell>
          <cell r="G170">
            <v>5307365</v>
          </cell>
          <cell r="H170">
            <v>0</v>
          </cell>
          <cell r="I170">
            <v>5307365</v>
          </cell>
          <cell r="J170">
            <v>24.78</v>
          </cell>
          <cell r="K170">
            <v>16.899999999999999</v>
          </cell>
          <cell r="L170">
            <v>16</v>
          </cell>
          <cell r="M170">
            <v>0</v>
          </cell>
          <cell r="N170">
            <v>0</v>
          </cell>
          <cell r="O170">
            <v>0</v>
          </cell>
          <cell r="P170">
            <v>0</v>
          </cell>
          <cell r="Q170">
            <v>0</v>
          </cell>
          <cell r="R170">
            <v>16</v>
          </cell>
          <cell r="S170">
            <v>7</v>
          </cell>
          <cell r="T170">
            <v>9</v>
          </cell>
          <cell r="U170">
            <v>19293000</v>
          </cell>
          <cell r="V170">
            <v>0</v>
          </cell>
          <cell r="W170">
            <v>19293000</v>
          </cell>
          <cell r="X170">
            <v>15</v>
          </cell>
          <cell r="Y170">
            <v>6</v>
          </cell>
          <cell r="Z170">
            <v>9</v>
          </cell>
          <cell r="AA170">
            <v>19123000</v>
          </cell>
          <cell r="AB170">
            <v>0</v>
          </cell>
          <cell r="AC170">
            <v>19123000</v>
          </cell>
          <cell r="AD170">
            <v>18086527</v>
          </cell>
          <cell r="AE170">
            <v>0</v>
          </cell>
          <cell r="AF170">
            <v>18086527</v>
          </cell>
          <cell r="AG170">
            <v>1036473</v>
          </cell>
          <cell r="AH170">
            <v>0</v>
          </cell>
          <cell r="AI170">
            <v>0</v>
          </cell>
          <cell r="AJ170">
            <v>0</v>
          </cell>
          <cell r="AK170">
            <v>0</v>
          </cell>
          <cell r="AL170">
            <v>1</v>
          </cell>
          <cell r="AM170">
            <v>1</v>
          </cell>
          <cell r="AN170">
            <v>0</v>
          </cell>
          <cell r="AO170">
            <v>170000</v>
          </cell>
          <cell r="AP170">
            <v>1</v>
          </cell>
          <cell r="AQ170">
            <v>0</v>
          </cell>
          <cell r="AR170">
            <v>0</v>
          </cell>
          <cell r="AS170">
            <v>0</v>
          </cell>
          <cell r="AT170">
            <v>0</v>
          </cell>
          <cell r="AU170">
            <v>0</v>
          </cell>
          <cell r="AV170">
            <v>0</v>
          </cell>
          <cell r="AW170">
            <v>0</v>
          </cell>
          <cell r="AX170">
            <v>0</v>
          </cell>
          <cell r="AY170">
            <v>17</v>
          </cell>
          <cell r="AZ170" t="str">
            <v>pplp</v>
          </cell>
          <cell r="BA170" t="str">
            <v>Direktorat PPLP</v>
          </cell>
        </row>
        <row r="171">
          <cell r="B171">
            <v>5495311</v>
          </cell>
          <cell r="C171" t="str">
            <v>PENGEMBANGAN PENYEHATAN LINGKUNGAN PERMUKIMAN BANGKA BELITUNG</v>
          </cell>
          <cell r="D171">
            <v>32994000</v>
          </cell>
          <cell r="E171">
            <v>0</v>
          </cell>
          <cell r="F171">
            <v>32994000</v>
          </cell>
          <cell r="G171">
            <v>13188736</v>
          </cell>
          <cell r="H171">
            <v>0</v>
          </cell>
          <cell r="I171">
            <v>13188736</v>
          </cell>
          <cell r="J171">
            <v>39.97</v>
          </cell>
          <cell r="K171">
            <v>46.35</v>
          </cell>
          <cell r="L171">
            <v>29</v>
          </cell>
          <cell r="M171">
            <v>0</v>
          </cell>
          <cell r="N171">
            <v>0</v>
          </cell>
          <cell r="O171">
            <v>0</v>
          </cell>
          <cell r="P171">
            <v>0</v>
          </cell>
          <cell r="Q171">
            <v>0</v>
          </cell>
          <cell r="R171">
            <v>29</v>
          </cell>
          <cell r="S171">
            <v>8</v>
          </cell>
          <cell r="T171">
            <v>21</v>
          </cell>
          <cell r="U171">
            <v>30207769</v>
          </cell>
          <cell r="V171">
            <v>0</v>
          </cell>
          <cell r="W171">
            <v>30207769</v>
          </cell>
          <cell r="X171">
            <v>26</v>
          </cell>
          <cell r="Y171">
            <v>5</v>
          </cell>
          <cell r="Z171">
            <v>21</v>
          </cell>
          <cell r="AA171">
            <v>29607769</v>
          </cell>
          <cell r="AB171">
            <v>0</v>
          </cell>
          <cell r="AC171">
            <v>29607769</v>
          </cell>
          <cell r="AD171">
            <v>24513960</v>
          </cell>
          <cell r="AE171">
            <v>0</v>
          </cell>
          <cell r="AF171">
            <v>24513960</v>
          </cell>
          <cell r="AG171">
            <v>5093809</v>
          </cell>
          <cell r="AH171">
            <v>0</v>
          </cell>
          <cell r="AI171">
            <v>0</v>
          </cell>
          <cell r="AJ171">
            <v>0</v>
          </cell>
          <cell r="AK171">
            <v>0</v>
          </cell>
          <cell r="AL171">
            <v>3</v>
          </cell>
          <cell r="AM171">
            <v>3</v>
          </cell>
          <cell r="AN171">
            <v>0</v>
          </cell>
          <cell r="AO171">
            <v>600000</v>
          </cell>
          <cell r="AP171">
            <v>3</v>
          </cell>
          <cell r="AQ171">
            <v>0</v>
          </cell>
          <cell r="AR171">
            <v>0</v>
          </cell>
          <cell r="AS171">
            <v>0</v>
          </cell>
          <cell r="AT171">
            <v>0</v>
          </cell>
          <cell r="AU171">
            <v>0</v>
          </cell>
          <cell r="AV171">
            <v>0</v>
          </cell>
          <cell r="AW171">
            <v>0</v>
          </cell>
          <cell r="AX171">
            <v>0</v>
          </cell>
          <cell r="AY171">
            <v>28</v>
          </cell>
          <cell r="AZ171" t="str">
            <v>pplp</v>
          </cell>
          <cell r="BA171" t="str">
            <v>Direktorat PPLP</v>
          </cell>
        </row>
        <row r="172">
          <cell r="B172">
            <v>5495370</v>
          </cell>
          <cell r="C172" t="str">
            <v>PENGEMBANGAN PENYEHATAN LINGKUNGAN PERMUKIMAN KEPULAUAN RIAU</v>
          </cell>
          <cell r="D172">
            <v>35952000</v>
          </cell>
          <cell r="E172">
            <v>0</v>
          </cell>
          <cell r="F172">
            <v>35952000</v>
          </cell>
          <cell r="G172">
            <v>10063999</v>
          </cell>
          <cell r="H172">
            <v>0</v>
          </cell>
          <cell r="I172">
            <v>10063999</v>
          </cell>
          <cell r="J172">
            <v>27.99</v>
          </cell>
          <cell r="K172">
            <v>24.96</v>
          </cell>
          <cell r="L172">
            <v>11</v>
          </cell>
          <cell r="M172">
            <v>0</v>
          </cell>
          <cell r="N172">
            <v>0</v>
          </cell>
          <cell r="O172">
            <v>0</v>
          </cell>
          <cell r="P172">
            <v>0</v>
          </cell>
          <cell r="Q172">
            <v>0</v>
          </cell>
          <cell r="R172">
            <v>11</v>
          </cell>
          <cell r="S172">
            <v>5</v>
          </cell>
          <cell r="T172">
            <v>6</v>
          </cell>
          <cell r="U172">
            <v>31891856</v>
          </cell>
          <cell r="V172">
            <v>0</v>
          </cell>
          <cell r="W172">
            <v>31891856</v>
          </cell>
          <cell r="X172">
            <v>11</v>
          </cell>
          <cell r="Y172">
            <v>5</v>
          </cell>
          <cell r="Z172">
            <v>6</v>
          </cell>
          <cell r="AA172">
            <v>31891856</v>
          </cell>
          <cell r="AB172">
            <v>0</v>
          </cell>
          <cell r="AC172">
            <v>31891856</v>
          </cell>
          <cell r="AD172">
            <v>26924281</v>
          </cell>
          <cell r="AE172">
            <v>0</v>
          </cell>
          <cell r="AF172">
            <v>26924281</v>
          </cell>
          <cell r="AG172">
            <v>4967575</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12</v>
          </cell>
          <cell r="AZ172" t="str">
            <v>pplp</v>
          </cell>
          <cell r="BA172" t="str">
            <v>Direktorat PPLP</v>
          </cell>
        </row>
        <row r="173">
          <cell r="B173">
            <v>5495616</v>
          </cell>
          <cell r="C173" t="str">
            <v>PENGEMBANGAN PENYEHATAN LINGKUNGAN PERMUKIMAN JAWA BARAT</v>
          </cell>
          <cell r="D173">
            <v>77921531</v>
          </cell>
          <cell r="E173">
            <v>0</v>
          </cell>
          <cell r="F173">
            <v>77921531</v>
          </cell>
          <cell r="G173">
            <v>13027999</v>
          </cell>
          <cell r="H173">
            <v>0</v>
          </cell>
          <cell r="I173">
            <v>13027999</v>
          </cell>
          <cell r="J173">
            <v>16.72</v>
          </cell>
          <cell r="K173">
            <v>8.0500000000000007</v>
          </cell>
          <cell r="L173">
            <v>25</v>
          </cell>
          <cell r="M173">
            <v>0</v>
          </cell>
          <cell r="N173">
            <v>0</v>
          </cell>
          <cell r="O173">
            <v>0</v>
          </cell>
          <cell r="P173">
            <v>0</v>
          </cell>
          <cell r="Q173">
            <v>0</v>
          </cell>
          <cell r="R173">
            <v>25</v>
          </cell>
          <cell r="S173">
            <v>14</v>
          </cell>
          <cell r="T173">
            <v>11</v>
          </cell>
          <cell r="U173">
            <v>71561410</v>
          </cell>
          <cell r="V173">
            <v>0</v>
          </cell>
          <cell r="W173">
            <v>71561410</v>
          </cell>
          <cell r="X173">
            <v>11</v>
          </cell>
          <cell r="Y173">
            <v>3</v>
          </cell>
          <cell r="Z173">
            <v>8</v>
          </cell>
          <cell r="AA173">
            <v>62781000</v>
          </cell>
          <cell r="AB173">
            <v>0</v>
          </cell>
          <cell r="AC173">
            <v>62781000</v>
          </cell>
          <cell r="AD173">
            <v>50652166</v>
          </cell>
          <cell r="AE173">
            <v>0</v>
          </cell>
          <cell r="AF173">
            <v>50652166</v>
          </cell>
          <cell r="AG173">
            <v>12128834</v>
          </cell>
          <cell r="AH173">
            <v>13</v>
          </cell>
          <cell r="AI173">
            <v>11</v>
          </cell>
          <cell r="AJ173">
            <v>2</v>
          </cell>
          <cell r="AK173">
            <v>8500000</v>
          </cell>
          <cell r="AL173">
            <v>1</v>
          </cell>
          <cell r="AM173">
            <v>0</v>
          </cell>
          <cell r="AN173">
            <v>1</v>
          </cell>
          <cell r="AO173">
            <v>280410</v>
          </cell>
          <cell r="AP173">
            <v>1</v>
          </cell>
          <cell r="AQ173">
            <v>2</v>
          </cell>
          <cell r="AR173">
            <v>0</v>
          </cell>
          <cell r="AS173">
            <v>0</v>
          </cell>
          <cell r="AT173">
            <v>0</v>
          </cell>
          <cell r="AU173">
            <v>0</v>
          </cell>
          <cell r="AV173">
            <v>0</v>
          </cell>
          <cell r="AW173">
            <v>1</v>
          </cell>
          <cell r="AX173">
            <v>0</v>
          </cell>
          <cell r="AY173">
            <v>17</v>
          </cell>
          <cell r="AZ173" t="str">
            <v>pplp</v>
          </cell>
          <cell r="BA173" t="str">
            <v>Direktorat PPLP</v>
          </cell>
        </row>
        <row r="174">
          <cell r="B174">
            <v>5495704</v>
          </cell>
          <cell r="C174" t="str">
            <v>PENGEMBANGAN PENYEHATAN LINGKUNGAN PERMUKIMAN JAWA TENGAH</v>
          </cell>
          <cell r="D174">
            <v>198340225</v>
          </cell>
          <cell r="E174">
            <v>110070814</v>
          </cell>
          <cell r="F174">
            <v>308411039</v>
          </cell>
          <cell r="G174">
            <v>11426372</v>
          </cell>
          <cell r="H174">
            <v>18753882</v>
          </cell>
          <cell r="I174">
            <v>30180254</v>
          </cell>
          <cell r="J174">
            <v>9.7899999999999991</v>
          </cell>
          <cell r="K174">
            <v>19.39</v>
          </cell>
          <cell r="L174">
            <v>64</v>
          </cell>
          <cell r="M174">
            <v>1</v>
          </cell>
          <cell r="N174">
            <v>1</v>
          </cell>
          <cell r="O174">
            <v>0</v>
          </cell>
          <cell r="P174">
            <v>0</v>
          </cell>
          <cell r="Q174">
            <v>0</v>
          </cell>
          <cell r="R174">
            <v>66</v>
          </cell>
          <cell r="S174">
            <v>28</v>
          </cell>
          <cell r="T174">
            <v>38</v>
          </cell>
          <cell r="U174">
            <v>191665450</v>
          </cell>
          <cell r="V174">
            <v>110070814</v>
          </cell>
          <cell r="W174">
            <v>301736264</v>
          </cell>
          <cell r="X174">
            <v>38</v>
          </cell>
          <cell r="Y174">
            <v>18</v>
          </cell>
          <cell r="Z174">
            <v>20</v>
          </cell>
          <cell r="AA174">
            <v>88555650</v>
          </cell>
          <cell r="AB174">
            <v>81570814</v>
          </cell>
          <cell r="AC174">
            <v>170126464</v>
          </cell>
          <cell r="AD174">
            <v>65602191</v>
          </cell>
          <cell r="AE174">
            <v>81570814</v>
          </cell>
          <cell r="AF174">
            <v>147173005</v>
          </cell>
          <cell r="AG174">
            <v>22953459</v>
          </cell>
          <cell r="AH174">
            <v>18</v>
          </cell>
          <cell r="AI174">
            <v>6</v>
          </cell>
          <cell r="AJ174">
            <v>12</v>
          </cell>
          <cell r="AK174">
            <v>85241875</v>
          </cell>
          <cell r="AL174">
            <v>10</v>
          </cell>
          <cell r="AM174">
            <v>4</v>
          </cell>
          <cell r="AN174">
            <v>6</v>
          </cell>
          <cell r="AO174">
            <v>46367925</v>
          </cell>
          <cell r="AP174">
            <v>10</v>
          </cell>
          <cell r="AQ174">
            <v>11</v>
          </cell>
          <cell r="AR174">
            <v>0</v>
          </cell>
          <cell r="AS174">
            <v>0</v>
          </cell>
          <cell r="AT174">
            <v>0</v>
          </cell>
          <cell r="AU174">
            <v>6</v>
          </cell>
          <cell r="AV174">
            <v>2</v>
          </cell>
          <cell r="AW174">
            <v>2</v>
          </cell>
          <cell r="AX174">
            <v>2</v>
          </cell>
          <cell r="AY174">
            <v>40</v>
          </cell>
          <cell r="AZ174" t="str">
            <v>pplp</v>
          </cell>
          <cell r="BA174" t="str">
            <v>Direktorat PPLP</v>
          </cell>
        </row>
        <row r="175">
          <cell r="B175">
            <v>5495750</v>
          </cell>
          <cell r="C175" t="str">
            <v>PENGEMBANGAN PENYEHATAN LINGKUNGAN PERMUKIMAN D.I. YOGYAKARTA</v>
          </cell>
          <cell r="D175">
            <v>85328228</v>
          </cell>
          <cell r="E175">
            <v>49102666</v>
          </cell>
          <cell r="F175">
            <v>134430894</v>
          </cell>
          <cell r="G175">
            <v>7931406</v>
          </cell>
          <cell r="H175">
            <v>0</v>
          </cell>
          <cell r="I175">
            <v>7931406</v>
          </cell>
          <cell r="J175">
            <v>5.9</v>
          </cell>
          <cell r="K175">
            <v>9.0399999999999991</v>
          </cell>
          <cell r="L175">
            <v>23</v>
          </cell>
          <cell r="M175">
            <v>0</v>
          </cell>
          <cell r="N175">
            <v>0</v>
          </cell>
          <cell r="O175">
            <v>0</v>
          </cell>
          <cell r="P175">
            <v>0</v>
          </cell>
          <cell r="Q175">
            <v>0</v>
          </cell>
          <cell r="R175">
            <v>23</v>
          </cell>
          <cell r="S175">
            <v>16</v>
          </cell>
          <cell r="T175">
            <v>7</v>
          </cell>
          <cell r="U175">
            <v>79486139</v>
          </cell>
          <cell r="V175">
            <v>48102666</v>
          </cell>
          <cell r="W175">
            <v>127588805</v>
          </cell>
          <cell r="X175">
            <v>17</v>
          </cell>
          <cell r="Y175">
            <v>10</v>
          </cell>
          <cell r="Z175">
            <v>7</v>
          </cell>
          <cell r="AA175">
            <v>44328899</v>
          </cell>
          <cell r="AB175">
            <v>0</v>
          </cell>
          <cell r="AC175">
            <v>44328899</v>
          </cell>
          <cell r="AD175">
            <v>34214868</v>
          </cell>
          <cell r="AE175">
            <v>0</v>
          </cell>
          <cell r="AF175">
            <v>34214868</v>
          </cell>
          <cell r="AG175">
            <v>10114031</v>
          </cell>
          <cell r="AH175">
            <v>1</v>
          </cell>
          <cell r="AI175">
            <v>1</v>
          </cell>
          <cell r="AJ175">
            <v>0</v>
          </cell>
          <cell r="AK175">
            <v>34793815</v>
          </cell>
          <cell r="AL175">
            <v>5</v>
          </cell>
          <cell r="AM175">
            <v>5</v>
          </cell>
          <cell r="AN175">
            <v>0</v>
          </cell>
          <cell r="AO175">
            <v>48466091</v>
          </cell>
          <cell r="AP175">
            <v>5</v>
          </cell>
          <cell r="AQ175">
            <v>0</v>
          </cell>
          <cell r="AR175">
            <v>0</v>
          </cell>
          <cell r="AS175">
            <v>0</v>
          </cell>
          <cell r="AT175">
            <v>0</v>
          </cell>
          <cell r="AU175">
            <v>0</v>
          </cell>
          <cell r="AV175">
            <v>0</v>
          </cell>
          <cell r="AW175">
            <v>1</v>
          </cell>
          <cell r="AX175">
            <v>0</v>
          </cell>
          <cell r="AY175">
            <v>17</v>
          </cell>
          <cell r="AZ175" t="str">
            <v>pplp</v>
          </cell>
          <cell r="BA175" t="str">
            <v>Direktorat PPLP</v>
          </cell>
        </row>
        <row r="176">
          <cell r="B176">
            <v>5495832</v>
          </cell>
          <cell r="C176" t="str">
            <v>PENGEMBANGAN PENYEHATAN LINGKUNGAN PERMUKIMAN JAWA TIMUR</v>
          </cell>
          <cell r="D176">
            <v>156798002</v>
          </cell>
          <cell r="E176">
            <v>2000000</v>
          </cell>
          <cell r="F176">
            <v>158798002</v>
          </cell>
          <cell r="G176">
            <v>38628445</v>
          </cell>
          <cell r="H176">
            <v>0</v>
          </cell>
          <cell r="I176">
            <v>38628445</v>
          </cell>
          <cell r="J176">
            <v>24.33</v>
          </cell>
          <cell r="K176">
            <v>16.77</v>
          </cell>
          <cell r="L176">
            <v>42</v>
          </cell>
          <cell r="M176">
            <v>4</v>
          </cell>
          <cell r="N176">
            <v>0</v>
          </cell>
          <cell r="O176">
            <v>0</v>
          </cell>
          <cell r="P176">
            <v>0</v>
          </cell>
          <cell r="Q176">
            <v>0</v>
          </cell>
          <cell r="R176">
            <v>46</v>
          </cell>
          <cell r="S176">
            <v>19</v>
          </cell>
          <cell r="T176">
            <v>27</v>
          </cell>
          <cell r="U176">
            <v>150788557</v>
          </cell>
          <cell r="V176">
            <v>1000000</v>
          </cell>
          <cell r="W176">
            <v>151788557</v>
          </cell>
          <cell r="X176">
            <v>45</v>
          </cell>
          <cell r="Y176">
            <v>18</v>
          </cell>
          <cell r="Z176">
            <v>27</v>
          </cell>
          <cell r="AA176">
            <v>150788557</v>
          </cell>
          <cell r="AB176">
            <v>0</v>
          </cell>
          <cell r="AC176">
            <v>150788557</v>
          </cell>
          <cell r="AD176">
            <v>134876001</v>
          </cell>
          <cell r="AE176">
            <v>0</v>
          </cell>
          <cell r="AF176">
            <v>134876001</v>
          </cell>
          <cell r="AG176">
            <v>15912556</v>
          </cell>
          <cell r="AH176">
            <v>0</v>
          </cell>
          <cell r="AI176">
            <v>0</v>
          </cell>
          <cell r="AJ176">
            <v>0</v>
          </cell>
          <cell r="AK176">
            <v>0</v>
          </cell>
          <cell r="AL176">
            <v>1</v>
          </cell>
          <cell r="AM176">
            <v>1</v>
          </cell>
          <cell r="AN176">
            <v>0</v>
          </cell>
          <cell r="AO176">
            <v>1000000</v>
          </cell>
          <cell r="AP176">
            <v>1</v>
          </cell>
          <cell r="AQ176">
            <v>0</v>
          </cell>
          <cell r="AR176">
            <v>0</v>
          </cell>
          <cell r="AS176">
            <v>0</v>
          </cell>
          <cell r="AT176">
            <v>0</v>
          </cell>
          <cell r="AU176">
            <v>0</v>
          </cell>
          <cell r="AV176">
            <v>0</v>
          </cell>
          <cell r="AW176">
            <v>0</v>
          </cell>
          <cell r="AX176">
            <v>0</v>
          </cell>
          <cell r="AY176">
            <v>45</v>
          </cell>
          <cell r="AZ176" t="str">
            <v>pplp</v>
          </cell>
          <cell r="BA176" t="str">
            <v>Direktorat PPLP</v>
          </cell>
        </row>
        <row r="177">
          <cell r="B177">
            <v>5495885</v>
          </cell>
          <cell r="C177" t="str">
            <v>Pengembangan Penyehatan Lingkungan Permukiman Kalimantan Barat</v>
          </cell>
          <cell r="D177">
            <v>46288000</v>
          </cell>
          <cell r="E177">
            <v>0</v>
          </cell>
          <cell r="F177">
            <v>46288000</v>
          </cell>
          <cell r="G177">
            <v>8789020</v>
          </cell>
          <cell r="H177">
            <v>0</v>
          </cell>
          <cell r="I177">
            <v>8789020</v>
          </cell>
          <cell r="J177">
            <v>18.989999999999998</v>
          </cell>
          <cell r="K177">
            <v>32.93</v>
          </cell>
          <cell r="L177">
            <v>21</v>
          </cell>
          <cell r="M177">
            <v>0</v>
          </cell>
          <cell r="N177">
            <v>0</v>
          </cell>
          <cell r="O177">
            <v>0</v>
          </cell>
          <cell r="P177">
            <v>0</v>
          </cell>
          <cell r="Q177">
            <v>0</v>
          </cell>
          <cell r="R177">
            <v>21</v>
          </cell>
          <cell r="S177">
            <v>11</v>
          </cell>
          <cell r="T177">
            <v>10</v>
          </cell>
          <cell r="U177">
            <v>41805772</v>
          </cell>
          <cell r="V177">
            <v>0</v>
          </cell>
          <cell r="W177">
            <v>41805772</v>
          </cell>
          <cell r="X177">
            <v>15</v>
          </cell>
          <cell r="Y177">
            <v>6</v>
          </cell>
          <cell r="Z177">
            <v>9</v>
          </cell>
          <cell r="AA177">
            <v>25639822</v>
          </cell>
          <cell r="AB177">
            <v>0</v>
          </cell>
          <cell r="AC177">
            <v>25639822</v>
          </cell>
          <cell r="AD177">
            <v>24673172</v>
          </cell>
          <cell r="AE177">
            <v>0</v>
          </cell>
          <cell r="AF177">
            <v>24673172</v>
          </cell>
          <cell r="AG177">
            <v>966650</v>
          </cell>
          <cell r="AH177">
            <v>4</v>
          </cell>
          <cell r="AI177">
            <v>4</v>
          </cell>
          <cell r="AJ177">
            <v>0</v>
          </cell>
          <cell r="AK177">
            <v>1388300</v>
          </cell>
          <cell r="AL177">
            <v>2</v>
          </cell>
          <cell r="AM177">
            <v>1</v>
          </cell>
          <cell r="AN177">
            <v>1</v>
          </cell>
          <cell r="AO177">
            <v>14777650</v>
          </cell>
          <cell r="AP177">
            <v>2</v>
          </cell>
          <cell r="AQ177">
            <v>0</v>
          </cell>
          <cell r="AR177">
            <v>0</v>
          </cell>
          <cell r="AS177">
            <v>0</v>
          </cell>
          <cell r="AT177">
            <v>0</v>
          </cell>
          <cell r="AU177">
            <v>4</v>
          </cell>
          <cell r="AV177">
            <v>0</v>
          </cell>
          <cell r="AW177">
            <v>0</v>
          </cell>
          <cell r="AX177">
            <v>0</v>
          </cell>
          <cell r="AY177">
            <v>18</v>
          </cell>
          <cell r="AZ177" t="str">
            <v>pplp</v>
          </cell>
          <cell r="BA177" t="str">
            <v>Direktorat PPLP</v>
          </cell>
        </row>
        <row r="178">
          <cell r="B178">
            <v>5495936</v>
          </cell>
          <cell r="C178" t="str">
            <v>PENGEMBANGAN PENYEHATAN LINGKUNGAN PERMUKIMAN KALIMANTAN TENGAH</v>
          </cell>
          <cell r="D178">
            <v>34665000</v>
          </cell>
          <cell r="E178">
            <v>0</v>
          </cell>
          <cell r="F178">
            <v>34665000</v>
          </cell>
          <cell r="G178">
            <v>12892797</v>
          </cell>
          <cell r="H178">
            <v>0</v>
          </cell>
          <cell r="I178">
            <v>12892797</v>
          </cell>
          <cell r="J178">
            <v>37.19</v>
          </cell>
          <cell r="K178">
            <v>51.56</v>
          </cell>
          <cell r="L178">
            <v>24</v>
          </cell>
          <cell r="M178">
            <v>0</v>
          </cell>
          <cell r="N178">
            <v>0</v>
          </cell>
          <cell r="O178">
            <v>0</v>
          </cell>
          <cell r="P178">
            <v>0</v>
          </cell>
          <cell r="Q178">
            <v>0</v>
          </cell>
          <cell r="R178">
            <v>24</v>
          </cell>
          <cell r="S178">
            <v>8</v>
          </cell>
          <cell r="T178">
            <v>16</v>
          </cell>
          <cell r="U178">
            <v>31170000</v>
          </cell>
          <cell r="V178">
            <v>0</v>
          </cell>
          <cell r="W178">
            <v>31170000</v>
          </cell>
          <cell r="X178">
            <v>24</v>
          </cell>
          <cell r="Y178">
            <v>8</v>
          </cell>
          <cell r="Z178">
            <v>16</v>
          </cell>
          <cell r="AA178">
            <v>31170000</v>
          </cell>
          <cell r="AB178">
            <v>0</v>
          </cell>
          <cell r="AC178">
            <v>31170000</v>
          </cell>
          <cell r="AD178">
            <v>30133022</v>
          </cell>
          <cell r="AE178">
            <v>0</v>
          </cell>
          <cell r="AF178">
            <v>30133022</v>
          </cell>
          <cell r="AG178">
            <v>1036978</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27</v>
          </cell>
          <cell r="AZ178" t="str">
            <v>pplp</v>
          </cell>
          <cell r="BA178" t="str">
            <v>Direktorat PPLP</v>
          </cell>
        </row>
        <row r="179">
          <cell r="B179">
            <v>5495973</v>
          </cell>
          <cell r="C179" t="str">
            <v>PENGEMBANGAN PENYEHATAN LINGKUNGAN PERMUKIMAN KALIMANTAN SELATAN</v>
          </cell>
          <cell r="D179">
            <v>87967145</v>
          </cell>
          <cell r="E179">
            <v>0</v>
          </cell>
          <cell r="F179">
            <v>87967145</v>
          </cell>
          <cell r="G179">
            <v>24990577</v>
          </cell>
          <cell r="H179">
            <v>0</v>
          </cell>
          <cell r="I179">
            <v>24990577</v>
          </cell>
          <cell r="J179">
            <v>28.41</v>
          </cell>
          <cell r="K179">
            <v>41.84</v>
          </cell>
          <cell r="L179">
            <v>44</v>
          </cell>
          <cell r="M179">
            <v>0</v>
          </cell>
          <cell r="N179">
            <v>0</v>
          </cell>
          <cell r="O179">
            <v>0</v>
          </cell>
          <cell r="P179">
            <v>0</v>
          </cell>
          <cell r="Q179">
            <v>0</v>
          </cell>
          <cell r="R179">
            <v>44</v>
          </cell>
          <cell r="S179">
            <v>24</v>
          </cell>
          <cell r="T179">
            <v>20</v>
          </cell>
          <cell r="U179">
            <v>80541014</v>
          </cell>
          <cell r="V179">
            <v>0</v>
          </cell>
          <cell r="W179">
            <v>80541014</v>
          </cell>
          <cell r="X179">
            <v>44</v>
          </cell>
          <cell r="Y179">
            <v>24</v>
          </cell>
          <cell r="Z179">
            <v>20</v>
          </cell>
          <cell r="AA179">
            <v>80541014</v>
          </cell>
          <cell r="AB179">
            <v>0</v>
          </cell>
          <cell r="AC179">
            <v>80541014</v>
          </cell>
          <cell r="AD179">
            <v>68583443</v>
          </cell>
          <cell r="AE179">
            <v>0</v>
          </cell>
          <cell r="AF179">
            <v>68583443</v>
          </cell>
          <cell r="AG179">
            <v>11957571</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47</v>
          </cell>
          <cell r="AZ179" t="str">
            <v>pplp</v>
          </cell>
          <cell r="BA179" t="str">
            <v>Direktorat PPLP</v>
          </cell>
        </row>
        <row r="180">
          <cell r="B180">
            <v>5496018</v>
          </cell>
          <cell r="C180" t="str">
            <v>PENGEMBANGAN PENYEHATAN LINGKUNGAN PERMUKIMAN KALIMANTAN TIMUR</v>
          </cell>
          <cell r="D180">
            <v>59479931</v>
          </cell>
          <cell r="E180">
            <v>0</v>
          </cell>
          <cell r="F180">
            <v>59479931</v>
          </cell>
          <cell r="G180">
            <v>18647640</v>
          </cell>
          <cell r="H180">
            <v>0</v>
          </cell>
          <cell r="I180">
            <v>18647640</v>
          </cell>
          <cell r="J180">
            <v>31.35</v>
          </cell>
          <cell r="K180">
            <v>38.68</v>
          </cell>
          <cell r="L180">
            <v>28</v>
          </cell>
          <cell r="M180">
            <v>0</v>
          </cell>
          <cell r="N180">
            <v>0</v>
          </cell>
          <cell r="O180">
            <v>0</v>
          </cell>
          <cell r="P180">
            <v>0</v>
          </cell>
          <cell r="Q180">
            <v>0</v>
          </cell>
          <cell r="R180">
            <v>28</v>
          </cell>
          <cell r="S180">
            <v>15</v>
          </cell>
          <cell r="T180">
            <v>13</v>
          </cell>
          <cell r="U180">
            <v>55253000</v>
          </cell>
          <cell r="V180">
            <v>0</v>
          </cell>
          <cell r="W180">
            <v>55253000</v>
          </cell>
          <cell r="X180">
            <v>22</v>
          </cell>
          <cell r="Y180">
            <v>9</v>
          </cell>
          <cell r="Z180">
            <v>13</v>
          </cell>
          <cell r="AA180">
            <v>53453000</v>
          </cell>
          <cell r="AB180">
            <v>0</v>
          </cell>
          <cell r="AC180">
            <v>53453000</v>
          </cell>
          <cell r="AD180">
            <v>49544009</v>
          </cell>
          <cell r="AE180">
            <v>0</v>
          </cell>
          <cell r="AF180">
            <v>49544009</v>
          </cell>
          <cell r="AG180">
            <v>3908991</v>
          </cell>
          <cell r="AH180">
            <v>6</v>
          </cell>
          <cell r="AI180">
            <v>6</v>
          </cell>
          <cell r="AJ180">
            <v>0</v>
          </cell>
          <cell r="AK180">
            <v>1800000</v>
          </cell>
          <cell r="AL180">
            <v>0</v>
          </cell>
          <cell r="AM180">
            <v>0</v>
          </cell>
          <cell r="AN180">
            <v>0</v>
          </cell>
          <cell r="AO180">
            <v>0</v>
          </cell>
          <cell r="AP180">
            <v>0</v>
          </cell>
          <cell r="AQ180">
            <v>0</v>
          </cell>
          <cell r="AR180">
            <v>0</v>
          </cell>
          <cell r="AS180">
            <v>0</v>
          </cell>
          <cell r="AT180">
            <v>0</v>
          </cell>
          <cell r="AU180">
            <v>0</v>
          </cell>
          <cell r="AV180">
            <v>0</v>
          </cell>
          <cell r="AW180">
            <v>4</v>
          </cell>
          <cell r="AX180">
            <v>2</v>
          </cell>
          <cell r="AY180">
            <v>28</v>
          </cell>
          <cell r="AZ180" t="str">
            <v>pplp</v>
          </cell>
          <cell r="BA180" t="str">
            <v>Direktorat PPLP</v>
          </cell>
        </row>
        <row r="181">
          <cell r="B181">
            <v>5496061</v>
          </cell>
          <cell r="C181" t="str">
            <v>PENGEMBANGAN PENYEHATAN LINGKUNGAN PERMUKIMAN BANTEN</v>
          </cell>
          <cell r="D181">
            <v>23243000</v>
          </cell>
          <cell r="E181">
            <v>0</v>
          </cell>
          <cell r="F181">
            <v>23243000</v>
          </cell>
          <cell r="G181">
            <v>7287877</v>
          </cell>
          <cell r="H181">
            <v>0</v>
          </cell>
          <cell r="I181">
            <v>7287877</v>
          </cell>
          <cell r="J181">
            <v>31.36</v>
          </cell>
          <cell r="K181">
            <v>23.75</v>
          </cell>
          <cell r="L181">
            <v>14</v>
          </cell>
          <cell r="M181">
            <v>0</v>
          </cell>
          <cell r="N181">
            <v>0</v>
          </cell>
          <cell r="O181">
            <v>0</v>
          </cell>
          <cell r="P181">
            <v>0</v>
          </cell>
          <cell r="Q181">
            <v>0</v>
          </cell>
          <cell r="R181">
            <v>14</v>
          </cell>
          <cell r="S181">
            <v>9</v>
          </cell>
          <cell r="T181">
            <v>5</v>
          </cell>
          <cell r="U181">
            <v>20346690</v>
          </cell>
          <cell r="V181">
            <v>0</v>
          </cell>
          <cell r="W181">
            <v>20346690</v>
          </cell>
          <cell r="X181">
            <v>3</v>
          </cell>
          <cell r="Y181">
            <v>2</v>
          </cell>
          <cell r="Z181">
            <v>1</v>
          </cell>
          <cell r="AA181">
            <v>3300000</v>
          </cell>
          <cell r="AB181">
            <v>0</v>
          </cell>
          <cell r="AC181">
            <v>3300000</v>
          </cell>
          <cell r="AD181">
            <v>3135983</v>
          </cell>
          <cell r="AE181">
            <v>0</v>
          </cell>
          <cell r="AF181">
            <v>3135983</v>
          </cell>
          <cell r="AG181">
            <v>164017</v>
          </cell>
          <cell r="AH181">
            <v>0</v>
          </cell>
          <cell r="AI181">
            <v>0</v>
          </cell>
          <cell r="AJ181">
            <v>0</v>
          </cell>
          <cell r="AK181">
            <v>0</v>
          </cell>
          <cell r="AL181">
            <v>11</v>
          </cell>
          <cell r="AM181">
            <v>7</v>
          </cell>
          <cell r="AN181">
            <v>4</v>
          </cell>
          <cell r="AO181">
            <v>17046690</v>
          </cell>
          <cell r="AP181">
            <v>11</v>
          </cell>
          <cell r="AQ181">
            <v>0</v>
          </cell>
          <cell r="AR181">
            <v>0</v>
          </cell>
          <cell r="AS181">
            <v>0</v>
          </cell>
          <cell r="AT181">
            <v>0</v>
          </cell>
          <cell r="AU181">
            <v>0</v>
          </cell>
          <cell r="AV181">
            <v>1</v>
          </cell>
          <cell r="AW181">
            <v>0</v>
          </cell>
          <cell r="AX181">
            <v>0</v>
          </cell>
          <cell r="AY181">
            <v>13</v>
          </cell>
          <cell r="AZ181" t="str">
            <v>pplp</v>
          </cell>
          <cell r="BA181" t="str">
            <v>Direktorat PPLP</v>
          </cell>
        </row>
        <row r="182">
          <cell r="B182">
            <v>5496137</v>
          </cell>
          <cell r="C182" t="str">
            <v>PENGEMBANGAN PENYEHATAN LINGKUNGAN PERMUKIMAN SULAWESI UTARA</v>
          </cell>
          <cell r="D182">
            <v>45083486</v>
          </cell>
          <cell r="E182">
            <v>2000000</v>
          </cell>
          <cell r="F182">
            <v>47083486</v>
          </cell>
          <cell r="G182">
            <v>9867250</v>
          </cell>
          <cell r="H182">
            <v>0</v>
          </cell>
          <cell r="I182">
            <v>9867250</v>
          </cell>
          <cell r="J182">
            <v>20.96</v>
          </cell>
          <cell r="K182">
            <v>21.84</v>
          </cell>
          <cell r="L182">
            <v>18</v>
          </cell>
          <cell r="M182">
            <v>0</v>
          </cell>
          <cell r="N182">
            <v>0</v>
          </cell>
          <cell r="O182">
            <v>0</v>
          </cell>
          <cell r="P182">
            <v>0</v>
          </cell>
          <cell r="Q182">
            <v>0</v>
          </cell>
          <cell r="R182">
            <v>18</v>
          </cell>
          <cell r="S182">
            <v>10</v>
          </cell>
          <cell r="T182">
            <v>8</v>
          </cell>
          <cell r="U182">
            <v>38894462</v>
          </cell>
          <cell r="V182">
            <v>0</v>
          </cell>
          <cell r="W182">
            <v>38894462</v>
          </cell>
          <cell r="X182">
            <v>10</v>
          </cell>
          <cell r="Y182">
            <v>7</v>
          </cell>
          <cell r="Z182">
            <v>3</v>
          </cell>
          <cell r="AA182">
            <v>14001200</v>
          </cell>
          <cell r="AB182">
            <v>0</v>
          </cell>
          <cell r="AC182">
            <v>14001200</v>
          </cell>
          <cell r="AD182">
            <v>10909134</v>
          </cell>
          <cell r="AE182">
            <v>0</v>
          </cell>
          <cell r="AF182">
            <v>10909134</v>
          </cell>
          <cell r="AG182">
            <v>3092066</v>
          </cell>
          <cell r="AH182">
            <v>2</v>
          </cell>
          <cell r="AI182">
            <v>2</v>
          </cell>
          <cell r="AJ182">
            <v>0</v>
          </cell>
          <cell r="AK182">
            <v>17948728</v>
          </cell>
          <cell r="AL182">
            <v>6</v>
          </cell>
          <cell r="AM182">
            <v>1</v>
          </cell>
          <cell r="AN182">
            <v>5</v>
          </cell>
          <cell r="AO182">
            <v>6944534</v>
          </cell>
          <cell r="AP182">
            <v>6</v>
          </cell>
          <cell r="AQ182">
            <v>1</v>
          </cell>
          <cell r="AR182">
            <v>0</v>
          </cell>
          <cell r="AS182">
            <v>0</v>
          </cell>
          <cell r="AT182">
            <v>0</v>
          </cell>
          <cell r="AU182">
            <v>3</v>
          </cell>
          <cell r="AV182">
            <v>0</v>
          </cell>
          <cell r="AW182">
            <v>0</v>
          </cell>
          <cell r="AX182">
            <v>0</v>
          </cell>
          <cell r="AY182">
            <v>17</v>
          </cell>
          <cell r="AZ182" t="str">
            <v>pplp</v>
          </cell>
          <cell r="BA182" t="str">
            <v>Direktorat PPLP</v>
          </cell>
        </row>
        <row r="183">
          <cell r="B183">
            <v>5496180</v>
          </cell>
          <cell r="C183" t="str">
            <v>PENGEMBANGAN PENYEHATAN LINGKUNGAN PERMUKIMAN SULAWESI TENGAH</v>
          </cell>
          <cell r="D183">
            <v>24216000</v>
          </cell>
          <cell r="E183">
            <v>0</v>
          </cell>
          <cell r="F183">
            <v>24216000</v>
          </cell>
          <cell r="G183">
            <v>7906799</v>
          </cell>
          <cell r="H183">
            <v>0</v>
          </cell>
          <cell r="I183">
            <v>7906799</v>
          </cell>
          <cell r="J183">
            <v>32.65</v>
          </cell>
          <cell r="K183">
            <v>35.17</v>
          </cell>
          <cell r="L183">
            <v>22</v>
          </cell>
          <cell r="M183">
            <v>0</v>
          </cell>
          <cell r="N183">
            <v>0</v>
          </cell>
          <cell r="O183">
            <v>0</v>
          </cell>
          <cell r="P183">
            <v>0</v>
          </cell>
          <cell r="Q183">
            <v>0</v>
          </cell>
          <cell r="R183">
            <v>22</v>
          </cell>
          <cell r="S183">
            <v>8</v>
          </cell>
          <cell r="T183">
            <v>14</v>
          </cell>
          <cell r="U183">
            <v>19862444</v>
          </cell>
          <cell r="V183">
            <v>0</v>
          </cell>
          <cell r="W183">
            <v>19862444</v>
          </cell>
          <cell r="X183">
            <v>19</v>
          </cell>
          <cell r="Y183">
            <v>6</v>
          </cell>
          <cell r="Z183">
            <v>13</v>
          </cell>
          <cell r="AA183">
            <v>13876652</v>
          </cell>
          <cell r="AB183">
            <v>0</v>
          </cell>
          <cell r="AC183">
            <v>13876652</v>
          </cell>
          <cell r="AD183">
            <v>12250918</v>
          </cell>
          <cell r="AE183">
            <v>0</v>
          </cell>
          <cell r="AF183">
            <v>12250918</v>
          </cell>
          <cell r="AG183">
            <v>1625734</v>
          </cell>
          <cell r="AH183">
            <v>0</v>
          </cell>
          <cell r="AI183">
            <v>0</v>
          </cell>
          <cell r="AJ183">
            <v>0</v>
          </cell>
          <cell r="AK183">
            <v>0</v>
          </cell>
          <cell r="AL183">
            <v>3</v>
          </cell>
          <cell r="AM183">
            <v>2</v>
          </cell>
          <cell r="AN183">
            <v>1</v>
          </cell>
          <cell r="AO183">
            <v>5985792</v>
          </cell>
          <cell r="AP183">
            <v>3</v>
          </cell>
          <cell r="AQ183">
            <v>0</v>
          </cell>
          <cell r="AR183">
            <v>0</v>
          </cell>
          <cell r="AS183">
            <v>0</v>
          </cell>
          <cell r="AT183">
            <v>0</v>
          </cell>
          <cell r="AU183">
            <v>0</v>
          </cell>
          <cell r="AV183">
            <v>0</v>
          </cell>
          <cell r="AW183">
            <v>0</v>
          </cell>
          <cell r="AX183">
            <v>0</v>
          </cell>
          <cell r="AY183">
            <v>19</v>
          </cell>
          <cell r="AZ183" t="str">
            <v>pplp</v>
          </cell>
          <cell r="BA183" t="str">
            <v>Direktorat PPLP</v>
          </cell>
        </row>
        <row r="184">
          <cell r="B184">
            <v>5496262</v>
          </cell>
          <cell r="C184" t="str">
            <v>PENGEMBANGAN PENYEHATAN LINGKUNGAN PERMUKIMAN SULAWESI SELATAN</v>
          </cell>
          <cell r="D184">
            <v>40222153</v>
          </cell>
          <cell r="E184">
            <v>24000000</v>
          </cell>
          <cell r="F184">
            <v>64222153</v>
          </cell>
          <cell r="G184">
            <v>17760966</v>
          </cell>
          <cell r="H184">
            <v>0</v>
          </cell>
          <cell r="I184">
            <v>17760966</v>
          </cell>
          <cell r="J184">
            <v>27.66</v>
          </cell>
          <cell r="K184">
            <v>27.68</v>
          </cell>
          <cell r="L184">
            <v>23</v>
          </cell>
          <cell r="M184">
            <v>1</v>
          </cell>
          <cell r="N184">
            <v>0</v>
          </cell>
          <cell r="O184">
            <v>0</v>
          </cell>
          <cell r="P184">
            <v>0</v>
          </cell>
          <cell r="Q184">
            <v>0</v>
          </cell>
          <cell r="R184">
            <v>24</v>
          </cell>
          <cell r="S184">
            <v>18</v>
          </cell>
          <cell r="T184">
            <v>6</v>
          </cell>
          <cell r="U184">
            <v>32795174</v>
          </cell>
          <cell r="V184">
            <v>23000000</v>
          </cell>
          <cell r="W184">
            <v>55795174</v>
          </cell>
          <cell r="X184">
            <v>19</v>
          </cell>
          <cell r="Y184">
            <v>13</v>
          </cell>
          <cell r="Z184">
            <v>6</v>
          </cell>
          <cell r="AA184">
            <v>28745174</v>
          </cell>
          <cell r="AB184">
            <v>0</v>
          </cell>
          <cell r="AC184">
            <v>28745174</v>
          </cell>
          <cell r="AD184">
            <v>25355423</v>
          </cell>
          <cell r="AE184">
            <v>0</v>
          </cell>
          <cell r="AF184">
            <v>25355423</v>
          </cell>
          <cell r="AG184">
            <v>3389751</v>
          </cell>
          <cell r="AH184">
            <v>3</v>
          </cell>
          <cell r="AI184">
            <v>3</v>
          </cell>
          <cell r="AJ184">
            <v>0</v>
          </cell>
          <cell r="AK184">
            <v>4050000</v>
          </cell>
          <cell r="AL184">
            <v>2</v>
          </cell>
          <cell r="AM184">
            <v>2</v>
          </cell>
          <cell r="AN184">
            <v>0</v>
          </cell>
          <cell r="AO184">
            <v>23000000</v>
          </cell>
          <cell r="AP184">
            <v>2</v>
          </cell>
          <cell r="AQ184">
            <v>0</v>
          </cell>
          <cell r="AR184">
            <v>0</v>
          </cell>
          <cell r="AS184">
            <v>0</v>
          </cell>
          <cell r="AT184">
            <v>0</v>
          </cell>
          <cell r="AU184">
            <v>0</v>
          </cell>
          <cell r="AV184">
            <v>3</v>
          </cell>
          <cell r="AW184">
            <v>0</v>
          </cell>
          <cell r="AX184">
            <v>0</v>
          </cell>
          <cell r="AY184">
            <v>34</v>
          </cell>
          <cell r="AZ184" t="str">
            <v>pplp</v>
          </cell>
          <cell r="BA184" t="str">
            <v>Direktorat PPLP</v>
          </cell>
        </row>
        <row r="185">
          <cell r="B185">
            <v>5496322</v>
          </cell>
          <cell r="C185" t="str">
            <v>PENGEMBANGAN PENYEHATAN LINGKUNGAN PERMUKIMAN SULAWESI TENGGARA</v>
          </cell>
          <cell r="D185">
            <v>23228000</v>
          </cell>
          <cell r="E185">
            <v>0</v>
          </cell>
          <cell r="F185">
            <v>23228000</v>
          </cell>
          <cell r="G185">
            <v>8654779</v>
          </cell>
          <cell r="H185">
            <v>0</v>
          </cell>
          <cell r="I185">
            <v>8654779</v>
          </cell>
          <cell r="J185">
            <v>37.26</v>
          </cell>
          <cell r="K185">
            <v>40.520000000000003</v>
          </cell>
          <cell r="L185">
            <v>24</v>
          </cell>
          <cell r="M185">
            <v>0</v>
          </cell>
          <cell r="N185">
            <v>0</v>
          </cell>
          <cell r="O185">
            <v>0</v>
          </cell>
          <cell r="P185">
            <v>0</v>
          </cell>
          <cell r="Q185">
            <v>0</v>
          </cell>
          <cell r="R185">
            <v>24</v>
          </cell>
          <cell r="S185">
            <v>17</v>
          </cell>
          <cell r="T185">
            <v>7</v>
          </cell>
          <cell r="U185">
            <v>19705449</v>
          </cell>
          <cell r="V185">
            <v>0</v>
          </cell>
          <cell r="W185">
            <v>19705449</v>
          </cell>
          <cell r="X185">
            <v>24</v>
          </cell>
          <cell r="Y185">
            <v>17</v>
          </cell>
          <cell r="Z185">
            <v>7</v>
          </cell>
          <cell r="AA185">
            <v>19705449</v>
          </cell>
          <cell r="AB185">
            <v>0</v>
          </cell>
          <cell r="AC185">
            <v>19705449</v>
          </cell>
          <cell r="AD185">
            <v>18070418</v>
          </cell>
          <cell r="AE185">
            <v>0</v>
          </cell>
          <cell r="AF185">
            <v>18070418</v>
          </cell>
          <cell r="AG185">
            <v>1635031</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41</v>
          </cell>
          <cell r="AZ185" t="str">
            <v>pplp</v>
          </cell>
          <cell r="BA185" t="str">
            <v>Direktorat PPLP</v>
          </cell>
        </row>
        <row r="186">
          <cell r="B186">
            <v>5496375</v>
          </cell>
          <cell r="C186" t="str">
            <v>PENGEMBANGAN PENYEHATAN LINGKUNGAN PERMUKIMAN MALUKU</v>
          </cell>
          <cell r="D186">
            <v>23156826</v>
          </cell>
          <cell r="E186">
            <v>0</v>
          </cell>
          <cell r="F186">
            <v>23156826</v>
          </cell>
          <cell r="G186">
            <v>10316567</v>
          </cell>
          <cell r="H186">
            <v>0</v>
          </cell>
          <cell r="I186">
            <v>10316567</v>
          </cell>
          <cell r="J186">
            <v>44.55</v>
          </cell>
          <cell r="K186">
            <v>48.87</v>
          </cell>
          <cell r="L186">
            <v>13</v>
          </cell>
          <cell r="M186">
            <v>0</v>
          </cell>
          <cell r="N186">
            <v>0</v>
          </cell>
          <cell r="O186">
            <v>0</v>
          </cell>
          <cell r="P186">
            <v>0</v>
          </cell>
          <cell r="Q186">
            <v>0</v>
          </cell>
          <cell r="R186">
            <v>13</v>
          </cell>
          <cell r="S186">
            <v>6</v>
          </cell>
          <cell r="T186">
            <v>7</v>
          </cell>
          <cell r="U186">
            <v>21110000</v>
          </cell>
          <cell r="V186">
            <v>0</v>
          </cell>
          <cell r="W186">
            <v>21110000</v>
          </cell>
          <cell r="X186">
            <v>13</v>
          </cell>
          <cell r="Y186">
            <v>6</v>
          </cell>
          <cell r="Z186">
            <v>7</v>
          </cell>
          <cell r="AA186">
            <v>21110000</v>
          </cell>
          <cell r="AB186">
            <v>0</v>
          </cell>
          <cell r="AC186">
            <v>21110000</v>
          </cell>
          <cell r="AD186">
            <v>20469949</v>
          </cell>
          <cell r="AE186">
            <v>0</v>
          </cell>
          <cell r="AF186">
            <v>20469949</v>
          </cell>
          <cell r="AG186">
            <v>640051</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16</v>
          </cell>
          <cell r="AZ186" t="str">
            <v>pplp</v>
          </cell>
          <cell r="BA186" t="str">
            <v>Direktorat PPLP</v>
          </cell>
        </row>
        <row r="187">
          <cell r="B187">
            <v>5496472</v>
          </cell>
          <cell r="C187" t="str">
            <v>PENGEMBANGAN PENYEHATAN LINGKUNGAN PERMUKIMAN BALI</v>
          </cell>
          <cell r="D187">
            <v>184963000</v>
          </cell>
          <cell r="E187">
            <v>160000000</v>
          </cell>
          <cell r="F187">
            <v>344963000</v>
          </cell>
          <cell r="G187">
            <v>34093130</v>
          </cell>
          <cell r="H187">
            <v>80203352</v>
          </cell>
          <cell r="I187">
            <v>114296482</v>
          </cell>
          <cell r="J187">
            <v>33.130000000000003</v>
          </cell>
          <cell r="K187">
            <v>34.299999999999997</v>
          </cell>
          <cell r="L187">
            <v>34</v>
          </cell>
          <cell r="M187">
            <v>2</v>
          </cell>
          <cell r="N187">
            <v>2</v>
          </cell>
          <cell r="O187">
            <v>0</v>
          </cell>
          <cell r="P187">
            <v>0</v>
          </cell>
          <cell r="Q187">
            <v>0</v>
          </cell>
          <cell r="R187">
            <v>38</v>
          </cell>
          <cell r="S187">
            <v>13</v>
          </cell>
          <cell r="T187">
            <v>25</v>
          </cell>
          <cell r="U187">
            <v>173550000</v>
          </cell>
          <cell r="V187">
            <v>160000000</v>
          </cell>
          <cell r="W187">
            <v>333550000</v>
          </cell>
          <cell r="X187">
            <v>37</v>
          </cell>
          <cell r="Y187">
            <v>12</v>
          </cell>
          <cell r="Z187">
            <v>25</v>
          </cell>
          <cell r="AA187">
            <v>172650000</v>
          </cell>
          <cell r="AB187">
            <v>160000000</v>
          </cell>
          <cell r="AC187">
            <v>332650000</v>
          </cell>
          <cell r="AD187">
            <v>157417720</v>
          </cell>
          <cell r="AE187">
            <v>160000000</v>
          </cell>
          <cell r="AF187">
            <v>317417720</v>
          </cell>
          <cell r="AG187">
            <v>15232280</v>
          </cell>
          <cell r="AH187">
            <v>1</v>
          </cell>
          <cell r="AI187">
            <v>1</v>
          </cell>
          <cell r="AJ187">
            <v>0</v>
          </cell>
          <cell r="AK187">
            <v>900000</v>
          </cell>
          <cell r="AL187">
            <v>0</v>
          </cell>
          <cell r="AM187">
            <v>0</v>
          </cell>
          <cell r="AN187">
            <v>0</v>
          </cell>
          <cell r="AO187">
            <v>0</v>
          </cell>
          <cell r="AP187">
            <v>0</v>
          </cell>
          <cell r="AQ187">
            <v>1</v>
          </cell>
          <cell r="AR187">
            <v>0</v>
          </cell>
          <cell r="AS187">
            <v>0</v>
          </cell>
          <cell r="AT187">
            <v>0</v>
          </cell>
          <cell r="AU187">
            <v>1</v>
          </cell>
          <cell r="AV187">
            <v>0</v>
          </cell>
          <cell r="AW187">
            <v>0</v>
          </cell>
          <cell r="AX187">
            <v>0</v>
          </cell>
          <cell r="AY187">
            <v>51</v>
          </cell>
          <cell r="AZ187" t="str">
            <v>pplp</v>
          </cell>
          <cell r="BA187" t="str">
            <v>Direktorat PPLP</v>
          </cell>
        </row>
        <row r="188">
          <cell r="B188">
            <v>5496545</v>
          </cell>
          <cell r="C188" t="str">
            <v>PENGEMBANGAN PENYEHATAN LINGKUNGAN PERMUKIMAN NTB</v>
          </cell>
          <cell r="D188">
            <v>34932452</v>
          </cell>
          <cell r="E188">
            <v>0</v>
          </cell>
          <cell r="F188">
            <v>34932452</v>
          </cell>
          <cell r="G188">
            <v>12222304</v>
          </cell>
          <cell r="H188">
            <v>0</v>
          </cell>
          <cell r="I188">
            <v>12222304</v>
          </cell>
          <cell r="J188">
            <v>34.99</v>
          </cell>
          <cell r="K188">
            <v>38.5</v>
          </cell>
          <cell r="L188">
            <v>22</v>
          </cell>
          <cell r="M188">
            <v>0</v>
          </cell>
          <cell r="N188">
            <v>0</v>
          </cell>
          <cell r="O188">
            <v>0</v>
          </cell>
          <cell r="P188">
            <v>0</v>
          </cell>
          <cell r="Q188">
            <v>0</v>
          </cell>
          <cell r="R188">
            <v>22</v>
          </cell>
          <cell r="S188">
            <v>11</v>
          </cell>
          <cell r="T188">
            <v>11</v>
          </cell>
          <cell r="U188">
            <v>31167350</v>
          </cell>
          <cell r="V188">
            <v>0</v>
          </cell>
          <cell r="W188">
            <v>31167350</v>
          </cell>
          <cell r="X188">
            <v>19</v>
          </cell>
          <cell r="Y188">
            <v>8</v>
          </cell>
          <cell r="Z188">
            <v>11</v>
          </cell>
          <cell r="AA188">
            <v>30292350</v>
          </cell>
          <cell r="AB188">
            <v>0</v>
          </cell>
          <cell r="AC188">
            <v>30292350</v>
          </cell>
          <cell r="AD188">
            <v>25996022</v>
          </cell>
          <cell r="AE188">
            <v>0</v>
          </cell>
          <cell r="AF188">
            <v>25996022</v>
          </cell>
          <cell r="AG188">
            <v>4296328</v>
          </cell>
          <cell r="AH188">
            <v>0</v>
          </cell>
          <cell r="AI188">
            <v>0</v>
          </cell>
          <cell r="AJ188">
            <v>0</v>
          </cell>
          <cell r="AK188">
            <v>0</v>
          </cell>
          <cell r="AL188">
            <v>3</v>
          </cell>
          <cell r="AM188">
            <v>3</v>
          </cell>
          <cell r="AN188">
            <v>0</v>
          </cell>
          <cell r="AO188">
            <v>875000</v>
          </cell>
          <cell r="AP188">
            <v>3</v>
          </cell>
          <cell r="AQ188">
            <v>0</v>
          </cell>
          <cell r="AR188">
            <v>0</v>
          </cell>
          <cell r="AS188">
            <v>0</v>
          </cell>
          <cell r="AT188">
            <v>0</v>
          </cell>
          <cell r="AU188">
            <v>0</v>
          </cell>
          <cell r="AV188">
            <v>0</v>
          </cell>
          <cell r="AW188">
            <v>0</v>
          </cell>
          <cell r="AX188">
            <v>0</v>
          </cell>
          <cell r="AY188">
            <v>19</v>
          </cell>
          <cell r="AZ188" t="str">
            <v>pplp</v>
          </cell>
          <cell r="BA188" t="str">
            <v>Direktorat PPLP</v>
          </cell>
        </row>
        <row r="189">
          <cell r="B189">
            <v>5496591</v>
          </cell>
          <cell r="C189" t="str">
            <v>PENGEMBANGAN PENYEHATAN LINGKUNGAN PERMUKIMAN NTT</v>
          </cell>
          <cell r="D189">
            <v>21310000</v>
          </cell>
          <cell r="E189">
            <v>0</v>
          </cell>
          <cell r="F189">
            <v>21310000</v>
          </cell>
          <cell r="G189">
            <v>5066402</v>
          </cell>
          <cell r="H189">
            <v>0</v>
          </cell>
          <cell r="I189">
            <v>5066402</v>
          </cell>
          <cell r="J189">
            <v>23.77</v>
          </cell>
          <cell r="K189">
            <v>10.07</v>
          </cell>
          <cell r="L189">
            <v>11</v>
          </cell>
          <cell r="M189">
            <v>0</v>
          </cell>
          <cell r="N189">
            <v>0</v>
          </cell>
          <cell r="O189">
            <v>0</v>
          </cell>
          <cell r="P189">
            <v>0</v>
          </cell>
          <cell r="Q189">
            <v>0</v>
          </cell>
          <cell r="R189">
            <v>11</v>
          </cell>
          <cell r="S189">
            <v>5</v>
          </cell>
          <cell r="T189">
            <v>6</v>
          </cell>
          <cell r="U189">
            <v>17579046</v>
          </cell>
          <cell r="V189">
            <v>0</v>
          </cell>
          <cell r="W189">
            <v>17579046</v>
          </cell>
          <cell r="X189">
            <v>11</v>
          </cell>
          <cell r="Y189">
            <v>5</v>
          </cell>
          <cell r="Z189">
            <v>6</v>
          </cell>
          <cell r="AA189">
            <v>17579046</v>
          </cell>
          <cell r="AB189">
            <v>0</v>
          </cell>
          <cell r="AC189">
            <v>17579046</v>
          </cell>
          <cell r="AD189">
            <v>16420380</v>
          </cell>
          <cell r="AE189">
            <v>0</v>
          </cell>
          <cell r="AF189">
            <v>16420380</v>
          </cell>
          <cell r="AG189">
            <v>1158666</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11</v>
          </cell>
          <cell r="AZ189" t="str">
            <v>pplp</v>
          </cell>
          <cell r="BA189" t="str">
            <v>Direktorat PPLP</v>
          </cell>
        </row>
        <row r="190">
          <cell r="B190">
            <v>5496658</v>
          </cell>
          <cell r="C190" t="str">
            <v>PENGEMBANGAN PENYEHATAN LINGKUNGAN PERMUKIMAN PAPUA</v>
          </cell>
          <cell r="D190">
            <v>20678000</v>
          </cell>
          <cell r="E190">
            <v>0</v>
          </cell>
          <cell r="F190">
            <v>20678000</v>
          </cell>
          <cell r="G190">
            <v>7563438</v>
          </cell>
          <cell r="H190">
            <v>0</v>
          </cell>
          <cell r="I190">
            <v>7563438</v>
          </cell>
          <cell r="J190">
            <v>36.58</v>
          </cell>
          <cell r="K190">
            <v>49.54</v>
          </cell>
          <cell r="L190">
            <v>12</v>
          </cell>
          <cell r="M190">
            <v>0</v>
          </cell>
          <cell r="N190">
            <v>0</v>
          </cell>
          <cell r="O190">
            <v>0</v>
          </cell>
          <cell r="P190">
            <v>0</v>
          </cell>
          <cell r="Q190">
            <v>0</v>
          </cell>
          <cell r="R190">
            <v>12</v>
          </cell>
          <cell r="S190">
            <v>6</v>
          </cell>
          <cell r="T190">
            <v>6</v>
          </cell>
          <cell r="U190">
            <v>16247604</v>
          </cell>
          <cell r="V190">
            <v>0</v>
          </cell>
          <cell r="W190">
            <v>16247604</v>
          </cell>
          <cell r="X190">
            <v>6</v>
          </cell>
          <cell r="Y190">
            <v>1</v>
          </cell>
          <cell r="Z190">
            <v>5</v>
          </cell>
          <cell r="AA190">
            <v>9232604</v>
          </cell>
          <cell r="AB190">
            <v>0</v>
          </cell>
          <cell r="AC190">
            <v>9232604</v>
          </cell>
          <cell r="AD190">
            <v>8972648</v>
          </cell>
          <cell r="AE190">
            <v>0</v>
          </cell>
          <cell r="AF190">
            <v>8972648</v>
          </cell>
          <cell r="AG190">
            <v>259956</v>
          </cell>
          <cell r="AH190">
            <v>2</v>
          </cell>
          <cell r="AI190">
            <v>1</v>
          </cell>
          <cell r="AJ190">
            <v>1</v>
          </cell>
          <cell r="AK190">
            <v>5175000</v>
          </cell>
          <cell r="AL190">
            <v>4</v>
          </cell>
          <cell r="AM190">
            <v>4</v>
          </cell>
          <cell r="AN190">
            <v>0</v>
          </cell>
          <cell r="AO190">
            <v>1840000</v>
          </cell>
          <cell r="AP190">
            <v>4</v>
          </cell>
          <cell r="AQ190">
            <v>0</v>
          </cell>
          <cell r="AR190">
            <v>0</v>
          </cell>
          <cell r="AS190">
            <v>0</v>
          </cell>
          <cell r="AT190">
            <v>0</v>
          </cell>
          <cell r="AU190">
            <v>0</v>
          </cell>
          <cell r="AV190">
            <v>0</v>
          </cell>
          <cell r="AW190">
            <v>2</v>
          </cell>
          <cell r="AX190">
            <v>0</v>
          </cell>
          <cell r="AY190">
            <v>17</v>
          </cell>
          <cell r="AZ190" t="str">
            <v>pplp</v>
          </cell>
          <cell r="BA190" t="str">
            <v>Direktorat PPLP</v>
          </cell>
        </row>
        <row r="191">
          <cell r="B191">
            <v>5496715</v>
          </cell>
          <cell r="C191" t="str">
            <v>PENGEMBANGAN PENYEHATAN LINGKUNGAN PERMUKIMAN MALUKU UTARA</v>
          </cell>
          <cell r="D191">
            <v>21850000</v>
          </cell>
          <cell r="E191">
            <v>0</v>
          </cell>
          <cell r="F191">
            <v>21850000</v>
          </cell>
          <cell r="G191">
            <v>10854604</v>
          </cell>
          <cell r="H191">
            <v>0</v>
          </cell>
          <cell r="I191">
            <v>10854604</v>
          </cell>
          <cell r="J191">
            <v>49.68</v>
          </cell>
          <cell r="K191">
            <v>45.44</v>
          </cell>
          <cell r="L191">
            <v>12</v>
          </cell>
          <cell r="M191">
            <v>0</v>
          </cell>
          <cell r="N191">
            <v>0</v>
          </cell>
          <cell r="O191">
            <v>0</v>
          </cell>
          <cell r="P191">
            <v>0</v>
          </cell>
          <cell r="Q191">
            <v>0</v>
          </cell>
          <cell r="R191">
            <v>12</v>
          </cell>
          <cell r="S191">
            <v>5</v>
          </cell>
          <cell r="T191">
            <v>7</v>
          </cell>
          <cell r="U191">
            <v>20089745</v>
          </cell>
          <cell r="V191">
            <v>0</v>
          </cell>
          <cell r="W191">
            <v>20089745</v>
          </cell>
          <cell r="X191">
            <v>12</v>
          </cell>
          <cell r="Y191">
            <v>5</v>
          </cell>
          <cell r="Z191">
            <v>7</v>
          </cell>
          <cell r="AA191">
            <v>20089745</v>
          </cell>
          <cell r="AB191">
            <v>0</v>
          </cell>
          <cell r="AC191">
            <v>20089745</v>
          </cell>
          <cell r="AD191">
            <v>19892388</v>
          </cell>
          <cell r="AE191">
            <v>0</v>
          </cell>
          <cell r="AF191">
            <v>19892388</v>
          </cell>
          <cell r="AG191">
            <v>197357</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15</v>
          </cell>
          <cell r="AZ191" t="str">
            <v>pplp</v>
          </cell>
          <cell r="BA191" t="str">
            <v>Direktorat PPLP</v>
          </cell>
        </row>
        <row r="192">
          <cell r="B192">
            <v>5496761</v>
          </cell>
          <cell r="C192" t="str">
            <v>PENGEMBANGAN PENYEHATAN LINGKUNGAN PERMUKIMAN GORONTALO</v>
          </cell>
          <cell r="D192">
            <v>24973000</v>
          </cell>
          <cell r="E192">
            <v>0</v>
          </cell>
          <cell r="F192">
            <v>24973000</v>
          </cell>
          <cell r="G192">
            <v>5590598</v>
          </cell>
          <cell r="H192">
            <v>0</v>
          </cell>
          <cell r="I192">
            <v>5590598</v>
          </cell>
          <cell r="J192">
            <v>22.39</v>
          </cell>
          <cell r="K192">
            <v>14.39</v>
          </cell>
          <cell r="L192">
            <v>12</v>
          </cell>
          <cell r="M192">
            <v>0</v>
          </cell>
          <cell r="N192">
            <v>0</v>
          </cell>
          <cell r="O192">
            <v>0</v>
          </cell>
          <cell r="P192">
            <v>0</v>
          </cell>
          <cell r="Q192">
            <v>0</v>
          </cell>
          <cell r="R192">
            <v>12</v>
          </cell>
          <cell r="S192">
            <v>7</v>
          </cell>
          <cell r="T192">
            <v>5</v>
          </cell>
          <cell r="U192">
            <v>21534025</v>
          </cell>
          <cell r="V192">
            <v>0</v>
          </cell>
          <cell r="W192">
            <v>21534025</v>
          </cell>
          <cell r="X192">
            <v>10</v>
          </cell>
          <cell r="Y192">
            <v>6</v>
          </cell>
          <cell r="Z192">
            <v>4</v>
          </cell>
          <cell r="AA192">
            <v>12114948</v>
          </cell>
          <cell r="AB192">
            <v>0</v>
          </cell>
          <cell r="AC192">
            <v>12114948</v>
          </cell>
          <cell r="AD192">
            <v>11486228</v>
          </cell>
          <cell r="AE192">
            <v>0</v>
          </cell>
          <cell r="AF192">
            <v>11486228</v>
          </cell>
          <cell r="AG192">
            <v>628720</v>
          </cell>
          <cell r="AH192">
            <v>2</v>
          </cell>
          <cell r="AI192">
            <v>1</v>
          </cell>
          <cell r="AJ192">
            <v>1</v>
          </cell>
          <cell r="AK192">
            <v>9419077</v>
          </cell>
          <cell r="AL192">
            <v>0</v>
          </cell>
          <cell r="AM192">
            <v>0</v>
          </cell>
          <cell r="AN192">
            <v>0</v>
          </cell>
          <cell r="AO192">
            <v>0</v>
          </cell>
          <cell r="AP192">
            <v>0</v>
          </cell>
          <cell r="AQ192">
            <v>0</v>
          </cell>
          <cell r="AR192">
            <v>0</v>
          </cell>
          <cell r="AS192">
            <v>0</v>
          </cell>
          <cell r="AT192">
            <v>0</v>
          </cell>
          <cell r="AU192">
            <v>1</v>
          </cell>
          <cell r="AV192">
            <v>0</v>
          </cell>
          <cell r="AW192">
            <v>2</v>
          </cell>
          <cell r="AX192">
            <v>1</v>
          </cell>
          <cell r="AY192">
            <v>13</v>
          </cell>
          <cell r="AZ192" t="str">
            <v>pplp</v>
          </cell>
          <cell r="BA192" t="str">
            <v>Direktorat PPLP</v>
          </cell>
        </row>
        <row r="193">
          <cell r="B193">
            <v>5496834</v>
          </cell>
          <cell r="C193" t="str">
            <v>Pengembangan Penyehatan Lingkungan Permukiman Papua Barat</v>
          </cell>
          <cell r="D193">
            <v>29386700</v>
          </cell>
          <cell r="E193">
            <v>0</v>
          </cell>
          <cell r="F193">
            <v>29386700</v>
          </cell>
          <cell r="G193">
            <v>19975524</v>
          </cell>
          <cell r="H193">
            <v>0</v>
          </cell>
          <cell r="I193">
            <v>19975524</v>
          </cell>
          <cell r="J193">
            <v>67.97</v>
          </cell>
          <cell r="K193">
            <v>75.56</v>
          </cell>
          <cell r="L193">
            <v>12</v>
          </cell>
          <cell r="M193">
            <v>0</v>
          </cell>
          <cell r="N193">
            <v>0</v>
          </cell>
          <cell r="O193">
            <v>0</v>
          </cell>
          <cell r="P193">
            <v>0</v>
          </cell>
          <cell r="Q193">
            <v>0</v>
          </cell>
          <cell r="R193">
            <v>12</v>
          </cell>
          <cell r="S193">
            <v>3</v>
          </cell>
          <cell r="T193">
            <v>9</v>
          </cell>
          <cell r="U193">
            <v>25250000</v>
          </cell>
          <cell r="V193">
            <v>0</v>
          </cell>
          <cell r="W193">
            <v>25250000</v>
          </cell>
          <cell r="X193">
            <v>12</v>
          </cell>
          <cell r="Y193">
            <v>3</v>
          </cell>
          <cell r="Z193">
            <v>9</v>
          </cell>
          <cell r="AA193">
            <v>25250000</v>
          </cell>
          <cell r="AB193">
            <v>0</v>
          </cell>
          <cell r="AC193">
            <v>25250000</v>
          </cell>
          <cell r="AD193">
            <v>24822456</v>
          </cell>
          <cell r="AE193">
            <v>0</v>
          </cell>
          <cell r="AF193">
            <v>24822456</v>
          </cell>
          <cell r="AG193">
            <v>427544</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13</v>
          </cell>
          <cell r="AZ193" t="str">
            <v>pplp</v>
          </cell>
          <cell r="BA193" t="str">
            <v>Direktorat PPLP</v>
          </cell>
        </row>
        <row r="194">
          <cell r="B194">
            <v>5989016</v>
          </cell>
          <cell r="C194" t="str">
            <v>SEKRETARIAT BADAN PENDUKUNG PENGEMBANGAN SISTEM PENYEDIAAN AIR MINUM</v>
          </cell>
          <cell r="D194">
            <v>39200000</v>
          </cell>
          <cell r="E194">
            <v>0</v>
          </cell>
          <cell r="F194">
            <v>39200000</v>
          </cell>
          <cell r="G194">
            <v>12070992</v>
          </cell>
          <cell r="H194">
            <v>0</v>
          </cell>
          <cell r="I194">
            <v>12070992</v>
          </cell>
          <cell r="J194">
            <v>30.79</v>
          </cell>
          <cell r="K194">
            <v>31.83</v>
          </cell>
          <cell r="L194">
            <v>24</v>
          </cell>
          <cell r="M194">
            <v>0</v>
          </cell>
          <cell r="N194">
            <v>0</v>
          </cell>
          <cell r="O194">
            <v>0</v>
          </cell>
          <cell r="P194">
            <v>0</v>
          </cell>
          <cell r="Q194">
            <v>0</v>
          </cell>
          <cell r="R194">
            <v>24</v>
          </cell>
          <cell r="S194">
            <v>2</v>
          </cell>
          <cell r="T194">
            <v>22</v>
          </cell>
          <cell r="U194">
            <v>16800000</v>
          </cell>
          <cell r="V194">
            <v>0</v>
          </cell>
          <cell r="W194">
            <v>16800000</v>
          </cell>
          <cell r="X194">
            <v>24</v>
          </cell>
          <cell r="Y194">
            <v>2</v>
          </cell>
          <cell r="Z194">
            <v>22</v>
          </cell>
          <cell r="AA194">
            <v>16800000</v>
          </cell>
          <cell r="AB194">
            <v>0</v>
          </cell>
          <cell r="AC194">
            <v>16800000</v>
          </cell>
          <cell r="AD194">
            <v>15525389</v>
          </cell>
          <cell r="AE194">
            <v>0</v>
          </cell>
          <cell r="AF194">
            <v>15525389</v>
          </cell>
          <cell r="AG194">
            <v>1274611</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24</v>
          </cell>
          <cell r="AZ194" t="str">
            <v>bppspam</v>
          </cell>
          <cell r="BA194" t="str">
            <v>BPPSPAM</v>
          </cell>
        </row>
        <row r="195">
          <cell r="B195">
            <v>5501490</v>
          </cell>
          <cell r="C195" t="str">
            <v>PEMBANGUNAN INFRASTRUKTUR PERMUKIMAN KAB. LABUAN BATU</v>
          </cell>
          <cell r="D195">
            <v>0</v>
          </cell>
          <cell r="E195">
            <v>8000000</v>
          </cell>
          <cell r="F195">
            <v>8000000</v>
          </cell>
          <cell r="G195">
            <v>0</v>
          </cell>
          <cell r="H195">
            <v>5439790</v>
          </cell>
          <cell r="I195">
            <v>5439790</v>
          </cell>
          <cell r="J195">
            <v>68</v>
          </cell>
          <cell r="K195">
            <v>73.760000000000005</v>
          </cell>
          <cell r="R195">
            <v>0</v>
          </cell>
          <cell r="U195">
            <v>0</v>
          </cell>
          <cell r="W195">
            <v>0</v>
          </cell>
          <cell r="X195">
            <v>0</v>
          </cell>
          <cell r="AA195">
            <v>0</v>
          </cell>
          <cell r="AC195">
            <v>0</v>
          </cell>
          <cell r="AF195">
            <v>0</v>
          </cell>
          <cell r="AG195">
            <v>0</v>
          </cell>
          <cell r="AH195">
            <v>0</v>
          </cell>
          <cell r="AK195">
            <v>0</v>
          </cell>
          <cell r="AL195">
            <v>0</v>
          </cell>
          <cell r="AO195">
            <v>0</v>
          </cell>
          <cell r="AZ195">
            <v>2412</v>
          </cell>
          <cell r="BA195" t="str">
            <v>Pengaturan, Pembinaan, Pengawasan dan Pelaksanaan Pengembangan Permukiman</v>
          </cell>
        </row>
        <row r="196">
          <cell r="B196">
            <v>5501510</v>
          </cell>
          <cell r="C196" t="str">
            <v>PEMBANGUNAN INFRASTRUKTUR PERMUKIMAN KAB. SIMALUNGUN</v>
          </cell>
          <cell r="D196">
            <v>0</v>
          </cell>
          <cell r="E196">
            <v>32000000</v>
          </cell>
          <cell r="F196">
            <v>32000000</v>
          </cell>
          <cell r="G196">
            <v>0</v>
          </cell>
          <cell r="H196">
            <v>28500000</v>
          </cell>
          <cell r="I196">
            <v>28500000</v>
          </cell>
          <cell r="J196">
            <v>89.06</v>
          </cell>
          <cell r="K196">
            <v>0.09</v>
          </cell>
          <cell r="R196">
            <v>0</v>
          </cell>
          <cell r="U196">
            <v>0</v>
          </cell>
          <cell r="W196">
            <v>0</v>
          </cell>
          <cell r="X196">
            <v>0</v>
          </cell>
          <cell r="AA196">
            <v>0</v>
          </cell>
          <cell r="AC196">
            <v>0</v>
          </cell>
          <cell r="AF196">
            <v>0</v>
          </cell>
          <cell r="AG196">
            <v>0</v>
          </cell>
          <cell r="AH196">
            <v>0</v>
          </cell>
          <cell r="AK196">
            <v>0</v>
          </cell>
          <cell r="AL196">
            <v>0</v>
          </cell>
          <cell r="AO196">
            <v>0</v>
          </cell>
          <cell r="AZ196">
            <v>2412</v>
          </cell>
          <cell r="BA196" t="str">
            <v>Pengaturan, Pembinaan, Pengawasan dan Pelaksanaan Pengembangan Permukiman</v>
          </cell>
        </row>
        <row r="197">
          <cell r="B197">
            <v>5501529</v>
          </cell>
          <cell r="C197" t="str">
            <v>PEMBANGUNAN INFRASTRUKTUR PERMUKIMAN KAB. DAIRI</v>
          </cell>
          <cell r="D197">
            <v>0</v>
          </cell>
          <cell r="E197">
            <v>9500000</v>
          </cell>
          <cell r="F197">
            <v>9500000</v>
          </cell>
          <cell r="G197">
            <v>0</v>
          </cell>
          <cell r="H197">
            <v>5556000</v>
          </cell>
          <cell r="I197">
            <v>5556000</v>
          </cell>
          <cell r="J197">
            <v>58.48</v>
          </cell>
          <cell r="K197">
            <v>14.28</v>
          </cell>
          <cell r="R197">
            <v>0</v>
          </cell>
          <cell r="U197">
            <v>0</v>
          </cell>
          <cell r="W197">
            <v>0</v>
          </cell>
          <cell r="X197">
            <v>0</v>
          </cell>
          <cell r="AA197">
            <v>0</v>
          </cell>
          <cell r="AC197">
            <v>0</v>
          </cell>
          <cell r="AF197">
            <v>0</v>
          </cell>
          <cell r="AG197">
            <v>0</v>
          </cell>
          <cell r="AH197">
            <v>0</v>
          </cell>
          <cell r="AK197">
            <v>0</v>
          </cell>
          <cell r="AL197">
            <v>0</v>
          </cell>
          <cell r="AO197">
            <v>0</v>
          </cell>
          <cell r="AZ197">
            <v>2412</v>
          </cell>
          <cell r="BA197" t="str">
            <v>Pengaturan, Pembinaan, Pengawasan dan Pelaksanaan Pengembangan Permukiman</v>
          </cell>
        </row>
        <row r="198">
          <cell r="B198">
            <v>5501535</v>
          </cell>
          <cell r="C198" t="str">
            <v>PEMBANGUNAN INFRASTRUKTUR PERMUKIMAN KAB. KARO</v>
          </cell>
          <cell r="D198">
            <v>0</v>
          </cell>
          <cell r="E198">
            <v>14000000</v>
          </cell>
          <cell r="F198">
            <v>14000000</v>
          </cell>
          <cell r="G198">
            <v>0</v>
          </cell>
          <cell r="H198">
            <v>8595000</v>
          </cell>
          <cell r="I198">
            <v>8595000</v>
          </cell>
          <cell r="J198">
            <v>61.39</v>
          </cell>
          <cell r="K198">
            <v>69.2</v>
          </cell>
          <cell r="R198">
            <v>0</v>
          </cell>
          <cell r="U198">
            <v>0</v>
          </cell>
          <cell r="W198">
            <v>0</v>
          </cell>
          <cell r="X198">
            <v>0</v>
          </cell>
          <cell r="AA198">
            <v>0</v>
          </cell>
          <cell r="AC198">
            <v>0</v>
          </cell>
          <cell r="AF198">
            <v>0</v>
          </cell>
          <cell r="AG198">
            <v>0</v>
          </cell>
          <cell r="AH198">
            <v>0</v>
          </cell>
          <cell r="AK198">
            <v>0</v>
          </cell>
          <cell r="AL198">
            <v>0</v>
          </cell>
          <cell r="AO198">
            <v>0</v>
          </cell>
          <cell r="AZ198">
            <v>2412</v>
          </cell>
          <cell r="BA198" t="str">
            <v>Pengaturan, Pembinaan, Pengawasan dan Pelaksanaan Pengembangan Permukiman</v>
          </cell>
        </row>
        <row r="199">
          <cell r="B199">
            <v>5501550</v>
          </cell>
          <cell r="C199" t="str">
            <v>PEMBANGUNAN INFRASTRUKTUR PERMUKIMAN KAB. LANGKAT</v>
          </cell>
          <cell r="D199">
            <v>0</v>
          </cell>
          <cell r="E199">
            <v>15500000</v>
          </cell>
          <cell r="F199">
            <v>15500000</v>
          </cell>
          <cell r="G199">
            <v>0</v>
          </cell>
          <cell r="H199">
            <v>13950000</v>
          </cell>
          <cell r="I199">
            <v>13950000</v>
          </cell>
          <cell r="J199">
            <v>90</v>
          </cell>
          <cell r="K199">
            <v>90.44</v>
          </cell>
          <cell r="R199">
            <v>0</v>
          </cell>
          <cell r="U199">
            <v>0</v>
          </cell>
          <cell r="W199">
            <v>0</v>
          </cell>
          <cell r="X199">
            <v>0</v>
          </cell>
          <cell r="AA199">
            <v>0</v>
          </cell>
          <cell r="AC199">
            <v>0</v>
          </cell>
          <cell r="AF199">
            <v>0</v>
          </cell>
          <cell r="AG199">
            <v>0</v>
          </cell>
          <cell r="AH199">
            <v>0</v>
          </cell>
          <cell r="AK199">
            <v>0</v>
          </cell>
          <cell r="AL199">
            <v>0</v>
          </cell>
          <cell r="AO199">
            <v>0</v>
          </cell>
          <cell r="AZ199">
            <v>2412</v>
          </cell>
          <cell r="BA199" t="str">
            <v>Pengaturan, Pembinaan, Pengawasan dan Pelaksanaan Pengembangan Permukiman</v>
          </cell>
        </row>
        <row r="200">
          <cell r="B200">
            <v>5501980</v>
          </cell>
          <cell r="C200" t="str">
            <v>PEMBANGUNAN INFRASTRUKTUR PERMUKIMAN KAB. MERANGIN</v>
          </cell>
          <cell r="D200">
            <v>0</v>
          </cell>
          <cell r="E200">
            <v>20000000</v>
          </cell>
          <cell r="F200">
            <v>20000000</v>
          </cell>
          <cell r="G200">
            <v>0</v>
          </cell>
          <cell r="H200">
            <v>20000000</v>
          </cell>
          <cell r="I200">
            <v>20000000</v>
          </cell>
          <cell r="J200">
            <v>100</v>
          </cell>
          <cell r="K200">
            <v>100</v>
          </cell>
          <cell r="R200">
            <v>0</v>
          </cell>
          <cell r="U200">
            <v>0</v>
          </cell>
          <cell r="W200">
            <v>0</v>
          </cell>
          <cell r="X200">
            <v>0</v>
          </cell>
          <cell r="AA200">
            <v>0</v>
          </cell>
          <cell r="AC200">
            <v>0</v>
          </cell>
          <cell r="AF200">
            <v>0</v>
          </cell>
          <cell r="AG200">
            <v>0</v>
          </cell>
          <cell r="AH200">
            <v>0</v>
          </cell>
          <cell r="AK200">
            <v>0</v>
          </cell>
          <cell r="AL200">
            <v>0</v>
          </cell>
          <cell r="AO200">
            <v>0</v>
          </cell>
          <cell r="AZ200">
            <v>2412</v>
          </cell>
          <cell r="BA200" t="str">
            <v>Pengaturan, Pembinaan, Pengawasan dan Pelaksanaan Pengembangan Permukiman</v>
          </cell>
        </row>
        <row r="201">
          <cell r="B201">
            <v>5502019</v>
          </cell>
          <cell r="C201" t="str">
            <v>PEMBANGUNAN INFRASTRUKTUR PERMUKIMAN KAB. MUARO JAMBI</v>
          </cell>
          <cell r="D201">
            <v>0</v>
          </cell>
          <cell r="E201">
            <v>11000000</v>
          </cell>
          <cell r="F201">
            <v>11000000</v>
          </cell>
          <cell r="G201">
            <v>0</v>
          </cell>
          <cell r="H201">
            <v>8145472</v>
          </cell>
          <cell r="I201">
            <v>8145472</v>
          </cell>
          <cell r="J201">
            <v>74.05</v>
          </cell>
          <cell r="K201">
            <v>75.989999999999995</v>
          </cell>
          <cell r="R201">
            <v>0</v>
          </cell>
          <cell r="U201">
            <v>0</v>
          </cell>
          <cell r="W201">
            <v>0</v>
          </cell>
          <cell r="X201">
            <v>0</v>
          </cell>
          <cell r="AA201">
            <v>0</v>
          </cell>
          <cell r="AC201">
            <v>0</v>
          </cell>
          <cell r="AF201">
            <v>0</v>
          </cell>
          <cell r="AG201">
            <v>0</v>
          </cell>
          <cell r="AH201">
            <v>0</v>
          </cell>
          <cell r="AK201">
            <v>0</v>
          </cell>
          <cell r="AL201">
            <v>0</v>
          </cell>
          <cell r="AO201">
            <v>0</v>
          </cell>
          <cell r="AZ201">
            <v>2412</v>
          </cell>
          <cell r="BA201" t="str">
            <v>Pengaturan, Pembinaan, Pengawasan dan Pelaksanaan Pengembangan Permukiman</v>
          </cell>
        </row>
        <row r="202">
          <cell r="B202">
            <v>5502226</v>
          </cell>
          <cell r="C202" t="str">
            <v>PEMBANGUNAN INFRASTRUKTUR PERMUKIMAN KAB. REJANG LEBONG</v>
          </cell>
          <cell r="D202">
            <v>0</v>
          </cell>
          <cell r="E202">
            <v>9500000</v>
          </cell>
          <cell r="F202">
            <v>9500000</v>
          </cell>
          <cell r="G202">
            <v>0</v>
          </cell>
          <cell r="H202">
            <v>8218500</v>
          </cell>
          <cell r="I202">
            <v>8218500</v>
          </cell>
          <cell r="J202">
            <v>86.51</v>
          </cell>
          <cell r="K202">
            <v>89.45</v>
          </cell>
          <cell r="R202">
            <v>0</v>
          </cell>
          <cell r="U202">
            <v>0</v>
          </cell>
          <cell r="W202">
            <v>0</v>
          </cell>
          <cell r="X202">
            <v>0</v>
          </cell>
          <cell r="AA202">
            <v>0</v>
          </cell>
          <cell r="AC202">
            <v>0</v>
          </cell>
          <cell r="AF202">
            <v>0</v>
          </cell>
          <cell r="AG202">
            <v>0</v>
          </cell>
          <cell r="AH202">
            <v>0</v>
          </cell>
          <cell r="AK202">
            <v>0</v>
          </cell>
          <cell r="AL202">
            <v>0</v>
          </cell>
          <cell r="AO202">
            <v>0</v>
          </cell>
          <cell r="AZ202">
            <v>2412</v>
          </cell>
          <cell r="BA202" t="str">
            <v>Pengaturan, Pembinaan, Pengawasan dan Pelaksanaan Pengembangan Permukiman</v>
          </cell>
        </row>
        <row r="203">
          <cell r="B203">
            <v>5502241</v>
          </cell>
          <cell r="C203" t="str">
            <v>PEMBANGUNAN INFRASTRUKTUR PERMUKIMAN KAB. KAUR</v>
          </cell>
          <cell r="D203">
            <v>0</v>
          </cell>
          <cell r="E203">
            <v>9500000</v>
          </cell>
          <cell r="F203">
            <v>9500000</v>
          </cell>
          <cell r="G203">
            <v>0</v>
          </cell>
          <cell r="H203">
            <v>8550000</v>
          </cell>
          <cell r="I203">
            <v>8550000</v>
          </cell>
          <cell r="J203">
            <v>90</v>
          </cell>
          <cell r="K203">
            <v>94.01</v>
          </cell>
          <cell r="R203">
            <v>0</v>
          </cell>
          <cell r="U203">
            <v>0</v>
          </cell>
          <cell r="W203">
            <v>0</v>
          </cell>
          <cell r="X203">
            <v>0</v>
          </cell>
          <cell r="AA203">
            <v>0</v>
          </cell>
          <cell r="AC203">
            <v>0</v>
          </cell>
          <cell r="AF203">
            <v>0</v>
          </cell>
          <cell r="AG203">
            <v>0</v>
          </cell>
          <cell r="AH203">
            <v>0</v>
          </cell>
          <cell r="AK203">
            <v>0</v>
          </cell>
          <cell r="AL203">
            <v>0</v>
          </cell>
          <cell r="AO203">
            <v>0</v>
          </cell>
          <cell r="AZ203">
            <v>2412</v>
          </cell>
          <cell r="BA203" t="str">
            <v>Pengaturan, Pembinaan, Pengawasan dan Pelaksanaan Pengembangan Permukiman</v>
          </cell>
        </row>
        <row r="204">
          <cell r="B204">
            <v>5502263</v>
          </cell>
          <cell r="C204" t="str">
            <v>PEMBANGUNAN INFRASTRUKTUR PERMUKIMAN KAB. MUKOMUKO</v>
          </cell>
          <cell r="D204">
            <v>0</v>
          </cell>
          <cell r="E204">
            <v>17000000</v>
          </cell>
          <cell r="F204">
            <v>17000000</v>
          </cell>
          <cell r="G204">
            <v>0</v>
          </cell>
          <cell r="H204">
            <v>14134950</v>
          </cell>
          <cell r="I204">
            <v>14134950</v>
          </cell>
          <cell r="J204">
            <v>83.15</v>
          </cell>
          <cell r="K204">
            <v>72.38</v>
          </cell>
          <cell r="R204">
            <v>0</v>
          </cell>
          <cell r="U204">
            <v>0</v>
          </cell>
          <cell r="W204">
            <v>0</v>
          </cell>
          <cell r="X204">
            <v>0</v>
          </cell>
          <cell r="AA204">
            <v>0</v>
          </cell>
          <cell r="AC204">
            <v>0</v>
          </cell>
          <cell r="AF204">
            <v>0</v>
          </cell>
          <cell r="AG204">
            <v>0</v>
          </cell>
          <cell r="AH204">
            <v>0</v>
          </cell>
          <cell r="AK204">
            <v>0</v>
          </cell>
          <cell r="AL204">
            <v>0</v>
          </cell>
          <cell r="AO204">
            <v>0</v>
          </cell>
          <cell r="AZ204">
            <v>2412</v>
          </cell>
          <cell r="BA204" t="str">
            <v>Pengaturan, Pembinaan, Pengawasan dan Pelaksanaan Pengembangan Permukiman</v>
          </cell>
        </row>
        <row r="205">
          <cell r="B205">
            <v>5502272</v>
          </cell>
          <cell r="C205" t="str">
            <v>PEMBANGUNAN INFRASTRUKTUR PERMUKIMAN KAB. LEBONG</v>
          </cell>
          <cell r="D205">
            <v>0</v>
          </cell>
          <cell r="E205">
            <v>12500000</v>
          </cell>
          <cell r="F205">
            <v>12500000</v>
          </cell>
          <cell r="G205">
            <v>0</v>
          </cell>
          <cell r="H205">
            <v>9450000</v>
          </cell>
          <cell r="I205">
            <v>9450000</v>
          </cell>
          <cell r="J205">
            <v>75.599999999999994</v>
          </cell>
          <cell r="K205">
            <v>70.2</v>
          </cell>
          <cell r="R205">
            <v>0</v>
          </cell>
          <cell r="U205">
            <v>0</v>
          </cell>
          <cell r="W205">
            <v>0</v>
          </cell>
          <cell r="X205">
            <v>0</v>
          </cell>
          <cell r="AA205">
            <v>0</v>
          </cell>
          <cell r="AC205">
            <v>0</v>
          </cell>
          <cell r="AF205">
            <v>0</v>
          </cell>
          <cell r="AG205">
            <v>0</v>
          </cell>
          <cell r="AH205">
            <v>0</v>
          </cell>
          <cell r="AK205">
            <v>0</v>
          </cell>
          <cell r="AL205">
            <v>0</v>
          </cell>
          <cell r="AO205">
            <v>0</v>
          </cell>
          <cell r="AZ205">
            <v>2412</v>
          </cell>
          <cell r="BA205" t="str">
            <v>Pengaturan, Pembinaan, Pengawasan dan Pelaksanaan Pengembangan Permukiman</v>
          </cell>
        </row>
        <row r="206">
          <cell r="B206">
            <v>5502402</v>
          </cell>
          <cell r="C206" t="str">
            <v>PEMBANGUNAN INFRASTRUKTUR PERMUKIMAN KAB. BANGKA</v>
          </cell>
          <cell r="D206">
            <v>0</v>
          </cell>
          <cell r="E206">
            <v>9500000</v>
          </cell>
          <cell r="F206">
            <v>9500000</v>
          </cell>
          <cell r="G206">
            <v>0</v>
          </cell>
          <cell r="H206">
            <v>4472400</v>
          </cell>
          <cell r="I206">
            <v>4472400</v>
          </cell>
          <cell r="J206">
            <v>47.08</v>
          </cell>
          <cell r="K206">
            <v>0</v>
          </cell>
          <cell r="R206">
            <v>0</v>
          </cell>
          <cell r="U206">
            <v>0</v>
          </cell>
          <cell r="W206">
            <v>0</v>
          </cell>
          <cell r="X206">
            <v>0</v>
          </cell>
          <cell r="AA206">
            <v>0</v>
          </cell>
          <cell r="AC206">
            <v>0</v>
          </cell>
          <cell r="AF206">
            <v>0</v>
          </cell>
          <cell r="AG206">
            <v>0</v>
          </cell>
          <cell r="AH206">
            <v>0</v>
          </cell>
          <cell r="AK206">
            <v>0</v>
          </cell>
          <cell r="AL206">
            <v>0</v>
          </cell>
          <cell r="AO206">
            <v>0</v>
          </cell>
          <cell r="AZ206">
            <v>2412</v>
          </cell>
          <cell r="BA206" t="str">
            <v>Pengaturan, Pembinaan, Pengawasan dan Pelaksanaan Pengembangan Permukiman</v>
          </cell>
        </row>
        <row r="207">
          <cell r="B207">
            <v>5502411</v>
          </cell>
          <cell r="C207" t="str">
            <v>PEMBANGUNAN INFRASTRUKTUR PERMUKIMAN KAB. BELITUNG</v>
          </cell>
          <cell r="D207">
            <v>0</v>
          </cell>
          <cell r="E207">
            <v>8000000</v>
          </cell>
          <cell r="F207">
            <v>8000000</v>
          </cell>
          <cell r="G207">
            <v>0</v>
          </cell>
          <cell r="H207">
            <v>7199326</v>
          </cell>
          <cell r="I207">
            <v>7199326</v>
          </cell>
          <cell r="J207">
            <v>89.99</v>
          </cell>
          <cell r="K207">
            <v>0</v>
          </cell>
          <cell r="R207">
            <v>0</v>
          </cell>
          <cell r="U207">
            <v>0</v>
          </cell>
          <cell r="W207">
            <v>0</v>
          </cell>
          <cell r="X207">
            <v>0</v>
          </cell>
          <cell r="AA207">
            <v>0</v>
          </cell>
          <cell r="AC207">
            <v>0</v>
          </cell>
          <cell r="AF207">
            <v>0</v>
          </cell>
          <cell r="AG207">
            <v>0</v>
          </cell>
          <cell r="AH207">
            <v>0</v>
          </cell>
          <cell r="AK207">
            <v>0</v>
          </cell>
          <cell r="AL207">
            <v>0</v>
          </cell>
          <cell r="AO207">
            <v>0</v>
          </cell>
          <cell r="AZ207">
            <v>2412</v>
          </cell>
          <cell r="BA207" t="str">
            <v>Pengaturan, Pembinaan, Pengawasan dan Pelaksanaan Pengembangan Permukiman</v>
          </cell>
        </row>
        <row r="208">
          <cell r="B208">
            <v>5502442</v>
          </cell>
          <cell r="C208" t="str">
            <v>PEMBANGUNAN INFRASTRUKTUR PERMUKIMAN KAB. BANGKA SELATAN</v>
          </cell>
          <cell r="D208">
            <v>0</v>
          </cell>
          <cell r="E208">
            <v>12500000</v>
          </cell>
          <cell r="F208">
            <v>12500000</v>
          </cell>
          <cell r="G208">
            <v>0</v>
          </cell>
          <cell r="H208">
            <v>11387496</v>
          </cell>
          <cell r="I208">
            <v>11387496</v>
          </cell>
          <cell r="J208">
            <v>91.1</v>
          </cell>
          <cell r="K208">
            <v>85.52</v>
          </cell>
          <cell r="R208">
            <v>0</v>
          </cell>
          <cell r="U208">
            <v>0</v>
          </cell>
          <cell r="W208">
            <v>0</v>
          </cell>
          <cell r="X208">
            <v>0</v>
          </cell>
          <cell r="AA208">
            <v>0</v>
          </cell>
          <cell r="AC208">
            <v>0</v>
          </cell>
          <cell r="AF208">
            <v>0</v>
          </cell>
          <cell r="AG208">
            <v>0</v>
          </cell>
          <cell r="AH208">
            <v>0</v>
          </cell>
          <cell r="AK208">
            <v>0</v>
          </cell>
          <cell r="AL208">
            <v>0</v>
          </cell>
          <cell r="AO208">
            <v>0</v>
          </cell>
          <cell r="AZ208">
            <v>2412</v>
          </cell>
          <cell r="BA208" t="str">
            <v>Pengaturan, Pembinaan, Pengawasan dan Pelaksanaan Pengembangan Permukiman</v>
          </cell>
        </row>
        <row r="209">
          <cell r="B209">
            <v>5503742</v>
          </cell>
          <cell r="C209" t="str">
            <v>PEMBANGUNAN INFRASTRUKTUR PERMUKIMAN KAB. LOMBOK TIMUR</v>
          </cell>
          <cell r="D209">
            <v>0</v>
          </cell>
          <cell r="E209">
            <v>9500000</v>
          </cell>
          <cell r="F209">
            <v>9500000</v>
          </cell>
          <cell r="G209">
            <v>0</v>
          </cell>
          <cell r="H209">
            <v>6463500</v>
          </cell>
          <cell r="I209">
            <v>6463500</v>
          </cell>
          <cell r="J209">
            <v>68.040000000000006</v>
          </cell>
          <cell r="K209">
            <v>64.08</v>
          </cell>
          <cell r="R209">
            <v>0</v>
          </cell>
          <cell r="U209">
            <v>0</v>
          </cell>
          <cell r="W209">
            <v>0</v>
          </cell>
          <cell r="X209">
            <v>0</v>
          </cell>
          <cell r="AA209">
            <v>0</v>
          </cell>
          <cell r="AC209">
            <v>0</v>
          </cell>
          <cell r="AF209">
            <v>0</v>
          </cell>
          <cell r="AG209">
            <v>0</v>
          </cell>
          <cell r="AH209">
            <v>0</v>
          </cell>
          <cell r="AK209">
            <v>0</v>
          </cell>
          <cell r="AL209">
            <v>0</v>
          </cell>
          <cell r="AO209">
            <v>0</v>
          </cell>
          <cell r="AZ209">
            <v>2412</v>
          </cell>
          <cell r="BA209" t="str">
            <v>Pengaturan, Pembinaan, Pengawasan dan Pelaksanaan Pengembangan Permukiman</v>
          </cell>
        </row>
        <row r="210">
          <cell r="B210">
            <v>5503758</v>
          </cell>
          <cell r="C210" t="str">
            <v>PEMBANGUNAN INFRASTRUKTUR PERMUKIMAN KAB. SUMBAWA</v>
          </cell>
          <cell r="D210">
            <v>0</v>
          </cell>
          <cell r="E210">
            <v>17000000</v>
          </cell>
          <cell r="F210">
            <v>17000000</v>
          </cell>
          <cell r="G210">
            <v>0</v>
          </cell>
          <cell r="H210">
            <v>9221599</v>
          </cell>
          <cell r="I210">
            <v>9221599</v>
          </cell>
          <cell r="J210">
            <v>54.24</v>
          </cell>
          <cell r="K210">
            <v>54.24</v>
          </cell>
          <cell r="R210">
            <v>0</v>
          </cell>
          <cell r="U210">
            <v>0</v>
          </cell>
          <cell r="W210">
            <v>0</v>
          </cell>
          <cell r="X210">
            <v>0</v>
          </cell>
          <cell r="AA210">
            <v>0</v>
          </cell>
          <cell r="AC210">
            <v>0</v>
          </cell>
          <cell r="AF210">
            <v>0</v>
          </cell>
          <cell r="AG210">
            <v>0</v>
          </cell>
          <cell r="AH210">
            <v>0</v>
          </cell>
          <cell r="AK210">
            <v>0</v>
          </cell>
          <cell r="AL210">
            <v>0</v>
          </cell>
          <cell r="AO210">
            <v>0</v>
          </cell>
          <cell r="AZ210">
            <v>2412</v>
          </cell>
          <cell r="BA210" t="str">
            <v>Pengaturan, Pembinaan, Pengawasan dan Pelaksanaan Pengembangan Permukiman</v>
          </cell>
        </row>
        <row r="211">
          <cell r="B211">
            <v>5503770</v>
          </cell>
          <cell r="C211" t="str">
            <v>PEMBANGUNAN INFRASTRUKTUR PERMUKIMAN KAB. BIMA</v>
          </cell>
          <cell r="D211">
            <v>0</v>
          </cell>
          <cell r="E211">
            <v>17000000</v>
          </cell>
          <cell r="F211">
            <v>17000000</v>
          </cell>
          <cell r="G211">
            <v>0</v>
          </cell>
          <cell r="H211">
            <v>10200000</v>
          </cell>
          <cell r="I211">
            <v>10200000</v>
          </cell>
          <cell r="J211">
            <v>60</v>
          </cell>
          <cell r="K211">
            <v>71.58</v>
          </cell>
          <cell r="R211">
            <v>0</v>
          </cell>
          <cell r="U211">
            <v>0</v>
          </cell>
          <cell r="W211">
            <v>0</v>
          </cell>
          <cell r="X211">
            <v>0</v>
          </cell>
          <cell r="AA211">
            <v>0</v>
          </cell>
          <cell r="AC211">
            <v>0</v>
          </cell>
          <cell r="AF211">
            <v>0</v>
          </cell>
          <cell r="AG211">
            <v>0</v>
          </cell>
          <cell r="AH211">
            <v>0</v>
          </cell>
          <cell r="AK211">
            <v>0</v>
          </cell>
          <cell r="AL211">
            <v>0</v>
          </cell>
          <cell r="AO211">
            <v>0</v>
          </cell>
          <cell r="AZ211">
            <v>2412</v>
          </cell>
          <cell r="BA211" t="str">
            <v>Pengaturan, Pembinaan, Pengawasan dan Pelaksanaan Pengembangan Permukiman</v>
          </cell>
        </row>
        <row r="212">
          <cell r="B212">
            <v>5503789</v>
          </cell>
          <cell r="C212" t="str">
            <v>PEMBANGUNAN INFRASTRUKTUR PERMUKIMAN KAB. SUMBAWA BARAT</v>
          </cell>
          <cell r="D212">
            <v>0</v>
          </cell>
          <cell r="E212">
            <v>8000000</v>
          </cell>
          <cell r="F212">
            <v>8000000</v>
          </cell>
          <cell r="G212">
            <v>0</v>
          </cell>
          <cell r="H212">
            <v>6649950</v>
          </cell>
          <cell r="I212">
            <v>6649950</v>
          </cell>
          <cell r="J212">
            <v>83.12</v>
          </cell>
          <cell r="K212">
            <v>72.25</v>
          </cell>
          <cell r="R212">
            <v>0</v>
          </cell>
          <cell r="U212">
            <v>0</v>
          </cell>
          <cell r="W212">
            <v>0</v>
          </cell>
          <cell r="X212">
            <v>0</v>
          </cell>
          <cell r="AA212">
            <v>0</v>
          </cell>
          <cell r="AC212">
            <v>0</v>
          </cell>
          <cell r="AF212">
            <v>0</v>
          </cell>
          <cell r="AG212">
            <v>0</v>
          </cell>
          <cell r="AH212">
            <v>0</v>
          </cell>
          <cell r="AK212">
            <v>0</v>
          </cell>
          <cell r="AL212">
            <v>0</v>
          </cell>
          <cell r="AO212">
            <v>0</v>
          </cell>
          <cell r="AZ212">
            <v>2412</v>
          </cell>
          <cell r="BA212" t="str">
            <v>Pengaturan, Pembinaan, Pengawasan dan Pelaksanaan Pengembangan Permukiman</v>
          </cell>
        </row>
        <row r="213">
          <cell r="B213">
            <v>5503996</v>
          </cell>
          <cell r="C213" t="str">
            <v>PEMBANGUNAN INFRASTRUKTUR PERMUKIMAN KAB. LANDAK</v>
          </cell>
          <cell r="D213">
            <v>0</v>
          </cell>
          <cell r="E213">
            <v>11000000</v>
          </cell>
          <cell r="F213">
            <v>11000000</v>
          </cell>
          <cell r="G213">
            <v>0</v>
          </cell>
          <cell r="H213">
            <v>6600000</v>
          </cell>
          <cell r="I213">
            <v>6600000</v>
          </cell>
          <cell r="J213">
            <v>60</v>
          </cell>
          <cell r="K213">
            <v>60</v>
          </cell>
          <cell r="R213">
            <v>0</v>
          </cell>
          <cell r="U213">
            <v>0</v>
          </cell>
          <cell r="W213">
            <v>0</v>
          </cell>
          <cell r="X213">
            <v>0</v>
          </cell>
          <cell r="AA213">
            <v>0</v>
          </cell>
          <cell r="AC213">
            <v>0</v>
          </cell>
          <cell r="AF213">
            <v>0</v>
          </cell>
          <cell r="AG213">
            <v>0</v>
          </cell>
          <cell r="AH213">
            <v>0</v>
          </cell>
          <cell r="AK213">
            <v>0</v>
          </cell>
          <cell r="AL213">
            <v>0</v>
          </cell>
          <cell r="AO213">
            <v>0</v>
          </cell>
          <cell r="AZ213">
            <v>2412</v>
          </cell>
          <cell r="BA213" t="str">
            <v>Pengaturan, Pembinaan, Pengawasan dan Pelaksanaan Pengembangan Permukiman</v>
          </cell>
        </row>
        <row r="214">
          <cell r="B214">
            <v>5504031</v>
          </cell>
          <cell r="C214" t="str">
            <v>PEMBANGUNAN INFRASTRUKTUR PERMUKIMAN KAB. SINTANG</v>
          </cell>
          <cell r="D214">
            <v>0</v>
          </cell>
          <cell r="E214">
            <v>8000000</v>
          </cell>
          <cell r="F214">
            <v>8000000</v>
          </cell>
          <cell r="G214">
            <v>0</v>
          </cell>
          <cell r="H214">
            <v>4501874</v>
          </cell>
          <cell r="I214">
            <v>4501874</v>
          </cell>
          <cell r="J214">
            <v>56.27</v>
          </cell>
          <cell r="K214">
            <v>63.8</v>
          </cell>
          <cell r="R214">
            <v>0</v>
          </cell>
          <cell r="U214">
            <v>0</v>
          </cell>
          <cell r="W214">
            <v>0</v>
          </cell>
          <cell r="X214">
            <v>0</v>
          </cell>
          <cell r="AA214">
            <v>0</v>
          </cell>
          <cell r="AC214">
            <v>0</v>
          </cell>
          <cell r="AF214">
            <v>0</v>
          </cell>
          <cell r="AG214">
            <v>0</v>
          </cell>
          <cell r="AH214">
            <v>0</v>
          </cell>
          <cell r="AK214">
            <v>0</v>
          </cell>
          <cell r="AL214">
            <v>0</v>
          </cell>
          <cell r="AO214">
            <v>0</v>
          </cell>
          <cell r="AZ214">
            <v>2412</v>
          </cell>
          <cell r="BA214" t="str">
            <v>Pengaturan, Pembinaan, Pengawasan dan Pelaksanaan Pengembangan Permukiman</v>
          </cell>
        </row>
        <row r="215">
          <cell r="B215">
            <v>5504047</v>
          </cell>
          <cell r="C215" t="str">
            <v>PEMBANGUNAN INFRASTRUKTUR PERMUKIMAN KAB. KAPUAS HULU</v>
          </cell>
          <cell r="D215">
            <v>0</v>
          </cell>
          <cell r="E215">
            <v>15500000</v>
          </cell>
          <cell r="F215">
            <v>15500000</v>
          </cell>
          <cell r="G215">
            <v>0</v>
          </cell>
          <cell r="H215">
            <v>13950000</v>
          </cell>
          <cell r="I215">
            <v>13950000</v>
          </cell>
          <cell r="J215">
            <v>90</v>
          </cell>
          <cell r="K215">
            <v>42</v>
          </cell>
          <cell r="R215">
            <v>0</v>
          </cell>
          <cell r="U215">
            <v>0</v>
          </cell>
          <cell r="W215">
            <v>0</v>
          </cell>
          <cell r="X215">
            <v>0</v>
          </cell>
          <cell r="AA215">
            <v>0</v>
          </cell>
          <cell r="AC215">
            <v>0</v>
          </cell>
          <cell r="AF215">
            <v>0</v>
          </cell>
          <cell r="AG215">
            <v>0</v>
          </cell>
          <cell r="AH215">
            <v>0</v>
          </cell>
          <cell r="AK215">
            <v>0</v>
          </cell>
          <cell r="AL215">
            <v>0</v>
          </cell>
          <cell r="AO215">
            <v>0</v>
          </cell>
          <cell r="AZ215">
            <v>2412</v>
          </cell>
          <cell r="BA215" t="str">
            <v>Pengaturan, Pembinaan, Pengawasan dan Pelaksanaan Pengembangan Permukiman</v>
          </cell>
        </row>
        <row r="216">
          <cell r="B216">
            <v>5504248</v>
          </cell>
          <cell r="C216" t="str">
            <v>PEMBANGUNAN INFRASTRUKTUR PERMUKIMAN KAB. TANAH LAUT</v>
          </cell>
          <cell r="D216">
            <v>0</v>
          </cell>
          <cell r="E216">
            <v>8000000</v>
          </cell>
          <cell r="F216">
            <v>8000000</v>
          </cell>
          <cell r="G216">
            <v>0</v>
          </cell>
          <cell r="H216">
            <v>5498687</v>
          </cell>
          <cell r="I216">
            <v>5498687</v>
          </cell>
          <cell r="J216">
            <v>68.73</v>
          </cell>
          <cell r="K216">
            <v>76.63</v>
          </cell>
          <cell r="R216">
            <v>0</v>
          </cell>
          <cell r="U216">
            <v>0</v>
          </cell>
          <cell r="W216">
            <v>0</v>
          </cell>
          <cell r="X216">
            <v>0</v>
          </cell>
          <cell r="AA216">
            <v>0</v>
          </cell>
          <cell r="AC216">
            <v>0</v>
          </cell>
          <cell r="AF216">
            <v>0</v>
          </cell>
          <cell r="AG216">
            <v>0</v>
          </cell>
          <cell r="AH216">
            <v>0</v>
          </cell>
          <cell r="AK216">
            <v>0</v>
          </cell>
          <cell r="AL216">
            <v>0</v>
          </cell>
          <cell r="AO216">
            <v>0</v>
          </cell>
          <cell r="AZ216">
            <v>2412</v>
          </cell>
          <cell r="BA216" t="str">
            <v>Pengaturan, Pembinaan, Pengawasan dan Pelaksanaan Pengembangan Permukiman</v>
          </cell>
        </row>
        <row r="217">
          <cell r="B217">
            <v>5504260</v>
          </cell>
          <cell r="C217" t="str">
            <v>PEMBANGUNAN INFRASTRUKTUR PERMUKIMAN KAB. BANJAR</v>
          </cell>
          <cell r="D217">
            <v>0</v>
          </cell>
          <cell r="E217">
            <v>11000000</v>
          </cell>
          <cell r="F217">
            <v>11000000</v>
          </cell>
          <cell r="G217">
            <v>0</v>
          </cell>
          <cell r="H217">
            <v>7064767</v>
          </cell>
          <cell r="I217">
            <v>7064767</v>
          </cell>
          <cell r="J217">
            <v>64.23</v>
          </cell>
          <cell r="K217">
            <v>74.27</v>
          </cell>
          <cell r="R217">
            <v>0</v>
          </cell>
          <cell r="U217">
            <v>0</v>
          </cell>
          <cell r="W217">
            <v>0</v>
          </cell>
          <cell r="X217">
            <v>0</v>
          </cell>
          <cell r="AA217">
            <v>0</v>
          </cell>
          <cell r="AC217">
            <v>0</v>
          </cell>
          <cell r="AF217">
            <v>0</v>
          </cell>
          <cell r="AG217">
            <v>0</v>
          </cell>
          <cell r="AH217">
            <v>0</v>
          </cell>
          <cell r="AK217">
            <v>0</v>
          </cell>
          <cell r="AL217">
            <v>0</v>
          </cell>
          <cell r="AO217">
            <v>0</v>
          </cell>
          <cell r="AZ217">
            <v>2412</v>
          </cell>
          <cell r="BA217" t="str">
            <v>Pengaturan, Pembinaan, Pengawasan dan Pelaksanaan Pengembangan Permukiman</v>
          </cell>
        </row>
        <row r="218">
          <cell r="B218">
            <v>5504291</v>
          </cell>
          <cell r="C218" t="str">
            <v>PEMBANGUNAN INFRASTRUKTUR PERMUKIMAN KAB. HULU SUNGAI SELATAN</v>
          </cell>
          <cell r="D218">
            <v>0</v>
          </cell>
          <cell r="E218">
            <v>8000000</v>
          </cell>
          <cell r="F218">
            <v>8000000</v>
          </cell>
          <cell r="G218">
            <v>0</v>
          </cell>
          <cell r="H218">
            <v>4800000</v>
          </cell>
          <cell r="I218">
            <v>4800000</v>
          </cell>
          <cell r="J218">
            <v>60</v>
          </cell>
          <cell r="K218">
            <v>60</v>
          </cell>
          <cell r="R218">
            <v>0</v>
          </cell>
          <cell r="U218">
            <v>0</v>
          </cell>
          <cell r="W218">
            <v>0</v>
          </cell>
          <cell r="X218">
            <v>0</v>
          </cell>
          <cell r="AA218">
            <v>0</v>
          </cell>
          <cell r="AC218">
            <v>0</v>
          </cell>
          <cell r="AF218">
            <v>0</v>
          </cell>
          <cell r="AG218">
            <v>0</v>
          </cell>
          <cell r="AH218">
            <v>0</v>
          </cell>
          <cell r="AK218">
            <v>0</v>
          </cell>
          <cell r="AL218">
            <v>0</v>
          </cell>
          <cell r="AO218">
            <v>0</v>
          </cell>
          <cell r="AZ218">
            <v>2412</v>
          </cell>
          <cell r="BA218" t="str">
            <v>Pengaturan, Pembinaan, Pengawasan dan Pelaksanaan Pengembangan Permukiman</v>
          </cell>
        </row>
        <row r="219">
          <cell r="B219">
            <v>5504305</v>
          </cell>
          <cell r="C219" t="str">
            <v>PEMBANGUNAN INFRASTRUKTUR PERMUKIMAN KAB. HULU SUNGAI TENGAH</v>
          </cell>
          <cell r="D219">
            <v>0</v>
          </cell>
          <cell r="E219">
            <v>8000000</v>
          </cell>
          <cell r="F219">
            <v>8000000</v>
          </cell>
          <cell r="G219">
            <v>0</v>
          </cell>
          <cell r="H219">
            <v>5651250</v>
          </cell>
          <cell r="I219">
            <v>5651250</v>
          </cell>
          <cell r="J219">
            <v>70.64</v>
          </cell>
          <cell r="K219">
            <v>81.27</v>
          </cell>
          <cell r="R219">
            <v>0</v>
          </cell>
          <cell r="U219">
            <v>0</v>
          </cell>
          <cell r="W219">
            <v>0</v>
          </cell>
          <cell r="X219">
            <v>0</v>
          </cell>
          <cell r="AA219">
            <v>0</v>
          </cell>
          <cell r="AC219">
            <v>0</v>
          </cell>
          <cell r="AF219">
            <v>0</v>
          </cell>
          <cell r="AG219">
            <v>0</v>
          </cell>
          <cell r="AH219">
            <v>0</v>
          </cell>
          <cell r="AK219">
            <v>0</v>
          </cell>
          <cell r="AL219">
            <v>0</v>
          </cell>
          <cell r="AO219">
            <v>0</v>
          </cell>
          <cell r="AZ219">
            <v>2412</v>
          </cell>
          <cell r="BA219" t="str">
            <v>Pengaturan, Pembinaan, Pengawasan dan Pelaksanaan Pengembangan Permukiman</v>
          </cell>
        </row>
        <row r="220">
          <cell r="B220">
            <v>5504320</v>
          </cell>
          <cell r="C220" t="str">
            <v>Pembangunan Infrastruktur Permukiman Kab. Tabalong</v>
          </cell>
          <cell r="D220">
            <v>0</v>
          </cell>
          <cell r="E220">
            <v>17000000</v>
          </cell>
          <cell r="F220">
            <v>17000000</v>
          </cell>
          <cell r="G220">
            <v>0</v>
          </cell>
          <cell r="H220">
            <v>11166791</v>
          </cell>
          <cell r="I220">
            <v>11166791</v>
          </cell>
          <cell r="J220">
            <v>65.69</v>
          </cell>
          <cell r="K220">
            <v>69.25</v>
          </cell>
          <cell r="R220">
            <v>0</v>
          </cell>
          <cell r="U220">
            <v>0</v>
          </cell>
          <cell r="W220">
            <v>0</v>
          </cell>
          <cell r="X220">
            <v>0</v>
          </cell>
          <cell r="AA220">
            <v>0</v>
          </cell>
          <cell r="AC220">
            <v>0</v>
          </cell>
          <cell r="AF220">
            <v>0</v>
          </cell>
          <cell r="AG220">
            <v>0</v>
          </cell>
          <cell r="AH220">
            <v>0</v>
          </cell>
          <cell r="AK220">
            <v>0</v>
          </cell>
          <cell r="AL220">
            <v>0</v>
          </cell>
          <cell r="AO220">
            <v>0</v>
          </cell>
          <cell r="AZ220">
            <v>2412</v>
          </cell>
          <cell r="BA220" t="str">
            <v>Pengaturan, Pembinaan, Pengawasan dan Pelaksanaan Pengembangan Permukiman</v>
          </cell>
        </row>
        <row r="221">
          <cell r="B221">
            <v>5504722</v>
          </cell>
          <cell r="C221" t="str">
            <v>PEMBANGUNAN INFRASTRUKTUR PERMUKIMAN KAB. JENEPONTO</v>
          </cell>
          <cell r="D221">
            <v>0</v>
          </cell>
          <cell r="E221">
            <v>9500000</v>
          </cell>
          <cell r="F221">
            <v>9500000</v>
          </cell>
          <cell r="G221">
            <v>0</v>
          </cell>
          <cell r="H221">
            <v>6681678</v>
          </cell>
          <cell r="I221">
            <v>6681678</v>
          </cell>
          <cell r="J221">
            <v>70.33</v>
          </cell>
          <cell r="K221">
            <v>78.34</v>
          </cell>
          <cell r="R221">
            <v>0</v>
          </cell>
          <cell r="U221">
            <v>0</v>
          </cell>
          <cell r="W221">
            <v>0</v>
          </cell>
          <cell r="X221">
            <v>0</v>
          </cell>
          <cell r="AA221">
            <v>0</v>
          </cell>
          <cell r="AC221">
            <v>0</v>
          </cell>
          <cell r="AF221">
            <v>0</v>
          </cell>
          <cell r="AG221">
            <v>0</v>
          </cell>
          <cell r="AH221">
            <v>0</v>
          </cell>
          <cell r="AK221">
            <v>0</v>
          </cell>
          <cell r="AL221">
            <v>0</v>
          </cell>
          <cell r="AO221">
            <v>0</v>
          </cell>
          <cell r="AZ221">
            <v>2412</v>
          </cell>
          <cell r="BA221" t="str">
            <v>Pengaturan, Pembinaan, Pengawasan dan Pelaksanaan Pengembangan Permukiman</v>
          </cell>
        </row>
        <row r="222">
          <cell r="B222">
            <v>5504750</v>
          </cell>
          <cell r="C222" t="str">
            <v>PEMBANGUNAN INFRASTRUKTUR PERMUKIMAN KAB. SINJAI</v>
          </cell>
          <cell r="D222">
            <v>0</v>
          </cell>
          <cell r="E222">
            <v>14000000</v>
          </cell>
          <cell r="F222">
            <v>14000000</v>
          </cell>
          <cell r="G222">
            <v>0</v>
          </cell>
          <cell r="H222">
            <v>12308699</v>
          </cell>
          <cell r="I222">
            <v>12308699</v>
          </cell>
          <cell r="J222">
            <v>87.92</v>
          </cell>
          <cell r="K222">
            <v>100</v>
          </cell>
          <cell r="R222">
            <v>0</v>
          </cell>
          <cell r="U222">
            <v>0</v>
          </cell>
          <cell r="W222">
            <v>0</v>
          </cell>
          <cell r="X222">
            <v>0</v>
          </cell>
          <cell r="AA222">
            <v>0</v>
          </cell>
          <cell r="AC222">
            <v>0</v>
          </cell>
          <cell r="AF222">
            <v>0</v>
          </cell>
          <cell r="AG222">
            <v>0</v>
          </cell>
          <cell r="AH222">
            <v>0</v>
          </cell>
          <cell r="AK222">
            <v>0</v>
          </cell>
          <cell r="AL222">
            <v>0</v>
          </cell>
          <cell r="AO222">
            <v>0</v>
          </cell>
          <cell r="AZ222">
            <v>2412</v>
          </cell>
          <cell r="BA222" t="str">
            <v>Pengaturan, Pembinaan, Pengawasan dan Pelaksanaan Pengembangan Permukiman</v>
          </cell>
        </row>
        <row r="223">
          <cell r="B223">
            <v>5504793</v>
          </cell>
          <cell r="C223" t="str">
            <v>PEMBANGUNAN INFRASTRUKTUR PERMUKIMAN KAB. BONE</v>
          </cell>
          <cell r="D223">
            <v>0</v>
          </cell>
          <cell r="E223">
            <v>20000000</v>
          </cell>
          <cell r="F223">
            <v>20000000</v>
          </cell>
          <cell r="G223">
            <v>0</v>
          </cell>
          <cell r="H223">
            <v>14855047</v>
          </cell>
          <cell r="I223">
            <v>14855047</v>
          </cell>
          <cell r="J223">
            <v>74.28</v>
          </cell>
          <cell r="K223">
            <v>86.11</v>
          </cell>
          <cell r="R223">
            <v>0</v>
          </cell>
          <cell r="U223">
            <v>0</v>
          </cell>
          <cell r="W223">
            <v>0</v>
          </cell>
          <cell r="X223">
            <v>0</v>
          </cell>
          <cell r="AA223">
            <v>0</v>
          </cell>
          <cell r="AC223">
            <v>0</v>
          </cell>
          <cell r="AF223">
            <v>0</v>
          </cell>
          <cell r="AG223">
            <v>0</v>
          </cell>
          <cell r="AH223">
            <v>0</v>
          </cell>
          <cell r="AK223">
            <v>0</v>
          </cell>
          <cell r="AL223">
            <v>0</v>
          </cell>
          <cell r="AO223">
            <v>0</v>
          </cell>
          <cell r="AZ223">
            <v>2412</v>
          </cell>
          <cell r="BA223" t="str">
            <v>Pengaturan, Pembinaan, Pengawasan dan Pelaksanaan Pengembangan Permukiman</v>
          </cell>
        </row>
        <row r="224">
          <cell r="B224">
            <v>5504841</v>
          </cell>
          <cell r="C224" t="str">
            <v>PEMBANGUNAN INFRASTRUKTUR PERMUKIMAN KAB. ENREKANG</v>
          </cell>
          <cell r="D224">
            <v>0</v>
          </cell>
          <cell r="E224">
            <v>8000000</v>
          </cell>
          <cell r="F224">
            <v>8000000</v>
          </cell>
          <cell r="G224">
            <v>0</v>
          </cell>
          <cell r="H224">
            <v>6387246</v>
          </cell>
          <cell r="I224">
            <v>6387246</v>
          </cell>
          <cell r="J224">
            <v>79.84</v>
          </cell>
          <cell r="K224">
            <v>89.89</v>
          </cell>
          <cell r="R224">
            <v>0</v>
          </cell>
          <cell r="U224">
            <v>0</v>
          </cell>
          <cell r="W224">
            <v>0</v>
          </cell>
          <cell r="X224">
            <v>0</v>
          </cell>
          <cell r="AA224">
            <v>0</v>
          </cell>
          <cell r="AC224">
            <v>0</v>
          </cell>
          <cell r="AF224">
            <v>0</v>
          </cell>
          <cell r="AG224">
            <v>0</v>
          </cell>
          <cell r="AH224">
            <v>0</v>
          </cell>
          <cell r="AK224">
            <v>0</v>
          </cell>
          <cell r="AL224">
            <v>0</v>
          </cell>
          <cell r="AO224">
            <v>0</v>
          </cell>
          <cell r="AZ224">
            <v>2412</v>
          </cell>
          <cell r="BA224" t="str">
            <v>Pengaturan, Pembinaan, Pengawasan dan Pelaksanaan Pengembangan Permukiman</v>
          </cell>
        </row>
        <row r="225">
          <cell r="B225">
            <v>5505109</v>
          </cell>
          <cell r="C225" t="str">
            <v>PEMBANGUNAN INFRASTRUKTUR PERMUKIMAN KAB. MAMUJU</v>
          </cell>
          <cell r="D225">
            <v>0</v>
          </cell>
          <cell r="E225">
            <v>17000000</v>
          </cell>
          <cell r="F225">
            <v>17000000</v>
          </cell>
          <cell r="G225">
            <v>0</v>
          </cell>
          <cell r="H225">
            <v>11989096</v>
          </cell>
          <cell r="I225">
            <v>11989096</v>
          </cell>
          <cell r="J225">
            <v>70.52</v>
          </cell>
          <cell r="K225">
            <v>82.04</v>
          </cell>
          <cell r="R225">
            <v>0</v>
          </cell>
          <cell r="U225">
            <v>0</v>
          </cell>
          <cell r="W225">
            <v>0</v>
          </cell>
          <cell r="X225">
            <v>0</v>
          </cell>
          <cell r="AA225">
            <v>0</v>
          </cell>
          <cell r="AC225">
            <v>0</v>
          </cell>
          <cell r="AF225">
            <v>0</v>
          </cell>
          <cell r="AG225">
            <v>0</v>
          </cell>
          <cell r="AH225">
            <v>0</v>
          </cell>
          <cell r="AK225">
            <v>0</v>
          </cell>
          <cell r="AL225">
            <v>0</v>
          </cell>
          <cell r="AO225">
            <v>0</v>
          </cell>
          <cell r="AZ225">
            <v>2412</v>
          </cell>
          <cell r="BA225" t="str">
            <v>Pengaturan, Pembinaan, Pengawasan dan Pelaksanaan Pengembangan Permukiman</v>
          </cell>
        </row>
        <row r="226">
          <cell r="B226">
            <v>5505115</v>
          </cell>
          <cell r="C226" t="str">
            <v>PEMBANGUNAN INFRASTRUKTUR PERMUKIMAN KAB. MAMUJU UTARA</v>
          </cell>
          <cell r="D226">
            <v>0</v>
          </cell>
          <cell r="E226">
            <v>14000000</v>
          </cell>
          <cell r="F226">
            <v>14000000</v>
          </cell>
          <cell r="G226">
            <v>0</v>
          </cell>
          <cell r="H226">
            <v>12411032</v>
          </cell>
          <cell r="I226">
            <v>12411032</v>
          </cell>
          <cell r="J226">
            <v>88.65</v>
          </cell>
          <cell r="K226">
            <v>93.99</v>
          </cell>
          <cell r="R226">
            <v>0</v>
          </cell>
          <cell r="U226">
            <v>0</v>
          </cell>
          <cell r="W226">
            <v>0</v>
          </cell>
          <cell r="X226">
            <v>0</v>
          </cell>
          <cell r="AA226">
            <v>0</v>
          </cell>
          <cell r="AC226">
            <v>0</v>
          </cell>
          <cell r="AF226">
            <v>0</v>
          </cell>
          <cell r="AG226">
            <v>0</v>
          </cell>
          <cell r="AH226">
            <v>0</v>
          </cell>
          <cell r="AK226">
            <v>0</v>
          </cell>
          <cell r="AL226">
            <v>0</v>
          </cell>
          <cell r="AO226">
            <v>0</v>
          </cell>
          <cell r="AZ226">
            <v>2412</v>
          </cell>
          <cell r="BA226" t="str">
            <v>Pengaturan, Pembinaan, Pengawasan dan Pelaksanaan Pengembangan Permukiman</v>
          </cell>
        </row>
        <row r="227">
          <cell r="B227">
            <v>5506053</v>
          </cell>
          <cell r="C227" t="str">
            <v>PEMBANGUNAN INFRASTRUKTUR PERMUKIMAN KABUPATEN LABUHAN BATU UTARA</v>
          </cell>
          <cell r="D227">
            <v>0</v>
          </cell>
          <cell r="E227">
            <v>9500000</v>
          </cell>
          <cell r="F227">
            <v>9500000</v>
          </cell>
          <cell r="G227">
            <v>0</v>
          </cell>
          <cell r="H227">
            <v>7650000</v>
          </cell>
          <cell r="I227">
            <v>7650000</v>
          </cell>
          <cell r="J227">
            <v>80.53</v>
          </cell>
          <cell r="K227">
            <v>73.680000000000007</v>
          </cell>
          <cell r="R227">
            <v>0</v>
          </cell>
          <cell r="U227">
            <v>0</v>
          </cell>
          <cell r="W227">
            <v>0</v>
          </cell>
          <cell r="X227">
            <v>0</v>
          </cell>
          <cell r="AA227">
            <v>0</v>
          </cell>
          <cell r="AC227">
            <v>0</v>
          </cell>
          <cell r="AF227">
            <v>0</v>
          </cell>
          <cell r="AG227">
            <v>0</v>
          </cell>
          <cell r="AH227">
            <v>0</v>
          </cell>
          <cell r="AK227">
            <v>0</v>
          </cell>
          <cell r="AL227">
            <v>0</v>
          </cell>
          <cell r="AO227">
            <v>0</v>
          </cell>
          <cell r="AZ227">
            <v>2412</v>
          </cell>
          <cell r="BA227" t="str">
            <v>Pengaturan, Pembinaan, Pengawasan dan Pelaksanaan Pengembangan Permukiman</v>
          </cell>
        </row>
        <row r="228">
          <cell r="B228">
            <v>5506054</v>
          </cell>
          <cell r="C228" t="str">
            <v>PEMBANGUNAN INFRASTRUKTUR PERMUKIMAN KABUPATEN LABUHAN BATU SELATAN</v>
          </cell>
          <cell r="D228">
            <v>0</v>
          </cell>
          <cell r="E228">
            <v>5000000</v>
          </cell>
          <cell r="F228">
            <v>5000000</v>
          </cell>
          <cell r="G228">
            <v>0</v>
          </cell>
          <cell r="H228">
            <v>4500000</v>
          </cell>
          <cell r="I228">
            <v>4500000</v>
          </cell>
          <cell r="J228">
            <v>90</v>
          </cell>
          <cell r="K228">
            <v>87.83</v>
          </cell>
          <cell r="R228">
            <v>0</v>
          </cell>
          <cell r="U228">
            <v>0</v>
          </cell>
          <cell r="W228">
            <v>0</v>
          </cell>
          <cell r="X228">
            <v>0</v>
          </cell>
          <cell r="AA228">
            <v>0</v>
          </cell>
          <cell r="AC228">
            <v>0</v>
          </cell>
          <cell r="AF228">
            <v>0</v>
          </cell>
          <cell r="AG228">
            <v>0</v>
          </cell>
          <cell r="AH228">
            <v>0</v>
          </cell>
          <cell r="AK228">
            <v>0</v>
          </cell>
          <cell r="AL228">
            <v>0</v>
          </cell>
          <cell r="AO228">
            <v>0</v>
          </cell>
          <cell r="AZ228">
            <v>2412</v>
          </cell>
          <cell r="BA228" t="str">
            <v>Pengaturan, Pembinaan, Pengawasan dan Pelaksanaan Pengembangan Permukiman</v>
          </cell>
        </row>
        <row r="229">
          <cell r="B229">
            <v>5493192</v>
          </cell>
          <cell r="C229" t="str">
            <v>PEMBANGUNAN INFRASTRUKTUR PERMUKIMAN KAB. SABU RAIJUA</v>
          </cell>
          <cell r="D229">
            <v>1500000</v>
          </cell>
          <cell r="E229">
            <v>0</v>
          </cell>
          <cell r="F229">
            <v>1500000</v>
          </cell>
          <cell r="G229">
            <v>0</v>
          </cell>
          <cell r="H229">
            <v>0</v>
          </cell>
          <cell r="I229">
            <v>0</v>
          </cell>
          <cell r="J229">
            <v>0</v>
          </cell>
          <cell r="K229">
            <v>0</v>
          </cell>
          <cell r="R229">
            <v>0</v>
          </cell>
          <cell r="U229">
            <v>0</v>
          </cell>
          <cell r="W229">
            <v>0</v>
          </cell>
          <cell r="X229">
            <v>0</v>
          </cell>
          <cell r="AA229">
            <v>0</v>
          </cell>
          <cell r="AC229">
            <v>0</v>
          </cell>
          <cell r="AF229">
            <v>0</v>
          </cell>
          <cell r="AG229">
            <v>0</v>
          </cell>
          <cell r="AH229">
            <v>0</v>
          </cell>
          <cell r="AK229">
            <v>0</v>
          </cell>
          <cell r="AL229">
            <v>0</v>
          </cell>
          <cell r="AO229">
            <v>0</v>
          </cell>
          <cell r="AZ229">
            <v>2412</v>
          </cell>
          <cell r="BA229" t="str">
            <v>Pengaturan, Pembinaan, Pengawasan dan Pelaksanaan Pengembangan Permukiman</v>
          </cell>
        </row>
        <row r="230">
          <cell r="B230">
            <v>5493194</v>
          </cell>
          <cell r="C230" t="str">
            <v>PEMBANGUNAN INFRASTRUKTUR PERMUKIMAN KAB. MALUKU BARAT DAYA</v>
          </cell>
          <cell r="D230">
            <v>2250000</v>
          </cell>
          <cell r="E230">
            <v>0</v>
          </cell>
          <cell r="F230">
            <v>2250000</v>
          </cell>
          <cell r="G230">
            <v>0</v>
          </cell>
          <cell r="H230">
            <v>0</v>
          </cell>
          <cell r="I230">
            <v>0</v>
          </cell>
          <cell r="J230">
            <v>0</v>
          </cell>
          <cell r="K230">
            <v>0</v>
          </cell>
          <cell r="R230">
            <v>0</v>
          </cell>
          <cell r="U230">
            <v>0</v>
          </cell>
          <cell r="W230">
            <v>0</v>
          </cell>
          <cell r="X230">
            <v>0</v>
          </cell>
          <cell r="AA230">
            <v>0</v>
          </cell>
          <cell r="AC230">
            <v>0</v>
          </cell>
          <cell r="AF230">
            <v>0</v>
          </cell>
          <cell r="AG230">
            <v>0</v>
          </cell>
          <cell r="AH230">
            <v>0</v>
          </cell>
          <cell r="AK230">
            <v>0</v>
          </cell>
          <cell r="AL230">
            <v>0</v>
          </cell>
          <cell r="AO230">
            <v>0</v>
          </cell>
          <cell r="AZ230">
            <v>2412</v>
          </cell>
          <cell r="BA230" t="str">
            <v>Pengaturan, Pembinaan, Pengawasan dan Pelaksanaan Pengembangan Permukiman</v>
          </cell>
        </row>
        <row r="231">
          <cell r="B231">
            <v>5493196</v>
          </cell>
          <cell r="C231" t="str">
            <v>PEMBANGUNAN INFRASTRUKTUR PERMUKIMAN KAB. BURU SELATAN</v>
          </cell>
          <cell r="D231">
            <v>2250000</v>
          </cell>
          <cell r="E231">
            <v>0</v>
          </cell>
          <cell r="F231">
            <v>2250000</v>
          </cell>
          <cell r="G231">
            <v>0</v>
          </cell>
          <cell r="H231">
            <v>0</v>
          </cell>
          <cell r="I231">
            <v>0</v>
          </cell>
          <cell r="J231">
            <v>0</v>
          </cell>
          <cell r="K231">
            <v>0</v>
          </cell>
          <cell r="R231">
            <v>0</v>
          </cell>
          <cell r="U231">
            <v>0</v>
          </cell>
          <cell r="W231">
            <v>0</v>
          </cell>
          <cell r="X231">
            <v>0</v>
          </cell>
          <cell r="AA231">
            <v>0</v>
          </cell>
          <cell r="AC231">
            <v>0</v>
          </cell>
          <cell r="AF231">
            <v>0</v>
          </cell>
          <cell r="AG231">
            <v>0</v>
          </cell>
          <cell r="AH231">
            <v>0</v>
          </cell>
          <cell r="AK231">
            <v>0</v>
          </cell>
          <cell r="AL231">
            <v>0</v>
          </cell>
          <cell r="AO231">
            <v>0</v>
          </cell>
          <cell r="AZ231">
            <v>2412</v>
          </cell>
          <cell r="BA231" t="str">
            <v>Pengaturan, Pembinaan, Pengawasan dan Pelaksanaan Pengembangan Permukiman</v>
          </cell>
        </row>
        <row r="232">
          <cell r="B232">
            <v>5501691</v>
          </cell>
          <cell r="C232" t="str">
            <v>PEMBANGUNAN INFRASTRUKTUR PERMUKIMAN KAB. SOLOK</v>
          </cell>
          <cell r="D232">
            <v>3000000</v>
          </cell>
          <cell r="E232">
            <v>0</v>
          </cell>
          <cell r="F232">
            <v>3000000</v>
          </cell>
          <cell r="G232">
            <v>0</v>
          </cell>
          <cell r="H232">
            <v>0</v>
          </cell>
          <cell r="I232">
            <v>0</v>
          </cell>
          <cell r="J232">
            <v>0</v>
          </cell>
          <cell r="K232">
            <v>0</v>
          </cell>
          <cell r="R232">
            <v>0</v>
          </cell>
          <cell r="U232">
            <v>0</v>
          </cell>
          <cell r="W232">
            <v>0</v>
          </cell>
          <cell r="X232">
            <v>0</v>
          </cell>
          <cell r="AA232">
            <v>0</v>
          </cell>
          <cell r="AC232">
            <v>0</v>
          </cell>
          <cell r="AF232">
            <v>0</v>
          </cell>
          <cell r="AG232">
            <v>0</v>
          </cell>
          <cell r="AH232">
            <v>0</v>
          </cell>
          <cell r="AK232">
            <v>0</v>
          </cell>
          <cell r="AL232">
            <v>0</v>
          </cell>
          <cell r="AO232">
            <v>0</v>
          </cell>
          <cell r="AZ232">
            <v>2412</v>
          </cell>
          <cell r="BA232" t="str">
            <v>Pengaturan, Pembinaan, Pengawasan dan Pelaksanaan Pengembangan Permukiman</v>
          </cell>
        </row>
        <row r="233">
          <cell r="B233">
            <v>5501711</v>
          </cell>
          <cell r="C233" t="str">
            <v>PEMBANGUNAN INFRASTRUKTUR PERMUKIMAN KAB. TANAH DATAR</v>
          </cell>
          <cell r="D233">
            <v>3000000</v>
          </cell>
          <cell r="E233">
            <v>0</v>
          </cell>
          <cell r="F233">
            <v>3000000</v>
          </cell>
          <cell r="G233">
            <v>0</v>
          </cell>
          <cell r="H233">
            <v>0</v>
          </cell>
          <cell r="I233">
            <v>0</v>
          </cell>
          <cell r="J233">
            <v>0</v>
          </cell>
          <cell r="K233">
            <v>0</v>
          </cell>
          <cell r="R233">
            <v>0</v>
          </cell>
          <cell r="U233">
            <v>0</v>
          </cell>
          <cell r="W233">
            <v>0</v>
          </cell>
          <cell r="X233">
            <v>0</v>
          </cell>
          <cell r="AA233">
            <v>0</v>
          </cell>
          <cell r="AC233">
            <v>0</v>
          </cell>
          <cell r="AF233">
            <v>0</v>
          </cell>
          <cell r="AG233">
            <v>0</v>
          </cell>
          <cell r="AH233">
            <v>0</v>
          </cell>
          <cell r="AK233">
            <v>0</v>
          </cell>
          <cell r="AL233">
            <v>0</v>
          </cell>
          <cell r="AO233">
            <v>0</v>
          </cell>
          <cell r="AZ233">
            <v>2412</v>
          </cell>
          <cell r="BA233" t="str">
            <v>Pengaturan, Pembinaan, Pengawasan dan Pelaksanaan Pengembangan Permukiman</v>
          </cell>
        </row>
        <row r="234">
          <cell r="B234">
            <v>5501751</v>
          </cell>
          <cell r="C234" t="str">
            <v>PEMBANGUNAN INFRASTRUKTUR PERMUKIMAN KAB. PASAMAN</v>
          </cell>
          <cell r="D234">
            <v>3000000</v>
          </cell>
          <cell r="E234">
            <v>0</v>
          </cell>
          <cell r="F234">
            <v>3000000</v>
          </cell>
          <cell r="G234">
            <v>0</v>
          </cell>
          <cell r="H234">
            <v>0</v>
          </cell>
          <cell r="I234">
            <v>0</v>
          </cell>
          <cell r="J234">
            <v>0</v>
          </cell>
          <cell r="K234">
            <v>0</v>
          </cell>
          <cell r="R234">
            <v>0</v>
          </cell>
          <cell r="U234">
            <v>0</v>
          </cell>
          <cell r="W234">
            <v>0</v>
          </cell>
          <cell r="X234">
            <v>0</v>
          </cell>
          <cell r="AA234">
            <v>0</v>
          </cell>
          <cell r="AC234">
            <v>0</v>
          </cell>
          <cell r="AF234">
            <v>0</v>
          </cell>
          <cell r="AG234">
            <v>0</v>
          </cell>
          <cell r="AH234">
            <v>0</v>
          </cell>
          <cell r="AK234">
            <v>0</v>
          </cell>
          <cell r="AL234">
            <v>0</v>
          </cell>
          <cell r="AO234">
            <v>0</v>
          </cell>
          <cell r="AZ234">
            <v>2412</v>
          </cell>
          <cell r="BA234" t="str">
            <v>Pengaturan, Pembinaan, Pengawasan dan Pelaksanaan Pengembangan Permukiman</v>
          </cell>
        </row>
        <row r="235">
          <cell r="B235">
            <v>5501782</v>
          </cell>
          <cell r="C235" t="str">
            <v>PEMBANGUNAN INFRASTRUKTUR PERMUKIMAN KAB. PASAMAN BARAT</v>
          </cell>
          <cell r="D235">
            <v>2250000</v>
          </cell>
          <cell r="E235">
            <v>0</v>
          </cell>
          <cell r="F235">
            <v>2250000</v>
          </cell>
          <cell r="G235">
            <v>0</v>
          </cell>
          <cell r="H235">
            <v>0</v>
          </cell>
          <cell r="I235">
            <v>0</v>
          </cell>
          <cell r="J235">
            <v>0</v>
          </cell>
          <cell r="K235">
            <v>0</v>
          </cell>
          <cell r="R235">
            <v>0</v>
          </cell>
          <cell r="U235">
            <v>0</v>
          </cell>
          <cell r="W235">
            <v>0</v>
          </cell>
          <cell r="X235">
            <v>0</v>
          </cell>
          <cell r="AA235">
            <v>0</v>
          </cell>
          <cell r="AC235">
            <v>0</v>
          </cell>
          <cell r="AF235">
            <v>0</v>
          </cell>
          <cell r="AG235">
            <v>0</v>
          </cell>
          <cell r="AH235">
            <v>0</v>
          </cell>
          <cell r="AK235">
            <v>0</v>
          </cell>
          <cell r="AL235">
            <v>0</v>
          </cell>
          <cell r="AO235">
            <v>0</v>
          </cell>
          <cell r="AZ235">
            <v>2412</v>
          </cell>
          <cell r="BA235" t="str">
            <v>Pengaturan, Pembinaan, Pengawasan dan Pelaksanaan Pengembangan Permukiman</v>
          </cell>
        </row>
        <row r="236">
          <cell r="B236">
            <v>5501861</v>
          </cell>
          <cell r="C236" t="str">
            <v>PEMBANGUNAN INFRASTRUKTUR PERMUKIMAN KAB. KUANTAN SINGIGI</v>
          </cell>
          <cell r="D236">
            <v>0</v>
          </cell>
          <cell r="E236">
            <v>21000000</v>
          </cell>
          <cell r="F236">
            <v>21000000</v>
          </cell>
          <cell r="G236">
            <v>0</v>
          </cell>
          <cell r="H236">
            <v>0</v>
          </cell>
          <cell r="I236">
            <v>0</v>
          </cell>
          <cell r="J236">
            <v>0</v>
          </cell>
          <cell r="K236">
            <v>0</v>
          </cell>
          <cell r="R236">
            <v>0</v>
          </cell>
          <cell r="U236">
            <v>0</v>
          </cell>
          <cell r="W236">
            <v>0</v>
          </cell>
          <cell r="X236">
            <v>0</v>
          </cell>
          <cell r="AA236">
            <v>0</v>
          </cell>
          <cell r="AC236">
            <v>0</v>
          </cell>
          <cell r="AF236">
            <v>0</v>
          </cell>
          <cell r="AG236">
            <v>0</v>
          </cell>
          <cell r="AH236">
            <v>0</v>
          </cell>
          <cell r="AK236">
            <v>0</v>
          </cell>
          <cell r="AL236">
            <v>0</v>
          </cell>
          <cell r="AO236">
            <v>0</v>
          </cell>
          <cell r="AZ236">
            <v>2412</v>
          </cell>
          <cell r="BA236" t="str">
            <v>Pengaturan, Pembinaan, Pengawasan dan Pelaksanaan Pengembangan Permukiman</v>
          </cell>
        </row>
        <row r="237">
          <cell r="B237">
            <v>5501870</v>
          </cell>
          <cell r="C237" t="str">
            <v>PEMBANGUNAN INFRASTRUKTUR PERMUKIMAN KAB. INDRAGIRI HULU</v>
          </cell>
          <cell r="D237">
            <v>0</v>
          </cell>
          <cell r="E237">
            <v>26300000</v>
          </cell>
          <cell r="F237">
            <v>26300000</v>
          </cell>
          <cell r="G237">
            <v>0</v>
          </cell>
          <cell r="H237">
            <v>0</v>
          </cell>
          <cell r="I237">
            <v>0</v>
          </cell>
          <cell r="J237">
            <v>0</v>
          </cell>
          <cell r="K237">
            <v>0</v>
          </cell>
          <cell r="R237">
            <v>0</v>
          </cell>
          <cell r="U237">
            <v>0</v>
          </cell>
          <cell r="W237">
            <v>0</v>
          </cell>
          <cell r="X237">
            <v>0</v>
          </cell>
          <cell r="AA237">
            <v>0</v>
          </cell>
          <cell r="AC237">
            <v>0</v>
          </cell>
          <cell r="AF237">
            <v>0</v>
          </cell>
          <cell r="AG237">
            <v>0</v>
          </cell>
          <cell r="AH237">
            <v>0</v>
          </cell>
          <cell r="AK237">
            <v>0</v>
          </cell>
          <cell r="AL237">
            <v>0</v>
          </cell>
          <cell r="AO237">
            <v>0</v>
          </cell>
          <cell r="AZ237">
            <v>2412</v>
          </cell>
          <cell r="BA237" t="str">
            <v>Pengaturan, Pembinaan, Pengawasan dan Pelaksanaan Pengembangan Permukiman</v>
          </cell>
        </row>
        <row r="238">
          <cell r="B238">
            <v>5501886</v>
          </cell>
          <cell r="C238" t="str">
            <v>PEMBANGUNAN INFRASTRUKTUR PERMUKIMAN KABUPATEN INDRAGIRI HILIR</v>
          </cell>
          <cell r="D238">
            <v>0</v>
          </cell>
          <cell r="E238">
            <v>25250000</v>
          </cell>
          <cell r="F238">
            <v>25250000</v>
          </cell>
          <cell r="G238">
            <v>0</v>
          </cell>
          <cell r="H238">
            <v>0</v>
          </cell>
          <cell r="I238">
            <v>0</v>
          </cell>
          <cell r="J238">
            <v>0</v>
          </cell>
          <cell r="K238">
            <v>0</v>
          </cell>
          <cell r="R238">
            <v>0</v>
          </cell>
          <cell r="U238">
            <v>0</v>
          </cell>
          <cell r="W238">
            <v>0</v>
          </cell>
          <cell r="X238">
            <v>0</v>
          </cell>
          <cell r="AA238">
            <v>0</v>
          </cell>
          <cell r="AC238">
            <v>0</v>
          </cell>
          <cell r="AF238">
            <v>0</v>
          </cell>
          <cell r="AG238">
            <v>0</v>
          </cell>
          <cell r="AH238">
            <v>0</v>
          </cell>
          <cell r="AK238">
            <v>0</v>
          </cell>
          <cell r="AL238">
            <v>0</v>
          </cell>
          <cell r="AO238">
            <v>0</v>
          </cell>
          <cell r="AZ238">
            <v>2412</v>
          </cell>
          <cell r="BA238" t="str">
            <v>Pengaturan, Pembinaan, Pengawasan dan Pelaksanaan Pengembangan Permukiman</v>
          </cell>
        </row>
        <row r="239">
          <cell r="B239">
            <v>5501892</v>
          </cell>
          <cell r="C239" t="str">
            <v>PEMBANGUNAN INFRASTRUKTUR PERMUKIMAN KAB. PELALAWAN</v>
          </cell>
          <cell r="D239">
            <v>0</v>
          </cell>
          <cell r="E239">
            <v>11800000</v>
          </cell>
          <cell r="F239">
            <v>11800000</v>
          </cell>
          <cell r="G239">
            <v>0</v>
          </cell>
          <cell r="H239">
            <v>0</v>
          </cell>
          <cell r="I239">
            <v>0</v>
          </cell>
          <cell r="J239">
            <v>0</v>
          </cell>
          <cell r="K239">
            <v>0</v>
          </cell>
          <cell r="R239">
            <v>0</v>
          </cell>
          <cell r="U239">
            <v>0</v>
          </cell>
          <cell r="W239">
            <v>0</v>
          </cell>
          <cell r="X239">
            <v>0</v>
          </cell>
          <cell r="AA239">
            <v>0</v>
          </cell>
          <cell r="AC239">
            <v>0</v>
          </cell>
          <cell r="AF239">
            <v>0</v>
          </cell>
          <cell r="AG239">
            <v>0</v>
          </cell>
          <cell r="AH239">
            <v>0</v>
          </cell>
          <cell r="AK239">
            <v>0</v>
          </cell>
          <cell r="AL239">
            <v>0</v>
          </cell>
          <cell r="AO239">
            <v>0</v>
          </cell>
          <cell r="AZ239">
            <v>2412</v>
          </cell>
          <cell r="BA239" t="str">
            <v>Pengaturan, Pembinaan, Pengawasan dan Pelaksanaan Pengembangan Permukiman</v>
          </cell>
        </row>
        <row r="240">
          <cell r="B240">
            <v>5501906</v>
          </cell>
          <cell r="C240" t="str">
            <v>PEMBANGUNAN INFRASTRUKTUR PERMUKIMAN KAB. SIAK</v>
          </cell>
          <cell r="D240">
            <v>0</v>
          </cell>
          <cell r="E240">
            <v>13600000</v>
          </cell>
          <cell r="F240">
            <v>13600000</v>
          </cell>
          <cell r="G240">
            <v>0</v>
          </cell>
          <cell r="H240">
            <v>0</v>
          </cell>
          <cell r="I240">
            <v>0</v>
          </cell>
          <cell r="J240">
            <v>0</v>
          </cell>
          <cell r="K240">
            <v>0</v>
          </cell>
          <cell r="R240">
            <v>0</v>
          </cell>
          <cell r="U240">
            <v>0</v>
          </cell>
          <cell r="W240">
            <v>0</v>
          </cell>
          <cell r="X240">
            <v>0</v>
          </cell>
          <cell r="AA240">
            <v>0</v>
          </cell>
          <cell r="AC240">
            <v>0</v>
          </cell>
          <cell r="AF240">
            <v>0</v>
          </cell>
          <cell r="AG240">
            <v>0</v>
          </cell>
          <cell r="AH240">
            <v>0</v>
          </cell>
          <cell r="AK240">
            <v>0</v>
          </cell>
          <cell r="AL240">
            <v>0</v>
          </cell>
          <cell r="AO240">
            <v>0</v>
          </cell>
          <cell r="AZ240">
            <v>2412</v>
          </cell>
          <cell r="BA240" t="str">
            <v>Pengaturan, Pembinaan, Pengawasan dan Pelaksanaan Pengembangan Permukiman</v>
          </cell>
        </row>
        <row r="241">
          <cell r="B241">
            <v>5501912</v>
          </cell>
          <cell r="C241" t="str">
            <v>PEMBANGUNAN INFRASTRUKTUR PERMUKIMAN KAB. KAMPAR</v>
          </cell>
          <cell r="D241">
            <v>0</v>
          </cell>
          <cell r="E241">
            <v>19800000</v>
          </cell>
          <cell r="F241">
            <v>19800000</v>
          </cell>
          <cell r="G241">
            <v>0</v>
          </cell>
          <cell r="H241">
            <v>0</v>
          </cell>
          <cell r="I241">
            <v>0</v>
          </cell>
          <cell r="J241">
            <v>0</v>
          </cell>
          <cell r="K241">
            <v>0</v>
          </cell>
          <cell r="R241">
            <v>0</v>
          </cell>
          <cell r="U241">
            <v>0</v>
          </cell>
          <cell r="W241">
            <v>0</v>
          </cell>
          <cell r="X241">
            <v>0</v>
          </cell>
          <cell r="AA241">
            <v>0</v>
          </cell>
          <cell r="AC241">
            <v>0</v>
          </cell>
          <cell r="AF241">
            <v>0</v>
          </cell>
          <cell r="AG241">
            <v>0</v>
          </cell>
          <cell r="AH241">
            <v>0</v>
          </cell>
          <cell r="AK241">
            <v>0</v>
          </cell>
          <cell r="AL241">
            <v>0</v>
          </cell>
          <cell r="AO241">
            <v>0</v>
          </cell>
          <cell r="AZ241">
            <v>2412</v>
          </cell>
          <cell r="BA241" t="str">
            <v>Pengaturan, Pembinaan, Pengawasan dan Pelaksanaan Pengembangan Permukiman</v>
          </cell>
        </row>
        <row r="242">
          <cell r="B242">
            <v>5501921</v>
          </cell>
          <cell r="C242" t="str">
            <v>PEMBANGUNAN INFRASTRUKTUR PERMUKIMAN KAB. ROKAN HULU</v>
          </cell>
          <cell r="D242">
            <v>0</v>
          </cell>
          <cell r="E242">
            <v>15750000</v>
          </cell>
          <cell r="F242">
            <v>15750000</v>
          </cell>
          <cell r="G242">
            <v>0</v>
          </cell>
          <cell r="H242">
            <v>0</v>
          </cell>
          <cell r="I242">
            <v>0</v>
          </cell>
          <cell r="J242">
            <v>0</v>
          </cell>
          <cell r="K242">
            <v>0</v>
          </cell>
          <cell r="R242">
            <v>0</v>
          </cell>
          <cell r="U242">
            <v>0</v>
          </cell>
          <cell r="W242">
            <v>0</v>
          </cell>
          <cell r="X242">
            <v>0</v>
          </cell>
          <cell r="AA242">
            <v>0</v>
          </cell>
          <cell r="AC242">
            <v>0</v>
          </cell>
          <cell r="AF242">
            <v>0</v>
          </cell>
          <cell r="AG242">
            <v>0</v>
          </cell>
          <cell r="AH242">
            <v>0</v>
          </cell>
          <cell r="AK242">
            <v>0</v>
          </cell>
          <cell r="AL242">
            <v>0</v>
          </cell>
          <cell r="AO242">
            <v>0</v>
          </cell>
          <cell r="AZ242">
            <v>2412</v>
          </cell>
          <cell r="BA242" t="str">
            <v>Pengaturan, Pembinaan, Pengawasan dan Pelaksanaan Pengembangan Permukiman</v>
          </cell>
        </row>
        <row r="243">
          <cell r="B243">
            <v>5501937</v>
          </cell>
          <cell r="C243" t="str">
            <v>PIP KAB. BENGKALIS</v>
          </cell>
          <cell r="D243">
            <v>0</v>
          </cell>
          <cell r="E243">
            <v>3500000</v>
          </cell>
          <cell r="F243">
            <v>3500000</v>
          </cell>
          <cell r="G243">
            <v>0</v>
          </cell>
          <cell r="H243">
            <v>0</v>
          </cell>
          <cell r="I243">
            <v>0</v>
          </cell>
          <cell r="J243">
            <v>0</v>
          </cell>
          <cell r="K243">
            <v>0</v>
          </cell>
          <cell r="R243">
            <v>0</v>
          </cell>
          <cell r="U243">
            <v>0</v>
          </cell>
          <cell r="W243">
            <v>0</v>
          </cell>
          <cell r="X243">
            <v>0</v>
          </cell>
          <cell r="AA243">
            <v>0</v>
          </cell>
          <cell r="AC243">
            <v>0</v>
          </cell>
          <cell r="AF243">
            <v>0</v>
          </cell>
          <cell r="AG243">
            <v>0</v>
          </cell>
          <cell r="AH243">
            <v>0</v>
          </cell>
          <cell r="AK243">
            <v>0</v>
          </cell>
          <cell r="AL243">
            <v>0</v>
          </cell>
          <cell r="AO243">
            <v>0</v>
          </cell>
          <cell r="AZ243">
            <v>2412</v>
          </cell>
          <cell r="BA243" t="str">
            <v>Pengaturan, Pembinaan, Pengawasan dan Pelaksanaan Pengembangan Permukiman</v>
          </cell>
        </row>
        <row r="244">
          <cell r="B244">
            <v>5501943</v>
          </cell>
          <cell r="C244" t="str">
            <v>PEMBANGUNAN INFRASTRUKTUR PERMUKIMAN KAB. ROKAN HILIR</v>
          </cell>
          <cell r="D244">
            <v>0</v>
          </cell>
          <cell r="E244">
            <v>7750000</v>
          </cell>
          <cell r="F244">
            <v>7750000</v>
          </cell>
          <cell r="G244">
            <v>0</v>
          </cell>
          <cell r="H244">
            <v>0</v>
          </cell>
          <cell r="I244">
            <v>0</v>
          </cell>
          <cell r="J244">
            <v>0</v>
          </cell>
          <cell r="K244">
            <v>0</v>
          </cell>
          <cell r="R244">
            <v>0</v>
          </cell>
          <cell r="U244">
            <v>0</v>
          </cell>
          <cell r="W244">
            <v>0</v>
          </cell>
          <cell r="X244">
            <v>0</v>
          </cell>
          <cell r="AA244">
            <v>0</v>
          </cell>
          <cell r="AC244">
            <v>0</v>
          </cell>
          <cell r="AF244">
            <v>0</v>
          </cell>
          <cell r="AG244">
            <v>0</v>
          </cell>
          <cell r="AH244">
            <v>0</v>
          </cell>
          <cell r="AK244">
            <v>0</v>
          </cell>
          <cell r="AL244">
            <v>0</v>
          </cell>
          <cell r="AO244">
            <v>0</v>
          </cell>
          <cell r="AZ244">
            <v>2412</v>
          </cell>
          <cell r="BA244" t="str">
            <v>Pengaturan, Pembinaan, Pengawasan dan Pelaksanaan Pengembangan Permukiman</v>
          </cell>
        </row>
        <row r="245">
          <cell r="B245">
            <v>5501974</v>
          </cell>
          <cell r="C245" t="str">
            <v>PEMBANGUNAN INFRASTRUKTUR PERMUKIMAN KAB. KERINCI</v>
          </cell>
          <cell r="D245">
            <v>0</v>
          </cell>
          <cell r="E245">
            <v>14700000</v>
          </cell>
          <cell r="F245">
            <v>14700000</v>
          </cell>
          <cell r="G245">
            <v>0</v>
          </cell>
          <cell r="H245">
            <v>0</v>
          </cell>
          <cell r="I245">
            <v>0</v>
          </cell>
          <cell r="J245">
            <v>0</v>
          </cell>
          <cell r="K245">
            <v>0</v>
          </cell>
          <cell r="R245">
            <v>0</v>
          </cell>
          <cell r="U245">
            <v>0</v>
          </cell>
          <cell r="W245">
            <v>0</v>
          </cell>
          <cell r="X245">
            <v>0</v>
          </cell>
          <cell r="AA245">
            <v>0</v>
          </cell>
          <cell r="AC245">
            <v>0</v>
          </cell>
          <cell r="AF245">
            <v>0</v>
          </cell>
          <cell r="AG245">
            <v>0</v>
          </cell>
          <cell r="AH245">
            <v>0</v>
          </cell>
          <cell r="AK245">
            <v>0</v>
          </cell>
          <cell r="AL245">
            <v>0</v>
          </cell>
          <cell r="AO245">
            <v>0</v>
          </cell>
          <cell r="AZ245">
            <v>2412</v>
          </cell>
          <cell r="BA245" t="str">
            <v>Pengaturan, Pembinaan, Pengawasan dan Pelaksanaan Pengembangan Permukiman</v>
          </cell>
        </row>
        <row r="246">
          <cell r="B246">
            <v>5501999</v>
          </cell>
          <cell r="C246" t="str">
            <v>PEMBANGUNAN INFRASTRUKTUR PERMUKIMAN KAB. SAROLANGUN</v>
          </cell>
          <cell r="D246">
            <v>0</v>
          </cell>
          <cell r="E246">
            <v>9800000</v>
          </cell>
          <cell r="F246">
            <v>9800000</v>
          </cell>
          <cell r="G246">
            <v>0</v>
          </cell>
          <cell r="H246">
            <v>0</v>
          </cell>
          <cell r="I246">
            <v>0</v>
          </cell>
          <cell r="J246">
            <v>0</v>
          </cell>
          <cell r="K246">
            <v>0</v>
          </cell>
          <cell r="R246">
            <v>0</v>
          </cell>
          <cell r="U246">
            <v>0</v>
          </cell>
          <cell r="W246">
            <v>0</v>
          </cell>
          <cell r="X246">
            <v>0</v>
          </cell>
          <cell r="AA246">
            <v>0</v>
          </cell>
          <cell r="AC246">
            <v>0</v>
          </cell>
          <cell r="AF246">
            <v>0</v>
          </cell>
          <cell r="AG246">
            <v>0</v>
          </cell>
          <cell r="AH246">
            <v>0</v>
          </cell>
          <cell r="AK246">
            <v>0</v>
          </cell>
          <cell r="AL246">
            <v>0</v>
          </cell>
          <cell r="AO246">
            <v>0</v>
          </cell>
          <cell r="AZ246">
            <v>2412</v>
          </cell>
          <cell r="BA246" t="str">
            <v>Pengaturan, Pembinaan, Pengawasan dan Pelaksanaan Pengembangan Permukiman</v>
          </cell>
        </row>
        <row r="247">
          <cell r="B247">
            <v>5502025</v>
          </cell>
          <cell r="C247" t="str">
            <v>PEMBANGUNAN INFRASTRUKTUR PERMUKIMAN KAB. TANJUNG JABUNG TIMUR</v>
          </cell>
          <cell r="D247">
            <v>0</v>
          </cell>
          <cell r="E247">
            <v>8100000</v>
          </cell>
          <cell r="F247">
            <v>8100000</v>
          </cell>
          <cell r="G247">
            <v>0</v>
          </cell>
          <cell r="H247">
            <v>0</v>
          </cell>
          <cell r="I247">
            <v>0</v>
          </cell>
          <cell r="J247">
            <v>0</v>
          </cell>
          <cell r="K247">
            <v>0</v>
          </cell>
          <cell r="R247">
            <v>1</v>
          </cell>
          <cell r="U247">
            <v>250000</v>
          </cell>
          <cell r="W247">
            <v>250000</v>
          </cell>
          <cell r="X247">
            <v>1</v>
          </cell>
          <cell r="AA247">
            <v>250000</v>
          </cell>
          <cell r="AC247">
            <v>250000</v>
          </cell>
          <cell r="AF247">
            <v>250000</v>
          </cell>
          <cell r="AG247">
            <v>0</v>
          </cell>
          <cell r="AH247">
            <v>0</v>
          </cell>
          <cell r="AK247">
            <v>0</v>
          </cell>
          <cell r="AL247">
            <v>0</v>
          </cell>
          <cell r="AO247">
            <v>0</v>
          </cell>
          <cell r="AZ247">
            <v>2412</v>
          </cell>
          <cell r="BA247" t="str">
            <v>Pengaturan, Pembinaan, Pengawasan dan Pelaksanaan Pengembangan Permukiman</v>
          </cell>
        </row>
        <row r="248">
          <cell r="B248">
            <v>5502040</v>
          </cell>
          <cell r="C248" t="str">
            <v>PEMBANGUNAN INFRASTRUKTUR PERMUKIMAN KAB. TEBO</v>
          </cell>
          <cell r="D248">
            <v>0</v>
          </cell>
          <cell r="E248">
            <v>8000000</v>
          </cell>
          <cell r="F248">
            <v>8000000</v>
          </cell>
          <cell r="G248">
            <v>0</v>
          </cell>
          <cell r="H248">
            <v>0</v>
          </cell>
          <cell r="I248">
            <v>0</v>
          </cell>
          <cell r="J248">
            <v>0</v>
          </cell>
          <cell r="K248">
            <v>0</v>
          </cell>
          <cell r="R248">
            <v>0</v>
          </cell>
          <cell r="U248">
            <v>0</v>
          </cell>
          <cell r="W248">
            <v>0</v>
          </cell>
          <cell r="X248">
            <v>0</v>
          </cell>
          <cell r="AA248">
            <v>0</v>
          </cell>
          <cell r="AC248">
            <v>0</v>
          </cell>
          <cell r="AF248">
            <v>0</v>
          </cell>
          <cell r="AG248">
            <v>0</v>
          </cell>
          <cell r="AH248">
            <v>0</v>
          </cell>
          <cell r="AK248">
            <v>0</v>
          </cell>
          <cell r="AL248">
            <v>0</v>
          </cell>
          <cell r="AO248">
            <v>0</v>
          </cell>
          <cell r="AZ248">
            <v>2412</v>
          </cell>
          <cell r="BA248" t="str">
            <v>Pengaturan, Pembinaan, Pengawasan dan Pelaksanaan Pengembangan Permukiman</v>
          </cell>
        </row>
        <row r="249">
          <cell r="B249">
            <v>5502071</v>
          </cell>
          <cell r="C249" t="str">
            <v>PEMBANGUNAN INFRASTRUKTUR PERMUKIMAN KAB. OGAN KOMERING ULU</v>
          </cell>
          <cell r="D249">
            <v>0</v>
          </cell>
          <cell r="E249">
            <v>7200000</v>
          </cell>
          <cell r="F249">
            <v>7200000</v>
          </cell>
          <cell r="G249">
            <v>0</v>
          </cell>
          <cell r="H249">
            <v>0</v>
          </cell>
          <cell r="I249">
            <v>0</v>
          </cell>
          <cell r="J249">
            <v>0</v>
          </cell>
          <cell r="K249">
            <v>0</v>
          </cell>
          <cell r="R249">
            <v>0</v>
          </cell>
          <cell r="U249">
            <v>0</v>
          </cell>
          <cell r="W249">
            <v>0</v>
          </cell>
          <cell r="X249">
            <v>0</v>
          </cell>
          <cell r="AA249">
            <v>0</v>
          </cell>
          <cell r="AC249">
            <v>0</v>
          </cell>
          <cell r="AF249">
            <v>0</v>
          </cell>
          <cell r="AG249">
            <v>0</v>
          </cell>
          <cell r="AH249">
            <v>0</v>
          </cell>
          <cell r="AK249">
            <v>0</v>
          </cell>
          <cell r="AL249">
            <v>0</v>
          </cell>
          <cell r="AO249">
            <v>0</v>
          </cell>
          <cell r="AZ249">
            <v>2412</v>
          </cell>
          <cell r="BA249" t="str">
            <v>Pengaturan, Pembinaan, Pengawasan dan Pelaksanaan Pengembangan Permukiman</v>
          </cell>
        </row>
        <row r="250">
          <cell r="B250">
            <v>5502087</v>
          </cell>
          <cell r="C250" t="str">
            <v>PEMBANGUNAN INFRASTRUKTUR PERMUKIMAN KAB. OGAN KOMERING ILIR</v>
          </cell>
          <cell r="D250">
            <v>0</v>
          </cell>
          <cell r="E250">
            <v>7750000</v>
          </cell>
          <cell r="F250">
            <v>7750000</v>
          </cell>
          <cell r="G250">
            <v>0</v>
          </cell>
          <cell r="H250">
            <v>0</v>
          </cell>
          <cell r="I250">
            <v>0</v>
          </cell>
          <cell r="J250">
            <v>0</v>
          </cell>
          <cell r="K250">
            <v>0</v>
          </cell>
          <cell r="R250">
            <v>0</v>
          </cell>
          <cell r="U250">
            <v>0</v>
          </cell>
          <cell r="W250">
            <v>0</v>
          </cell>
          <cell r="X250">
            <v>0</v>
          </cell>
          <cell r="AA250">
            <v>0</v>
          </cell>
          <cell r="AC250">
            <v>0</v>
          </cell>
          <cell r="AF250">
            <v>0</v>
          </cell>
          <cell r="AG250">
            <v>0</v>
          </cell>
          <cell r="AH250">
            <v>0</v>
          </cell>
          <cell r="AK250">
            <v>0</v>
          </cell>
          <cell r="AL250">
            <v>0</v>
          </cell>
          <cell r="AO250">
            <v>0</v>
          </cell>
          <cell r="AZ250">
            <v>2412</v>
          </cell>
          <cell r="BA250" t="str">
            <v>Pengaturan, Pembinaan, Pengawasan dan Pelaksanaan Pengembangan Permukiman</v>
          </cell>
        </row>
        <row r="251">
          <cell r="B251">
            <v>5502093</v>
          </cell>
          <cell r="C251" t="str">
            <v>PEMBANGUNAN INFRASTRUKTUR PERMUKIMAN KAB. MUARA ENIM</v>
          </cell>
          <cell r="D251">
            <v>0</v>
          </cell>
          <cell r="E251">
            <v>23600000</v>
          </cell>
          <cell r="F251">
            <v>23600000</v>
          </cell>
          <cell r="G251">
            <v>0</v>
          </cell>
          <cell r="H251">
            <v>0</v>
          </cell>
          <cell r="I251">
            <v>0</v>
          </cell>
          <cell r="J251">
            <v>0</v>
          </cell>
          <cell r="K251">
            <v>0</v>
          </cell>
          <cell r="R251">
            <v>0</v>
          </cell>
          <cell r="U251">
            <v>0</v>
          </cell>
          <cell r="W251">
            <v>0</v>
          </cell>
          <cell r="X251">
            <v>0</v>
          </cell>
          <cell r="AA251">
            <v>0</v>
          </cell>
          <cell r="AC251">
            <v>0</v>
          </cell>
          <cell r="AF251">
            <v>0</v>
          </cell>
          <cell r="AG251">
            <v>0</v>
          </cell>
          <cell r="AH251">
            <v>0</v>
          </cell>
          <cell r="AK251">
            <v>0</v>
          </cell>
          <cell r="AL251">
            <v>0</v>
          </cell>
          <cell r="AO251">
            <v>0</v>
          </cell>
          <cell r="AZ251">
            <v>2412</v>
          </cell>
          <cell r="BA251" t="str">
            <v>Pengaturan, Pembinaan, Pengawasan dan Pelaksanaan Pengembangan Permukiman</v>
          </cell>
        </row>
        <row r="252">
          <cell r="B252">
            <v>5502107</v>
          </cell>
          <cell r="C252" t="str">
            <v>PEMBANGUNAN INFRASTRUKTUR PERMUKIMAN KAB. LAHAT</v>
          </cell>
          <cell r="D252">
            <v>0</v>
          </cell>
          <cell r="E252">
            <v>19100000</v>
          </cell>
          <cell r="F252">
            <v>19100000</v>
          </cell>
          <cell r="G252">
            <v>0</v>
          </cell>
          <cell r="H252">
            <v>0</v>
          </cell>
          <cell r="I252">
            <v>0</v>
          </cell>
          <cell r="J252">
            <v>0</v>
          </cell>
          <cell r="K252">
            <v>0</v>
          </cell>
          <cell r="R252">
            <v>0</v>
          </cell>
          <cell r="U252">
            <v>0</v>
          </cell>
          <cell r="W252">
            <v>0</v>
          </cell>
          <cell r="X252">
            <v>0</v>
          </cell>
          <cell r="AA252">
            <v>0</v>
          </cell>
          <cell r="AC252">
            <v>0</v>
          </cell>
          <cell r="AF252">
            <v>0</v>
          </cell>
          <cell r="AG252">
            <v>0</v>
          </cell>
          <cell r="AH252">
            <v>0</v>
          </cell>
          <cell r="AK252">
            <v>0</v>
          </cell>
          <cell r="AL252">
            <v>0</v>
          </cell>
          <cell r="AO252">
            <v>0</v>
          </cell>
          <cell r="AZ252">
            <v>2412</v>
          </cell>
          <cell r="BA252" t="str">
            <v>Pengaturan, Pembinaan, Pengawasan dan Pelaksanaan Pengembangan Permukiman</v>
          </cell>
        </row>
        <row r="253">
          <cell r="B253">
            <v>5502113</v>
          </cell>
          <cell r="C253" t="str">
            <v>PEMBANGUNAN INFRASTRUKTUR PERMUKIMAN KABUPATEN MUSI RAWAS</v>
          </cell>
          <cell r="D253">
            <v>0</v>
          </cell>
          <cell r="E253">
            <v>13350000</v>
          </cell>
          <cell r="F253">
            <v>13350000</v>
          </cell>
          <cell r="G253">
            <v>0</v>
          </cell>
          <cell r="H253">
            <v>0</v>
          </cell>
          <cell r="I253">
            <v>0</v>
          </cell>
          <cell r="J253">
            <v>0</v>
          </cell>
          <cell r="K253">
            <v>0</v>
          </cell>
          <cell r="R253">
            <v>1</v>
          </cell>
          <cell r="U253">
            <v>0</v>
          </cell>
          <cell r="W253">
            <v>0</v>
          </cell>
          <cell r="X253">
            <v>1</v>
          </cell>
          <cell r="AA253">
            <v>0</v>
          </cell>
          <cell r="AC253">
            <v>0</v>
          </cell>
          <cell r="AF253">
            <v>0</v>
          </cell>
          <cell r="AG253">
            <v>0</v>
          </cell>
          <cell r="AH253">
            <v>0</v>
          </cell>
          <cell r="AK253">
            <v>0</v>
          </cell>
          <cell r="AL253">
            <v>0</v>
          </cell>
          <cell r="AO253">
            <v>0</v>
          </cell>
          <cell r="AZ253">
            <v>2412</v>
          </cell>
          <cell r="BA253" t="str">
            <v>Pengaturan, Pembinaan, Pengawasan dan Pelaksanaan Pengembangan Permukiman</v>
          </cell>
        </row>
        <row r="254">
          <cell r="B254">
            <v>5502122</v>
          </cell>
          <cell r="C254" t="str">
            <v>PEMBANGUNAN INFRASTRUKTUR PERMUKIMAN KAB. MUSI BANYU ASIN</v>
          </cell>
          <cell r="D254">
            <v>0</v>
          </cell>
          <cell r="E254">
            <v>11050000</v>
          </cell>
          <cell r="F254">
            <v>11050000</v>
          </cell>
          <cell r="G254">
            <v>0</v>
          </cell>
          <cell r="H254">
            <v>0</v>
          </cell>
          <cell r="I254">
            <v>0</v>
          </cell>
          <cell r="J254">
            <v>0</v>
          </cell>
          <cell r="K254">
            <v>0</v>
          </cell>
          <cell r="R254">
            <v>0</v>
          </cell>
          <cell r="U254">
            <v>0</v>
          </cell>
          <cell r="W254">
            <v>0</v>
          </cell>
          <cell r="X254">
            <v>0</v>
          </cell>
          <cell r="AA254">
            <v>0</v>
          </cell>
          <cell r="AC254">
            <v>0</v>
          </cell>
          <cell r="AF254">
            <v>0</v>
          </cell>
          <cell r="AG254">
            <v>0</v>
          </cell>
          <cell r="AH254">
            <v>0</v>
          </cell>
          <cell r="AK254">
            <v>0</v>
          </cell>
          <cell r="AL254">
            <v>0</v>
          </cell>
          <cell r="AO254">
            <v>0</v>
          </cell>
          <cell r="AZ254">
            <v>2412</v>
          </cell>
          <cell r="BA254" t="str">
            <v>Pengaturan, Pembinaan, Pengawasan dan Pelaksanaan Pengembangan Permukiman</v>
          </cell>
        </row>
        <row r="255">
          <cell r="B255">
            <v>5502138</v>
          </cell>
          <cell r="C255" t="str">
            <v>PEMBANGUNAN INFRASTRUKTUR PERMUKIMAN KAB. BANYU ASIN</v>
          </cell>
          <cell r="D255">
            <v>0</v>
          </cell>
          <cell r="E255">
            <v>12650000</v>
          </cell>
          <cell r="F255">
            <v>12650000</v>
          </cell>
          <cell r="G255">
            <v>0</v>
          </cell>
          <cell r="H255">
            <v>0</v>
          </cell>
          <cell r="I255">
            <v>0</v>
          </cell>
          <cell r="J255">
            <v>0</v>
          </cell>
          <cell r="K255">
            <v>0</v>
          </cell>
          <cell r="R255">
            <v>0</v>
          </cell>
          <cell r="U255">
            <v>0</v>
          </cell>
          <cell r="W255">
            <v>0</v>
          </cell>
          <cell r="X255">
            <v>0</v>
          </cell>
          <cell r="AA255">
            <v>0</v>
          </cell>
          <cell r="AC255">
            <v>0</v>
          </cell>
          <cell r="AF255">
            <v>0</v>
          </cell>
          <cell r="AG255">
            <v>0</v>
          </cell>
          <cell r="AH255">
            <v>0</v>
          </cell>
          <cell r="AK255">
            <v>0</v>
          </cell>
          <cell r="AL255">
            <v>0</v>
          </cell>
          <cell r="AO255">
            <v>0</v>
          </cell>
          <cell r="AZ255">
            <v>2412</v>
          </cell>
          <cell r="BA255" t="str">
            <v>Pengaturan, Pembinaan, Pengawasan dan Pelaksanaan Pengembangan Permukiman</v>
          </cell>
        </row>
        <row r="256">
          <cell r="B256">
            <v>5502144</v>
          </cell>
          <cell r="C256" t="str">
            <v>PEMBANGUNAN INFRASTRUKTUR PERMUKIMAN KAB. OKU SELATAN</v>
          </cell>
          <cell r="D256">
            <v>0</v>
          </cell>
          <cell r="E256">
            <v>19250000</v>
          </cell>
          <cell r="F256">
            <v>19250000</v>
          </cell>
          <cell r="G256">
            <v>0</v>
          </cell>
          <cell r="H256">
            <v>0</v>
          </cell>
          <cell r="I256">
            <v>0</v>
          </cell>
          <cell r="J256">
            <v>0</v>
          </cell>
          <cell r="K256">
            <v>0</v>
          </cell>
          <cell r="R256">
            <v>0</v>
          </cell>
          <cell r="U256">
            <v>0</v>
          </cell>
          <cell r="W256">
            <v>0</v>
          </cell>
          <cell r="X256">
            <v>0</v>
          </cell>
          <cell r="AA256">
            <v>0</v>
          </cell>
          <cell r="AC256">
            <v>0</v>
          </cell>
          <cell r="AF256">
            <v>0</v>
          </cell>
          <cell r="AG256">
            <v>0</v>
          </cell>
          <cell r="AH256">
            <v>0</v>
          </cell>
          <cell r="AK256">
            <v>0</v>
          </cell>
          <cell r="AL256">
            <v>0</v>
          </cell>
          <cell r="AO256">
            <v>0</v>
          </cell>
          <cell r="AZ256">
            <v>2412</v>
          </cell>
          <cell r="BA256" t="str">
            <v>Pengaturan, Pembinaan, Pengawasan dan Pelaksanaan Pengembangan Permukiman</v>
          </cell>
        </row>
        <row r="257">
          <cell r="B257">
            <v>5502150</v>
          </cell>
          <cell r="C257" t="str">
            <v>PEMBANGUNAN INFRASTRUKTUR PERMUKIMAN KAB. OKU TIMUR</v>
          </cell>
          <cell r="D257">
            <v>0</v>
          </cell>
          <cell r="E257">
            <v>15350000</v>
          </cell>
          <cell r="F257">
            <v>15350000</v>
          </cell>
          <cell r="G257">
            <v>0</v>
          </cell>
          <cell r="H257">
            <v>0</v>
          </cell>
          <cell r="I257">
            <v>0</v>
          </cell>
          <cell r="J257">
            <v>0</v>
          </cell>
          <cell r="K257">
            <v>0</v>
          </cell>
          <cell r="R257">
            <v>0</v>
          </cell>
          <cell r="U257">
            <v>0</v>
          </cell>
          <cell r="W257">
            <v>0</v>
          </cell>
          <cell r="X257">
            <v>0</v>
          </cell>
          <cell r="AA257">
            <v>0</v>
          </cell>
          <cell r="AC257">
            <v>0</v>
          </cell>
          <cell r="AF257">
            <v>0</v>
          </cell>
          <cell r="AG257">
            <v>0</v>
          </cell>
          <cell r="AH257">
            <v>0</v>
          </cell>
          <cell r="AK257">
            <v>0</v>
          </cell>
          <cell r="AL257">
            <v>0</v>
          </cell>
          <cell r="AO257">
            <v>0</v>
          </cell>
          <cell r="AZ257">
            <v>2412</v>
          </cell>
          <cell r="BA257" t="str">
            <v>Pengaturan, Pembinaan, Pengawasan dan Pelaksanaan Pengembangan Permukiman</v>
          </cell>
        </row>
        <row r="258">
          <cell r="B258">
            <v>5502169</v>
          </cell>
          <cell r="C258" t="str">
            <v>PEMBANGUNAN INFRASTRUKTUR PERMUKIMAN KAB. OGAN ILIR</v>
          </cell>
          <cell r="D258">
            <v>0</v>
          </cell>
          <cell r="E258">
            <v>13400000</v>
          </cell>
          <cell r="F258">
            <v>13400000</v>
          </cell>
          <cell r="G258">
            <v>0</v>
          </cell>
          <cell r="H258">
            <v>0</v>
          </cell>
          <cell r="I258">
            <v>0</v>
          </cell>
          <cell r="J258">
            <v>0</v>
          </cell>
          <cell r="K258">
            <v>0</v>
          </cell>
          <cell r="R258">
            <v>0</v>
          </cell>
          <cell r="U258">
            <v>0</v>
          </cell>
          <cell r="W258">
            <v>0</v>
          </cell>
          <cell r="X258">
            <v>0</v>
          </cell>
          <cell r="AA258">
            <v>0</v>
          </cell>
          <cell r="AC258">
            <v>0</v>
          </cell>
          <cell r="AF258">
            <v>0</v>
          </cell>
          <cell r="AG258">
            <v>0</v>
          </cell>
          <cell r="AH258">
            <v>0</v>
          </cell>
          <cell r="AK258">
            <v>0</v>
          </cell>
          <cell r="AL258">
            <v>0</v>
          </cell>
          <cell r="AO258">
            <v>0</v>
          </cell>
          <cell r="AZ258">
            <v>2412</v>
          </cell>
          <cell r="BA258" t="str">
            <v>Pengaturan, Pembinaan, Pengawasan dan Pelaksanaan Pengembangan Permukiman</v>
          </cell>
        </row>
        <row r="259">
          <cell r="B259">
            <v>5502232</v>
          </cell>
          <cell r="C259" t="str">
            <v>PEMBANGUNAN INFRASTRUKTUR PERMUKIMAN KAB. BENGKULU UTARA</v>
          </cell>
          <cell r="D259">
            <v>2250000</v>
          </cell>
          <cell r="E259">
            <v>0</v>
          </cell>
          <cell r="F259">
            <v>2250000</v>
          </cell>
          <cell r="G259">
            <v>0</v>
          </cell>
          <cell r="H259">
            <v>0</v>
          </cell>
          <cell r="I259">
            <v>0</v>
          </cell>
          <cell r="J259">
            <v>0</v>
          </cell>
          <cell r="K259">
            <v>0</v>
          </cell>
          <cell r="R259">
            <v>0</v>
          </cell>
          <cell r="U259">
            <v>0</v>
          </cell>
          <cell r="W259">
            <v>0</v>
          </cell>
          <cell r="X259">
            <v>0</v>
          </cell>
          <cell r="AA259">
            <v>0</v>
          </cell>
          <cell r="AC259">
            <v>0</v>
          </cell>
          <cell r="AF259">
            <v>0</v>
          </cell>
          <cell r="AG259">
            <v>0</v>
          </cell>
          <cell r="AH259">
            <v>0</v>
          </cell>
          <cell r="AK259">
            <v>0</v>
          </cell>
          <cell r="AL259">
            <v>0</v>
          </cell>
          <cell r="AO259">
            <v>0</v>
          </cell>
          <cell r="AZ259">
            <v>2412</v>
          </cell>
          <cell r="BA259" t="str">
            <v>Pengaturan, Pembinaan, Pengawasan dan Pelaksanaan Pengembangan Permukiman</v>
          </cell>
        </row>
        <row r="260">
          <cell r="B260">
            <v>5502241</v>
          </cell>
          <cell r="C260" t="str">
            <v>PEMBANGUNAN INFRASTRUKTUR PERMUKIMAN KAB. KAUR</v>
          </cell>
          <cell r="D260">
            <v>2250000</v>
          </cell>
          <cell r="E260">
            <v>0</v>
          </cell>
          <cell r="F260">
            <v>2250000</v>
          </cell>
          <cell r="G260">
            <v>0</v>
          </cell>
          <cell r="H260">
            <v>0</v>
          </cell>
          <cell r="I260">
            <v>0</v>
          </cell>
          <cell r="J260">
            <v>0</v>
          </cell>
          <cell r="K260">
            <v>0</v>
          </cell>
          <cell r="R260">
            <v>0</v>
          </cell>
          <cell r="U260">
            <v>0</v>
          </cell>
          <cell r="W260">
            <v>0</v>
          </cell>
          <cell r="X260">
            <v>0</v>
          </cell>
          <cell r="AA260">
            <v>0</v>
          </cell>
          <cell r="AC260">
            <v>0</v>
          </cell>
          <cell r="AF260">
            <v>0</v>
          </cell>
          <cell r="AG260">
            <v>0</v>
          </cell>
          <cell r="AH260">
            <v>0</v>
          </cell>
          <cell r="AK260">
            <v>0</v>
          </cell>
          <cell r="AL260">
            <v>0</v>
          </cell>
          <cell r="AO260">
            <v>0</v>
          </cell>
          <cell r="AZ260">
            <v>2412</v>
          </cell>
          <cell r="BA260" t="str">
            <v>Pengaturan, Pembinaan, Pengawasan dan Pelaksanaan Pengembangan Permukiman</v>
          </cell>
        </row>
        <row r="261">
          <cell r="B261">
            <v>5502257</v>
          </cell>
          <cell r="C261" t="str">
            <v>PEMBANGUNAN INFRASTRUKTUR PERMUKIMAN KAB. SELUMA</v>
          </cell>
          <cell r="D261">
            <v>2250000</v>
          </cell>
          <cell r="E261">
            <v>0</v>
          </cell>
          <cell r="F261">
            <v>2250000</v>
          </cell>
          <cell r="G261">
            <v>0</v>
          </cell>
          <cell r="H261">
            <v>0</v>
          </cell>
          <cell r="I261">
            <v>0</v>
          </cell>
          <cell r="J261">
            <v>0</v>
          </cell>
          <cell r="K261">
            <v>0</v>
          </cell>
          <cell r="R261">
            <v>0</v>
          </cell>
          <cell r="U261">
            <v>0</v>
          </cell>
          <cell r="W261">
            <v>0</v>
          </cell>
          <cell r="X261">
            <v>0</v>
          </cell>
          <cell r="AA261">
            <v>0</v>
          </cell>
          <cell r="AC261">
            <v>0</v>
          </cell>
          <cell r="AF261">
            <v>0</v>
          </cell>
          <cell r="AG261">
            <v>0</v>
          </cell>
          <cell r="AH261">
            <v>0</v>
          </cell>
          <cell r="AK261">
            <v>0</v>
          </cell>
          <cell r="AL261">
            <v>0</v>
          </cell>
          <cell r="AO261">
            <v>0</v>
          </cell>
          <cell r="AZ261">
            <v>2412</v>
          </cell>
          <cell r="BA261" t="str">
            <v>Pengaturan, Pembinaan, Pengawasan dan Pelaksanaan Pengembangan Permukiman</v>
          </cell>
        </row>
        <row r="262">
          <cell r="B262">
            <v>5502308</v>
          </cell>
          <cell r="C262" t="str">
            <v>PEMBANGUNAN INFRASTRUKTUR PERMUKIMAN KAB. LAMPUNG BARAT</v>
          </cell>
          <cell r="D262">
            <v>3000000</v>
          </cell>
          <cell r="E262">
            <v>0</v>
          </cell>
          <cell r="F262">
            <v>3000000</v>
          </cell>
          <cell r="G262">
            <v>0</v>
          </cell>
          <cell r="H262">
            <v>0</v>
          </cell>
          <cell r="I262">
            <v>0</v>
          </cell>
          <cell r="J262">
            <v>0</v>
          </cell>
          <cell r="K262">
            <v>0</v>
          </cell>
          <cell r="R262">
            <v>0</v>
          </cell>
          <cell r="U262">
            <v>0</v>
          </cell>
          <cell r="W262">
            <v>0</v>
          </cell>
          <cell r="X262">
            <v>0</v>
          </cell>
          <cell r="AA262">
            <v>0</v>
          </cell>
          <cell r="AC262">
            <v>0</v>
          </cell>
          <cell r="AF262">
            <v>0</v>
          </cell>
          <cell r="AG262">
            <v>0</v>
          </cell>
          <cell r="AH262">
            <v>0</v>
          </cell>
          <cell r="AK262">
            <v>0</v>
          </cell>
          <cell r="AL262">
            <v>0</v>
          </cell>
          <cell r="AO262">
            <v>0</v>
          </cell>
          <cell r="AZ262">
            <v>2412</v>
          </cell>
          <cell r="BA262" t="str">
            <v>Pengaturan, Pembinaan, Pengawasan dan Pelaksanaan Pengembangan Permukiman</v>
          </cell>
        </row>
        <row r="263">
          <cell r="B263">
            <v>5502314</v>
          </cell>
          <cell r="C263" t="str">
            <v>PEMBANGUNAN INFRASTRUKTUR PERMUKIMAN KAB. TANGGAMUS</v>
          </cell>
          <cell r="D263">
            <v>0</v>
          </cell>
          <cell r="E263">
            <v>31750000</v>
          </cell>
          <cell r="F263">
            <v>31750000</v>
          </cell>
          <cell r="G263">
            <v>0</v>
          </cell>
          <cell r="H263">
            <v>0</v>
          </cell>
          <cell r="I263">
            <v>0</v>
          </cell>
          <cell r="J263">
            <v>0</v>
          </cell>
          <cell r="K263">
            <v>0</v>
          </cell>
          <cell r="R263">
            <v>0</v>
          </cell>
          <cell r="U263">
            <v>0</v>
          </cell>
          <cell r="W263">
            <v>0</v>
          </cell>
          <cell r="X263">
            <v>0</v>
          </cell>
          <cell r="AA263">
            <v>0</v>
          </cell>
          <cell r="AC263">
            <v>0</v>
          </cell>
          <cell r="AF263">
            <v>0</v>
          </cell>
          <cell r="AG263">
            <v>0</v>
          </cell>
          <cell r="AH263">
            <v>0</v>
          </cell>
          <cell r="AK263">
            <v>0</v>
          </cell>
          <cell r="AL263">
            <v>0</v>
          </cell>
          <cell r="AO263">
            <v>0</v>
          </cell>
          <cell r="AZ263">
            <v>2412</v>
          </cell>
          <cell r="BA263" t="str">
            <v>Pengaturan, Pembinaan, Pengawasan dan Pelaksanaan Pengembangan Permukiman</v>
          </cell>
        </row>
        <row r="264">
          <cell r="B264">
            <v>5502320</v>
          </cell>
          <cell r="C264" t="str">
            <v>PEMBANGUNAN INFRASTRUKTUR PERMUKIMAN KAB. LAMPUNG SELATAN</v>
          </cell>
          <cell r="D264">
            <v>0</v>
          </cell>
          <cell r="E264">
            <v>7500000</v>
          </cell>
          <cell r="F264">
            <v>7500000</v>
          </cell>
          <cell r="G264">
            <v>0</v>
          </cell>
          <cell r="H264">
            <v>0</v>
          </cell>
          <cell r="I264">
            <v>0</v>
          </cell>
          <cell r="J264">
            <v>0</v>
          </cell>
          <cell r="K264">
            <v>0</v>
          </cell>
          <cell r="R264">
            <v>0</v>
          </cell>
          <cell r="U264">
            <v>0</v>
          </cell>
          <cell r="W264">
            <v>0</v>
          </cell>
          <cell r="X264">
            <v>0</v>
          </cell>
          <cell r="AA264">
            <v>0</v>
          </cell>
          <cell r="AC264">
            <v>0</v>
          </cell>
          <cell r="AF264">
            <v>0</v>
          </cell>
          <cell r="AG264">
            <v>0</v>
          </cell>
          <cell r="AH264">
            <v>0</v>
          </cell>
          <cell r="AK264">
            <v>0</v>
          </cell>
          <cell r="AL264">
            <v>0</v>
          </cell>
          <cell r="AO264">
            <v>0</v>
          </cell>
          <cell r="AZ264">
            <v>2412</v>
          </cell>
          <cell r="BA264" t="str">
            <v>Pengaturan, Pembinaan, Pengawasan dan Pelaksanaan Pengembangan Permukiman</v>
          </cell>
        </row>
        <row r="265">
          <cell r="B265">
            <v>5502339</v>
          </cell>
          <cell r="C265" t="str">
            <v>PEMBANGUNAN INFRASTRUKTUR PERMUKIMAN KAB. LAMPUNG TIMUR</v>
          </cell>
          <cell r="D265">
            <v>0</v>
          </cell>
          <cell r="E265">
            <v>7750000</v>
          </cell>
          <cell r="F265">
            <v>7750000</v>
          </cell>
          <cell r="G265">
            <v>0</v>
          </cell>
          <cell r="H265">
            <v>0</v>
          </cell>
          <cell r="I265">
            <v>0</v>
          </cell>
          <cell r="J265">
            <v>0</v>
          </cell>
          <cell r="K265">
            <v>0</v>
          </cell>
          <cell r="R265">
            <v>0</v>
          </cell>
          <cell r="U265">
            <v>0</v>
          </cell>
          <cell r="W265">
            <v>0</v>
          </cell>
          <cell r="X265">
            <v>0</v>
          </cell>
          <cell r="AA265">
            <v>0</v>
          </cell>
          <cell r="AC265">
            <v>0</v>
          </cell>
          <cell r="AF265">
            <v>0</v>
          </cell>
          <cell r="AG265">
            <v>0</v>
          </cell>
          <cell r="AH265">
            <v>0</v>
          </cell>
          <cell r="AK265">
            <v>0</v>
          </cell>
          <cell r="AL265">
            <v>0</v>
          </cell>
          <cell r="AO265">
            <v>0</v>
          </cell>
          <cell r="AZ265">
            <v>2412</v>
          </cell>
          <cell r="BA265" t="str">
            <v>Pengaturan, Pembinaan, Pengawasan dan Pelaksanaan Pengembangan Permukiman</v>
          </cell>
        </row>
        <row r="266">
          <cell r="B266">
            <v>5502345</v>
          </cell>
          <cell r="C266" t="str">
            <v>PEMBANGUNAN INFRASTRUKTUR PERMUKIMAN KAB. LAMPUNG TENGAH</v>
          </cell>
          <cell r="D266">
            <v>0</v>
          </cell>
          <cell r="E266">
            <v>24000000</v>
          </cell>
          <cell r="F266">
            <v>24000000</v>
          </cell>
          <cell r="G266">
            <v>0</v>
          </cell>
          <cell r="H266">
            <v>0</v>
          </cell>
          <cell r="I266">
            <v>0</v>
          </cell>
          <cell r="J266">
            <v>0</v>
          </cell>
          <cell r="K266">
            <v>0</v>
          </cell>
          <cell r="R266">
            <v>0</v>
          </cell>
          <cell r="U266">
            <v>0</v>
          </cell>
          <cell r="W266">
            <v>0</v>
          </cell>
          <cell r="X266">
            <v>0</v>
          </cell>
          <cell r="AA266">
            <v>0</v>
          </cell>
          <cell r="AC266">
            <v>0</v>
          </cell>
          <cell r="AF266">
            <v>0</v>
          </cell>
          <cell r="AG266">
            <v>0</v>
          </cell>
          <cell r="AH266">
            <v>0</v>
          </cell>
          <cell r="AK266">
            <v>0</v>
          </cell>
          <cell r="AL266">
            <v>0</v>
          </cell>
          <cell r="AO266">
            <v>0</v>
          </cell>
          <cell r="AZ266">
            <v>2412</v>
          </cell>
          <cell r="BA266" t="str">
            <v>Pengaturan, Pembinaan, Pengawasan dan Pelaksanaan Pengembangan Permukiman</v>
          </cell>
        </row>
        <row r="267">
          <cell r="B267">
            <v>5502351</v>
          </cell>
          <cell r="C267" t="str">
            <v>PEMBANGUNAN INFRASTRUKTUR PERMUKIMAN KAB. LAMPUNG UTARA</v>
          </cell>
          <cell r="D267">
            <v>0</v>
          </cell>
          <cell r="E267">
            <v>1750000</v>
          </cell>
          <cell r="F267">
            <v>1750000</v>
          </cell>
          <cell r="G267">
            <v>0</v>
          </cell>
          <cell r="H267">
            <v>0</v>
          </cell>
          <cell r="I267">
            <v>0</v>
          </cell>
          <cell r="J267">
            <v>0</v>
          </cell>
          <cell r="K267">
            <v>0</v>
          </cell>
          <cell r="R267">
            <v>0</v>
          </cell>
          <cell r="U267">
            <v>0</v>
          </cell>
          <cell r="W267">
            <v>0</v>
          </cell>
          <cell r="X267">
            <v>0</v>
          </cell>
          <cell r="AA267">
            <v>0</v>
          </cell>
          <cell r="AC267">
            <v>0</v>
          </cell>
          <cell r="AF267">
            <v>0</v>
          </cell>
          <cell r="AG267">
            <v>0</v>
          </cell>
          <cell r="AH267">
            <v>0</v>
          </cell>
          <cell r="AK267">
            <v>0</v>
          </cell>
          <cell r="AL267">
            <v>0</v>
          </cell>
          <cell r="AO267">
            <v>0</v>
          </cell>
          <cell r="AZ267">
            <v>2412</v>
          </cell>
          <cell r="BA267" t="str">
            <v>Pengaturan, Pembinaan, Pengawasan dan Pelaksanaan Pengembangan Permukiman</v>
          </cell>
        </row>
        <row r="268">
          <cell r="B268">
            <v>5502360</v>
          </cell>
          <cell r="C268" t="str">
            <v>PEMBANGUNAN INFRASTRUKTUR PERMUKIMAN KAB. WAY KANAN</v>
          </cell>
          <cell r="D268">
            <v>3000000</v>
          </cell>
          <cell r="E268">
            <v>0</v>
          </cell>
          <cell r="F268">
            <v>3000000</v>
          </cell>
          <cell r="G268">
            <v>0</v>
          </cell>
          <cell r="H268">
            <v>0</v>
          </cell>
          <cell r="I268">
            <v>0</v>
          </cell>
          <cell r="J268">
            <v>0</v>
          </cell>
          <cell r="K268">
            <v>0</v>
          </cell>
          <cell r="R268">
            <v>0</v>
          </cell>
          <cell r="U268">
            <v>0</v>
          </cell>
          <cell r="W268">
            <v>0</v>
          </cell>
          <cell r="X268">
            <v>0</v>
          </cell>
          <cell r="AA268">
            <v>0</v>
          </cell>
          <cell r="AC268">
            <v>0</v>
          </cell>
          <cell r="AF268">
            <v>0</v>
          </cell>
          <cell r="AG268">
            <v>0</v>
          </cell>
          <cell r="AH268">
            <v>0</v>
          </cell>
          <cell r="AK268">
            <v>0</v>
          </cell>
          <cell r="AL268">
            <v>0</v>
          </cell>
          <cell r="AO268">
            <v>0</v>
          </cell>
          <cell r="AZ268">
            <v>2412</v>
          </cell>
          <cell r="BA268" t="str">
            <v>Pengaturan, Pembinaan, Pengawasan dan Pelaksanaan Pengembangan Permukiman</v>
          </cell>
        </row>
        <row r="269">
          <cell r="B269">
            <v>5502376</v>
          </cell>
          <cell r="C269" t="str">
            <v>PEMBANGUNAN INFRASTRUKTUR PERMUKIMAN KAB. TULANGBAWANG</v>
          </cell>
          <cell r="D269">
            <v>0</v>
          </cell>
          <cell r="E269">
            <v>9750000</v>
          </cell>
          <cell r="F269">
            <v>9750000</v>
          </cell>
          <cell r="G269">
            <v>0</v>
          </cell>
          <cell r="H269">
            <v>0</v>
          </cell>
          <cell r="I269">
            <v>0</v>
          </cell>
          <cell r="J269">
            <v>0</v>
          </cell>
          <cell r="K269">
            <v>0</v>
          </cell>
          <cell r="R269">
            <v>0</v>
          </cell>
          <cell r="U269">
            <v>0</v>
          </cell>
          <cell r="W269">
            <v>0</v>
          </cell>
          <cell r="X269">
            <v>0</v>
          </cell>
          <cell r="AA269">
            <v>0</v>
          </cell>
          <cell r="AC269">
            <v>0</v>
          </cell>
          <cell r="AF269">
            <v>0</v>
          </cell>
          <cell r="AG269">
            <v>0</v>
          </cell>
          <cell r="AH269">
            <v>0</v>
          </cell>
          <cell r="AK269">
            <v>0</v>
          </cell>
          <cell r="AL269">
            <v>0</v>
          </cell>
          <cell r="AO269">
            <v>0</v>
          </cell>
          <cell r="AZ269">
            <v>2412</v>
          </cell>
          <cell r="BA269" t="str">
            <v>Pengaturan, Pembinaan, Pengawasan dan Pelaksanaan Pengembangan Permukiman</v>
          </cell>
        </row>
        <row r="270">
          <cell r="B270">
            <v>5502546</v>
          </cell>
          <cell r="C270" t="str">
            <v>PEMBANGUNAN INFRASTRUKTUR PERMUKIMAN KAB. BOGOR</v>
          </cell>
          <cell r="D270">
            <v>2250000</v>
          </cell>
          <cell r="E270">
            <v>0</v>
          </cell>
          <cell r="F270">
            <v>2250000</v>
          </cell>
          <cell r="G270">
            <v>0</v>
          </cell>
          <cell r="H270">
            <v>0</v>
          </cell>
          <cell r="I270">
            <v>0</v>
          </cell>
          <cell r="J270">
            <v>0</v>
          </cell>
          <cell r="K270">
            <v>0</v>
          </cell>
          <cell r="R270">
            <v>0</v>
          </cell>
          <cell r="U270">
            <v>0</v>
          </cell>
          <cell r="W270">
            <v>0</v>
          </cell>
          <cell r="X270">
            <v>0</v>
          </cell>
          <cell r="AA270">
            <v>0</v>
          </cell>
          <cell r="AC270">
            <v>0</v>
          </cell>
          <cell r="AF270">
            <v>0</v>
          </cell>
          <cell r="AG270">
            <v>0</v>
          </cell>
          <cell r="AH270">
            <v>0</v>
          </cell>
          <cell r="AK270">
            <v>0</v>
          </cell>
          <cell r="AL270">
            <v>0</v>
          </cell>
          <cell r="AO270">
            <v>0</v>
          </cell>
          <cell r="AZ270">
            <v>2412</v>
          </cell>
          <cell r="BA270" t="str">
            <v>Pengaturan, Pembinaan, Pengawasan dan Pelaksanaan Pengembangan Permukiman</v>
          </cell>
        </row>
        <row r="271">
          <cell r="B271">
            <v>5502552</v>
          </cell>
          <cell r="C271" t="str">
            <v>PEMBANGUNAN INFRASTRUKTUR PERMUKIMAN KAB. SUKABUMI</v>
          </cell>
          <cell r="D271">
            <v>3000000</v>
          </cell>
          <cell r="E271">
            <v>0</v>
          </cell>
          <cell r="F271">
            <v>3000000</v>
          </cell>
          <cell r="G271">
            <v>0</v>
          </cell>
          <cell r="H271">
            <v>0</v>
          </cell>
          <cell r="I271">
            <v>0</v>
          </cell>
          <cell r="J271">
            <v>0</v>
          </cell>
          <cell r="K271">
            <v>0</v>
          </cell>
          <cell r="R271">
            <v>0</v>
          </cell>
          <cell r="U271">
            <v>0</v>
          </cell>
          <cell r="W271">
            <v>0</v>
          </cell>
          <cell r="X271">
            <v>0</v>
          </cell>
          <cell r="AA271">
            <v>0</v>
          </cell>
          <cell r="AC271">
            <v>0</v>
          </cell>
          <cell r="AF271">
            <v>0</v>
          </cell>
          <cell r="AG271">
            <v>0</v>
          </cell>
          <cell r="AH271">
            <v>0</v>
          </cell>
          <cell r="AK271">
            <v>0</v>
          </cell>
          <cell r="AL271">
            <v>0</v>
          </cell>
          <cell r="AO271">
            <v>0</v>
          </cell>
          <cell r="AZ271">
            <v>2412</v>
          </cell>
          <cell r="BA271" t="str">
            <v>Pengaturan, Pembinaan, Pengawasan dan Pelaksanaan Pengembangan Permukiman</v>
          </cell>
        </row>
        <row r="272">
          <cell r="B272">
            <v>5502577</v>
          </cell>
          <cell r="C272" t="str">
            <v>PEMBANGUNAN INFRASTRUKTUR PERMUKIMAN KAB. BANDUNG</v>
          </cell>
          <cell r="D272">
            <v>2500000</v>
          </cell>
          <cell r="E272">
            <v>0</v>
          </cell>
          <cell r="F272">
            <v>2500000</v>
          </cell>
          <cell r="G272">
            <v>0</v>
          </cell>
          <cell r="H272">
            <v>0</v>
          </cell>
          <cell r="I272">
            <v>0</v>
          </cell>
          <cell r="J272">
            <v>0</v>
          </cell>
          <cell r="K272">
            <v>0</v>
          </cell>
          <cell r="R272">
            <v>0</v>
          </cell>
          <cell r="U272">
            <v>0</v>
          </cell>
          <cell r="W272">
            <v>0</v>
          </cell>
          <cell r="X272">
            <v>0</v>
          </cell>
          <cell r="AA272">
            <v>0</v>
          </cell>
          <cell r="AC272">
            <v>0</v>
          </cell>
          <cell r="AF272">
            <v>0</v>
          </cell>
          <cell r="AG272">
            <v>0</v>
          </cell>
          <cell r="AH272">
            <v>0</v>
          </cell>
          <cell r="AK272">
            <v>0</v>
          </cell>
          <cell r="AL272">
            <v>0</v>
          </cell>
          <cell r="AO272">
            <v>0</v>
          </cell>
          <cell r="AZ272">
            <v>2412</v>
          </cell>
          <cell r="BA272" t="str">
            <v>Pengaturan, Pembinaan, Pengawasan dan Pelaksanaan Pengembangan Permukiman</v>
          </cell>
        </row>
        <row r="273">
          <cell r="B273">
            <v>5502583</v>
          </cell>
          <cell r="C273" t="str">
            <v>PEMBANGUNAN INFRASTRUKTUR PERMUKIMAN KAB. GARUT</v>
          </cell>
          <cell r="D273">
            <v>4500000</v>
          </cell>
          <cell r="E273">
            <v>0</v>
          </cell>
          <cell r="F273">
            <v>4500000</v>
          </cell>
          <cell r="G273">
            <v>0</v>
          </cell>
          <cell r="H273">
            <v>0</v>
          </cell>
          <cell r="I273">
            <v>0</v>
          </cell>
          <cell r="J273">
            <v>0</v>
          </cell>
          <cell r="K273">
            <v>0</v>
          </cell>
          <cell r="R273">
            <v>0</v>
          </cell>
          <cell r="U273">
            <v>0</v>
          </cell>
          <cell r="W273">
            <v>0</v>
          </cell>
          <cell r="X273">
            <v>0</v>
          </cell>
          <cell r="AA273">
            <v>0</v>
          </cell>
          <cell r="AC273">
            <v>0</v>
          </cell>
          <cell r="AF273">
            <v>0</v>
          </cell>
          <cell r="AG273">
            <v>0</v>
          </cell>
          <cell r="AH273">
            <v>0</v>
          </cell>
          <cell r="AK273">
            <v>0</v>
          </cell>
          <cell r="AL273">
            <v>0</v>
          </cell>
          <cell r="AO273">
            <v>0</v>
          </cell>
          <cell r="AZ273">
            <v>2412</v>
          </cell>
          <cell r="BA273" t="str">
            <v>Pengaturan, Pembinaan, Pengawasan dan Pelaksanaan Pengembangan Permukiman</v>
          </cell>
        </row>
        <row r="274">
          <cell r="B274">
            <v>5502603</v>
          </cell>
          <cell r="C274" t="str">
            <v>PEMBANGUNAN INFRASTRUKTUR PERMUKIMAN KAB. CIAMIS</v>
          </cell>
          <cell r="D274">
            <v>2250000</v>
          </cell>
          <cell r="E274">
            <v>0</v>
          </cell>
          <cell r="F274">
            <v>2250000</v>
          </cell>
          <cell r="G274">
            <v>0</v>
          </cell>
          <cell r="H274">
            <v>0</v>
          </cell>
          <cell r="I274">
            <v>0</v>
          </cell>
          <cell r="J274">
            <v>0</v>
          </cell>
          <cell r="K274">
            <v>0</v>
          </cell>
          <cell r="R274">
            <v>0</v>
          </cell>
          <cell r="U274">
            <v>0</v>
          </cell>
          <cell r="W274">
            <v>0</v>
          </cell>
          <cell r="X274">
            <v>0</v>
          </cell>
          <cell r="AA274">
            <v>0</v>
          </cell>
          <cell r="AC274">
            <v>0</v>
          </cell>
          <cell r="AF274">
            <v>0</v>
          </cell>
          <cell r="AG274">
            <v>0</v>
          </cell>
          <cell r="AH274">
            <v>0</v>
          </cell>
          <cell r="AK274">
            <v>0</v>
          </cell>
          <cell r="AL274">
            <v>0</v>
          </cell>
          <cell r="AO274">
            <v>0</v>
          </cell>
          <cell r="AZ274">
            <v>2412</v>
          </cell>
          <cell r="BA274" t="str">
            <v>Pengaturan, Pembinaan, Pengawasan dan Pelaksanaan Pengembangan Permukiman</v>
          </cell>
        </row>
        <row r="275">
          <cell r="B275">
            <v>5502612</v>
          </cell>
          <cell r="C275" t="str">
            <v>PEMBANGUNAN INFRASTRUKTUR PERMUKIMAN KAB. KUNINGAN</v>
          </cell>
          <cell r="D275">
            <v>2250000</v>
          </cell>
          <cell r="E275">
            <v>0</v>
          </cell>
          <cell r="F275">
            <v>2250000</v>
          </cell>
          <cell r="G275">
            <v>0</v>
          </cell>
          <cell r="H275">
            <v>0</v>
          </cell>
          <cell r="I275">
            <v>0</v>
          </cell>
          <cell r="J275">
            <v>0</v>
          </cell>
          <cell r="K275">
            <v>0</v>
          </cell>
          <cell r="R275">
            <v>0</v>
          </cell>
          <cell r="U275">
            <v>0</v>
          </cell>
          <cell r="W275">
            <v>0</v>
          </cell>
          <cell r="X275">
            <v>0</v>
          </cell>
          <cell r="AA275">
            <v>0</v>
          </cell>
          <cell r="AC275">
            <v>0</v>
          </cell>
          <cell r="AF275">
            <v>0</v>
          </cell>
          <cell r="AG275">
            <v>0</v>
          </cell>
          <cell r="AH275">
            <v>0</v>
          </cell>
          <cell r="AK275">
            <v>0</v>
          </cell>
          <cell r="AL275">
            <v>0</v>
          </cell>
          <cell r="AO275">
            <v>0</v>
          </cell>
          <cell r="AZ275">
            <v>2412</v>
          </cell>
          <cell r="BA275" t="str">
            <v>Pengaturan, Pembinaan, Pengawasan dan Pelaksanaan Pengembangan Permukiman</v>
          </cell>
        </row>
        <row r="276">
          <cell r="B276">
            <v>5502628</v>
          </cell>
          <cell r="C276" t="str">
            <v>PEMBANGUNAN INFRASTRUKTUR PERMUKIMAN KAB. CIREBON</v>
          </cell>
          <cell r="D276">
            <v>2250000</v>
          </cell>
          <cell r="E276">
            <v>0</v>
          </cell>
          <cell r="F276">
            <v>2250000</v>
          </cell>
          <cell r="G276">
            <v>0</v>
          </cell>
          <cell r="H276">
            <v>0</v>
          </cell>
          <cell r="I276">
            <v>0</v>
          </cell>
          <cell r="J276">
            <v>0</v>
          </cell>
          <cell r="K276">
            <v>0</v>
          </cell>
          <cell r="R276">
            <v>0</v>
          </cell>
          <cell r="U276">
            <v>0</v>
          </cell>
          <cell r="W276">
            <v>0</v>
          </cell>
          <cell r="X276">
            <v>0</v>
          </cell>
          <cell r="AA276">
            <v>0</v>
          </cell>
          <cell r="AC276">
            <v>0</v>
          </cell>
          <cell r="AF276">
            <v>0</v>
          </cell>
          <cell r="AG276">
            <v>0</v>
          </cell>
          <cell r="AH276">
            <v>0</v>
          </cell>
          <cell r="AK276">
            <v>0</v>
          </cell>
          <cell r="AL276">
            <v>0</v>
          </cell>
          <cell r="AO276">
            <v>0</v>
          </cell>
          <cell r="AZ276">
            <v>2412</v>
          </cell>
          <cell r="BA276" t="str">
            <v>Pengaturan, Pembinaan, Pengawasan dan Pelaksanaan Pengembangan Permukiman</v>
          </cell>
        </row>
        <row r="277">
          <cell r="B277">
            <v>5502634</v>
          </cell>
          <cell r="C277" t="str">
            <v>PEMBANGUNAN INFRASTRUKTUR PERMUKIMAN KAB. MAJALENGKA</v>
          </cell>
          <cell r="D277">
            <v>1500000</v>
          </cell>
          <cell r="E277">
            <v>0</v>
          </cell>
          <cell r="F277">
            <v>1500000</v>
          </cell>
          <cell r="G277">
            <v>0</v>
          </cell>
          <cell r="H277">
            <v>0</v>
          </cell>
          <cell r="I277">
            <v>0</v>
          </cell>
          <cell r="J277">
            <v>0</v>
          </cell>
          <cell r="K277">
            <v>0</v>
          </cell>
          <cell r="R277">
            <v>0</v>
          </cell>
          <cell r="U277">
            <v>0</v>
          </cell>
          <cell r="W277">
            <v>0</v>
          </cell>
          <cell r="X277">
            <v>0</v>
          </cell>
          <cell r="AA277">
            <v>0</v>
          </cell>
          <cell r="AC277">
            <v>0</v>
          </cell>
          <cell r="AF277">
            <v>0</v>
          </cell>
          <cell r="AG277">
            <v>0</v>
          </cell>
          <cell r="AH277">
            <v>0</v>
          </cell>
          <cell r="AK277">
            <v>0</v>
          </cell>
          <cell r="AL277">
            <v>0</v>
          </cell>
          <cell r="AO277">
            <v>0</v>
          </cell>
          <cell r="AZ277">
            <v>2412</v>
          </cell>
          <cell r="BA277" t="str">
            <v>Pengaturan, Pembinaan, Pengawasan dan Pelaksanaan Pengembangan Permukiman</v>
          </cell>
        </row>
        <row r="278">
          <cell r="B278">
            <v>5502640</v>
          </cell>
          <cell r="C278" t="str">
            <v>PEMBANGUNAN INFRASTRUKTUR PERMUKIMAN KAB. SUMEDANG</v>
          </cell>
          <cell r="D278">
            <v>2250000</v>
          </cell>
          <cell r="E278">
            <v>0</v>
          </cell>
          <cell r="F278">
            <v>2250000</v>
          </cell>
          <cell r="G278">
            <v>0</v>
          </cell>
          <cell r="H278">
            <v>0</v>
          </cell>
          <cell r="I278">
            <v>0</v>
          </cell>
          <cell r="J278">
            <v>0</v>
          </cell>
          <cell r="K278">
            <v>0</v>
          </cell>
          <cell r="R278">
            <v>0</v>
          </cell>
          <cell r="U278">
            <v>0</v>
          </cell>
          <cell r="W278">
            <v>0</v>
          </cell>
          <cell r="X278">
            <v>0</v>
          </cell>
          <cell r="AA278">
            <v>0</v>
          </cell>
          <cell r="AC278">
            <v>0</v>
          </cell>
          <cell r="AF278">
            <v>0</v>
          </cell>
          <cell r="AG278">
            <v>0</v>
          </cell>
          <cell r="AH278">
            <v>0</v>
          </cell>
          <cell r="AK278">
            <v>0</v>
          </cell>
          <cell r="AL278">
            <v>0</v>
          </cell>
          <cell r="AO278">
            <v>0</v>
          </cell>
          <cell r="AZ278">
            <v>2412</v>
          </cell>
          <cell r="BA278" t="str">
            <v>Pengaturan, Pembinaan, Pengawasan dan Pelaksanaan Pengembangan Permukiman</v>
          </cell>
        </row>
        <row r="279">
          <cell r="B279">
            <v>5502659</v>
          </cell>
          <cell r="C279" t="str">
            <v>PEMBANGUNAN INFRASTRUKTUR PERMUKIMAN KAB. INDRAMAYU</v>
          </cell>
          <cell r="D279">
            <v>1500000</v>
          </cell>
          <cell r="E279">
            <v>0</v>
          </cell>
          <cell r="F279">
            <v>1500000</v>
          </cell>
          <cell r="G279">
            <v>0</v>
          </cell>
          <cell r="H279">
            <v>0</v>
          </cell>
          <cell r="I279">
            <v>0</v>
          </cell>
          <cell r="J279">
            <v>0</v>
          </cell>
          <cell r="K279">
            <v>0</v>
          </cell>
          <cell r="R279">
            <v>0</v>
          </cell>
          <cell r="U279">
            <v>0</v>
          </cell>
          <cell r="W279">
            <v>0</v>
          </cell>
          <cell r="X279">
            <v>0</v>
          </cell>
          <cell r="AA279">
            <v>0</v>
          </cell>
          <cell r="AC279">
            <v>0</v>
          </cell>
          <cell r="AF279">
            <v>0</v>
          </cell>
          <cell r="AG279">
            <v>0</v>
          </cell>
          <cell r="AH279">
            <v>0</v>
          </cell>
          <cell r="AK279">
            <v>0</v>
          </cell>
          <cell r="AL279">
            <v>0</v>
          </cell>
          <cell r="AO279">
            <v>0</v>
          </cell>
          <cell r="AZ279">
            <v>2412</v>
          </cell>
          <cell r="BA279" t="str">
            <v>Pengaturan, Pembinaan, Pengawasan dan Pelaksanaan Pengembangan Permukiman</v>
          </cell>
        </row>
        <row r="280">
          <cell r="B280">
            <v>5502665</v>
          </cell>
          <cell r="C280" t="str">
            <v>PEMBANGUNAN INFRASTRUKTUR PERMUKIMAN KAB. SUBANG</v>
          </cell>
          <cell r="D280">
            <v>2250000</v>
          </cell>
          <cell r="E280">
            <v>0</v>
          </cell>
          <cell r="F280">
            <v>2250000</v>
          </cell>
          <cell r="G280">
            <v>0</v>
          </cell>
          <cell r="H280">
            <v>0</v>
          </cell>
          <cell r="I280">
            <v>0</v>
          </cell>
          <cell r="J280">
            <v>0</v>
          </cell>
          <cell r="K280">
            <v>0</v>
          </cell>
          <cell r="R280">
            <v>0</v>
          </cell>
          <cell r="U280">
            <v>0</v>
          </cell>
          <cell r="W280">
            <v>0</v>
          </cell>
          <cell r="X280">
            <v>0</v>
          </cell>
          <cell r="AA280">
            <v>0</v>
          </cell>
          <cell r="AC280">
            <v>0</v>
          </cell>
          <cell r="AF280">
            <v>0</v>
          </cell>
          <cell r="AG280">
            <v>0</v>
          </cell>
          <cell r="AH280">
            <v>0</v>
          </cell>
          <cell r="AK280">
            <v>0</v>
          </cell>
          <cell r="AL280">
            <v>0</v>
          </cell>
          <cell r="AO280">
            <v>0</v>
          </cell>
          <cell r="AZ280">
            <v>2412</v>
          </cell>
          <cell r="BA280" t="str">
            <v>Pengaturan, Pembinaan, Pengawasan dan Pelaksanaan Pengembangan Permukiman</v>
          </cell>
        </row>
        <row r="281">
          <cell r="B281">
            <v>5502671</v>
          </cell>
          <cell r="C281" t="str">
            <v>PEMBANGUNAN INFRASTRUKTUR PERMUKIMAN KAB. PURWAKARTA</v>
          </cell>
          <cell r="D281">
            <v>2250000</v>
          </cell>
          <cell r="E281">
            <v>0</v>
          </cell>
          <cell r="F281">
            <v>2250000</v>
          </cell>
          <cell r="G281">
            <v>0</v>
          </cell>
          <cell r="H281">
            <v>0</v>
          </cell>
          <cell r="I281">
            <v>0</v>
          </cell>
          <cell r="J281">
            <v>0</v>
          </cell>
          <cell r="K281">
            <v>0</v>
          </cell>
          <cell r="R281">
            <v>0</v>
          </cell>
          <cell r="U281">
            <v>0</v>
          </cell>
          <cell r="W281">
            <v>0</v>
          </cell>
          <cell r="X281">
            <v>0</v>
          </cell>
          <cell r="AA281">
            <v>0</v>
          </cell>
          <cell r="AC281">
            <v>0</v>
          </cell>
          <cell r="AF281">
            <v>0</v>
          </cell>
          <cell r="AG281">
            <v>0</v>
          </cell>
          <cell r="AH281">
            <v>0</v>
          </cell>
          <cell r="AK281">
            <v>0</v>
          </cell>
          <cell r="AL281">
            <v>0</v>
          </cell>
          <cell r="AO281">
            <v>0</v>
          </cell>
          <cell r="AZ281">
            <v>2412</v>
          </cell>
          <cell r="BA281" t="str">
            <v>Pengaturan, Pembinaan, Pengawasan dan Pelaksanaan Pengembangan Permukiman</v>
          </cell>
        </row>
        <row r="282">
          <cell r="B282">
            <v>5502696</v>
          </cell>
          <cell r="C282" t="str">
            <v>PEMBANGUNAN INFRASTRUKTUR PERMUKIMAN KAB. BEKASI</v>
          </cell>
          <cell r="D282">
            <v>1500000</v>
          </cell>
          <cell r="E282">
            <v>0</v>
          </cell>
          <cell r="F282">
            <v>1500000</v>
          </cell>
          <cell r="G282">
            <v>0</v>
          </cell>
          <cell r="H282">
            <v>0</v>
          </cell>
          <cell r="I282">
            <v>0</v>
          </cell>
          <cell r="J282">
            <v>0</v>
          </cell>
          <cell r="K282">
            <v>0</v>
          </cell>
          <cell r="R282">
            <v>0</v>
          </cell>
          <cell r="U282">
            <v>0</v>
          </cell>
          <cell r="W282">
            <v>0</v>
          </cell>
          <cell r="X282">
            <v>0</v>
          </cell>
          <cell r="AA282">
            <v>0</v>
          </cell>
          <cell r="AC282">
            <v>0</v>
          </cell>
          <cell r="AF282">
            <v>0</v>
          </cell>
          <cell r="AG282">
            <v>0</v>
          </cell>
          <cell r="AH282">
            <v>0</v>
          </cell>
          <cell r="AK282">
            <v>0</v>
          </cell>
          <cell r="AL282">
            <v>0</v>
          </cell>
          <cell r="AO282">
            <v>0</v>
          </cell>
          <cell r="AZ282">
            <v>2412</v>
          </cell>
          <cell r="BA282" t="str">
            <v>Pengaturan, Pembinaan, Pengawasan dan Pelaksanaan Pengembangan Permukiman</v>
          </cell>
        </row>
        <row r="283">
          <cell r="B283">
            <v>5502829</v>
          </cell>
          <cell r="C283" t="str">
            <v>PEMBANGUNAN INFRASTRUKTUR PERMUKIMAN KAB. BANJAR NEGARA</v>
          </cell>
          <cell r="D283">
            <v>1500000</v>
          </cell>
          <cell r="E283">
            <v>0</v>
          </cell>
          <cell r="F283">
            <v>1500000</v>
          </cell>
          <cell r="G283">
            <v>0</v>
          </cell>
          <cell r="H283">
            <v>0</v>
          </cell>
          <cell r="I283">
            <v>0</v>
          </cell>
          <cell r="J283">
            <v>0</v>
          </cell>
          <cell r="K283">
            <v>0</v>
          </cell>
          <cell r="R283">
            <v>0</v>
          </cell>
          <cell r="U283">
            <v>0</v>
          </cell>
          <cell r="W283">
            <v>0</v>
          </cell>
          <cell r="X283">
            <v>0</v>
          </cell>
          <cell r="AA283">
            <v>0</v>
          </cell>
          <cell r="AC283">
            <v>0</v>
          </cell>
          <cell r="AF283">
            <v>0</v>
          </cell>
          <cell r="AG283">
            <v>0</v>
          </cell>
          <cell r="AH283">
            <v>0</v>
          </cell>
          <cell r="AK283">
            <v>0</v>
          </cell>
          <cell r="AL283">
            <v>0</v>
          </cell>
          <cell r="AO283">
            <v>0</v>
          </cell>
          <cell r="AZ283">
            <v>2412</v>
          </cell>
          <cell r="BA283" t="str">
            <v>Pengaturan, Pembinaan, Pengawasan dan Pelaksanaan Pengembangan Permukiman</v>
          </cell>
        </row>
        <row r="284">
          <cell r="B284">
            <v>5502841</v>
          </cell>
          <cell r="C284" t="str">
            <v>PEMBANGUNAN INFRASTRUKTUR PERMUKIMAN KAB. PURWOREJO</v>
          </cell>
          <cell r="D284">
            <v>2250000</v>
          </cell>
          <cell r="E284">
            <v>0</v>
          </cell>
          <cell r="F284">
            <v>2250000</v>
          </cell>
          <cell r="G284">
            <v>900000</v>
          </cell>
          <cell r="H284">
            <v>0</v>
          </cell>
          <cell r="I284">
            <v>900000</v>
          </cell>
          <cell r="J284">
            <v>40</v>
          </cell>
          <cell r="K284">
            <v>40</v>
          </cell>
          <cell r="R284">
            <v>0</v>
          </cell>
          <cell r="U284">
            <v>0</v>
          </cell>
          <cell r="W284">
            <v>0</v>
          </cell>
          <cell r="X284">
            <v>0</v>
          </cell>
          <cell r="AA284">
            <v>0</v>
          </cell>
          <cell r="AC284">
            <v>0</v>
          </cell>
          <cell r="AF284">
            <v>0</v>
          </cell>
          <cell r="AG284">
            <v>0</v>
          </cell>
          <cell r="AH284">
            <v>0</v>
          </cell>
          <cell r="AK284">
            <v>0</v>
          </cell>
          <cell r="AL284">
            <v>0</v>
          </cell>
          <cell r="AO284">
            <v>0</v>
          </cell>
          <cell r="AZ284">
            <v>2412</v>
          </cell>
          <cell r="BA284" t="str">
            <v>Pengaturan, Pembinaan, Pengawasan dan Pelaksanaan Pengembangan Permukiman</v>
          </cell>
        </row>
        <row r="285">
          <cell r="B285">
            <v>5502866</v>
          </cell>
          <cell r="C285" t="str">
            <v>PEMBANGUNAN INFRASTRUKTUR PERMUKIMAN KAB. MAGELANG</v>
          </cell>
          <cell r="D285">
            <v>2250000</v>
          </cell>
          <cell r="E285">
            <v>0</v>
          </cell>
          <cell r="F285">
            <v>2250000</v>
          </cell>
          <cell r="G285">
            <v>0</v>
          </cell>
          <cell r="H285">
            <v>0</v>
          </cell>
          <cell r="I285">
            <v>0</v>
          </cell>
          <cell r="J285">
            <v>0</v>
          </cell>
          <cell r="K285">
            <v>0</v>
          </cell>
          <cell r="R285">
            <v>0</v>
          </cell>
          <cell r="U285">
            <v>0</v>
          </cell>
          <cell r="W285">
            <v>0</v>
          </cell>
          <cell r="X285">
            <v>0</v>
          </cell>
          <cell r="AA285">
            <v>0</v>
          </cell>
          <cell r="AC285">
            <v>0</v>
          </cell>
          <cell r="AF285">
            <v>0</v>
          </cell>
          <cell r="AG285">
            <v>0</v>
          </cell>
          <cell r="AH285">
            <v>0</v>
          </cell>
          <cell r="AK285">
            <v>0</v>
          </cell>
          <cell r="AL285">
            <v>0</v>
          </cell>
          <cell r="AO285">
            <v>0</v>
          </cell>
          <cell r="AZ285">
            <v>2412</v>
          </cell>
          <cell r="BA285" t="str">
            <v>Pengaturan, Pembinaan, Pengawasan dan Pelaksanaan Pengembangan Permukiman</v>
          </cell>
        </row>
        <row r="286">
          <cell r="B286">
            <v>5502872</v>
          </cell>
          <cell r="C286" t="str">
            <v>PEMBANGUNAN INFRASTRUKTUR PERMUKIMAN KAB. BOYOLALI</v>
          </cell>
          <cell r="D286">
            <v>3000000</v>
          </cell>
          <cell r="E286">
            <v>0</v>
          </cell>
          <cell r="F286">
            <v>3000000</v>
          </cell>
          <cell r="G286">
            <v>0</v>
          </cell>
          <cell r="H286">
            <v>0</v>
          </cell>
          <cell r="I286">
            <v>0</v>
          </cell>
          <cell r="J286">
            <v>0</v>
          </cell>
          <cell r="K286">
            <v>0</v>
          </cell>
          <cell r="R286">
            <v>0</v>
          </cell>
          <cell r="U286">
            <v>0</v>
          </cell>
          <cell r="W286">
            <v>0</v>
          </cell>
          <cell r="X286">
            <v>0</v>
          </cell>
          <cell r="AA286">
            <v>0</v>
          </cell>
          <cell r="AC286">
            <v>0</v>
          </cell>
          <cell r="AF286">
            <v>0</v>
          </cell>
          <cell r="AG286">
            <v>0</v>
          </cell>
          <cell r="AH286">
            <v>0</v>
          </cell>
          <cell r="AK286">
            <v>0</v>
          </cell>
          <cell r="AL286">
            <v>0</v>
          </cell>
          <cell r="AO286">
            <v>0</v>
          </cell>
          <cell r="AZ286">
            <v>2412</v>
          </cell>
          <cell r="BA286" t="str">
            <v>Pengaturan, Pembinaan, Pengawasan dan Pelaksanaan Pengembangan Permukiman</v>
          </cell>
        </row>
        <row r="287">
          <cell r="B287">
            <v>5502897</v>
          </cell>
          <cell r="C287" t="str">
            <v>PEMBANGUNAN INFRASTRUKTUR PERMUKIMAN KAB. SUKOHARJO</v>
          </cell>
          <cell r="D287">
            <v>2250000</v>
          </cell>
          <cell r="E287">
            <v>0</v>
          </cell>
          <cell r="F287">
            <v>2250000</v>
          </cell>
          <cell r="G287">
            <v>0</v>
          </cell>
          <cell r="H287">
            <v>0</v>
          </cell>
          <cell r="I287">
            <v>0</v>
          </cell>
          <cell r="J287">
            <v>0</v>
          </cell>
          <cell r="K287">
            <v>0</v>
          </cell>
          <cell r="R287">
            <v>0</v>
          </cell>
          <cell r="U287">
            <v>0</v>
          </cell>
          <cell r="W287">
            <v>0</v>
          </cell>
          <cell r="X287">
            <v>0</v>
          </cell>
          <cell r="AA287">
            <v>0</v>
          </cell>
          <cell r="AC287">
            <v>0</v>
          </cell>
          <cell r="AF287">
            <v>0</v>
          </cell>
          <cell r="AG287">
            <v>0</v>
          </cell>
          <cell r="AH287">
            <v>0</v>
          </cell>
          <cell r="AK287">
            <v>0</v>
          </cell>
          <cell r="AL287">
            <v>0</v>
          </cell>
          <cell r="AO287">
            <v>0</v>
          </cell>
          <cell r="AZ287">
            <v>2412</v>
          </cell>
          <cell r="BA287" t="str">
            <v>Pengaturan, Pembinaan, Pengawasan dan Pelaksanaan Pengembangan Permukiman</v>
          </cell>
        </row>
        <row r="288">
          <cell r="B288">
            <v>5502901</v>
          </cell>
          <cell r="C288" t="str">
            <v>PIP KABUPATEN WONOGIRI</v>
          </cell>
          <cell r="D288">
            <v>2250000</v>
          </cell>
          <cell r="E288">
            <v>0</v>
          </cell>
          <cell r="F288">
            <v>2250000</v>
          </cell>
          <cell r="G288">
            <v>0</v>
          </cell>
          <cell r="H288">
            <v>0</v>
          </cell>
          <cell r="I288">
            <v>0</v>
          </cell>
          <cell r="J288">
            <v>0</v>
          </cell>
          <cell r="K288">
            <v>0</v>
          </cell>
          <cell r="R288">
            <v>0</v>
          </cell>
          <cell r="U288">
            <v>0</v>
          </cell>
          <cell r="W288">
            <v>0</v>
          </cell>
          <cell r="X288">
            <v>0</v>
          </cell>
          <cell r="AA288">
            <v>0</v>
          </cell>
          <cell r="AC288">
            <v>0</v>
          </cell>
          <cell r="AF288">
            <v>0</v>
          </cell>
          <cell r="AG288">
            <v>0</v>
          </cell>
          <cell r="AH288">
            <v>0</v>
          </cell>
          <cell r="AK288">
            <v>0</v>
          </cell>
          <cell r="AL288">
            <v>0</v>
          </cell>
          <cell r="AO288">
            <v>0</v>
          </cell>
          <cell r="AZ288">
            <v>2412</v>
          </cell>
          <cell r="BA288" t="str">
            <v>Pengaturan, Pembinaan, Pengawasan dan Pelaksanaan Pengembangan Permukiman</v>
          </cell>
        </row>
        <row r="289">
          <cell r="B289">
            <v>5502923</v>
          </cell>
          <cell r="C289" t="str">
            <v>PEMBANGUNAN INFRASTRUKTUR PERMUKIMAN KAB. SRAGEN</v>
          </cell>
          <cell r="D289">
            <v>2250000</v>
          </cell>
          <cell r="E289">
            <v>0</v>
          </cell>
          <cell r="F289">
            <v>2250000</v>
          </cell>
          <cell r="G289">
            <v>0</v>
          </cell>
          <cell r="H289">
            <v>0</v>
          </cell>
          <cell r="I289">
            <v>0</v>
          </cell>
          <cell r="J289">
            <v>0</v>
          </cell>
          <cell r="K289">
            <v>0</v>
          </cell>
          <cell r="R289">
            <v>0</v>
          </cell>
          <cell r="U289">
            <v>0</v>
          </cell>
          <cell r="W289">
            <v>0</v>
          </cell>
          <cell r="X289">
            <v>0</v>
          </cell>
          <cell r="AA289">
            <v>0</v>
          </cell>
          <cell r="AC289">
            <v>0</v>
          </cell>
          <cell r="AF289">
            <v>0</v>
          </cell>
          <cell r="AG289">
            <v>0</v>
          </cell>
          <cell r="AH289">
            <v>0</v>
          </cell>
          <cell r="AK289">
            <v>0</v>
          </cell>
          <cell r="AL289">
            <v>0</v>
          </cell>
          <cell r="AO289">
            <v>0</v>
          </cell>
          <cell r="AZ289">
            <v>2412</v>
          </cell>
          <cell r="BA289" t="str">
            <v>Pengaturan, Pembinaan, Pengawasan dan Pelaksanaan Pengembangan Permukiman</v>
          </cell>
        </row>
        <row r="290">
          <cell r="B290">
            <v>5502932</v>
          </cell>
          <cell r="C290" t="str">
            <v>PEMBANGUNAN INFRASTRUKTUR PERMUKIMAN KAB. GROBOGAN</v>
          </cell>
          <cell r="D290">
            <v>1500000</v>
          </cell>
          <cell r="E290">
            <v>0</v>
          </cell>
          <cell r="F290">
            <v>1500000</v>
          </cell>
          <cell r="G290">
            <v>0</v>
          </cell>
          <cell r="H290">
            <v>0</v>
          </cell>
          <cell r="I290">
            <v>0</v>
          </cell>
          <cell r="J290">
            <v>0</v>
          </cell>
          <cell r="K290">
            <v>0</v>
          </cell>
          <cell r="R290">
            <v>0</v>
          </cell>
          <cell r="U290">
            <v>0</v>
          </cell>
          <cell r="W290">
            <v>0</v>
          </cell>
          <cell r="X290">
            <v>0</v>
          </cell>
          <cell r="AA290">
            <v>0</v>
          </cell>
          <cell r="AC290">
            <v>0</v>
          </cell>
          <cell r="AF290">
            <v>0</v>
          </cell>
          <cell r="AG290">
            <v>0</v>
          </cell>
          <cell r="AH290">
            <v>0</v>
          </cell>
          <cell r="AK290">
            <v>0</v>
          </cell>
          <cell r="AL290">
            <v>0</v>
          </cell>
          <cell r="AO290">
            <v>0</v>
          </cell>
          <cell r="AZ290">
            <v>2412</v>
          </cell>
          <cell r="BA290" t="str">
            <v>Pengaturan, Pembinaan, Pengawasan dan Pelaksanaan Pengembangan Permukiman</v>
          </cell>
        </row>
        <row r="291">
          <cell r="B291">
            <v>5502948</v>
          </cell>
          <cell r="C291" t="str">
            <v>PEMBANGUNAN INFRASTRUKTUR PERMUKIMAN KAB. BLORA</v>
          </cell>
          <cell r="D291">
            <v>2250000</v>
          </cell>
          <cell r="E291">
            <v>0</v>
          </cell>
          <cell r="F291">
            <v>2250000</v>
          </cell>
          <cell r="G291">
            <v>0</v>
          </cell>
          <cell r="H291">
            <v>0</v>
          </cell>
          <cell r="I291">
            <v>0</v>
          </cell>
          <cell r="J291">
            <v>0</v>
          </cell>
          <cell r="K291">
            <v>0</v>
          </cell>
          <cell r="R291">
            <v>0</v>
          </cell>
          <cell r="U291">
            <v>0</v>
          </cell>
          <cell r="W291">
            <v>0</v>
          </cell>
          <cell r="X291">
            <v>0</v>
          </cell>
          <cell r="AA291">
            <v>0</v>
          </cell>
          <cell r="AC291">
            <v>0</v>
          </cell>
          <cell r="AF291">
            <v>0</v>
          </cell>
          <cell r="AG291">
            <v>0</v>
          </cell>
          <cell r="AH291">
            <v>0</v>
          </cell>
          <cell r="AK291">
            <v>0</v>
          </cell>
          <cell r="AL291">
            <v>0</v>
          </cell>
          <cell r="AO291">
            <v>0</v>
          </cell>
          <cell r="AZ291">
            <v>2412</v>
          </cell>
          <cell r="BA291" t="str">
            <v>Pengaturan, Pembinaan, Pengawasan dan Pelaksanaan Pengembangan Permukiman</v>
          </cell>
        </row>
        <row r="292">
          <cell r="B292">
            <v>5502954</v>
          </cell>
          <cell r="C292" t="str">
            <v>PEMBANGUNAN INFRASTRUKTUR PERMUKIMAN M KAB. REMBANG</v>
          </cell>
          <cell r="D292">
            <v>1500000</v>
          </cell>
          <cell r="E292">
            <v>0</v>
          </cell>
          <cell r="F292">
            <v>1500000</v>
          </cell>
          <cell r="G292">
            <v>0</v>
          </cell>
          <cell r="H292">
            <v>0</v>
          </cell>
          <cell r="I292">
            <v>0</v>
          </cell>
          <cell r="J292">
            <v>0</v>
          </cell>
          <cell r="K292">
            <v>0</v>
          </cell>
          <cell r="R292">
            <v>0</v>
          </cell>
          <cell r="U292">
            <v>0</v>
          </cell>
          <cell r="W292">
            <v>0</v>
          </cell>
          <cell r="X292">
            <v>0</v>
          </cell>
          <cell r="AA292">
            <v>0</v>
          </cell>
          <cell r="AC292">
            <v>0</v>
          </cell>
          <cell r="AF292">
            <v>0</v>
          </cell>
          <cell r="AG292">
            <v>0</v>
          </cell>
          <cell r="AH292">
            <v>0</v>
          </cell>
          <cell r="AK292">
            <v>0</v>
          </cell>
          <cell r="AL292">
            <v>0</v>
          </cell>
          <cell r="AO292">
            <v>0</v>
          </cell>
          <cell r="AZ292">
            <v>2412</v>
          </cell>
          <cell r="BA292" t="str">
            <v>Pengaturan, Pembinaan, Pengawasan dan Pelaksanaan Pengembangan Permukiman</v>
          </cell>
        </row>
        <row r="293">
          <cell r="B293">
            <v>5502960</v>
          </cell>
          <cell r="C293" t="str">
            <v>PEMBANGUNAN INFRASTRUKTUR PERMUKIMAN KAB. PATI</v>
          </cell>
          <cell r="D293">
            <v>2250000</v>
          </cell>
          <cell r="E293">
            <v>0</v>
          </cell>
          <cell r="F293">
            <v>2250000</v>
          </cell>
          <cell r="G293">
            <v>0</v>
          </cell>
          <cell r="H293">
            <v>0</v>
          </cell>
          <cell r="I293">
            <v>0</v>
          </cell>
          <cell r="J293">
            <v>0</v>
          </cell>
          <cell r="K293">
            <v>0</v>
          </cell>
          <cell r="R293">
            <v>0</v>
          </cell>
          <cell r="U293">
            <v>0</v>
          </cell>
          <cell r="W293">
            <v>0</v>
          </cell>
          <cell r="X293">
            <v>0</v>
          </cell>
          <cell r="AA293">
            <v>0</v>
          </cell>
          <cell r="AC293">
            <v>0</v>
          </cell>
          <cell r="AF293">
            <v>0</v>
          </cell>
          <cell r="AG293">
            <v>0</v>
          </cell>
          <cell r="AH293">
            <v>0</v>
          </cell>
          <cell r="AK293">
            <v>0</v>
          </cell>
          <cell r="AL293">
            <v>0</v>
          </cell>
          <cell r="AO293">
            <v>0</v>
          </cell>
          <cell r="AZ293">
            <v>2412</v>
          </cell>
          <cell r="BA293" t="str">
            <v>Pengaturan, Pembinaan, Pengawasan dan Pelaksanaan Pengembangan Permukiman</v>
          </cell>
        </row>
        <row r="294">
          <cell r="B294">
            <v>5503005</v>
          </cell>
          <cell r="C294" t="str">
            <v>PEMBANGUNAN INFRASTRUKTUR PERMUKIMAN KAB. SEMARANG</v>
          </cell>
          <cell r="D294">
            <v>3000000</v>
          </cell>
          <cell r="E294">
            <v>0</v>
          </cell>
          <cell r="F294">
            <v>3000000</v>
          </cell>
          <cell r="G294">
            <v>0</v>
          </cell>
          <cell r="H294">
            <v>0</v>
          </cell>
          <cell r="I294">
            <v>0</v>
          </cell>
          <cell r="J294">
            <v>0</v>
          </cell>
          <cell r="K294">
            <v>0</v>
          </cell>
          <cell r="R294">
            <v>0</v>
          </cell>
          <cell r="U294">
            <v>0</v>
          </cell>
          <cell r="W294">
            <v>0</v>
          </cell>
          <cell r="X294">
            <v>0</v>
          </cell>
          <cell r="AA294">
            <v>0</v>
          </cell>
          <cell r="AC294">
            <v>0</v>
          </cell>
          <cell r="AF294">
            <v>0</v>
          </cell>
          <cell r="AG294">
            <v>0</v>
          </cell>
          <cell r="AH294">
            <v>0</v>
          </cell>
          <cell r="AK294">
            <v>0</v>
          </cell>
          <cell r="AL294">
            <v>0</v>
          </cell>
          <cell r="AO294">
            <v>0</v>
          </cell>
          <cell r="AZ294">
            <v>2412</v>
          </cell>
          <cell r="BA294" t="str">
            <v>Pengaturan, Pembinaan, Pengawasan dan Pelaksanaan Pengembangan Permukiman</v>
          </cell>
        </row>
        <row r="295">
          <cell r="B295">
            <v>5503020</v>
          </cell>
          <cell r="C295" t="str">
            <v>PEMBANGUNAN INFRASTRUKTUR PERMUKIMAN KAB. KENDAL</v>
          </cell>
          <cell r="D295">
            <v>3000000</v>
          </cell>
          <cell r="E295">
            <v>0</v>
          </cell>
          <cell r="F295">
            <v>3000000</v>
          </cell>
          <cell r="G295">
            <v>0</v>
          </cell>
          <cell r="H295">
            <v>0</v>
          </cell>
          <cell r="I295">
            <v>0</v>
          </cell>
          <cell r="J295">
            <v>0</v>
          </cell>
          <cell r="K295">
            <v>0</v>
          </cell>
          <cell r="R295">
            <v>0</v>
          </cell>
          <cell r="U295">
            <v>0</v>
          </cell>
          <cell r="W295">
            <v>0</v>
          </cell>
          <cell r="X295">
            <v>0</v>
          </cell>
          <cell r="AA295">
            <v>0</v>
          </cell>
          <cell r="AC295">
            <v>0</v>
          </cell>
          <cell r="AF295">
            <v>0</v>
          </cell>
          <cell r="AG295">
            <v>0</v>
          </cell>
          <cell r="AH295">
            <v>0</v>
          </cell>
          <cell r="AK295">
            <v>0</v>
          </cell>
          <cell r="AL295">
            <v>0</v>
          </cell>
          <cell r="AO295">
            <v>0</v>
          </cell>
          <cell r="AZ295">
            <v>2412</v>
          </cell>
          <cell r="BA295" t="str">
            <v>Pengaturan, Pembinaan, Pengawasan dan Pelaksanaan Pengembangan Permukiman</v>
          </cell>
        </row>
        <row r="296">
          <cell r="B296">
            <v>5503036</v>
          </cell>
          <cell r="C296" t="str">
            <v>PEMBANGUNAN INFRASTRUKTUR PERMUKIMAN KAB. BATANG</v>
          </cell>
          <cell r="D296">
            <v>3000000</v>
          </cell>
          <cell r="E296">
            <v>0</v>
          </cell>
          <cell r="F296">
            <v>3000000</v>
          </cell>
          <cell r="G296">
            <v>0</v>
          </cell>
          <cell r="H296">
            <v>0</v>
          </cell>
          <cell r="I296">
            <v>0</v>
          </cell>
          <cell r="J296">
            <v>0</v>
          </cell>
          <cell r="K296">
            <v>0</v>
          </cell>
          <cell r="R296">
            <v>0</v>
          </cell>
          <cell r="U296">
            <v>0</v>
          </cell>
          <cell r="W296">
            <v>0</v>
          </cell>
          <cell r="X296">
            <v>0</v>
          </cell>
          <cell r="AA296">
            <v>0</v>
          </cell>
          <cell r="AC296">
            <v>0</v>
          </cell>
          <cell r="AF296">
            <v>0</v>
          </cell>
          <cell r="AG296">
            <v>0</v>
          </cell>
          <cell r="AH296">
            <v>0</v>
          </cell>
          <cell r="AK296">
            <v>0</v>
          </cell>
          <cell r="AL296">
            <v>0</v>
          </cell>
          <cell r="AO296">
            <v>0</v>
          </cell>
          <cell r="AZ296">
            <v>2412</v>
          </cell>
          <cell r="BA296" t="str">
            <v>Pengaturan, Pembinaan, Pengawasan dan Pelaksanaan Pengembangan Permukiman</v>
          </cell>
        </row>
        <row r="297">
          <cell r="B297">
            <v>5503042</v>
          </cell>
          <cell r="C297" t="str">
            <v>PEMBANGUNAN INFRASTRUKTUR PERMUKIMAN KAB. PEKALONGAN</v>
          </cell>
          <cell r="D297">
            <v>3000000</v>
          </cell>
          <cell r="E297">
            <v>0</v>
          </cell>
          <cell r="F297">
            <v>3000000</v>
          </cell>
          <cell r="G297">
            <v>0</v>
          </cell>
          <cell r="H297">
            <v>0</v>
          </cell>
          <cell r="I297">
            <v>0</v>
          </cell>
          <cell r="J297">
            <v>0</v>
          </cell>
          <cell r="K297">
            <v>0</v>
          </cell>
          <cell r="R297">
            <v>0</v>
          </cell>
          <cell r="U297">
            <v>0</v>
          </cell>
          <cell r="W297">
            <v>0</v>
          </cell>
          <cell r="X297">
            <v>0</v>
          </cell>
          <cell r="AA297">
            <v>0</v>
          </cell>
          <cell r="AC297">
            <v>0</v>
          </cell>
          <cell r="AF297">
            <v>0</v>
          </cell>
          <cell r="AG297">
            <v>0</v>
          </cell>
          <cell r="AH297">
            <v>0</v>
          </cell>
          <cell r="AK297">
            <v>0</v>
          </cell>
          <cell r="AL297">
            <v>0</v>
          </cell>
          <cell r="AO297">
            <v>0</v>
          </cell>
          <cell r="AZ297">
            <v>2412</v>
          </cell>
          <cell r="BA297" t="str">
            <v>Pengaturan, Pembinaan, Pengawasan dan Pelaksanaan Pengembangan Permukiman</v>
          </cell>
        </row>
        <row r="298">
          <cell r="B298">
            <v>5503051</v>
          </cell>
          <cell r="C298" t="str">
            <v>PEMBANGUNAN INFRASTRUKTUR PERMUKIMAN KAB. PEMALANG</v>
          </cell>
          <cell r="D298">
            <v>1500000</v>
          </cell>
          <cell r="E298">
            <v>0</v>
          </cell>
          <cell r="F298">
            <v>1500000</v>
          </cell>
          <cell r="G298">
            <v>0</v>
          </cell>
          <cell r="H298">
            <v>0</v>
          </cell>
          <cell r="I298">
            <v>0</v>
          </cell>
          <cell r="J298">
            <v>0</v>
          </cell>
          <cell r="K298">
            <v>0</v>
          </cell>
          <cell r="R298">
            <v>0</v>
          </cell>
          <cell r="U298">
            <v>0</v>
          </cell>
          <cell r="W298">
            <v>0</v>
          </cell>
          <cell r="X298">
            <v>0</v>
          </cell>
          <cell r="AA298">
            <v>0</v>
          </cell>
          <cell r="AC298">
            <v>0</v>
          </cell>
          <cell r="AF298">
            <v>0</v>
          </cell>
          <cell r="AG298">
            <v>0</v>
          </cell>
          <cell r="AH298">
            <v>0</v>
          </cell>
          <cell r="AK298">
            <v>0</v>
          </cell>
          <cell r="AL298">
            <v>0</v>
          </cell>
          <cell r="AO298">
            <v>0</v>
          </cell>
          <cell r="AZ298">
            <v>2412</v>
          </cell>
          <cell r="BA298" t="str">
            <v>Pengaturan, Pembinaan, Pengawasan dan Pelaksanaan Pengembangan Permukiman</v>
          </cell>
        </row>
        <row r="299">
          <cell r="B299">
            <v>5503112</v>
          </cell>
          <cell r="C299" t="str">
            <v>PEMBANGUNAN INFRASTRUKTUR PERMUKIMAN KAB. ACEH JAYA</v>
          </cell>
          <cell r="D299">
            <v>1500000</v>
          </cell>
          <cell r="E299">
            <v>0</v>
          </cell>
          <cell r="F299">
            <v>1500000</v>
          </cell>
          <cell r="G299">
            <v>0</v>
          </cell>
          <cell r="H299">
            <v>0</v>
          </cell>
          <cell r="I299">
            <v>0</v>
          </cell>
          <cell r="J299">
            <v>0</v>
          </cell>
          <cell r="K299">
            <v>0</v>
          </cell>
          <cell r="R299">
            <v>0</v>
          </cell>
          <cell r="U299">
            <v>0</v>
          </cell>
          <cell r="W299">
            <v>0</v>
          </cell>
          <cell r="X299">
            <v>0</v>
          </cell>
          <cell r="AA299">
            <v>0</v>
          </cell>
          <cell r="AC299">
            <v>0</v>
          </cell>
          <cell r="AF299">
            <v>0</v>
          </cell>
          <cell r="AG299">
            <v>0</v>
          </cell>
          <cell r="AH299">
            <v>0</v>
          </cell>
          <cell r="AK299">
            <v>0</v>
          </cell>
          <cell r="AL299">
            <v>0</v>
          </cell>
          <cell r="AO299">
            <v>0</v>
          </cell>
          <cell r="AZ299">
            <v>2412</v>
          </cell>
          <cell r="BA299" t="str">
            <v>Pengaturan, Pembinaan, Pengawasan dan Pelaksanaan Pengembangan Permukiman</v>
          </cell>
        </row>
        <row r="300">
          <cell r="B300">
            <v>5503113</v>
          </cell>
          <cell r="C300" t="str">
            <v>PEMBANGUNAN INFRASTRUKTUR PERMUKIMAN KAB. PIDIE JAYA</v>
          </cell>
          <cell r="D300">
            <v>2250000</v>
          </cell>
          <cell r="E300">
            <v>0</v>
          </cell>
          <cell r="F300">
            <v>2250000</v>
          </cell>
          <cell r="G300">
            <v>0</v>
          </cell>
          <cell r="H300">
            <v>0</v>
          </cell>
          <cell r="I300">
            <v>0</v>
          </cell>
          <cell r="J300">
            <v>0</v>
          </cell>
          <cell r="K300">
            <v>0</v>
          </cell>
          <cell r="R300">
            <v>0</v>
          </cell>
          <cell r="U300">
            <v>0</v>
          </cell>
          <cell r="W300">
            <v>0</v>
          </cell>
          <cell r="X300">
            <v>0</v>
          </cell>
          <cell r="AA300">
            <v>0</v>
          </cell>
          <cell r="AC300">
            <v>0</v>
          </cell>
          <cell r="AF300">
            <v>0</v>
          </cell>
          <cell r="AG300">
            <v>0</v>
          </cell>
          <cell r="AH300">
            <v>0</v>
          </cell>
          <cell r="AK300">
            <v>0</v>
          </cell>
          <cell r="AL300">
            <v>0</v>
          </cell>
          <cell r="AO300">
            <v>0</v>
          </cell>
          <cell r="AZ300">
            <v>2412</v>
          </cell>
          <cell r="BA300" t="str">
            <v>Pengaturan, Pembinaan, Pengawasan dan Pelaksanaan Pengembangan Permukiman</v>
          </cell>
        </row>
        <row r="301">
          <cell r="B301">
            <v>5503116</v>
          </cell>
          <cell r="C301" t="str">
            <v>PEMBANGUNAN INFRASTRUKTUR PERMUKIMAN KAB. EMPAT LAWANG</v>
          </cell>
          <cell r="D301">
            <v>0</v>
          </cell>
          <cell r="E301">
            <v>15200000</v>
          </cell>
          <cell r="F301">
            <v>15200000</v>
          </cell>
          <cell r="G301">
            <v>0</v>
          </cell>
          <cell r="H301">
            <v>0</v>
          </cell>
          <cell r="I301">
            <v>0</v>
          </cell>
          <cell r="J301">
            <v>0</v>
          </cell>
          <cell r="K301">
            <v>0</v>
          </cell>
          <cell r="R301">
            <v>0</v>
          </cell>
          <cell r="U301">
            <v>0</v>
          </cell>
          <cell r="W301">
            <v>0</v>
          </cell>
          <cell r="X301">
            <v>0</v>
          </cell>
          <cell r="AA301">
            <v>0</v>
          </cell>
          <cell r="AC301">
            <v>0</v>
          </cell>
          <cell r="AF301">
            <v>0</v>
          </cell>
          <cell r="AG301">
            <v>0</v>
          </cell>
          <cell r="AH301">
            <v>0</v>
          </cell>
          <cell r="AK301">
            <v>0</v>
          </cell>
          <cell r="AL301">
            <v>0</v>
          </cell>
          <cell r="AO301">
            <v>0</v>
          </cell>
          <cell r="AZ301">
            <v>2412</v>
          </cell>
          <cell r="BA301" t="str">
            <v>Pengaturan, Pembinaan, Pengawasan dan Pelaksanaan Pengembangan Permukiman</v>
          </cell>
        </row>
        <row r="302">
          <cell r="B302">
            <v>5503123</v>
          </cell>
          <cell r="C302" t="str">
            <v>PEMBANGUNAN INFRASTRUKTUR PERMUKIMAN KAB. BOLAANG MONGONDOW UTARA</v>
          </cell>
          <cell r="D302">
            <v>1500000</v>
          </cell>
          <cell r="E302">
            <v>0</v>
          </cell>
          <cell r="F302">
            <v>1500000</v>
          </cell>
          <cell r="G302">
            <v>0</v>
          </cell>
          <cell r="H302">
            <v>0</v>
          </cell>
          <cell r="I302">
            <v>0</v>
          </cell>
          <cell r="J302">
            <v>0</v>
          </cell>
          <cell r="K302">
            <v>0</v>
          </cell>
          <cell r="R302">
            <v>0</v>
          </cell>
          <cell r="U302">
            <v>0</v>
          </cell>
          <cell r="W302">
            <v>0</v>
          </cell>
          <cell r="X302">
            <v>0</v>
          </cell>
          <cell r="AA302">
            <v>0</v>
          </cell>
          <cell r="AC302">
            <v>0</v>
          </cell>
          <cell r="AF302">
            <v>0</v>
          </cell>
          <cell r="AG302">
            <v>0</v>
          </cell>
          <cell r="AH302">
            <v>0</v>
          </cell>
          <cell r="AK302">
            <v>0</v>
          </cell>
          <cell r="AL302">
            <v>0</v>
          </cell>
          <cell r="AO302">
            <v>0</v>
          </cell>
          <cell r="AZ302">
            <v>2412</v>
          </cell>
          <cell r="BA302" t="str">
            <v>Pengaturan, Pembinaan, Pengawasan dan Pelaksanaan Pengembangan Permukiman</v>
          </cell>
        </row>
        <row r="303">
          <cell r="B303">
            <v>5503192</v>
          </cell>
          <cell r="C303" t="str">
            <v>PEMBANGUNAN INFRASTRUKTUR PERMUKIMAN KAB. PACITAN</v>
          </cell>
          <cell r="D303">
            <v>2250000</v>
          </cell>
          <cell r="E303">
            <v>0</v>
          </cell>
          <cell r="F303">
            <v>2250000</v>
          </cell>
          <cell r="G303">
            <v>0</v>
          </cell>
          <cell r="H303">
            <v>0</v>
          </cell>
          <cell r="I303">
            <v>0</v>
          </cell>
          <cell r="J303">
            <v>0</v>
          </cell>
          <cell r="K303">
            <v>0</v>
          </cell>
          <cell r="R303">
            <v>0</v>
          </cell>
          <cell r="U303">
            <v>0</v>
          </cell>
          <cell r="W303">
            <v>0</v>
          </cell>
          <cell r="X303">
            <v>0</v>
          </cell>
          <cell r="AA303">
            <v>0</v>
          </cell>
          <cell r="AC303">
            <v>0</v>
          </cell>
          <cell r="AF303">
            <v>0</v>
          </cell>
          <cell r="AG303">
            <v>0</v>
          </cell>
          <cell r="AH303">
            <v>0</v>
          </cell>
          <cell r="AK303">
            <v>0</v>
          </cell>
          <cell r="AL303">
            <v>0</v>
          </cell>
          <cell r="AO303">
            <v>0</v>
          </cell>
          <cell r="AZ303">
            <v>2412</v>
          </cell>
          <cell r="BA303" t="str">
            <v>Pengaturan, Pembinaan, Pengawasan dan Pelaksanaan Pengembangan Permukiman</v>
          </cell>
        </row>
        <row r="304">
          <cell r="B304">
            <v>5503221</v>
          </cell>
          <cell r="C304" t="str">
            <v>PEMBANGUNAN INFRASTRUKTUR PERMUKIMAN KAB. TULUNGAGUNG</v>
          </cell>
          <cell r="D304">
            <v>2250000</v>
          </cell>
          <cell r="E304">
            <v>0</v>
          </cell>
          <cell r="F304">
            <v>2250000</v>
          </cell>
          <cell r="G304">
            <v>0</v>
          </cell>
          <cell r="H304">
            <v>0</v>
          </cell>
          <cell r="I304">
            <v>0</v>
          </cell>
          <cell r="J304">
            <v>0</v>
          </cell>
          <cell r="K304">
            <v>0</v>
          </cell>
          <cell r="R304">
            <v>0</v>
          </cell>
          <cell r="U304">
            <v>0</v>
          </cell>
          <cell r="W304">
            <v>0</v>
          </cell>
          <cell r="X304">
            <v>0</v>
          </cell>
          <cell r="AA304">
            <v>0</v>
          </cell>
          <cell r="AC304">
            <v>0</v>
          </cell>
          <cell r="AF304">
            <v>0</v>
          </cell>
          <cell r="AG304">
            <v>0</v>
          </cell>
          <cell r="AH304">
            <v>0</v>
          </cell>
          <cell r="AK304">
            <v>0</v>
          </cell>
          <cell r="AL304">
            <v>0</v>
          </cell>
          <cell r="AO304">
            <v>0</v>
          </cell>
          <cell r="AZ304">
            <v>2412</v>
          </cell>
          <cell r="BA304" t="str">
            <v>Pengaturan, Pembinaan, Pengawasan dan Pelaksanaan Pengembangan Permukiman</v>
          </cell>
        </row>
        <row r="305">
          <cell r="B305">
            <v>5503243</v>
          </cell>
          <cell r="C305" t="str">
            <v>PEMBANGUNAN INFRASTRUKTUR PERMUKIMAN KAB. KEDIRI</v>
          </cell>
          <cell r="D305">
            <v>1500000</v>
          </cell>
          <cell r="E305">
            <v>0</v>
          </cell>
          <cell r="F305">
            <v>1500000</v>
          </cell>
          <cell r="G305">
            <v>0</v>
          </cell>
          <cell r="H305">
            <v>0</v>
          </cell>
          <cell r="I305">
            <v>0</v>
          </cell>
          <cell r="J305">
            <v>0</v>
          </cell>
          <cell r="K305">
            <v>0</v>
          </cell>
          <cell r="R305">
            <v>0</v>
          </cell>
          <cell r="U305">
            <v>0</v>
          </cell>
          <cell r="W305">
            <v>0</v>
          </cell>
          <cell r="X305">
            <v>0</v>
          </cell>
          <cell r="AA305">
            <v>0</v>
          </cell>
          <cell r="AC305">
            <v>0</v>
          </cell>
          <cell r="AF305">
            <v>0</v>
          </cell>
          <cell r="AG305">
            <v>0</v>
          </cell>
          <cell r="AH305">
            <v>0</v>
          </cell>
          <cell r="AK305">
            <v>0</v>
          </cell>
          <cell r="AL305">
            <v>0</v>
          </cell>
          <cell r="AO305">
            <v>0</v>
          </cell>
          <cell r="AZ305">
            <v>2412</v>
          </cell>
          <cell r="BA305" t="str">
            <v>Pengaturan, Pembinaan, Pengawasan dan Pelaksanaan Pengembangan Permukiman</v>
          </cell>
        </row>
        <row r="306">
          <cell r="B306">
            <v>5503280</v>
          </cell>
          <cell r="C306" t="str">
            <v>PEMBANGUNAN INFRASTRUKTUR PERMUKIMAN KAB. BANYUWANGI</v>
          </cell>
          <cell r="D306">
            <v>2500000</v>
          </cell>
          <cell r="E306">
            <v>0</v>
          </cell>
          <cell r="F306">
            <v>2500000</v>
          </cell>
          <cell r="G306">
            <v>0</v>
          </cell>
          <cell r="H306">
            <v>0</v>
          </cell>
          <cell r="I306">
            <v>0</v>
          </cell>
          <cell r="J306">
            <v>0</v>
          </cell>
          <cell r="K306">
            <v>0</v>
          </cell>
          <cell r="R306">
            <v>0</v>
          </cell>
          <cell r="U306">
            <v>0</v>
          </cell>
          <cell r="W306">
            <v>0</v>
          </cell>
          <cell r="X306">
            <v>0</v>
          </cell>
          <cell r="AA306">
            <v>0</v>
          </cell>
          <cell r="AC306">
            <v>0</v>
          </cell>
          <cell r="AF306">
            <v>0</v>
          </cell>
          <cell r="AG306">
            <v>0</v>
          </cell>
          <cell r="AH306">
            <v>0</v>
          </cell>
          <cell r="AK306">
            <v>0</v>
          </cell>
          <cell r="AL306">
            <v>0</v>
          </cell>
          <cell r="AO306">
            <v>0</v>
          </cell>
          <cell r="AZ306">
            <v>2412</v>
          </cell>
          <cell r="BA306" t="str">
            <v>Pengaturan, Pembinaan, Pengawasan dan Pelaksanaan Pengembangan Permukiman</v>
          </cell>
        </row>
        <row r="307">
          <cell r="B307">
            <v>5503299</v>
          </cell>
          <cell r="C307" t="str">
            <v>PEMBANGUNAN INFRASTRUKTUR PERMUKIMAN KAB. BONDOWOSO</v>
          </cell>
          <cell r="D307">
            <v>2250000</v>
          </cell>
          <cell r="E307">
            <v>0</v>
          </cell>
          <cell r="F307">
            <v>2250000</v>
          </cell>
          <cell r="G307">
            <v>0</v>
          </cell>
          <cell r="H307">
            <v>0</v>
          </cell>
          <cell r="I307">
            <v>0</v>
          </cell>
          <cell r="J307">
            <v>0</v>
          </cell>
          <cell r="K307">
            <v>0</v>
          </cell>
          <cell r="R307">
            <v>0</v>
          </cell>
          <cell r="U307">
            <v>0</v>
          </cell>
          <cell r="W307">
            <v>0</v>
          </cell>
          <cell r="X307">
            <v>0</v>
          </cell>
          <cell r="AA307">
            <v>0</v>
          </cell>
          <cell r="AC307">
            <v>0</v>
          </cell>
          <cell r="AF307">
            <v>0</v>
          </cell>
          <cell r="AG307">
            <v>0</v>
          </cell>
          <cell r="AH307">
            <v>0</v>
          </cell>
          <cell r="AK307">
            <v>0</v>
          </cell>
          <cell r="AL307">
            <v>0</v>
          </cell>
          <cell r="AO307">
            <v>0</v>
          </cell>
          <cell r="AZ307">
            <v>2412</v>
          </cell>
          <cell r="BA307" t="str">
            <v>Pengaturan, Pembinaan, Pengawasan dan Pelaksanaan Pengembangan Permukiman</v>
          </cell>
        </row>
        <row r="308">
          <cell r="B308">
            <v>5503300</v>
          </cell>
          <cell r="C308" t="str">
            <v>PEMBANGUNAN INFRASTRUKTUR PERMUKIMAN KAB. SITUBONDO</v>
          </cell>
          <cell r="D308">
            <v>3000000</v>
          </cell>
          <cell r="E308">
            <v>0</v>
          </cell>
          <cell r="F308">
            <v>3000000</v>
          </cell>
          <cell r="G308">
            <v>0</v>
          </cell>
          <cell r="H308">
            <v>0</v>
          </cell>
          <cell r="I308">
            <v>0</v>
          </cell>
          <cell r="J308">
            <v>0</v>
          </cell>
          <cell r="K308">
            <v>0</v>
          </cell>
          <cell r="R308">
            <v>0</v>
          </cell>
          <cell r="U308">
            <v>0</v>
          </cell>
          <cell r="W308">
            <v>0</v>
          </cell>
          <cell r="X308">
            <v>0</v>
          </cell>
          <cell r="AA308">
            <v>0</v>
          </cell>
          <cell r="AC308">
            <v>0</v>
          </cell>
          <cell r="AF308">
            <v>0</v>
          </cell>
          <cell r="AG308">
            <v>0</v>
          </cell>
          <cell r="AH308">
            <v>0</v>
          </cell>
          <cell r="AK308">
            <v>0</v>
          </cell>
          <cell r="AL308">
            <v>0</v>
          </cell>
          <cell r="AO308">
            <v>0</v>
          </cell>
          <cell r="AZ308">
            <v>2412</v>
          </cell>
          <cell r="BA308" t="str">
            <v>Pengaturan, Pembinaan, Pengawasan dan Pelaksanaan Pengembangan Permukiman</v>
          </cell>
        </row>
        <row r="309">
          <cell r="B309">
            <v>5503340</v>
          </cell>
          <cell r="C309" t="str">
            <v>PEMBANGUNAN INFRASTRUKTUR PERMUKIMAN KAB. MOJOKERTO</v>
          </cell>
          <cell r="D309">
            <v>2250000</v>
          </cell>
          <cell r="E309">
            <v>0</v>
          </cell>
          <cell r="F309">
            <v>2250000</v>
          </cell>
          <cell r="G309">
            <v>0</v>
          </cell>
          <cell r="H309">
            <v>0</v>
          </cell>
          <cell r="I309">
            <v>0</v>
          </cell>
          <cell r="J309">
            <v>0</v>
          </cell>
          <cell r="K309">
            <v>0</v>
          </cell>
          <cell r="R309">
            <v>0</v>
          </cell>
          <cell r="U309">
            <v>0</v>
          </cell>
          <cell r="W309">
            <v>0</v>
          </cell>
          <cell r="X309">
            <v>0</v>
          </cell>
          <cell r="AA309">
            <v>0</v>
          </cell>
          <cell r="AC309">
            <v>0</v>
          </cell>
          <cell r="AF309">
            <v>0</v>
          </cell>
          <cell r="AG309">
            <v>0</v>
          </cell>
          <cell r="AH309">
            <v>0</v>
          </cell>
          <cell r="AK309">
            <v>0</v>
          </cell>
          <cell r="AL309">
            <v>0</v>
          </cell>
          <cell r="AO309">
            <v>0</v>
          </cell>
          <cell r="AZ309">
            <v>2412</v>
          </cell>
          <cell r="BA309" t="str">
            <v>Pengaturan, Pembinaan, Pengawasan dan Pelaksanaan Pengembangan Permukiman</v>
          </cell>
        </row>
        <row r="310">
          <cell r="B310">
            <v>5503356</v>
          </cell>
          <cell r="C310" t="str">
            <v>PEMBANGUNAN INFRASTRUKTUR PERMUKIMAN KAB. JOMBANG</v>
          </cell>
          <cell r="D310">
            <v>2250000</v>
          </cell>
          <cell r="E310">
            <v>0</v>
          </cell>
          <cell r="F310">
            <v>2250000</v>
          </cell>
          <cell r="G310">
            <v>0</v>
          </cell>
          <cell r="H310">
            <v>0</v>
          </cell>
          <cell r="I310">
            <v>0</v>
          </cell>
          <cell r="J310">
            <v>0</v>
          </cell>
          <cell r="K310">
            <v>0</v>
          </cell>
          <cell r="R310">
            <v>0</v>
          </cell>
          <cell r="U310">
            <v>0</v>
          </cell>
          <cell r="W310">
            <v>0</v>
          </cell>
          <cell r="X310">
            <v>0</v>
          </cell>
          <cell r="AA310">
            <v>0</v>
          </cell>
          <cell r="AC310">
            <v>0</v>
          </cell>
          <cell r="AF310">
            <v>0</v>
          </cell>
          <cell r="AG310">
            <v>0</v>
          </cell>
          <cell r="AH310">
            <v>0</v>
          </cell>
          <cell r="AK310">
            <v>0</v>
          </cell>
          <cell r="AL310">
            <v>0</v>
          </cell>
          <cell r="AO310">
            <v>0</v>
          </cell>
          <cell r="AZ310">
            <v>2412</v>
          </cell>
          <cell r="BA310" t="str">
            <v>Pengaturan, Pembinaan, Pengawasan dan Pelaksanaan Pengembangan Permukiman</v>
          </cell>
        </row>
        <row r="311">
          <cell r="B311">
            <v>5503572</v>
          </cell>
          <cell r="C311" t="str">
            <v>PEMBANGUNAN INFRASTRUKTUR PERMUKIMAN KAB. PANDEGLANG</v>
          </cell>
          <cell r="D311">
            <v>3750000</v>
          </cell>
          <cell r="E311">
            <v>0</v>
          </cell>
          <cell r="F311">
            <v>3750000</v>
          </cell>
          <cell r="G311">
            <v>0</v>
          </cell>
          <cell r="H311">
            <v>0</v>
          </cell>
          <cell r="I311">
            <v>0</v>
          </cell>
          <cell r="J311">
            <v>0</v>
          </cell>
          <cell r="K311">
            <v>0</v>
          </cell>
          <cell r="R311">
            <v>0</v>
          </cell>
          <cell r="U311">
            <v>0</v>
          </cell>
          <cell r="W311">
            <v>0</v>
          </cell>
          <cell r="X311">
            <v>0</v>
          </cell>
          <cell r="AA311">
            <v>0</v>
          </cell>
          <cell r="AC311">
            <v>0</v>
          </cell>
          <cell r="AF311">
            <v>0</v>
          </cell>
          <cell r="AG311">
            <v>0</v>
          </cell>
          <cell r="AH311">
            <v>0</v>
          </cell>
          <cell r="AK311">
            <v>0</v>
          </cell>
          <cell r="AL311">
            <v>0</v>
          </cell>
          <cell r="AO311">
            <v>0</v>
          </cell>
          <cell r="AZ311">
            <v>2412</v>
          </cell>
          <cell r="BA311" t="str">
            <v>Pengaturan, Pembinaan, Pengawasan dan Pelaksanaan Pengembangan Permukiman</v>
          </cell>
        </row>
        <row r="312">
          <cell r="B312">
            <v>5503608</v>
          </cell>
          <cell r="C312" t="str">
            <v>PEMBANGUNAN INFRASTRUKTUR PERMUKIMAN KAB. SERANG</v>
          </cell>
          <cell r="D312">
            <v>1500000</v>
          </cell>
          <cell r="E312">
            <v>0</v>
          </cell>
          <cell r="F312">
            <v>1500000</v>
          </cell>
          <cell r="G312">
            <v>0</v>
          </cell>
          <cell r="H312">
            <v>0</v>
          </cell>
          <cell r="I312">
            <v>0</v>
          </cell>
          <cell r="J312">
            <v>0</v>
          </cell>
          <cell r="K312">
            <v>0</v>
          </cell>
          <cell r="R312">
            <v>0</v>
          </cell>
          <cell r="U312">
            <v>0</v>
          </cell>
          <cell r="W312">
            <v>0</v>
          </cell>
          <cell r="X312">
            <v>0</v>
          </cell>
          <cell r="AA312">
            <v>0</v>
          </cell>
          <cell r="AC312">
            <v>0</v>
          </cell>
          <cell r="AF312">
            <v>0</v>
          </cell>
          <cell r="AG312">
            <v>0</v>
          </cell>
          <cell r="AH312">
            <v>0</v>
          </cell>
          <cell r="AK312">
            <v>0</v>
          </cell>
          <cell r="AL312">
            <v>0</v>
          </cell>
          <cell r="AO312">
            <v>0</v>
          </cell>
          <cell r="AZ312">
            <v>2412</v>
          </cell>
          <cell r="BA312" t="str">
            <v>Pengaturan, Pembinaan, Pengawasan dan Pelaksanaan Pengembangan Permukiman</v>
          </cell>
        </row>
        <row r="313">
          <cell r="B313">
            <v>5503727</v>
          </cell>
          <cell r="C313" t="str">
            <v>PEMBANGUNAN INFRASTRUKTUR PERMUKIMAN KAB. LOMBOK BARAT</v>
          </cell>
          <cell r="D313">
            <v>1500000</v>
          </cell>
          <cell r="E313">
            <v>0</v>
          </cell>
          <cell r="F313">
            <v>1500000</v>
          </cell>
          <cell r="G313">
            <v>500000</v>
          </cell>
          <cell r="H313">
            <v>0</v>
          </cell>
          <cell r="I313">
            <v>500000</v>
          </cell>
          <cell r="J313">
            <v>33.33</v>
          </cell>
          <cell r="K313">
            <v>0</v>
          </cell>
          <cell r="R313">
            <v>0</v>
          </cell>
          <cell r="U313">
            <v>0</v>
          </cell>
          <cell r="W313">
            <v>0</v>
          </cell>
          <cell r="X313">
            <v>0</v>
          </cell>
          <cell r="AA313">
            <v>0</v>
          </cell>
          <cell r="AC313">
            <v>0</v>
          </cell>
          <cell r="AF313">
            <v>0</v>
          </cell>
          <cell r="AG313">
            <v>0</v>
          </cell>
          <cell r="AH313">
            <v>0</v>
          </cell>
          <cell r="AK313">
            <v>0</v>
          </cell>
          <cell r="AL313">
            <v>0</v>
          </cell>
          <cell r="AO313">
            <v>0</v>
          </cell>
          <cell r="AZ313">
            <v>2412</v>
          </cell>
          <cell r="BA313" t="str">
            <v>Pengaturan, Pembinaan, Pengawasan dan Pelaksanaan Pengembangan Permukiman</v>
          </cell>
        </row>
        <row r="314">
          <cell r="B314">
            <v>5503733</v>
          </cell>
          <cell r="C314" t="str">
            <v>PEMBANGUNAN INFRASTRUKTUR PERMUKIMAN KAB. LOMBOK TENGAH</v>
          </cell>
          <cell r="D314">
            <v>2250000</v>
          </cell>
          <cell r="E314">
            <v>0</v>
          </cell>
          <cell r="F314">
            <v>2250000</v>
          </cell>
          <cell r="G314">
            <v>0</v>
          </cell>
          <cell r="H314">
            <v>0</v>
          </cell>
          <cell r="I314">
            <v>0</v>
          </cell>
          <cell r="J314">
            <v>0</v>
          </cell>
          <cell r="K314">
            <v>0</v>
          </cell>
          <cell r="R314">
            <v>0</v>
          </cell>
          <cell r="U314">
            <v>0</v>
          </cell>
          <cell r="W314">
            <v>0</v>
          </cell>
          <cell r="X314">
            <v>0</v>
          </cell>
          <cell r="AA314">
            <v>0</v>
          </cell>
          <cell r="AC314">
            <v>0</v>
          </cell>
          <cell r="AF314">
            <v>0</v>
          </cell>
          <cell r="AG314">
            <v>0</v>
          </cell>
          <cell r="AH314">
            <v>0</v>
          </cell>
          <cell r="AK314">
            <v>0</v>
          </cell>
          <cell r="AL314">
            <v>0</v>
          </cell>
          <cell r="AO314">
            <v>0</v>
          </cell>
          <cell r="AZ314">
            <v>2412</v>
          </cell>
          <cell r="BA314" t="str">
            <v>Pengaturan, Pembinaan, Pengawasan dan Pelaksanaan Pengembangan Permukiman</v>
          </cell>
        </row>
        <row r="315">
          <cell r="B315">
            <v>5503742</v>
          </cell>
          <cell r="C315" t="str">
            <v>PEMBANGUNAN INFRASTRUKTUR PERMUKIMAN KAB. LOMBOK TIMUR</v>
          </cell>
          <cell r="D315">
            <v>2250000</v>
          </cell>
          <cell r="E315">
            <v>0</v>
          </cell>
          <cell r="F315">
            <v>2250000</v>
          </cell>
          <cell r="G315">
            <v>0</v>
          </cell>
          <cell r="H315">
            <v>0</v>
          </cell>
          <cell r="I315">
            <v>0</v>
          </cell>
          <cell r="J315">
            <v>0</v>
          </cell>
          <cell r="K315">
            <v>0</v>
          </cell>
          <cell r="R315">
            <v>0</v>
          </cell>
          <cell r="U315">
            <v>0</v>
          </cell>
          <cell r="W315">
            <v>0</v>
          </cell>
          <cell r="X315">
            <v>0</v>
          </cell>
          <cell r="AA315">
            <v>0</v>
          </cell>
          <cell r="AC315">
            <v>0</v>
          </cell>
          <cell r="AF315">
            <v>0</v>
          </cell>
          <cell r="AG315">
            <v>0</v>
          </cell>
          <cell r="AH315">
            <v>0</v>
          </cell>
          <cell r="AK315">
            <v>0</v>
          </cell>
          <cell r="AL315">
            <v>0</v>
          </cell>
          <cell r="AO315">
            <v>0</v>
          </cell>
          <cell r="AZ315">
            <v>2412</v>
          </cell>
          <cell r="BA315" t="str">
            <v>Pengaturan, Pembinaan, Pengawasan dan Pelaksanaan Pengembangan Permukiman</v>
          </cell>
        </row>
        <row r="316">
          <cell r="B316">
            <v>5503758</v>
          </cell>
          <cell r="C316" t="str">
            <v>PEMBANGUNAN INFRASTRUKTUR PERMUKIMAN KAB. SUMBAWA</v>
          </cell>
          <cell r="D316">
            <v>2250000</v>
          </cell>
          <cell r="E316">
            <v>0</v>
          </cell>
          <cell r="F316">
            <v>2250000</v>
          </cell>
          <cell r="G316">
            <v>0</v>
          </cell>
          <cell r="H316">
            <v>0</v>
          </cell>
          <cell r="I316">
            <v>0</v>
          </cell>
          <cell r="J316">
            <v>0</v>
          </cell>
          <cell r="K316">
            <v>0</v>
          </cell>
          <cell r="R316">
            <v>0</v>
          </cell>
          <cell r="U316">
            <v>0</v>
          </cell>
          <cell r="W316">
            <v>0</v>
          </cell>
          <cell r="X316">
            <v>0</v>
          </cell>
          <cell r="AA316">
            <v>0</v>
          </cell>
          <cell r="AC316">
            <v>0</v>
          </cell>
          <cell r="AF316">
            <v>0</v>
          </cell>
          <cell r="AG316">
            <v>0</v>
          </cell>
          <cell r="AH316">
            <v>0</v>
          </cell>
          <cell r="AK316">
            <v>0</v>
          </cell>
          <cell r="AL316">
            <v>0</v>
          </cell>
          <cell r="AO316">
            <v>0</v>
          </cell>
          <cell r="AZ316">
            <v>2412</v>
          </cell>
          <cell r="BA316" t="str">
            <v>Pengaturan, Pembinaan, Pengawasan dan Pelaksanaan Pengembangan Permukiman</v>
          </cell>
        </row>
        <row r="317">
          <cell r="B317">
            <v>5503830</v>
          </cell>
          <cell r="C317" t="str">
            <v>PEMBANGUNAN INFRASTRUKTUR PERMUKIMAN KAB. KUPANG</v>
          </cell>
          <cell r="D317">
            <v>1500000</v>
          </cell>
          <cell r="E317">
            <v>0</v>
          </cell>
          <cell r="F317">
            <v>1500000</v>
          </cell>
          <cell r="G317">
            <v>0</v>
          </cell>
          <cell r="H317">
            <v>0</v>
          </cell>
          <cell r="I317">
            <v>0</v>
          </cell>
          <cell r="J317">
            <v>0</v>
          </cell>
          <cell r="K317">
            <v>0</v>
          </cell>
          <cell r="R317">
            <v>0</v>
          </cell>
          <cell r="U317">
            <v>0</v>
          </cell>
          <cell r="W317">
            <v>0</v>
          </cell>
          <cell r="X317">
            <v>0</v>
          </cell>
          <cell r="AA317">
            <v>0</v>
          </cell>
          <cell r="AC317">
            <v>0</v>
          </cell>
          <cell r="AF317">
            <v>0</v>
          </cell>
          <cell r="AG317">
            <v>0</v>
          </cell>
          <cell r="AH317">
            <v>0</v>
          </cell>
          <cell r="AK317">
            <v>0</v>
          </cell>
          <cell r="AL317">
            <v>0</v>
          </cell>
          <cell r="AO317">
            <v>0</v>
          </cell>
          <cell r="AZ317">
            <v>2412</v>
          </cell>
          <cell r="BA317" t="str">
            <v>Pengaturan, Pembinaan, Pengawasan dan Pelaksanaan Pengembangan Permukiman</v>
          </cell>
        </row>
        <row r="318">
          <cell r="B318">
            <v>5503877</v>
          </cell>
          <cell r="C318" t="str">
            <v>PEMBANGUNAN INFRASTRUKTUR PERMUKIMAN KAB. ALOR</v>
          </cell>
          <cell r="D318">
            <v>1500000</v>
          </cell>
          <cell r="E318">
            <v>0</v>
          </cell>
          <cell r="F318">
            <v>1500000</v>
          </cell>
          <cell r="G318">
            <v>0</v>
          </cell>
          <cell r="H318">
            <v>0</v>
          </cell>
          <cell r="I318">
            <v>0</v>
          </cell>
          <cell r="J318">
            <v>0</v>
          </cell>
          <cell r="K318">
            <v>0</v>
          </cell>
          <cell r="R318">
            <v>0</v>
          </cell>
          <cell r="U318">
            <v>0</v>
          </cell>
          <cell r="W318">
            <v>0</v>
          </cell>
          <cell r="X318">
            <v>0</v>
          </cell>
          <cell r="AA318">
            <v>0</v>
          </cell>
          <cell r="AC318">
            <v>0</v>
          </cell>
          <cell r="AF318">
            <v>0</v>
          </cell>
          <cell r="AG318">
            <v>0</v>
          </cell>
          <cell r="AH318">
            <v>0</v>
          </cell>
          <cell r="AK318">
            <v>0</v>
          </cell>
          <cell r="AL318">
            <v>0</v>
          </cell>
          <cell r="AO318">
            <v>0</v>
          </cell>
          <cell r="AZ318">
            <v>2412</v>
          </cell>
          <cell r="BA318" t="str">
            <v>Pengaturan, Pembinaan, Pengawasan dan Pelaksanaan Pengembangan Permukiman</v>
          </cell>
        </row>
        <row r="319">
          <cell r="B319">
            <v>5503883</v>
          </cell>
          <cell r="C319" t="str">
            <v>PEMBANGUNAN INFRASTRUKTUR PERMUKIMAN KAB. LEMBATA</v>
          </cell>
          <cell r="D319">
            <v>1500000</v>
          </cell>
          <cell r="E319">
            <v>0</v>
          </cell>
          <cell r="F319">
            <v>1500000</v>
          </cell>
          <cell r="G319">
            <v>0</v>
          </cell>
          <cell r="H319">
            <v>0</v>
          </cell>
          <cell r="I319">
            <v>0</v>
          </cell>
          <cell r="J319">
            <v>0</v>
          </cell>
          <cell r="K319">
            <v>0</v>
          </cell>
          <cell r="R319">
            <v>0</v>
          </cell>
          <cell r="U319">
            <v>0</v>
          </cell>
          <cell r="W319">
            <v>0</v>
          </cell>
          <cell r="X319">
            <v>0</v>
          </cell>
          <cell r="AA319">
            <v>0</v>
          </cell>
          <cell r="AC319">
            <v>0</v>
          </cell>
          <cell r="AF319">
            <v>0</v>
          </cell>
          <cell r="AG319">
            <v>0</v>
          </cell>
          <cell r="AH319">
            <v>0</v>
          </cell>
          <cell r="AK319">
            <v>0</v>
          </cell>
          <cell r="AL319">
            <v>0</v>
          </cell>
          <cell r="AO319">
            <v>0</v>
          </cell>
          <cell r="AZ319">
            <v>2412</v>
          </cell>
          <cell r="BA319" t="str">
            <v>Pengaturan, Pembinaan, Pengawasan dan Pelaksanaan Pengembangan Permukiman</v>
          </cell>
        </row>
        <row r="320">
          <cell r="B320">
            <v>5503892</v>
          </cell>
          <cell r="C320" t="str">
            <v>PEMBANGUNAN INFRASTRUKTUR PERMUKIMAN KAB. FLORES TIMUR</v>
          </cell>
          <cell r="D320">
            <v>3000000</v>
          </cell>
          <cell r="E320">
            <v>0</v>
          </cell>
          <cell r="F320">
            <v>3000000</v>
          </cell>
          <cell r="G320">
            <v>0</v>
          </cell>
          <cell r="H320">
            <v>0</v>
          </cell>
          <cell r="I320">
            <v>0</v>
          </cell>
          <cell r="J320">
            <v>0</v>
          </cell>
          <cell r="K320">
            <v>0</v>
          </cell>
          <cell r="R320">
            <v>0</v>
          </cell>
          <cell r="U320">
            <v>0</v>
          </cell>
          <cell r="W320">
            <v>0</v>
          </cell>
          <cell r="X320">
            <v>0</v>
          </cell>
          <cell r="AA320">
            <v>0</v>
          </cell>
          <cell r="AC320">
            <v>0</v>
          </cell>
          <cell r="AF320">
            <v>0</v>
          </cell>
          <cell r="AG320">
            <v>0</v>
          </cell>
          <cell r="AH320">
            <v>0</v>
          </cell>
          <cell r="AK320">
            <v>0</v>
          </cell>
          <cell r="AL320">
            <v>0</v>
          </cell>
          <cell r="AO320">
            <v>0</v>
          </cell>
          <cell r="AZ320">
            <v>2412</v>
          </cell>
          <cell r="BA320" t="str">
            <v>Pengaturan, Pembinaan, Pengawasan dan Pelaksanaan Pengembangan Permukiman</v>
          </cell>
        </row>
        <row r="321">
          <cell r="B321">
            <v>5503903</v>
          </cell>
          <cell r="C321" t="str">
            <v>PEMBANGUNAN INFRASTRUKTUR PERMUKIMAN KAB. SIKKA</v>
          </cell>
          <cell r="D321">
            <v>3000000</v>
          </cell>
          <cell r="E321">
            <v>0</v>
          </cell>
          <cell r="F321">
            <v>3000000</v>
          </cell>
          <cell r="G321">
            <v>0</v>
          </cell>
          <cell r="H321">
            <v>0</v>
          </cell>
          <cell r="I321">
            <v>0</v>
          </cell>
          <cell r="J321">
            <v>0</v>
          </cell>
          <cell r="K321">
            <v>0</v>
          </cell>
          <cell r="R321">
            <v>0</v>
          </cell>
          <cell r="U321">
            <v>0</v>
          </cell>
          <cell r="W321">
            <v>0</v>
          </cell>
          <cell r="X321">
            <v>0</v>
          </cell>
          <cell r="AA321">
            <v>0</v>
          </cell>
          <cell r="AC321">
            <v>0</v>
          </cell>
          <cell r="AF321">
            <v>0</v>
          </cell>
          <cell r="AG321">
            <v>0</v>
          </cell>
          <cell r="AH321">
            <v>0</v>
          </cell>
          <cell r="AK321">
            <v>0</v>
          </cell>
          <cell r="AL321">
            <v>0</v>
          </cell>
          <cell r="AO321">
            <v>0</v>
          </cell>
          <cell r="AZ321">
            <v>2412</v>
          </cell>
          <cell r="BA321" t="str">
            <v>Pengaturan, Pembinaan, Pengawasan dan Pelaksanaan Pengembangan Permukiman</v>
          </cell>
        </row>
        <row r="322">
          <cell r="B322">
            <v>5503928</v>
          </cell>
          <cell r="C322" t="str">
            <v>PEMBANGUNAN INFRASTRUKTUR PERMUKIMAN KAB. NGADA</v>
          </cell>
          <cell r="D322">
            <v>1500000</v>
          </cell>
          <cell r="E322">
            <v>0</v>
          </cell>
          <cell r="F322">
            <v>1500000</v>
          </cell>
          <cell r="G322">
            <v>0</v>
          </cell>
          <cell r="H322">
            <v>0</v>
          </cell>
          <cell r="I322">
            <v>0</v>
          </cell>
          <cell r="J322">
            <v>0</v>
          </cell>
          <cell r="K322">
            <v>0</v>
          </cell>
          <cell r="R322">
            <v>0</v>
          </cell>
          <cell r="U322">
            <v>0</v>
          </cell>
          <cell r="W322">
            <v>0</v>
          </cell>
          <cell r="X322">
            <v>0</v>
          </cell>
          <cell r="AA322">
            <v>0</v>
          </cell>
          <cell r="AC322">
            <v>0</v>
          </cell>
          <cell r="AF322">
            <v>0</v>
          </cell>
          <cell r="AG322">
            <v>0</v>
          </cell>
          <cell r="AH322">
            <v>0</v>
          </cell>
          <cell r="AK322">
            <v>0</v>
          </cell>
          <cell r="AL322">
            <v>0</v>
          </cell>
          <cell r="AO322">
            <v>0</v>
          </cell>
          <cell r="AZ322">
            <v>2412</v>
          </cell>
          <cell r="BA322" t="str">
            <v>Pengaturan, Pembinaan, Pengawasan dan Pelaksanaan Pengembangan Permukiman</v>
          </cell>
        </row>
        <row r="323">
          <cell r="B323">
            <v>5504016</v>
          </cell>
          <cell r="C323" t="str">
            <v>PEMBANGUNAN INFRASTRUKTUR PERMUKIMAN KAB. SANGGAU</v>
          </cell>
          <cell r="D323">
            <v>3000000</v>
          </cell>
          <cell r="E323">
            <v>0</v>
          </cell>
          <cell r="F323">
            <v>3000000</v>
          </cell>
          <cell r="G323">
            <v>0</v>
          </cell>
          <cell r="H323">
            <v>0</v>
          </cell>
          <cell r="I323">
            <v>0</v>
          </cell>
          <cell r="J323">
            <v>0</v>
          </cell>
          <cell r="K323">
            <v>0</v>
          </cell>
          <cell r="R323">
            <v>0</v>
          </cell>
          <cell r="U323">
            <v>0</v>
          </cell>
          <cell r="W323">
            <v>0</v>
          </cell>
          <cell r="X323">
            <v>0</v>
          </cell>
          <cell r="AA323">
            <v>0</v>
          </cell>
          <cell r="AC323">
            <v>0</v>
          </cell>
          <cell r="AF323">
            <v>0</v>
          </cell>
          <cell r="AG323">
            <v>0</v>
          </cell>
          <cell r="AH323">
            <v>0</v>
          </cell>
          <cell r="AK323">
            <v>0</v>
          </cell>
          <cell r="AL323">
            <v>0</v>
          </cell>
          <cell r="AO323">
            <v>0</v>
          </cell>
          <cell r="AZ323">
            <v>2412</v>
          </cell>
          <cell r="BA323" t="str">
            <v>Pengaturan, Pembinaan, Pengawasan dan Pelaksanaan Pengembangan Permukiman</v>
          </cell>
        </row>
        <row r="324">
          <cell r="B324">
            <v>5504022</v>
          </cell>
          <cell r="C324" t="str">
            <v>PEMBANGUNAN INFRASTRUKTUR PERMUKIMAN KAB. KETAPANG</v>
          </cell>
          <cell r="D324">
            <v>2250000</v>
          </cell>
          <cell r="E324">
            <v>0</v>
          </cell>
          <cell r="F324">
            <v>2250000</v>
          </cell>
          <cell r="G324">
            <v>0</v>
          </cell>
          <cell r="H324">
            <v>0</v>
          </cell>
          <cell r="I324">
            <v>0</v>
          </cell>
          <cell r="J324">
            <v>0</v>
          </cell>
          <cell r="K324">
            <v>0</v>
          </cell>
          <cell r="R324">
            <v>0</v>
          </cell>
          <cell r="U324">
            <v>0</v>
          </cell>
          <cell r="W324">
            <v>0</v>
          </cell>
          <cell r="X324">
            <v>0</v>
          </cell>
          <cell r="AA324">
            <v>0</v>
          </cell>
          <cell r="AC324">
            <v>0</v>
          </cell>
          <cell r="AF324">
            <v>0</v>
          </cell>
          <cell r="AG324">
            <v>0</v>
          </cell>
          <cell r="AH324">
            <v>0</v>
          </cell>
          <cell r="AK324">
            <v>0</v>
          </cell>
          <cell r="AL324">
            <v>0</v>
          </cell>
          <cell r="AO324">
            <v>0</v>
          </cell>
          <cell r="AZ324">
            <v>2412</v>
          </cell>
          <cell r="BA324" t="str">
            <v>Pengaturan, Pembinaan, Pengawasan dan Pelaksanaan Pengembangan Permukiman</v>
          </cell>
        </row>
        <row r="325">
          <cell r="B325">
            <v>5504031</v>
          </cell>
          <cell r="C325" t="str">
            <v>PEMBANGUNAN INFRASTRUKTUR PERMUKIMAN KAB. SINTANG</v>
          </cell>
          <cell r="D325">
            <v>3000000</v>
          </cell>
          <cell r="E325">
            <v>0</v>
          </cell>
          <cell r="F325">
            <v>3000000</v>
          </cell>
          <cell r="G325">
            <v>0</v>
          </cell>
          <cell r="H325">
            <v>0</v>
          </cell>
          <cell r="I325">
            <v>0</v>
          </cell>
          <cell r="J325">
            <v>0</v>
          </cell>
          <cell r="K325">
            <v>0</v>
          </cell>
          <cell r="R325">
            <v>0</v>
          </cell>
          <cell r="U325">
            <v>0</v>
          </cell>
          <cell r="W325">
            <v>0</v>
          </cell>
          <cell r="X325">
            <v>0</v>
          </cell>
          <cell r="AA325">
            <v>0</v>
          </cell>
          <cell r="AC325">
            <v>0</v>
          </cell>
          <cell r="AF325">
            <v>0</v>
          </cell>
          <cell r="AG325">
            <v>0</v>
          </cell>
          <cell r="AH325">
            <v>0</v>
          </cell>
          <cell r="AK325">
            <v>0</v>
          </cell>
          <cell r="AL325">
            <v>0</v>
          </cell>
          <cell r="AO325">
            <v>0</v>
          </cell>
          <cell r="AZ325">
            <v>2412</v>
          </cell>
          <cell r="BA325" t="str">
            <v>Pengaturan, Pembinaan, Pengawasan dan Pelaksanaan Pengembangan Permukiman</v>
          </cell>
        </row>
        <row r="326">
          <cell r="B326">
            <v>5504047</v>
          </cell>
          <cell r="C326" t="str">
            <v>PEMBANGUNAN INFRASTRUKTUR PERMUKIMAN KAB. KAPUAS HULU</v>
          </cell>
          <cell r="D326">
            <v>2250000</v>
          </cell>
          <cell r="E326">
            <v>0</v>
          </cell>
          <cell r="F326">
            <v>2250000</v>
          </cell>
          <cell r="G326">
            <v>0</v>
          </cell>
          <cell r="H326">
            <v>0</v>
          </cell>
          <cell r="I326">
            <v>0</v>
          </cell>
          <cell r="J326">
            <v>0</v>
          </cell>
          <cell r="K326">
            <v>0</v>
          </cell>
          <cell r="R326">
            <v>0</v>
          </cell>
          <cell r="U326">
            <v>0</v>
          </cell>
          <cell r="W326">
            <v>0</v>
          </cell>
          <cell r="X326">
            <v>0</v>
          </cell>
          <cell r="AA326">
            <v>0</v>
          </cell>
          <cell r="AC326">
            <v>0</v>
          </cell>
          <cell r="AF326">
            <v>0</v>
          </cell>
          <cell r="AG326">
            <v>0</v>
          </cell>
          <cell r="AH326">
            <v>0</v>
          </cell>
          <cell r="AK326">
            <v>0</v>
          </cell>
          <cell r="AL326">
            <v>0</v>
          </cell>
          <cell r="AO326">
            <v>0</v>
          </cell>
          <cell r="AZ326">
            <v>2412</v>
          </cell>
          <cell r="BA326" t="str">
            <v>Pengaturan, Pembinaan, Pengawasan dan Pelaksanaan Pengembangan Permukiman</v>
          </cell>
        </row>
        <row r="327">
          <cell r="B327">
            <v>5504181</v>
          </cell>
          <cell r="C327" t="str">
            <v>PEMBANGUNAN INFRASTRUKTUR PERMUKIMAN KAB. KATINGAN</v>
          </cell>
          <cell r="D327">
            <v>3000000</v>
          </cell>
          <cell r="E327">
            <v>0</v>
          </cell>
          <cell r="F327">
            <v>3000000</v>
          </cell>
          <cell r="G327">
            <v>0</v>
          </cell>
          <cell r="H327">
            <v>0</v>
          </cell>
          <cell r="I327">
            <v>0</v>
          </cell>
          <cell r="J327">
            <v>0</v>
          </cell>
          <cell r="K327">
            <v>0</v>
          </cell>
          <cell r="R327">
            <v>0</v>
          </cell>
          <cell r="U327">
            <v>0</v>
          </cell>
          <cell r="W327">
            <v>0</v>
          </cell>
          <cell r="X327">
            <v>0</v>
          </cell>
          <cell r="AA327">
            <v>0</v>
          </cell>
          <cell r="AC327">
            <v>0</v>
          </cell>
          <cell r="AF327">
            <v>0</v>
          </cell>
          <cell r="AG327">
            <v>0</v>
          </cell>
          <cell r="AH327">
            <v>0</v>
          </cell>
          <cell r="AK327">
            <v>0</v>
          </cell>
          <cell r="AL327">
            <v>0</v>
          </cell>
          <cell r="AO327">
            <v>0</v>
          </cell>
          <cell r="AZ327">
            <v>2412</v>
          </cell>
          <cell r="BA327" t="str">
            <v>Pengaturan, Pembinaan, Pengawasan dan Pelaksanaan Pengembangan Permukiman</v>
          </cell>
        </row>
        <row r="328">
          <cell r="B328">
            <v>5504248</v>
          </cell>
          <cell r="C328" t="str">
            <v>PEMBANGUNAN INFRASTRUKTUR PERMUKIMAN KAB. TANAH LAUT</v>
          </cell>
          <cell r="D328">
            <v>1500000</v>
          </cell>
          <cell r="E328">
            <v>0</v>
          </cell>
          <cell r="F328">
            <v>1500000</v>
          </cell>
          <cell r="G328">
            <v>0</v>
          </cell>
          <cell r="H328">
            <v>0</v>
          </cell>
          <cell r="I328">
            <v>0</v>
          </cell>
          <cell r="J328">
            <v>0</v>
          </cell>
          <cell r="K328">
            <v>0</v>
          </cell>
          <cell r="R328">
            <v>0</v>
          </cell>
          <cell r="U328">
            <v>0</v>
          </cell>
          <cell r="W328">
            <v>0</v>
          </cell>
          <cell r="X328">
            <v>0</v>
          </cell>
          <cell r="AA328">
            <v>0</v>
          </cell>
          <cell r="AC328">
            <v>0</v>
          </cell>
          <cell r="AF328">
            <v>0</v>
          </cell>
          <cell r="AG328">
            <v>0</v>
          </cell>
          <cell r="AH328">
            <v>0</v>
          </cell>
          <cell r="AK328">
            <v>0</v>
          </cell>
          <cell r="AL328">
            <v>0</v>
          </cell>
          <cell r="AO328">
            <v>0</v>
          </cell>
          <cell r="AZ328">
            <v>2412</v>
          </cell>
          <cell r="BA328" t="str">
            <v>Pengaturan, Pembinaan, Pengawasan dan Pelaksanaan Pengembangan Permukiman</v>
          </cell>
        </row>
        <row r="329">
          <cell r="B329">
            <v>5504254</v>
          </cell>
          <cell r="C329" t="str">
            <v>PEMBANGUNAN INFRASTRUKTUR PERMUKIMAN KAB. KOTA BARU</v>
          </cell>
          <cell r="D329">
            <v>2250000</v>
          </cell>
          <cell r="E329">
            <v>0</v>
          </cell>
          <cell r="F329">
            <v>2250000</v>
          </cell>
          <cell r="G329">
            <v>0</v>
          </cell>
          <cell r="H329">
            <v>0</v>
          </cell>
          <cell r="I329">
            <v>0</v>
          </cell>
          <cell r="J329">
            <v>0</v>
          </cell>
          <cell r="K329">
            <v>0</v>
          </cell>
          <cell r="R329">
            <v>0</v>
          </cell>
          <cell r="U329">
            <v>0</v>
          </cell>
          <cell r="W329">
            <v>0</v>
          </cell>
          <cell r="X329">
            <v>0</v>
          </cell>
          <cell r="AA329">
            <v>0</v>
          </cell>
          <cell r="AC329">
            <v>0</v>
          </cell>
          <cell r="AF329">
            <v>0</v>
          </cell>
          <cell r="AG329">
            <v>0</v>
          </cell>
          <cell r="AH329">
            <v>0</v>
          </cell>
          <cell r="AK329">
            <v>0</v>
          </cell>
          <cell r="AL329">
            <v>0</v>
          </cell>
          <cell r="AO329">
            <v>0</v>
          </cell>
          <cell r="AZ329">
            <v>2412</v>
          </cell>
          <cell r="BA329" t="str">
            <v>Pengaturan, Pembinaan, Pengawasan dan Pelaksanaan Pengembangan Permukiman</v>
          </cell>
        </row>
        <row r="330">
          <cell r="B330">
            <v>5504291</v>
          </cell>
          <cell r="C330" t="str">
            <v>PEMBANGUNAN INFRASTRUKTUR PERMUKIMAN KAB. HULU SUNGAI SELATAN</v>
          </cell>
          <cell r="D330">
            <v>2250000</v>
          </cell>
          <cell r="E330">
            <v>0</v>
          </cell>
          <cell r="F330">
            <v>2250000</v>
          </cell>
          <cell r="G330">
            <v>0</v>
          </cell>
          <cell r="H330">
            <v>0</v>
          </cell>
          <cell r="I330">
            <v>0</v>
          </cell>
          <cell r="J330">
            <v>0</v>
          </cell>
          <cell r="K330">
            <v>0</v>
          </cell>
          <cell r="R330">
            <v>0</v>
          </cell>
          <cell r="U330">
            <v>0</v>
          </cell>
          <cell r="W330">
            <v>0</v>
          </cell>
          <cell r="X330">
            <v>0</v>
          </cell>
          <cell r="AA330">
            <v>0</v>
          </cell>
          <cell r="AC330">
            <v>0</v>
          </cell>
          <cell r="AF330">
            <v>0</v>
          </cell>
          <cell r="AG330">
            <v>0</v>
          </cell>
          <cell r="AH330">
            <v>0</v>
          </cell>
          <cell r="AK330">
            <v>0</v>
          </cell>
          <cell r="AL330">
            <v>0</v>
          </cell>
          <cell r="AO330">
            <v>0</v>
          </cell>
          <cell r="AZ330">
            <v>2412</v>
          </cell>
          <cell r="BA330" t="str">
            <v>Pengaturan, Pembinaan, Pengawasan dan Pelaksanaan Pengembangan Permukiman</v>
          </cell>
        </row>
        <row r="331">
          <cell r="B331">
            <v>5504311</v>
          </cell>
          <cell r="C331" t="str">
            <v>PEMBANGUNAN INFRASTRUKTUR PERMUKIMAN KAB. HULU SUNGAI UTARA</v>
          </cell>
          <cell r="D331">
            <v>2250000</v>
          </cell>
          <cell r="E331">
            <v>0</v>
          </cell>
          <cell r="F331">
            <v>2250000</v>
          </cell>
          <cell r="G331">
            <v>0</v>
          </cell>
          <cell r="H331">
            <v>0</v>
          </cell>
          <cell r="I331">
            <v>0</v>
          </cell>
          <cell r="J331">
            <v>0</v>
          </cell>
          <cell r="K331">
            <v>0</v>
          </cell>
          <cell r="R331">
            <v>0</v>
          </cell>
          <cell r="U331">
            <v>0</v>
          </cell>
          <cell r="W331">
            <v>0</v>
          </cell>
          <cell r="X331">
            <v>0</v>
          </cell>
          <cell r="AA331">
            <v>0</v>
          </cell>
          <cell r="AC331">
            <v>0</v>
          </cell>
          <cell r="AF331">
            <v>0</v>
          </cell>
          <cell r="AG331">
            <v>0</v>
          </cell>
          <cell r="AH331">
            <v>0</v>
          </cell>
          <cell r="AK331">
            <v>0</v>
          </cell>
          <cell r="AL331">
            <v>0</v>
          </cell>
          <cell r="AO331">
            <v>0</v>
          </cell>
          <cell r="AZ331">
            <v>2412</v>
          </cell>
          <cell r="BA331" t="str">
            <v>Pengaturan, Pembinaan, Pengawasan dan Pelaksanaan Pengembangan Permukiman</v>
          </cell>
        </row>
        <row r="332">
          <cell r="B332">
            <v>5504382</v>
          </cell>
          <cell r="C332" t="str">
            <v>PEMBANGUNAN INFRASTRUKTUR PERMUKIMAN KAB. KUTAI BARAT</v>
          </cell>
          <cell r="D332">
            <v>2250000</v>
          </cell>
          <cell r="E332">
            <v>0</v>
          </cell>
          <cell r="F332">
            <v>2250000</v>
          </cell>
          <cell r="G332">
            <v>0</v>
          </cell>
          <cell r="H332">
            <v>0</v>
          </cell>
          <cell r="I332">
            <v>0</v>
          </cell>
          <cell r="J332">
            <v>0</v>
          </cell>
          <cell r="K332">
            <v>0</v>
          </cell>
          <cell r="R332">
            <v>0</v>
          </cell>
          <cell r="U332">
            <v>0</v>
          </cell>
          <cell r="W332">
            <v>0</v>
          </cell>
          <cell r="X332">
            <v>0</v>
          </cell>
          <cell r="AA332">
            <v>0</v>
          </cell>
          <cell r="AC332">
            <v>0</v>
          </cell>
          <cell r="AF332">
            <v>0</v>
          </cell>
          <cell r="AG332">
            <v>0</v>
          </cell>
          <cell r="AH332">
            <v>0</v>
          </cell>
          <cell r="AK332">
            <v>0</v>
          </cell>
          <cell r="AL332">
            <v>0</v>
          </cell>
          <cell r="AO332">
            <v>0</v>
          </cell>
          <cell r="AZ332">
            <v>2412</v>
          </cell>
          <cell r="BA332" t="str">
            <v>Pengaturan, Pembinaan, Pengawasan dan Pelaksanaan Pengembangan Permukiman</v>
          </cell>
        </row>
        <row r="333">
          <cell r="B333">
            <v>5504402</v>
          </cell>
          <cell r="C333" t="str">
            <v>PEMBANGUNAN INFRASTRUKTUR PERMUKIMAN KAB. KUTAI TIMUR</v>
          </cell>
          <cell r="D333">
            <v>2250000</v>
          </cell>
          <cell r="E333">
            <v>0</v>
          </cell>
          <cell r="F333">
            <v>2250000</v>
          </cell>
          <cell r="G333">
            <v>0</v>
          </cell>
          <cell r="H333">
            <v>0</v>
          </cell>
          <cell r="I333">
            <v>0</v>
          </cell>
          <cell r="J333">
            <v>0</v>
          </cell>
          <cell r="K333">
            <v>0</v>
          </cell>
          <cell r="R333">
            <v>0</v>
          </cell>
          <cell r="U333">
            <v>0</v>
          </cell>
          <cell r="W333">
            <v>0</v>
          </cell>
          <cell r="X333">
            <v>0</v>
          </cell>
          <cell r="AA333">
            <v>0</v>
          </cell>
          <cell r="AC333">
            <v>0</v>
          </cell>
          <cell r="AF333">
            <v>0</v>
          </cell>
          <cell r="AG333">
            <v>0</v>
          </cell>
          <cell r="AH333">
            <v>0</v>
          </cell>
          <cell r="AK333">
            <v>0</v>
          </cell>
          <cell r="AL333">
            <v>0</v>
          </cell>
          <cell r="AO333">
            <v>0</v>
          </cell>
          <cell r="AZ333">
            <v>2412</v>
          </cell>
          <cell r="BA333" t="str">
            <v>Pengaturan, Pembinaan, Pengawasan dan Pelaksanaan Pengembangan Permukiman</v>
          </cell>
        </row>
        <row r="334">
          <cell r="B334">
            <v>5504506</v>
          </cell>
          <cell r="C334" t="str">
            <v>PEMBANGUNAN INFRASTRUKTUR PERMUKIMAN KAB. BOLAANG MONGONDOW</v>
          </cell>
          <cell r="D334">
            <v>1500000</v>
          </cell>
          <cell r="E334">
            <v>0</v>
          </cell>
          <cell r="F334">
            <v>1500000</v>
          </cell>
          <cell r="G334">
            <v>0</v>
          </cell>
          <cell r="H334">
            <v>0</v>
          </cell>
          <cell r="I334">
            <v>0</v>
          </cell>
          <cell r="J334">
            <v>0</v>
          </cell>
          <cell r="K334">
            <v>0</v>
          </cell>
          <cell r="R334">
            <v>0</v>
          </cell>
          <cell r="U334">
            <v>0</v>
          </cell>
          <cell r="W334">
            <v>0</v>
          </cell>
          <cell r="X334">
            <v>0</v>
          </cell>
          <cell r="AA334">
            <v>0</v>
          </cell>
          <cell r="AC334">
            <v>0</v>
          </cell>
          <cell r="AF334">
            <v>0</v>
          </cell>
          <cell r="AG334">
            <v>0</v>
          </cell>
          <cell r="AH334">
            <v>0</v>
          </cell>
          <cell r="AK334">
            <v>0</v>
          </cell>
          <cell r="AL334">
            <v>0</v>
          </cell>
          <cell r="AO334">
            <v>0</v>
          </cell>
          <cell r="AZ334">
            <v>2412</v>
          </cell>
          <cell r="BA334" t="str">
            <v>Pengaturan, Pembinaan, Pengawasan dan Pelaksanaan Pengembangan Permukiman</v>
          </cell>
        </row>
        <row r="335">
          <cell r="B335">
            <v>5504512</v>
          </cell>
          <cell r="C335" t="str">
            <v>PEMBANGUNAN INFRASTRUKTUR PERMUKIMAN KAB. MINAHASA</v>
          </cell>
          <cell r="D335">
            <v>3000000</v>
          </cell>
          <cell r="E335">
            <v>0</v>
          </cell>
          <cell r="F335">
            <v>3000000</v>
          </cell>
          <cell r="G335">
            <v>0</v>
          </cell>
          <cell r="H335">
            <v>0</v>
          </cell>
          <cell r="I335">
            <v>0</v>
          </cell>
          <cell r="J335">
            <v>0</v>
          </cell>
          <cell r="K335">
            <v>0</v>
          </cell>
          <cell r="R335">
            <v>0</v>
          </cell>
          <cell r="U335">
            <v>0</v>
          </cell>
          <cell r="W335">
            <v>0</v>
          </cell>
          <cell r="X335">
            <v>0</v>
          </cell>
          <cell r="AA335">
            <v>0</v>
          </cell>
          <cell r="AC335">
            <v>0</v>
          </cell>
          <cell r="AF335">
            <v>0</v>
          </cell>
          <cell r="AG335">
            <v>0</v>
          </cell>
          <cell r="AH335">
            <v>0</v>
          </cell>
          <cell r="AK335">
            <v>0</v>
          </cell>
          <cell r="AL335">
            <v>0</v>
          </cell>
          <cell r="AO335">
            <v>0</v>
          </cell>
          <cell r="AZ335">
            <v>2412</v>
          </cell>
          <cell r="BA335" t="str">
            <v>Pengaturan, Pembinaan, Pengawasan dan Pelaksanaan Pengembangan Permukiman</v>
          </cell>
        </row>
        <row r="336">
          <cell r="B336">
            <v>5504543</v>
          </cell>
          <cell r="C336" t="str">
            <v>PEMBANGUNAN INFRASTRUKTUR PERMUKIMAN KAB. MINAHASA SELATAN</v>
          </cell>
          <cell r="D336">
            <v>2250000</v>
          </cell>
          <cell r="E336">
            <v>0</v>
          </cell>
          <cell r="F336">
            <v>2250000</v>
          </cell>
          <cell r="G336">
            <v>0</v>
          </cell>
          <cell r="H336">
            <v>0</v>
          </cell>
          <cell r="I336">
            <v>0</v>
          </cell>
          <cell r="J336">
            <v>0</v>
          </cell>
          <cell r="K336">
            <v>0</v>
          </cell>
          <cell r="R336">
            <v>0</v>
          </cell>
          <cell r="U336">
            <v>0</v>
          </cell>
          <cell r="W336">
            <v>0</v>
          </cell>
          <cell r="X336">
            <v>0</v>
          </cell>
          <cell r="AA336">
            <v>0</v>
          </cell>
          <cell r="AC336">
            <v>0</v>
          </cell>
          <cell r="AF336">
            <v>0</v>
          </cell>
          <cell r="AG336">
            <v>0</v>
          </cell>
          <cell r="AH336">
            <v>0</v>
          </cell>
          <cell r="AK336">
            <v>0</v>
          </cell>
          <cell r="AL336">
            <v>0</v>
          </cell>
          <cell r="AO336">
            <v>0</v>
          </cell>
          <cell r="AZ336">
            <v>2412</v>
          </cell>
          <cell r="BA336" t="str">
            <v>Pengaturan, Pembinaan, Pengawasan dan Pelaksanaan Pengembangan Permukiman</v>
          </cell>
        </row>
        <row r="337">
          <cell r="B337">
            <v>5504599</v>
          </cell>
          <cell r="C337" t="str">
            <v>PEMBANGUNAN INFRASTRUKTUR PERMUKIMAN KAB. BANGGAI KEPULAUHAN</v>
          </cell>
          <cell r="D337">
            <v>2250000</v>
          </cell>
          <cell r="E337">
            <v>0</v>
          </cell>
          <cell r="F337">
            <v>2250000</v>
          </cell>
          <cell r="G337">
            <v>0</v>
          </cell>
          <cell r="H337">
            <v>0</v>
          </cell>
          <cell r="I337">
            <v>0</v>
          </cell>
          <cell r="J337">
            <v>0</v>
          </cell>
          <cell r="K337">
            <v>0</v>
          </cell>
          <cell r="R337">
            <v>0</v>
          </cell>
          <cell r="U337">
            <v>0</v>
          </cell>
          <cell r="W337">
            <v>0</v>
          </cell>
          <cell r="X337">
            <v>0</v>
          </cell>
          <cell r="AA337">
            <v>0</v>
          </cell>
          <cell r="AC337">
            <v>0</v>
          </cell>
          <cell r="AF337">
            <v>0</v>
          </cell>
          <cell r="AG337">
            <v>0</v>
          </cell>
          <cell r="AH337">
            <v>0</v>
          </cell>
          <cell r="AK337">
            <v>0</v>
          </cell>
          <cell r="AL337">
            <v>0</v>
          </cell>
          <cell r="AO337">
            <v>0</v>
          </cell>
          <cell r="AZ337">
            <v>2412</v>
          </cell>
          <cell r="BA337" t="str">
            <v>Pengaturan, Pembinaan, Pengawasan dan Pelaksanaan Pengembangan Permukiman</v>
          </cell>
        </row>
        <row r="338">
          <cell r="B338">
            <v>5504619</v>
          </cell>
          <cell r="C338" t="str">
            <v>PEMBANGUNAN INFRASTRUKTUR PERMUKIMAN KAB. MOROWALI</v>
          </cell>
          <cell r="D338">
            <v>2250000</v>
          </cell>
          <cell r="E338">
            <v>0</v>
          </cell>
          <cell r="F338">
            <v>2250000</v>
          </cell>
          <cell r="G338">
            <v>0</v>
          </cell>
          <cell r="H338">
            <v>0</v>
          </cell>
          <cell r="I338">
            <v>0</v>
          </cell>
          <cell r="J338">
            <v>0</v>
          </cell>
          <cell r="K338">
            <v>0</v>
          </cell>
          <cell r="R338">
            <v>0</v>
          </cell>
          <cell r="U338">
            <v>0</v>
          </cell>
          <cell r="W338">
            <v>0</v>
          </cell>
          <cell r="X338">
            <v>0</v>
          </cell>
          <cell r="AA338">
            <v>0</v>
          </cell>
          <cell r="AC338">
            <v>0</v>
          </cell>
          <cell r="AF338">
            <v>0</v>
          </cell>
          <cell r="AG338">
            <v>0</v>
          </cell>
          <cell r="AH338">
            <v>0</v>
          </cell>
          <cell r="AK338">
            <v>0</v>
          </cell>
          <cell r="AL338">
            <v>0</v>
          </cell>
          <cell r="AO338">
            <v>0</v>
          </cell>
          <cell r="AZ338">
            <v>2412</v>
          </cell>
          <cell r="BA338" t="str">
            <v>Pengaturan, Pembinaan, Pengawasan dan Pelaksanaan Pengembangan Permukiman</v>
          </cell>
        </row>
        <row r="339">
          <cell r="B339">
            <v>5504693</v>
          </cell>
          <cell r="C339" t="str">
            <v>PEMBANGUNAN INFRASTRUKTUR PERMUKIMAN KAB. SELAYAR</v>
          </cell>
          <cell r="D339">
            <v>1500000</v>
          </cell>
          <cell r="E339">
            <v>0</v>
          </cell>
          <cell r="F339">
            <v>1500000</v>
          </cell>
          <cell r="G339">
            <v>0</v>
          </cell>
          <cell r="H339">
            <v>0</v>
          </cell>
          <cell r="I339">
            <v>0</v>
          </cell>
          <cell r="J339">
            <v>0</v>
          </cell>
          <cell r="K339">
            <v>0</v>
          </cell>
          <cell r="R339">
            <v>0</v>
          </cell>
          <cell r="U339">
            <v>0</v>
          </cell>
          <cell r="W339">
            <v>0</v>
          </cell>
          <cell r="X339">
            <v>0</v>
          </cell>
          <cell r="AA339">
            <v>0</v>
          </cell>
          <cell r="AC339">
            <v>0</v>
          </cell>
          <cell r="AF339">
            <v>0</v>
          </cell>
          <cell r="AG339">
            <v>0</v>
          </cell>
          <cell r="AH339">
            <v>0</v>
          </cell>
          <cell r="AK339">
            <v>0</v>
          </cell>
          <cell r="AL339">
            <v>0</v>
          </cell>
          <cell r="AO339">
            <v>0</v>
          </cell>
          <cell r="AZ339">
            <v>2412</v>
          </cell>
          <cell r="BA339" t="str">
            <v>Pengaturan, Pembinaan, Pengawasan dan Pelaksanaan Pengembangan Permukiman</v>
          </cell>
        </row>
        <row r="340">
          <cell r="B340">
            <v>5504713</v>
          </cell>
          <cell r="C340" t="str">
            <v>PEMBANGUNAN INFRASTRUKTUR PERMUKIMAN KAB. BULUKUMBA</v>
          </cell>
          <cell r="D340">
            <v>3000000</v>
          </cell>
          <cell r="E340">
            <v>0</v>
          </cell>
          <cell r="F340">
            <v>3000000</v>
          </cell>
          <cell r="G340">
            <v>0</v>
          </cell>
          <cell r="H340">
            <v>0</v>
          </cell>
          <cell r="I340">
            <v>0</v>
          </cell>
          <cell r="J340">
            <v>0</v>
          </cell>
          <cell r="K340">
            <v>0</v>
          </cell>
          <cell r="R340">
            <v>0</v>
          </cell>
          <cell r="U340">
            <v>0</v>
          </cell>
          <cell r="W340">
            <v>0</v>
          </cell>
          <cell r="X340">
            <v>0</v>
          </cell>
          <cell r="AA340">
            <v>0</v>
          </cell>
          <cell r="AC340">
            <v>0</v>
          </cell>
          <cell r="AF340">
            <v>0</v>
          </cell>
          <cell r="AG340">
            <v>0</v>
          </cell>
          <cell r="AH340">
            <v>0</v>
          </cell>
          <cell r="AK340">
            <v>0</v>
          </cell>
          <cell r="AL340">
            <v>0</v>
          </cell>
          <cell r="AO340">
            <v>0</v>
          </cell>
          <cell r="AZ340">
            <v>2412</v>
          </cell>
          <cell r="BA340" t="str">
            <v>Pengaturan, Pembinaan, Pengawasan dan Pelaksanaan Pengembangan Permukiman</v>
          </cell>
        </row>
        <row r="341">
          <cell r="B341">
            <v>5504775</v>
          </cell>
          <cell r="C341" t="str">
            <v>PEMBANGUNAN INFRASTRUKTUR PERMUKIMAN KAB. PANGKAJENE KEPULAUAN</v>
          </cell>
          <cell r="D341">
            <v>2250000</v>
          </cell>
          <cell r="E341">
            <v>0</v>
          </cell>
          <cell r="F341">
            <v>2250000</v>
          </cell>
          <cell r="G341">
            <v>0</v>
          </cell>
          <cell r="H341">
            <v>0</v>
          </cell>
          <cell r="I341">
            <v>0</v>
          </cell>
          <cell r="J341">
            <v>0</v>
          </cell>
          <cell r="K341">
            <v>0</v>
          </cell>
          <cell r="R341">
            <v>0</v>
          </cell>
          <cell r="U341">
            <v>0</v>
          </cell>
          <cell r="W341">
            <v>0</v>
          </cell>
          <cell r="X341">
            <v>0</v>
          </cell>
          <cell r="AA341">
            <v>0</v>
          </cell>
          <cell r="AC341">
            <v>0</v>
          </cell>
          <cell r="AF341">
            <v>0</v>
          </cell>
          <cell r="AG341">
            <v>0</v>
          </cell>
          <cell r="AH341">
            <v>0</v>
          </cell>
          <cell r="AK341">
            <v>0</v>
          </cell>
          <cell r="AL341">
            <v>0</v>
          </cell>
          <cell r="AO341">
            <v>0</v>
          </cell>
          <cell r="AZ341">
            <v>2412</v>
          </cell>
          <cell r="BA341" t="str">
            <v>Pengaturan, Pembinaan, Pengawasan dan Pelaksanaan Pengembangan Permukiman</v>
          </cell>
        </row>
        <row r="342">
          <cell r="B342">
            <v>5504781</v>
          </cell>
          <cell r="C342" t="str">
            <v>PEMBANGUNAN INFRASTRUKTUR PERMUKIMAN KAB. BARRU</v>
          </cell>
          <cell r="D342">
            <v>1500000</v>
          </cell>
          <cell r="E342">
            <v>0</v>
          </cell>
          <cell r="F342">
            <v>1500000</v>
          </cell>
          <cell r="G342">
            <v>0</v>
          </cell>
          <cell r="H342">
            <v>0</v>
          </cell>
          <cell r="I342">
            <v>0</v>
          </cell>
          <cell r="J342">
            <v>0</v>
          </cell>
          <cell r="K342">
            <v>0</v>
          </cell>
          <cell r="R342">
            <v>0</v>
          </cell>
          <cell r="U342">
            <v>0</v>
          </cell>
          <cell r="W342">
            <v>0</v>
          </cell>
          <cell r="X342">
            <v>0</v>
          </cell>
          <cell r="AA342">
            <v>0</v>
          </cell>
          <cell r="AC342">
            <v>0</v>
          </cell>
          <cell r="AF342">
            <v>0</v>
          </cell>
          <cell r="AG342">
            <v>0</v>
          </cell>
          <cell r="AH342">
            <v>0</v>
          </cell>
          <cell r="AK342">
            <v>0</v>
          </cell>
          <cell r="AL342">
            <v>0</v>
          </cell>
          <cell r="AO342">
            <v>0</v>
          </cell>
          <cell r="AZ342">
            <v>2412</v>
          </cell>
          <cell r="BA342" t="str">
            <v>Pengaturan, Pembinaan, Pengawasan dan Pelaksanaan Pengembangan Permukiman</v>
          </cell>
        </row>
        <row r="343">
          <cell r="B343">
            <v>5504793</v>
          </cell>
          <cell r="C343" t="str">
            <v>PEMBANGUNAN INFRASTRUKTUR PERMUKIMAN KAB. BONE</v>
          </cell>
          <cell r="D343">
            <v>3000000</v>
          </cell>
          <cell r="E343">
            <v>0</v>
          </cell>
          <cell r="F343">
            <v>3000000</v>
          </cell>
          <cell r="G343">
            <v>0</v>
          </cell>
          <cell r="H343">
            <v>0</v>
          </cell>
          <cell r="I343">
            <v>0</v>
          </cell>
          <cell r="J343">
            <v>0</v>
          </cell>
          <cell r="K343">
            <v>0</v>
          </cell>
          <cell r="R343">
            <v>0</v>
          </cell>
          <cell r="U343">
            <v>0</v>
          </cell>
          <cell r="W343">
            <v>0</v>
          </cell>
          <cell r="X343">
            <v>0</v>
          </cell>
          <cell r="AA343">
            <v>0</v>
          </cell>
          <cell r="AC343">
            <v>0</v>
          </cell>
          <cell r="AF343">
            <v>0</v>
          </cell>
          <cell r="AG343">
            <v>0</v>
          </cell>
          <cell r="AH343">
            <v>0</v>
          </cell>
          <cell r="AK343">
            <v>0</v>
          </cell>
          <cell r="AL343">
            <v>0</v>
          </cell>
          <cell r="AO343">
            <v>0</v>
          </cell>
          <cell r="AZ343">
            <v>2412</v>
          </cell>
          <cell r="BA343" t="str">
            <v>Pengaturan, Pembinaan, Pengawasan dan Pelaksanaan Pengembangan Permukiman</v>
          </cell>
        </row>
        <row r="344">
          <cell r="B344">
            <v>5504832</v>
          </cell>
          <cell r="C344" t="str">
            <v>PEMBANGUNAN INFRASTRUKTUR PERMUKIMAN KAB. PINRANG</v>
          </cell>
          <cell r="D344">
            <v>2250000</v>
          </cell>
          <cell r="E344">
            <v>0</v>
          </cell>
          <cell r="F344">
            <v>2250000</v>
          </cell>
          <cell r="G344">
            <v>0</v>
          </cell>
          <cell r="H344">
            <v>0</v>
          </cell>
          <cell r="I344">
            <v>0</v>
          </cell>
          <cell r="J344">
            <v>0</v>
          </cell>
          <cell r="K344">
            <v>0</v>
          </cell>
          <cell r="R344">
            <v>0</v>
          </cell>
          <cell r="U344">
            <v>0</v>
          </cell>
          <cell r="W344">
            <v>0</v>
          </cell>
          <cell r="X344">
            <v>0</v>
          </cell>
          <cell r="AA344">
            <v>0</v>
          </cell>
          <cell r="AC344">
            <v>0</v>
          </cell>
          <cell r="AF344">
            <v>0</v>
          </cell>
          <cell r="AG344">
            <v>0</v>
          </cell>
          <cell r="AH344">
            <v>0</v>
          </cell>
          <cell r="AK344">
            <v>0</v>
          </cell>
          <cell r="AL344">
            <v>0</v>
          </cell>
          <cell r="AO344">
            <v>0</v>
          </cell>
          <cell r="AZ344">
            <v>2412</v>
          </cell>
          <cell r="BA344" t="str">
            <v>Pengaturan, Pembinaan, Pengawasan dan Pelaksanaan Pengembangan Permukiman</v>
          </cell>
        </row>
        <row r="345">
          <cell r="B345">
            <v>5504841</v>
          </cell>
          <cell r="C345" t="str">
            <v>PEMBANGUNAN INFRASTRUKTUR PERMUKIMAN KAB. ENREKANG</v>
          </cell>
          <cell r="D345">
            <v>2250000</v>
          </cell>
          <cell r="E345">
            <v>0</v>
          </cell>
          <cell r="F345">
            <v>2250000</v>
          </cell>
          <cell r="G345">
            <v>0</v>
          </cell>
          <cell r="H345">
            <v>0</v>
          </cell>
          <cell r="I345">
            <v>0</v>
          </cell>
          <cell r="J345">
            <v>0</v>
          </cell>
          <cell r="K345">
            <v>0</v>
          </cell>
          <cell r="R345">
            <v>0</v>
          </cell>
          <cell r="U345">
            <v>0</v>
          </cell>
          <cell r="W345">
            <v>0</v>
          </cell>
          <cell r="X345">
            <v>0</v>
          </cell>
          <cell r="AA345">
            <v>0</v>
          </cell>
          <cell r="AC345">
            <v>0</v>
          </cell>
          <cell r="AF345">
            <v>0</v>
          </cell>
          <cell r="AG345">
            <v>0</v>
          </cell>
          <cell r="AH345">
            <v>0</v>
          </cell>
          <cell r="AK345">
            <v>0</v>
          </cell>
          <cell r="AL345">
            <v>0</v>
          </cell>
          <cell r="AO345">
            <v>0</v>
          </cell>
          <cell r="AZ345">
            <v>2412</v>
          </cell>
          <cell r="BA345" t="str">
            <v>Pengaturan, Pembinaan, Pengawasan dan Pelaksanaan Pengembangan Permukiman</v>
          </cell>
        </row>
        <row r="346">
          <cell r="B346">
            <v>5504872</v>
          </cell>
          <cell r="C346" t="str">
            <v>PEMBANGUNAN INFRASTRUKTUR PERMUKIMAN KAB. LUWU UTARA</v>
          </cell>
          <cell r="D346">
            <v>2250000</v>
          </cell>
          <cell r="E346">
            <v>0</v>
          </cell>
          <cell r="F346">
            <v>2250000</v>
          </cell>
          <cell r="G346">
            <v>0</v>
          </cell>
          <cell r="H346">
            <v>0</v>
          </cell>
          <cell r="I346">
            <v>0</v>
          </cell>
          <cell r="J346">
            <v>0</v>
          </cell>
          <cell r="K346">
            <v>0</v>
          </cell>
          <cell r="R346">
            <v>0</v>
          </cell>
          <cell r="U346">
            <v>0</v>
          </cell>
          <cell r="W346">
            <v>0</v>
          </cell>
          <cell r="X346">
            <v>0</v>
          </cell>
          <cell r="AA346">
            <v>0</v>
          </cell>
          <cell r="AC346">
            <v>0</v>
          </cell>
          <cell r="AF346">
            <v>0</v>
          </cell>
          <cell r="AG346">
            <v>0</v>
          </cell>
          <cell r="AH346">
            <v>0</v>
          </cell>
          <cell r="AK346">
            <v>0</v>
          </cell>
          <cell r="AL346">
            <v>0</v>
          </cell>
          <cell r="AO346">
            <v>0</v>
          </cell>
          <cell r="AZ346">
            <v>2412</v>
          </cell>
          <cell r="BA346" t="str">
            <v>Pengaturan, Pembinaan, Pengawasan dan Pelaksanaan Pengembangan Permukiman</v>
          </cell>
        </row>
        <row r="347">
          <cell r="B347">
            <v>5504888</v>
          </cell>
          <cell r="C347" t="str">
            <v>PEMBANGUNAN INFRASTRUKTUR PERMUKIMAN KAB. LUWU TIMUR</v>
          </cell>
          <cell r="D347">
            <v>2250000</v>
          </cell>
          <cell r="E347">
            <v>0</v>
          </cell>
          <cell r="F347">
            <v>2250000</v>
          </cell>
          <cell r="G347">
            <v>0</v>
          </cell>
          <cell r="H347">
            <v>0</v>
          </cell>
          <cell r="I347">
            <v>0</v>
          </cell>
          <cell r="J347">
            <v>0</v>
          </cell>
          <cell r="K347">
            <v>0</v>
          </cell>
          <cell r="R347">
            <v>0</v>
          </cell>
          <cell r="U347">
            <v>0</v>
          </cell>
          <cell r="W347">
            <v>0</v>
          </cell>
          <cell r="X347">
            <v>0</v>
          </cell>
          <cell r="AA347">
            <v>0</v>
          </cell>
          <cell r="AC347">
            <v>0</v>
          </cell>
          <cell r="AF347">
            <v>0</v>
          </cell>
          <cell r="AG347">
            <v>0</v>
          </cell>
          <cell r="AH347">
            <v>0</v>
          </cell>
          <cell r="AK347">
            <v>0</v>
          </cell>
          <cell r="AL347">
            <v>0</v>
          </cell>
          <cell r="AO347">
            <v>0</v>
          </cell>
          <cell r="AZ347">
            <v>2412</v>
          </cell>
          <cell r="BA347" t="str">
            <v>Pengaturan, Pembinaan, Pengawasan dan Pelaksanaan Pengembangan Permukiman</v>
          </cell>
        </row>
        <row r="348">
          <cell r="B348">
            <v>5505033</v>
          </cell>
          <cell r="C348" t="str">
            <v>PEMBANGUNAN INFRASTRUKTUR PERMUKIMAN KAB. GORONTALO</v>
          </cell>
          <cell r="D348">
            <v>2250000</v>
          </cell>
          <cell r="E348">
            <v>0</v>
          </cell>
          <cell r="F348">
            <v>2250000</v>
          </cell>
          <cell r="G348">
            <v>0</v>
          </cell>
          <cell r="H348">
            <v>0</v>
          </cell>
          <cell r="I348">
            <v>0</v>
          </cell>
          <cell r="J348">
            <v>0</v>
          </cell>
          <cell r="K348">
            <v>0</v>
          </cell>
          <cell r="R348">
            <v>0</v>
          </cell>
          <cell r="U348">
            <v>0</v>
          </cell>
          <cell r="W348">
            <v>0</v>
          </cell>
          <cell r="X348">
            <v>0</v>
          </cell>
          <cell r="AA348">
            <v>0</v>
          </cell>
          <cell r="AC348">
            <v>0</v>
          </cell>
          <cell r="AF348">
            <v>0</v>
          </cell>
          <cell r="AG348">
            <v>0</v>
          </cell>
          <cell r="AH348">
            <v>0</v>
          </cell>
          <cell r="AK348">
            <v>0</v>
          </cell>
          <cell r="AL348">
            <v>0</v>
          </cell>
          <cell r="AO348">
            <v>0</v>
          </cell>
          <cell r="AZ348">
            <v>2412</v>
          </cell>
          <cell r="BA348" t="str">
            <v>Pengaturan, Pembinaan, Pengawasan dan Pelaksanaan Pengembangan Permukiman</v>
          </cell>
        </row>
        <row r="349">
          <cell r="B349">
            <v>5505042</v>
          </cell>
          <cell r="C349" t="str">
            <v>PEMBANGUNAN INFRASTRUKTUR PERMUKIMAN KAB. POHUWATO</v>
          </cell>
          <cell r="D349">
            <v>2250000</v>
          </cell>
          <cell r="E349">
            <v>0</v>
          </cell>
          <cell r="F349">
            <v>2250000</v>
          </cell>
          <cell r="G349">
            <v>0</v>
          </cell>
          <cell r="H349">
            <v>0</v>
          </cell>
          <cell r="I349">
            <v>0</v>
          </cell>
          <cell r="J349">
            <v>0</v>
          </cell>
          <cell r="K349">
            <v>0</v>
          </cell>
          <cell r="R349">
            <v>0</v>
          </cell>
          <cell r="U349">
            <v>0</v>
          </cell>
          <cell r="W349">
            <v>0</v>
          </cell>
          <cell r="X349">
            <v>0</v>
          </cell>
          <cell r="AA349">
            <v>0</v>
          </cell>
          <cell r="AC349">
            <v>0</v>
          </cell>
          <cell r="AF349">
            <v>0</v>
          </cell>
          <cell r="AG349">
            <v>0</v>
          </cell>
          <cell r="AH349">
            <v>0</v>
          </cell>
          <cell r="AK349">
            <v>0</v>
          </cell>
          <cell r="AL349">
            <v>0</v>
          </cell>
          <cell r="AO349">
            <v>0</v>
          </cell>
          <cell r="AZ349">
            <v>2412</v>
          </cell>
          <cell r="BA349" t="str">
            <v>Pengaturan, Pembinaan, Pengawasan dan Pelaksanaan Pengembangan Permukiman</v>
          </cell>
        </row>
        <row r="350">
          <cell r="B350">
            <v>5505058</v>
          </cell>
          <cell r="C350" t="str">
            <v>PEMBANGUNAN INFRASTRUKTUR PERMUKIMAN KAB. BONE BOLANGO</v>
          </cell>
          <cell r="D350">
            <v>2250000</v>
          </cell>
          <cell r="E350">
            <v>0</v>
          </cell>
          <cell r="F350">
            <v>2250000</v>
          </cell>
          <cell r="G350">
            <v>0</v>
          </cell>
          <cell r="H350">
            <v>0</v>
          </cell>
          <cell r="I350">
            <v>0</v>
          </cell>
          <cell r="J350">
            <v>0</v>
          </cell>
          <cell r="K350">
            <v>0</v>
          </cell>
          <cell r="R350">
            <v>0</v>
          </cell>
          <cell r="U350">
            <v>0</v>
          </cell>
          <cell r="W350">
            <v>0</v>
          </cell>
          <cell r="X350">
            <v>0</v>
          </cell>
          <cell r="AA350">
            <v>0</v>
          </cell>
          <cell r="AC350">
            <v>0</v>
          </cell>
          <cell r="AF350">
            <v>0</v>
          </cell>
          <cell r="AG350">
            <v>0</v>
          </cell>
          <cell r="AH350">
            <v>0</v>
          </cell>
          <cell r="AK350">
            <v>0</v>
          </cell>
          <cell r="AL350">
            <v>0</v>
          </cell>
          <cell r="AO350">
            <v>0</v>
          </cell>
          <cell r="AZ350">
            <v>2412</v>
          </cell>
          <cell r="BA350" t="str">
            <v>Pengaturan, Pembinaan, Pengawasan dan Pelaksanaan Pengembangan Permukiman</v>
          </cell>
        </row>
        <row r="351">
          <cell r="B351">
            <v>5505089</v>
          </cell>
          <cell r="C351" t="str">
            <v>PEMBANGUNAN INFRASTRUKTUR PERMUKIMAN KAB. POLEWALI MANDAR</v>
          </cell>
          <cell r="D351">
            <v>3000000</v>
          </cell>
          <cell r="E351">
            <v>0</v>
          </cell>
          <cell r="F351">
            <v>3000000</v>
          </cell>
          <cell r="G351">
            <v>0</v>
          </cell>
          <cell r="H351">
            <v>0</v>
          </cell>
          <cell r="I351">
            <v>0</v>
          </cell>
          <cell r="J351">
            <v>0</v>
          </cell>
          <cell r="K351">
            <v>0</v>
          </cell>
          <cell r="R351">
            <v>0</v>
          </cell>
          <cell r="U351">
            <v>0</v>
          </cell>
          <cell r="W351">
            <v>0</v>
          </cell>
          <cell r="X351">
            <v>0</v>
          </cell>
          <cell r="AA351">
            <v>0</v>
          </cell>
          <cell r="AC351">
            <v>0</v>
          </cell>
          <cell r="AF351">
            <v>0</v>
          </cell>
          <cell r="AG351">
            <v>0</v>
          </cell>
          <cell r="AH351">
            <v>0</v>
          </cell>
          <cell r="AK351">
            <v>0</v>
          </cell>
          <cell r="AL351">
            <v>0</v>
          </cell>
          <cell r="AO351">
            <v>0</v>
          </cell>
          <cell r="AZ351">
            <v>2412</v>
          </cell>
          <cell r="BA351" t="str">
            <v>Pengaturan, Pembinaan, Pengawasan dan Pelaksanaan Pengembangan Permukiman</v>
          </cell>
        </row>
        <row r="352">
          <cell r="B352">
            <v>5505095</v>
          </cell>
          <cell r="C352" t="str">
            <v>PEMBANGUNAN INFRASTRUKTUR PERMUKIMAN KAB. MAMASA</v>
          </cell>
          <cell r="D352">
            <v>2250000</v>
          </cell>
          <cell r="E352">
            <v>0</v>
          </cell>
          <cell r="F352">
            <v>2250000</v>
          </cell>
          <cell r="G352">
            <v>0</v>
          </cell>
          <cell r="H352">
            <v>0</v>
          </cell>
          <cell r="I352">
            <v>0</v>
          </cell>
          <cell r="J352">
            <v>0</v>
          </cell>
          <cell r="K352">
            <v>0</v>
          </cell>
          <cell r="R352">
            <v>0</v>
          </cell>
          <cell r="U352">
            <v>0</v>
          </cell>
          <cell r="W352">
            <v>0</v>
          </cell>
          <cell r="X352">
            <v>0</v>
          </cell>
          <cell r="AA352">
            <v>0</v>
          </cell>
          <cell r="AC352">
            <v>0</v>
          </cell>
          <cell r="AF352">
            <v>0</v>
          </cell>
          <cell r="AG352">
            <v>0</v>
          </cell>
          <cell r="AH352">
            <v>0</v>
          </cell>
          <cell r="AK352">
            <v>0</v>
          </cell>
          <cell r="AL352">
            <v>0</v>
          </cell>
          <cell r="AO352">
            <v>0</v>
          </cell>
          <cell r="AZ352">
            <v>2412</v>
          </cell>
          <cell r="BA352" t="str">
            <v>Pengaturan, Pembinaan, Pengawasan dan Pelaksanaan Pengembangan Permukiman</v>
          </cell>
        </row>
        <row r="353">
          <cell r="B353">
            <v>5505121</v>
          </cell>
          <cell r="C353" t="str">
            <v>PEMBANGUNAN INFRASTRUKTUR PERMUKIMAN KAB. MALUKU TENGGARA BARAT</v>
          </cell>
          <cell r="D353">
            <v>2250000</v>
          </cell>
          <cell r="E353">
            <v>0</v>
          </cell>
          <cell r="F353">
            <v>2250000</v>
          </cell>
          <cell r="G353">
            <v>0</v>
          </cell>
          <cell r="H353">
            <v>0</v>
          </cell>
          <cell r="I353">
            <v>0</v>
          </cell>
          <cell r="J353">
            <v>0</v>
          </cell>
          <cell r="K353">
            <v>0</v>
          </cell>
          <cell r="R353">
            <v>0</v>
          </cell>
          <cell r="U353">
            <v>0</v>
          </cell>
          <cell r="W353">
            <v>0</v>
          </cell>
          <cell r="X353">
            <v>0</v>
          </cell>
          <cell r="AA353">
            <v>0</v>
          </cell>
          <cell r="AC353">
            <v>0</v>
          </cell>
          <cell r="AF353">
            <v>0</v>
          </cell>
          <cell r="AG353">
            <v>0</v>
          </cell>
          <cell r="AH353">
            <v>0</v>
          </cell>
          <cell r="AK353">
            <v>0</v>
          </cell>
          <cell r="AL353">
            <v>0</v>
          </cell>
          <cell r="AO353">
            <v>0</v>
          </cell>
          <cell r="AZ353">
            <v>2412</v>
          </cell>
          <cell r="BA353" t="str">
            <v>Pengaturan, Pembinaan, Pengawasan dan Pelaksanaan Pengembangan Permukiman</v>
          </cell>
        </row>
        <row r="354">
          <cell r="B354">
            <v>5505146</v>
          </cell>
          <cell r="C354" t="str">
            <v>PEMBANGUNAN INFRASTRUKTUR PERMUKIMAN KAB. MALUKU TENGAH</v>
          </cell>
          <cell r="D354">
            <v>2250000</v>
          </cell>
          <cell r="E354">
            <v>0</v>
          </cell>
          <cell r="F354">
            <v>2250000</v>
          </cell>
          <cell r="G354">
            <v>0</v>
          </cell>
          <cell r="H354">
            <v>0</v>
          </cell>
          <cell r="I354">
            <v>0</v>
          </cell>
          <cell r="J354">
            <v>0</v>
          </cell>
          <cell r="K354">
            <v>0</v>
          </cell>
          <cell r="R354">
            <v>0</v>
          </cell>
          <cell r="U354">
            <v>0</v>
          </cell>
          <cell r="W354">
            <v>0</v>
          </cell>
          <cell r="X354">
            <v>0</v>
          </cell>
          <cell r="AA354">
            <v>0</v>
          </cell>
          <cell r="AC354">
            <v>0</v>
          </cell>
          <cell r="AF354">
            <v>0</v>
          </cell>
          <cell r="AG354">
            <v>0</v>
          </cell>
          <cell r="AH354">
            <v>0</v>
          </cell>
          <cell r="AK354">
            <v>0</v>
          </cell>
          <cell r="AL354">
            <v>0</v>
          </cell>
          <cell r="AO354">
            <v>0</v>
          </cell>
          <cell r="AZ354">
            <v>2412</v>
          </cell>
          <cell r="BA354" t="str">
            <v>Pengaturan, Pembinaan, Pengawasan dan Pelaksanaan Pengembangan Permukiman</v>
          </cell>
        </row>
        <row r="355">
          <cell r="B355">
            <v>5505152</v>
          </cell>
          <cell r="C355" t="str">
            <v>PEMBANGUNAN INFRASTRUKTUR PERMUKIMAN KAB. BURU</v>
          </cell>
          <cell r="D355">
            <v>2250000</v>
          </cell>
          <cell r="E355">
            <v>0</v>
          </cell>
          <cell r="F355">
            <v>2250000</v>
          </cell>
          <cell r="G355">
            <v>0</v>
          </cell>
          <cell r="H355">
            <v>0</v>
          </cell>
          <cell r="I355">
            <v>0</v>
          </cell>
          <cell r="J355">
            <v>0</v>
          </cell>
          <cell r="K355">
            <v>0</v>
          </cell>
          <cell r="R355">
            <v>0</v>
          </cell>
          <cell r="U355">
            <v>0</v>
          </cell>
          <cell r="W355">
            <v>0</v>
          </cell>
          <cell r="X355">
            <v>0</v>
          </cell>
          <cell r="AA355">
            <v>0</v>
          </cell>
          <cell r="AC355">
            <v>0</v>
          </cell>
          <cell r="AF355">
            <v>0</v>
          </cell>
          <cell r="AG355">
            <v>0</v>
          </cell>
          <cell r="AH355">
            <v>0</v>
          </cell>
          <cell r="AK355">
            <v>0</v>
          </cell>
          <cell r="AL355">
            <v>0</v>
          </cell>
          <cell r="AO355">
            <v>0</v>
          </cell>
          <cell r="AZ355">
            <v>2412</v>
          </cell>
          <cell r="BA355" t="str">
            <v>Pengaturan, Pembinaan, Pengawasan dan Pelaksanaan Pengembangan Permukiman</v>
          </cell>
        </row>
        <row r="356">
          <cell r="B356">
            <v>5505183</v>
          </cell>
          <cell r="C356" t="str">
            <v>PEMBANGUNAN INFRASTRUKTUR PERMUKIMAN KAB. SERAM BAGIAN TIMUR</v>
          </cell>
          <cell r="D356">
            <v>2250000</v>
          </cell>
          <cell r="E356">
            <v>0</v>
          </cell>
          <cell r="F356">
            <v>2250000</v>
          </cell>
          <cell r="G356">
            <v>0</v>
          </cell>
          <cell r="H356">
            <v>0</v>
          </cell>
          <cell r="I356">
            <v>0</v>
          </cell>
          <cell r="J356">
            <v>0</v>
          </cell>
          <cell r="K356">
            <v>0</v>
          </cell>
          <cell r="R356">
            <v>0</v>
          </cell>
          <cell r="U356">
            <v>0</v>
          </cell>
          <cell r="W356">
            <v>0</v>
          </cell>
          <cell r="X356">
            <v>0</v>
          </cell>
          <cell r="AA356">
            <v>0</v>
          </cell>
          <cell r="AC356">
            <v>0</v>
          </cell>
          <cell r="AF356">
            <v>0</v>
          </cell>
          <cell r="AG356">
            <v>0</v>
          </cell>
          <cell r="AH356">
            <v>0</v>
          </cell>
          <cell r="AK356">
            <v>0</v>
          </cell>
          <cell r="AL356">
            <v>0</v>
          </cell>
          <cell r="AO356">
            <v>0</v>
          </cell>
          <cell r="AZ356">
            <v>2412</v>
          </cell>
          <cell r="BA356" t="str">
            <v>Pengaturan, Pembinaan, Pengawasan dan Pelaksanaan Pengembangan Permukiman</v>
          </cell>
        </row>
        <row r="357">
          <cell r="B357">
            <v>5505280</v>
          </cell>
          <cell r="C357" t="str">
            <v>PEMBANGUNAN INFRASTRUKTUR PERMUKIMAN KAB. MERAUKE</v>
          </cell>
          <cell r="D357">
            <v>2250000</v>
          </cell>
          <cell r="E357">
            <v>0</v>
          </cell>
          <cell r="F357">
            <v>2250000</v>
          </cell>
          <cell r="G357">
            <v>0</v>
          </cell>
          <cell r="H357">
            <v>0</v>
          </cell>
          <cell r="I357">
            <v>0</v>
          </cell>
          <cell r="J357">
            <v>0</v>
          </cell>
          <cell r="K357">
            <v>0</v>
          </cell>
          <cell r="R357">
            <v>0</v>
          </cell>
          <cell r="U357">
            <v>0</v>
          </cell>
          <cell r="W357">
            <v>0</v>
          </cell>
          <cell r="X357">
            <v>0</v>
          </cell>
          <cell r="AA357">
            <v>0</v>
          </cell>
          <cell r="AC357">
            <v>0</v>
          </cell>
          <cell r="AF357">
            <v>0</v>
          </cell>
          <cell r="AG357">
            <v>0</v>
          </cell>
          <cell r="AH357">
            <v>0</v>
          </cell>
          <cell r="AK357">
            <v>0</v>
          </cell>
          <cell r="AL357">
            <v>0</v>
          </cell>
          <cell r="AO357">
            <v>0</v>
          </cell>
          <cell r="AZ357">
            <v>2412</v>
          </cell>
          <cell r="BA357" t="str">
            <v>Pengaturan, Pembinaan, Pengawasan dan Pelaksanaan Pengembangan Permukiman</v>
          </cell>
        </row>
        <row r="358">
          <cell r="B358">
            <v>5505322</v>
          </cell>
          <cell r="C358" t="str">
            <v>PEMBANGUNAN INFRASTRUKTUR PERMUKIMAN KAB. YAPEN WAROPEN</v>
          </cell>
          <cell r="D358">
            <v>2250000</v>
          </cell>
          <cell r="E358">
            <v>0</v>
          </cell>
          <cell r="F358">
            <v>2250000</v>
          </cell>
          <cell r="G358">
            <v>0</v>
          </cell>
          <cell r="H358">
            <v>0</v>
          </cell>
          <cell r="I358">
            <v>0</v>
          </cell>
          <cell r="J358">
            <v>0</v>
          </cell>
          <cell r="K358">
            <v>0</v>
          </cell>
          <cell r="R358">
            <v>0</v>
          </cell>
          <cell r="U358">
            <v>0</v>
          </cell>
          <cell r="W358">
            <v>0</v>
          </cell>
          <cell r="X358">
            <v>0</v>
          </cell>
          <cell r="AA358">
            <v>0</v>
          </cell>
          <cell r="AC358">
            <v>0</v>
          </cell>
          <cell r="AF358">
            <v>0</v>
          </cell>
          <cell r="AG358">
            <v>0</v>
          </cell>
          <cell r="AH358">
            <v>0</v>
          </cell>
          <cell r="AK358">
            <v>0</v>
          </cell>
          <cell r="AL358">
            <v>0</v>
          </cell>
          <cell r="AO358">
            <v>0</v>
          </cell>
          <cell r="AZ358">
            <v>2412</v>
          </cell>
          <cell r="BA358" t="str">
            <v>Pengaturan, Pembinaan, Pengawasan dan Pelaksanaan Pengembangan Permukiman</v>
          </cell>
        </row>
        <row r="359">
          <cell r="B359">
            <v>5505441</v>
          </cell>
          <cell r="C359" t="str">
            <v>PEMBANGUNAN INFRASTRUKTUR PERMUKIMAN KAB. KEEROM</v>
          </cell>
          <cell r="D359">
            <v>2250000</v>
          </cell>
          <cell r="E359">
            <v>0</v>
          </cell>
          <cell r="F359">
            <v>2250000</v>
          </cell>
          <cell r="G359">
            <v>0</v>
          </cell>
          <cell r="H359">
            <v>0</v>
          </cell>
          <cell r="I359">
            <v>0</v>
          </cell>
          <cell r="J359">
            <v>0</v>
          </cell>
          <cell r="K359">
            <v>0</v>
          </cell>
          <cell r="R359">
            <v>0</v>
          </cell>
          <cell r="U359">
            <v>0</v>
          </cell>
          <cell r="W359">
            <v>0</v>
          </cell>
          <cell r="X359">
            <v>0</v>
          </cell>
          <cell r="AA359">
            <v>0</v>
          </cell>
          <cell r="AC359">
            <v>0</v>
          </cell>
          <cell r="AF359">
            <v>0</v>
          </cell>
          <cell r="AG359">
            <v>0</v>
          </cell>
          <cell r="AH359">
            <v>0</v>
          </cell>
          <cell r="AK359">
            <v>0</v>
          </cell>
          <cell r="AL359">
            <v>0</v>
          </cell>
          <cell r="AO359">
            <v>0</v>
          </cell>
          <cell r="AZ359">
            <v>2412</v>
          </cell>
          <cell r="BA359" t="str">
            <v>Pengaturan, Pembinaan, Pengawasan dan Pelaksanaan Pengembangan Permukiman</v>
          </cell>
        </row>
        <row r="360">
          <cell r="B360">
            <v>5505611</v>
          </cell>
          <cell r="C360" t="str">
            <v>PEMBANGUNAN INFRASTRUKTUR PERMUKIMAN KAB. ACEH TIMUR</v>
          </cell>
          <cell r="D360">
            <v>2250000</v>
          </cell>
          <cell r="E360">
            <v>0</v>
          </cell>
          <cell r="F360">
            <v>2250000</v>
          </cell>
          <cell r="G360">
            <v>0</v>
          </cell>
          <cell r="H360">
            <v>0</v>
          </cell>
          <cell r="I360">
            <v>0</v>
          </cell>
          <cell r="J360">
            <v>0</v>
          </cell>
          <cell r="K360">
            <v>0</v>
          </cell>
          <cell r="R360">
            <v>0</v>
          </cell>
          <cell r="U360">
            <v>0</v>
          </cell>
          <cell r="W360">
            <v>0</v>
          </cell>
          <cell r="X360">
            <v>0</v>
          </cell>
          <cell r="AA360">
            <v>0</v>
          </cell>
          <cell r="AC360">
            <v>0</v>
          </cell>
          <cell r="AF360">
            <v>0</v>
          </cell>
          <cell r="AG360">
            <v>0</v>
          </cell>
          <cell r="AH360">
            <v>0</v>
          </cell>
          <cell r="AK360">
            <v>0</v>
          </cell>
          <cell r="AL360">
            <v>0</v>
          </cell>
          <cell r="AO360">
            <v>0</v>
          </cell>
          <cell r="AZ360">
            <v>2412</v>
          </cell>
          <cell r="BA360" t="str">
            <v>Pengaturan, Pembinaan, Pengawasan dan Pelaksanaan Pengembangan Permukiman</v>
          </cell>
        </row>
        <row r="361">
          <cell r="B361">
            <v>5505667</v>
          </cell>
          <cell r="C361" t="str">
            <v>PEMBANGUNAN INFRASTRUKTUR PERMUKIMAN KAB. GAYO LUES</v>
          </cell>
          <cell r="D361">
            <v>1500000</v>
          </cell>
          <cell r="E361">
            <v>0</v>
          </cell>
          <cell r="F361">
            <v>1500000</v>
          </cell>
          <cell r="G361">
            <v>0</v>
          </cell>
          <cell r="H361">
            <v>0</v>
          </cell>
          <cell r="I361">
            <v>0</v>
          </cell>
          <cell r="J361">
            <v>0</v>
          </cell>
          <cell r="K361">
            <v>0</v>
          </cell>
          <cell r="R361">
            <v>0</v>
          </cell>
          <cell r="U361">
            <v>0</v>
          </cell>
          <cell r="W361">
            <v>0</v>
          </cell>
          <cell r="X361">
            <v>0</v>
          </cell>
          <cell r="AA361">
            <v>0</v>
          </cell>
          <cell r="AC361">
            <v>0</v>
          </cell>
          <cell r="AF361">
            <v>0</v>
          </cell>
          <cell r="AG361">
            <v>0</v>
          </cell>
          <cell r="AH361">
            <v>0</v>
          </cell>
          <cell r="AK361">
            <v>0</v>
          </cell>
          <cell r="AL361">
            <v>0</v>
          </cell>
          <cell r="AO361">
            <v>0</v>
          </cell>
          <cell r="AZ361">
            <v>2412</v>
          </cell>
          <cell r="BA361" t="str">
            <v>Pengaturan, Pembinaan, Pengawasan dan Pelaksanaan Pengembangan Permukiman</v>
          </cell>
        </row>
        <row r="362">
          <cell r="B362">
            <v>5505682</v>
          </cell>
          <cell r="C362" t="str">
            <v>PEMBANGUNAN INFRASTRUKTUR PERMUKIMAN KAB. NAGAN RAYA</v>
          </cell>
          <cell r="D362">
            <v>1500000</v>
          </cell>
          <cell r="E362">
            <v>0</v>
          </cell>
          <cell r="F362">
            <v>1500000</v>
          </cell>
          <cell r="G362">
            <v>0</v>
          </cell>
          <cell r="H362">
            <v>0</v>
          </cell>
          <cell r="I362">
            <v>0</v>
          </cell>
          <cell r="J362">
            <v>0</v>
          </cell>
          <cell r="K362">
            <v>0</v>
          </cell>
          <cell r="R362">
            <v>0</v>
          </cell>
          <cell r="U362">
            <v>0</v>
          </cell>
          <cell r="W362">
            <v>0</v>
          </cell>
          <cell r="X362">
            <v>0</v>
          </cell>
          <cell r="AA362">
            <v>0</v>
          </cell>
          <cell r="AC362">
            <v>0</v>
          </cell>
          <cell r="AF362">
            <v>0</v>
          </cell>
          <cell r="AG362">
            <v>0</v>
          </cell>
          <cell r="AH362">
            <v>0</v>
          </cell>
          <cell r="AK362">
            <v>0</v>
          </cell>
          <cell r="AL362">
            <v>0</v>
          </cell>
          <cell r="AO362">
            <v>0</v>
          </cell>
          <cell r="AZ362">
            <v>2412</v>
          </cell>
          <cell r="BA362" t="str">
            <v>Pengaturan, Pembinaan, Pengawasan dan Pelaksanaan Pengembangan Permukiman</v>
          </cell>
        </row>
        <row r="363">
          <cell r="B363">
            <v>5505698</v>
          </cell>
          <cell r="C363" t="str">
            <v>PEMBANGUNAN INFRASTRUKTUR PERMUKIMAN KAB. BENER MERIAH</v>
          </cell>
          <cell r="D363">
            <v>1500000</v>
          </cell>
          <cell r="E363">
            <v>0</v>
          </cell>
          <cell r="F363">
            <v>1500000</v>
          </cell>
          <cell r="G363">
            <v>0</v>
          </cell>
          <cell r="H363">
            <v>0</v>
          </cell>
          <cell r="I363">
            <v>0</v>
          </cell>
          <cell r="J363">
            <v>0</v>
          </cell>
          <cell r="K363">
            <v>0</v>
          </cell>
          <cell r="R363">
            <v>0</v>
          </cell>
          <cell r="U363">
            <v>0</v>
          </cell>
          <cell r="W363">
            <v>0</v>
          </cell>
          <cell r="X363">
            <v>0</v>
          </cell>
          <cell r="AA363">
            <v>0</v>
          </cell>
          <cell r="AC363">
            <v>0</v>
          </cell>
          <cell r="AF363">
            <v>0</v>
          </cell>
          <cell r="AG363">
            <v>0</v>
          </cell>
          <cell r="AH363">
            <v>0</v>
          </cell>
          <cell r="AK363">
            <v>0</v>
          </cell>
          <cell r="AL363">
            <v>0</v>
          </cell>
          <cell r="AO363">
            <v>0</v>
          </cell>
          <cell r="AZ363">
            <v>2412</v>
          </cell>
          <cell r="BA363" t="str">
            <v>Pengaturan, Pembinaan, Pengawasan dan Pelaksanaan Pengembangan Permukiman</v>
          </cell>
        </row>
        <row r="364">
          <cell r="B364">
            <v>5506041</v>
          </cell>
          <cell r="C364" t="str">
            <v>PEMBANGUNAN INFRASTRUKTUR PERMUKIMAN KAB. PESAWARAN</v>
          </cell>
          <cell r="D364">
            <v>1500000</v>
          </cell>
          <cell r="E364">
            <v>17750000</v>
          </cell>
          <cell r="F364">
            <v>19250000</v>
          </cell>
          <cell r="G364">
            <v>0</v>
          </cell>
          <cell r="H364">
            <v>0</v>
          </cell>
          <cell r="I364">
            <v>0</v>
          </cell>
          <cell r="J364">
            <v>0</v>
          </cell>
          <cell r="K364">
            <v>0</v>
          </cell>
          <cell r="R364">
            <v>0</v>
          </cell>
          <cell r="U364">
            <v>0</v>
          </cell>
          <cell r="W364">
            <v>0</v>
          </cell>
          <cell r="X364">
            <v>0</v>
          </cell>
          <cell r="AA364">
            <v>0</v>
          </cell>
          <cell r="AC364">
            <v>0</v>
          </cell>
          <cell r="AF364">
            <v>0</v>
          </cell>
          <cell r="AG364">
            <v>0</v>
          </cell>
          <cell r="AH364">
            <v>0</v>
          </cell>
          <cell r="AK364">
            <v>0</v>
          </cell>
          <cell r="AL364">
            <v>0</v>
          </cell>
          <cell r="AO364">
            <v>0</v>
          </cell>
          <cell r="AZ364">
            <v>2412</v>
          </cell>
          <cell r="BA364" t="str">
            <v>Pengaturan, Pembinaan, Pengawasan dan Pelaksanaan Pengembangan Permukiman</v>
          </cell>
        </row>
        <row r="365">
          <cell r="B365">
            <v>5506042</v>
          </cell>
          <cell r="C365" t="str">
            <v>PEMBANGUNAN INFRASTRUKTUR PERMUKIMAN KAB. BUNGO</v>
          </cell>
          <cell r="D365">
            <v>0</v>
          </cell>
          <cell r="E365">
            <v>3500000</v>
          </cell>
          <cell r="F365">
            <v>3500000</v>
          </cell>
          <cell r="G365">
            <v>0</v>
          </cell>
          <cell r="H365">
            <v>0</v>
          </cell>
          <cell r="I365">
            <v>0</v>
          </cell>
          <cell r="J365">
            <v>0</v>
          </cell>
          <cell r="K365">
            <v>0</v>
          </cell>
          <cell r="R365">
            <v>0</v>
          </cell>
          <cell r="U365">
            <v>0</v>
          </cell>
          <cell r="W365">
            <v>0</v>
          </cell>
          <cell r="X365">
            <v>0</v>
          </cell>
          <cell r="AA365">
            <v>0</v>
          </cell>
          <cell r="AC365">
            <v>0</v>
          </cell>
          <cell r="AF365">
            <v>0</v>
          </cell>
          <cell r="AG365">
            <v>0</v>
          </cell>
          <cell r="AH365">
            <v>0</v>
          </cell>
          <cell r="AK365">
            <v>0</v>
          </cell>
          <cell r="AL365">
            <v>0</v>
          </cell>
          <cell r="AO365">
            <v>0</v>
          </cell>
          <cell r="AZ365">
            <v>2412</v>
          </cell>
          <cell r="BA365" t="str">
            <v>Pengaturan, Pembinaan, Pengawasan dan Pelaksanaan Pengembangan Permukiman</v>
          </cell>
        </row>
        <row r="366">
          <cell r="B366">
            <v>5506044</v>
          </cell>
          <cell r="C366" t="str">
            <v>PEMBANGUNAN INFRASTRUKTUR PERMUKIMAN KAB. KAPUAS</v>
          </cell>
          <cell r="D366">
            <v>3000000</v>
          </cell>
          <cell r="E366">
            <v>0</v>
          </cell>
          <cell r="F366">
            <v>3000000</v>
          </cell>
          <cell r="G366">
            <v>0</v>
          </cell>
          <cell r="H366">
            <v>0</v>
          </cell>
          <cell r="I366">
            <v>0</v>
          </cell>
          <cell r="J366">
            <v>0</v>
          </cell>
          <cell r="K366">
            <v>0</v>
          </cell>
          <cell r="R366">
            <v>0</v>
          </cell>
          <cell r="U366">
            <v>0</v>
          </cell>
          <cell r="W366">
            <v>0</v>
          </cell>
          <cell r="X366">
            <v>0</v>
          </cell>
          <cell r="AA366">
            <v>0</v>
          </cell>
          <cell r="AC366">
            <v>0</v>
          </cell>
          <cell r="AF366">
            <v>0</v>
          </cell>
          <cell r="AG366">
            <v>0</v>
          </cell>
          <cell r="AH366">
            <v>0</v>
          </cell>
          <cell r="AK366">
            <v>0</v>
          </cell>
          <cell r="AL366">
            <v>0</v>
          </cell>
          <cell r="AO366">
            <v>0</v>
          </cell>
          <cell r="AZ366">
            <v>2412</v>
          </cell>
          <cell r="BA366" t="str">
            <v>Pengaturan, Pembinaan, Pengawasan dan Pelaksanaan Pengembangan Permukiman</v>
          </cell>
        </row>
        <row r="367">
          <cell r="B367">
            <v>5506046</v>
          </cell>
          <cell r="C367" t="str">
            <v>PEMBANGUNAN INFRASTRUKTUR PERMUKIMAN KABUPATEN MESUJI</v>
          </cell>
          <cell r="D367">
            <v>0</v>
          </cell>
          <cell r="E367">
            <v>11000000</v>
          </cell>
          <cell r="F367">
            <v>11000000</v>
          </cell>
          <cell r="G367">
            <v>0</v>
          </cell>
          <cell r="H367">
            <v>0</v>
          </cell>
          <cell r="I367">
            <v>0</v>
          </cell>
          <cell r="J367">
            <v>0</v>
          </cell>
          <cell r="K367">
            <v>0</v>
          </cell>
          <cell r="R367">
            <v>0</v>
          </cell>
          <cell r="U367">
            <v>0</v>
          </cell>
          <cell r="W367">
            <v>0</v>
          </cell>
          <cell r="X367">
            <v>0</v>
          </cell>
          <cell r="AA367">
            <v>0</v>
          </cell>
          <cell r="AC367">
            <v>0</v>
          </cell>
          <cell r="AF367">
            <v>0</v>
          </cell>
          <cell r="AG367">
            <v>0</v>
          </cell>
          <cell r="AH367">
            <v>0</v>
          </cell>
          <cell r="AK367">
            <v>0</v>
          </cell>
          <cell r="AL367">
            <v>0</v>
          </cell>
          <cell r="AO367">
            <v>0</v>
          </cell>
          <cell r="AZ367">
            <v>2412</v>
          </cell>
          <cell r="BA367" t="str">
            <v>Pengaturan, Pembinaan, Pengawasan dan Pelaksanaan Pengembangan Permukiman</v>
          </cell>
        </row>
        <row r="368">
          <cell r="B368">
            <v>5506047</v>
          </cell>
          <cell r="C368" t="str">
            <v>PEMBANGUNAN INFRASTRUKTUR PERMUKIMAN KABUPATEN BENGKULU TENGAH</v>
          </cell>
          <cell r="D368">
            <v>2250000</v>
          </cell>
          <cell r="E368">
            <v>0</v>
          </cell>
          <cell r="F368">
            <v>2250000</v>
          </cell>
          <cell r="G368">
            <v>0</v>
          </cell>
          <cell r="H368">
            <v>0</v>
          </cell>
          <cell r="I368">
            <v>0</v>
          </cell>
          <cell r="J368">
            <v>0</v>
          </cell>
          <cell r="K368">
            <v>0</v>
          </cell>
          <cell r="R368">
            <v>0</v>
          </cell>
          <cell r="U368">
            <v>0</v>
          </cell>
          <cell r="W368">
            <v>0</v>
          </cell>
          <cell r="X368">
            <v>0</v>
          </cell>
          <cell r="AA368">
            <v>0</v>
          </cell>
          <cell r="AC368">
            <v>0</v>
          </cell>
          <cell r="AF368">
            <v>0</v>
          </cell>
          <cell r="AG368">
            <v>0</v>
          </cell>
          <cell r="AH368">
            <v>0</v>
          </cell>
          <cell r="AK368">
            <v>0</v>
          </cell>
          <cell r="AL368">
            <v>0</v>
          </cell>
          <cell r="AO368">
            <v>0</v>
          </cell>
          <cell r="AZ368">
            <v>2412</v>
          </cell>
          <cell r="BA368" t="str">
            <v>Pengaturan, Pembinaan, Pengawasan dan Pelaksanaan Pengembangan Permukiman</v>
          </cell>
        </row>
        <row r="369">
          <cell r="B369">
            <v>5506048</v>
          </cell>
          <cell r="C369" t="str">
            <v>PEMBANGUNAN INFRASTRUKTUR PERMUKIMAN KABUPATEN LOMBOK UTARA</v>
          </cell>
          <cell r="D369">
            <v>1500000</v>
          </cell>
          <cell r="E369">
            <v>0</v>
          </cell>
          <cell r="F369">
            <v>1500000</v>
          </cell>
          <cell r="G369">
            <v>0</v>
          </cell>
          <cell r="H369">
            <v>0</v>
          </cell>
          <cell r="I369">
            <v>0</v>
          </cell>
          <cell r="J369">
            <v>0</v>
          </cell>
          <cell r="K369">
            <v>0</v>
          </cell>
          <cell r="R369">
            <v>0</v>
          </cell>
          <cell r="U369">
            <v>0</v>
          </cell>
          <cell r="W369">
            <v>0</v>
          </cell>
          <cell r="X369">
            <v>0</v>
          </cell>
          <cell r="AA369">
            <v>0</v>
          </cell>
          <cell r="AC369">
            <v>0</v>
          </cell>
          <cell r="AF369">
            <v>0</v>
          </cell>
          <cell r="AG369">
            <v>0</v>
          </cell>
          <cell r="AH369">
            <v>0</v>
          </cell>
          <cell r="AK369">
            <v>0</v>
          </cell>
          <cell r="AL369">
            <v>0</v>
          </cell>
          <cell r="AO369">
            <v>0</v>
          </cell>
          <cell r="AZ369">
            <v>2412</v>
          </cell>
          <cell r="BA369" t="str">
            <v>Pengaturan, Pembinaan, Pengawasan dan Pelaksanaan Pengembangan Permukiman</v>
          </cell>
        </row>
        <row r="370">
          <cell r="B370">
            <v>5506049</v>
          </cell>
          <cell r="C370" t="str">
            <v>PEMBANGUNAN INFRASTRUKTUR PERMUKIMAN KABUPATEN BOLAANG MONGONDOW TIMUR</v>
          </cell>
          <cell r="D370">
            <v>2250000</v>
          </cell>
          <cell r="E370">
            <v>0</v>
          </cell>
          <cell r="F370">
            <v>2250000</v>
          </cell>
          <cell r="G370">
            <v>0</v>
          </cell>
          <cell r="H370">
            <v>0</v>
          </cell>
          <cell r="I370">
            <v>0</v>
          </cell>
          <cell r="J370">
            <v>0</v>
          </cell>
          <cell r="K370">
            <v>0</v>
          </cell>
          <cell r="R370">
            <v>0</v>
          </cell>
          <cell r="U370">
            <v>0</v>
          </cell>
          <cell r="W370">
            <v>0</v>
          </cell>
          <cell r="X370">
            <v>0</v>
          </cell>
          <cell r="AA370">
            <v>0</v>
          </cell>
          <cell r="AC370">
            <v>0</v>
          </cell>
          <cell r="AF370">
            <v>0</v>
          </cell>
          <cell r="AG370">
            <v>0</v>
          </cell>
          <cell r="AH370">
            <v>0</v>
          </cell>
          <cell r="AK370">
            <v>0</v>
          </cell>
          <cell r="AL370">
            <v>0</v>
          </cell>
          <cell r="AO370">
            <v>0</v>
          </cell>
          <cell r="AZ370">
            <v>2412</v>
          </cell>
          <cell r="BA370" t="str">
            <v>Pengaturan, Pembinaan, Pengawasan dan Pelaksanaan Pengembangan Permukiman</v>
          </cell>
        </row>
        <row r="371">
          <cell r="B371">
            <v>5506051</v>
          </cell>
          <cell r="C371" t="str">
            <v>PEMBANGUNAN INFRASTRUKTUR PERMUKIMAN KABUPATEN BOLAANG MONGONDOW SELATAN</v>
          </cell>
          <cell r="D371">
            <v>1500000</v>
          </cell>
          <cell r="E371">
            <v>0</v>
          </cell>
          <cell r="F371">
            <v>1500000</v>
          </cell>
          <cell r="G371">
            <v>0</v>
          </cell>
          <cell r="H371">
            <v>0</v>
          </cell>
          <cell r="I371">
            <v>0</v>
          </cell>
          <cell r="J371">
            <v>0</v>
          </cell>
          <cell r="K371">
            <v>0</v>
          </cell>
          <cell r="R371">
            <v>0</v>
          </cell>
          <cell r="U371">
            <v>0</v>
          </cell>
          <cell r="W371">
            <v>0</v>
          </cell>
          <cell r="X371">
            <v>0</v>
          </cell>
          <cell r="AA371">
            <v>0</v>
          </cell>
          <cell r="AC371">
            <v>0</v>
          </cell>
          <cell r="AF371">
            <v>0</v>
          </cell>
          <cell r="AG371">
            <v>0</v>
          </cell>
          <cell r="AH371">
            <v>0</v>
          </cell>
          <cell r="AK371">
            <v>0</v>
          </cell>
          <cell r="AL371">
            <v>0</v>
          </cell>
          <cell r="AO371">
            <v>0</v>
          </cell>
          <cell r="AZ371">
            <v>2412</v>
          </cell>
          <cell r="BA371" t="str">
            <v>Pengaturan, Pembinaan, Pengawasan dan Pelaksanaan Pengembangan Permukiman</v>
          </cell>
        </row>
        <row r="372">
          <cell r="B372">
            <v>5506056</v>
          </cell>
          <cell r="C372" t="str">
            <v>PEMBANGUNAN INFRASTRUKTUR PERMUKIMAN KOTA SUNGAI PENUH</v>
          </cell>
          <cell r="D372">
            <v>0</v>
          </cell>
          <cell r="E372">
            <v>6350000</v>
          </cell>
          <cell r="F372">
            <v>6350000</v>
          </cell>
          <cell r="G372">
            <v>0</v>
          </cell>
          <cell r="H372">
            <v>0</v>
          </cell>
          <cell r="I372">
            <v>0</v>
          </cell>
          <cell r="J372">
            <v>0</v>
          </cell>
          <cell r="K372">
            <v>0</v>
          </cell>
          <cell r="R372">
            <v>0</v>
          </cell>
          <cell r="U372">
            <v>0</v>
          </cell>
          <cell r="W372">
            <v>0</v>
          </cell>
          <cell r="X372">
            <v>0</v>
          </cell>
          <cell r="AA372">
            <v>0</v>
          </cell>
          <cell r="AC372">
            <v>0</v>
          </cell>
          <cell r="AF372">
            <v>0</v>
          </cell>
          <cell r="AG372">
            <v>0</v>
          </cell>
          <cell r="AH372">
            <v>0</v>
          </cell>
          <cell r="AK372">
            <v>0</v>
          </cell>
          <cell r="AL372">
            <v>0</v>
          </cell>
          <cell r="AO372">
            <v>0</v>
          </cell>
          <cell r="AZ372">
            <v>2412</v>
          </cell>
          <cell r="BA372" t="str">
            <v>Pengaturan, Pembinaan, Pengawasan dan Pelaksanaan Pengembangan Permukiman</v>
          </cell>
        </row>
        <row r="373">
          <cell r="B373">
            <v>5506058</v>
          </cell>
          <cell r="C373" t="str">
            <v>PEMBANGUNAN INFRASTRUKTUR PERMUKIMAN KABUPATEN KEPULAUAN MERANTI</v>
          </cell>
          <cell r="D373">
            <v>0</v>
          </cell>
          <cell r="E373">
            <v>1750000</v>
          </cell>
          <cell r="F373">
            <v>1750000</v>
          </cell>
          <cell r="G373">
            <v>0</v>
          </cell>
          <cell r="H373">
            <v>0</v>
          </cell>
          <cell r="I373">
            <v>0</v>
          </cell>
          <cell r="J373">
            <v>0</v>
          </cell>
          <cell r="K373">
            <v>0</v>
          </cell>
          <cell r="R373">
            <v>0</v>
          </cell>
          <cell r="U373">
            <v>0</v>
          </cell>
          <cell r="W373">
            <v>0</v>
          </cell>
          <cell r="X373">
            <v>0</v>
          </cell>
          <cell r="AA373">
            <v>0</v>
          </cell>
          <cell r="AC373">
            <v>0</v>
          </cell>
          <cell r="AF373">
            <v>0</v>
          </cell>
          <cell r="AG373">
            <v>0</v>
          </cell>
          <cell r="AH373">
            <v>0</v>
          </cell>
          <cell r="AK373">
            <v>0</v>
          </cell>
          <cell r="AL373">
            <v>0</v>
          </cell>
          <cell r="AO373">
            <v>0</v>
          </cell>
          <cell r="AZ373">
            <v>2412</v>
          </cell>
          <cell r="BA373" t="str">
            <v>Pengaturan, Pembinaan, Pengawasan dan Pelaksanaan Pengembangan Permukiman</v>
          </cell>
        </row>
        <row r="374">
          <cell r="B374">
            <v>5506059</v>
          </cell>
          <cell r="C374" t="str">
            <v>PEMBANGUNAN INFRASTRUKTUR PERMUKIMAN KABUPATEN PRINGSEWU</v>
          </cell>
          <cell r="D374">
            <v>0</v>
          </cell>
          <cell r="E374">
            <v>4000000</v>
          </cell>
          <cell r="F374">
            <v>4000000</v>
          </cell>
          <cell r="G374">
            <v>0</v>
          </cell>
          <cell r="H374">
            <v>0</v>
          </cell>
          <cell r="I374">
            <v>0</v>
          </cell>
          <cell r="J374">
            <v>0</v>
          </cell>
          <cell r="K374">
            <v>0</v>
          </cell>
          <cell r="R374">
            <v>0</v>
          </cell>
          <cell r="U374">
            <v>0</v>
          </cell>
          <cell r="W374">
            <v>0</v>
          </cell>
          <cell r="X374">
            <v>0</v>
          </cell>
          <cell r="AA374">
            <v>0</v>
          </cell>
          <cell r="AC374">
            <v>0</v>
          </cell>
          <cell r="AF374">
            <v>0</v>
          </cell>
          <cell r="AG374">
            <v>0</v>
          </cell>
          <cell r="AH374">
            <v>0</v>
          </cell>
          <cell r="AK374">
            <v>0</v>
          </cell>
          <cell r="AL374">
            <v>0</v>
          </cell>
          <cell r="AO374">
            <v>0</v>
          </cell>
          <cell r="AZ374">
            <v>2412</v>
          </cell>
          <cell r="BA374" t="str">
            <v>Pengaturan, Pembinaan, Pengawasan dan Pelaksanaan Pengembangan Permukiman</v>
          </cell>
        </row>
        <row r="375">
          <cell r="B375">
            <v>5506060</v>
          </cell>
          <cell r="C375" t="str">
            <v>PEMBANGUNAN INFRASTRUKTUR PERMUKIMAN KABUPATEN TULANGWAWANG BARAT</v>
          </cell>
          <cell r="D375">
            <v>0</v>
          </cell>
          <cell r="E375">
            <v>10500000</v>
          </cell>
          <cell r="F375">
            <v>10500000</v>
          </cell>
          <cell r="G375">
            <v>0</v>
          </cell>
          <cell r="H375">
            <v>0</v>
          </cell>
          <cell r="I375">
            <v>0</v>
          </cell>
          <cell r="J375">
            <v>0</v>
          </cell>
          <cell r="K375">
            <v>0</v>
          </cell>
          <cell r="R375">
            <v>0</v>
          </cell>
          <cell r="U375">
            <v>0</v>
          </cell>
          <cell r="W375">
            <v>0</v>
          </cell>
          <cell r="X375">
            <v>0</v>
          </cell>
          <cell r="AA375">
            <v>0</v>
          </cell>
          <cell r="AC375">
            <v>0</v>
          </cell>
          <cell r="AF375">
            <v>0</v>
          </cell>
          <cell r="AG375">
            <v>0</v>
          </cell>
          <cell r="AH375">
            <v>0</v>
          </cell>
          <cell r="AK375">
            <v>0</v>
          </cell>
          <cell r="AL375">
            <v>0</v>
          </cell>
          <cell r="AO375">
            <v>0</v>
          </cell>
          <cell r="AZ375">
            <v>2412</v>
          </cell>
          <cell r="BA375" t="str">
            <v>Pengaturan, Pembinaan, Pengawasan dan Pelaksanaan Pengembangan Permukiman</v>
          </cell>
        </row>
        <row r="376">
          <cell r="B376">
            <v>5448364</v>
          </cell>
          <cell r="C376" t="str">
            <v>PEMBANGUNAN INFRASTRUKTUR PERMUKIMAN KOTA PADANG</v>
          </cell>
          <cell r="D376">
            <v>9205000</v>
          </cell>
          <cell r="E376">
            <v>0</v>
          </cell>
          <cell r="F376">
            <v>9205000</v>
          </cell>
          <cell r="G376">
            <v>3200000</v>
          </cell>
          <cell r="H376">
            <v>0</v>
          </cell>
          <cell r="I376">
            <v>3200000</v>
          </cell>
          <cell r="J376">
            <v>34.76</v>
          </cell>
          <cell r="K376">
            <v>0</v>
          </cell>
          <cell r="R376">
            <v>0</v>
          </cell>
          <cell r="U376">
            <v>0</v>
          </cell>
          <cell r="W376">
            <v>0</v>
          </cell>
          <cell r="X376">
            <v>0</v>
          </cell>
          <cell r="AA376">
            <v>0</v>
          </cell>
          <cell r="AC376">
            <v>0</v>
          </cell>
          <cell r="AF376">
            <v>0</v>
          </cell>
          <cell r="AG376">
            <v>0</v>
          </cell>
          <cell r="AH376">
            <v>0</v>
          </cell>
          <cell r="AK376">
            <v>0</v>
          </cell>
          <cell r="AL376">
            <v>0</v>
          </cell>
          <cell r="AO376">
            <v>0</v>
          </cell>
          <cell r="AZ376">
            <v>2413</v>
          </cell>
          <cell r="BA376" t="str">
            <v>Pengaturan, Pembinaan, Pengawasan dan Pelaksanaan Penataan Bangunan dan Lingkungan, Pengelolaan Gedung dan Rumah Negara</v>
          </cell>
        </row>
        <row r="377">
          <cell r="B377">
            <v>5448370</v>
          </cell>
          <cell r="C377" t="str">
            <v>PEMBANGUNAN INFRASTRUKTUR PERMUKIMAN KAB. ACEH BARAT</v>
          </cell>
          <cell r="D377">
            <v>1670000</v>
          </cell>
          <cell r="E377">
            <v>0</v>
          </cell>
          <cell r="F377">
            <v>1670000</v>
          </cell>
          <cell r="G377">
            <v>90000</v>
          </cell>
          <cell r="H377">
            <v>0</v>
          </cell>
          <cell r="I377">
            <v>90000</v>
          </cell>
          <cell r="J377">
            <v>5.39</v>
          </cell>
          <cell r="K377">
            <v>5.39</v>
          </cell>
          <cell r="R377">
            <v>0</v>
          </cell>
          <cell r="U377">
            <v>0</v>
          </cell>
          <cell r="W377">
            <v>0</v>
          </cell>
          <cell r="X377">
            <v>0</v>
          </cell>
          <cell r="AA377">
            <v>0</v>
          </cell>
          <cell r="AC377">
            <v>0</v>
          </cell>
          <cell r="AF377">
            <v>0</v>
          </cell>
          <cell r="AG377">
            <v>0</v>
          </cell>
          <cell r="AH377">
            <v>0</v>
          </cell>
          <cell r="AK377">
            <v>0</v>
          </cell>
          <cell r="AL377">
            <v>0</v>
          </cell>
          <cell r="AO377">
            <v>0</v>
          </cell>
          <cell r="AZ377">
            <v>2413</v>
          </cell>
          <cell r="BA377" t="str">
            <v>Pengaturan, Pembinaan, Pengawasan dan Pelaksanaan Penataan Bangunan dan Lingkungan, Pengelolaan Gedung dan Rumah Negara</v>
          </cell>
        </row>
        <row r="378">
          <cell r="B378">
            <v>5448389</v>
          </cell>
          <cell r="C378" t="str">
            <v>PEMBANGUNAN INFRASTRUKTUR PERMUKIMAN KAB. ACEH BESAR</v>
          </cell>
          <cell r="D378">
            <v>1580000</v>
          </cell>
          <cell r="E378">
            <v>0</v>
          </cell>
          <cell r="F378">
            <v>1580000</v>
          </cell>
          <cell r="G378">
            <v>1016000</v>
          </cell>
          <cell r="H378">
            <v>0</v>
          </cell>
          <cell r="I378">
            <v>1016000</v>
          </cell>
          <cell r="J378">
            <v>64.3</v>
          </cell>
          <cell r="K378">
            <v>0</v>
          </cell>
          <cell r="R378">
            <v>0</v>
          </cell>
          <cell r="U378">
            <v>0</v>
          </cell>
          <cell r="W378">
            <v>0</v>
          </cell>
          <cell r="X378">
            <v>0</v>
          </cell>
          <cell r="AA378">
            <v>0</v>
          </cell>
          <cell r="AC378">
            <v>0</v>
          </cell>
          <cell r="AF378">
            <v>0</v>
          </cell>
          <cell r="AG378">
            <v>0</v>
          </cell>
          <cell r="AH378">
            <v>0</v>
          </cell>
          <cell r="AK378">
            <v>0</v>
          </cell>
          <cell r="AL378">
            <v>0</v>
          </cell>
          <cell r="AO378">
            <v>0</v>
          </cell>
          <cell r="AZ378">
            <v>2413</v>
          </cell>
          <cell r="BA378" t="str">
            <v>Pengaturan, Pembinaan, Pengawasan dan Pelaksanaan Penataan Bangunan dan Lingkungan, Pengelolaan Gedung dan Rumah Negara</v>
          </cell>
        </row>
        <row r="379">
          <cell r="B379">
            <v>5448395</v>
          </cell>
          <cell r="C379" t="str">
            <v>PEMBANGUNAN INFRASTRUKTUR PERMUKIMAN KOTA BANDA ACEH</v>
          </cell>
          <cell r="D379">
            <v>5510000</v>
          </cell>
          <cell r="E379">
            <v>0</v>
          </cell>
          <cell r="F379">
            <v>5510000</v>
          </cell>
          <cell r="G379">
            <v>456000</v>
          </cell>
          <cell r="H379">
            <v>0</v>
          </cell>
          <cell r="I379">
            <v>456000</v>
          </cell>
          <cell r="J379">
            <v>8.2799999999999994</v>
          </cell>
          <cell r="K379">
            <v>0</v>
          </cell>
          <cell r="R379">
            <v>0</v>
          </cell>
          <cell r="U379">
            <v>0</v>
          </cell>
          <cell r="W379">
            <v>0</v>
          </cell>
          <cell r="X379">
            <v>0</v>
          </cell>
          <cell r="AA379">
            <v>0</v>
          </cell>
          <cell r="AC379">
            <v>0</v>
          </cell>
          <cell r="AF379">
            <v>0</v>
          </cell>
          <cell r="AG379">
            <v>0</v>
          </cell>
          <cell r="AH379">
            <v>0</v>
          </cell>
          <cell r="AK379">
            <v>0</v>
          </cell>
          <cell r="AL379">
            <v>0</v>
          </cell>
          <cell r="AO379">
            <v>0</v>
          </cell>
          <cell r="AZ379">
            <v>2413</v>
          </cell>
          <cell r="BA379" t="str">
            <v>Pengaturan, Pembinaan, Pengawasan dan Pelaksanaan Penataan Bangunan dan Lingkungan, Pengelolaan Gedung dan Rumah Negara</v>
          </cell>
        </row>
        <row r="380">
          <cell r="B380">
            <v>5448409</v>
          </cell>
          <cell r="C380" t="str">
            <v>PEMBANGUNAN INFRASTRUKTUR PERMUKIMAN KOTA SABANG</v>
          </cell>
          <cell r="D380">
            <v>1852000</v>
          </cell>
          <cell r="E380">
            <v>0</v>
          </cell>
          <cell r="F380">
            <v>1852000</v>
          </cell>
          <cell r="G380">
            <v>1111200</v>
          </cell>
          <cell r="H380">
            <v>0</v>
          </cell>
          <cell r="I380">
            <v>1111200</v>
          </cell>
          <cell r="J380">
            <v>60</v>
          </cell>
          <cell r="K380">
            <v>0.03</v>
          </cell>
          <cell r="R380">
            <v>0</v>
          </cell>
          <cell r="U380">
            <v>0</v>
          </cell>
          <cell r="W380">
            <v>0</v>
          </cell>
          <cell r="X380">
            <v>0</v>
          </cell>
          <cell r="AA380">
            <v>0</v>
          </cell>
          <cell r="AC380">
            <v>0</v>
          </cell>
          <cell r="AF380">
            <v>0</v>
          </cell>
          <cell r="AG380">
            <v>0</v>
          </cell>
          <cell r="AH380">
            <v>0</v>
          </cell>
          <cell r="AK380">
            <v>0</v>
          </cell>
          <cell r="AL380">
            <v>0</v>
          </cell>
          <cell r="AO380">
            <v>0</v>
          </cell>
          <cell r="AZ380">
            <v>2413</v>
          </cell>
          <cell r="BA380" t="str">
            <v>Pengaturan, Pembinaan, Pengawasan dan Pelaksanaan Penataan Bangunan dan Lingkungan, Pengelolaan Gedung dan Rumah Negara</v>
          </cell>
        </row>
        <row r="381">
          <cell r="B381">
            <v>5448415</v>
          </cell>
          <cell r="C381" t="str">
            <v>PEMBANGUNAN INFRASTRUKTUR PERMUKIMAN KOTA LANGSA</v>
          </cell>
          <cell r="D381">
            <v>8040000</v>
          </cell>
          <cell r="E381">
            <v>0</v>
          </cell>
          <cell r="F381">
            <v>8040000</v>
          </cell>
          <cell r="G381">
            <v>0</v>
          </cell>
          <cell r="H381">
            <v>0</v>
          </cell>
          <cell r="I381">
            <v>0</v>
          </cell>
          <cell r="J381">
            <v>0</v>
          </cell>
          <cell r="K381">
            <v>0</v>
          </cell>
          <cell r="R381">
            <v>0</v>
          </cell>
          <cell r="U381">
            <v>0</v>
          </cell>
          <cell r="W381">
            <v>0</v>
          </cell>
          <cell r="X381">
            <v>0</v>
          </cell>
          <cell r="AA381">
            <v>0</v>
          </cell>
          <cell r="AC381">
            <v>0</v>
          </cell>
          <cell r="AF381">
            <v>0</v>
          </cell>
          <cell r="AG381">
            <v>0</v>
          </cell>
          <cell r="AH381">
            <v>0</v>
          </cell>
          <cell r="AK381">
            <v>0</v>
          </cell>
          <cell r="AL381">
            <v>0</v>
          </cell>
          <cell r="AO381">
            <v>0</v>
          </cell>
          <cell r="AZ381">
            <v>2413</v>
          </cell>
          <cell r="BA381" t="str">
            <v>Pengaturan, Pembinaan, Pengawasan dan Pelaksanaan Penataan Bangunan dan Lingkungan, Pengelolaan Gedung dan Rumah Negara</v>
          </cell>
        </row>
        <row r="382">
          <cell r="B382">
            <v>5448421</v>
          </cell>
          <cell r="C382" t="str">
            <v>PEMBANGUNAN INFRASTRUKTUR PERMUKIMAN KOTA LHOSEUMAWE</v>
          </cell>
          <cell r="D382">
            <v>9930000</v>
          </cell>
          <cell r="E382">
            <v>0</v>
          </cell>
          <cell r="F382">
            <v>9930000</v>
          </cell>
          <cell r="G382">
            <v>0</v>
          </cell>
          <cell r="H382">
            <v>0</v>
          </cell>
          <cell r="I382">
            <v>0</v>
          </cell>
          <cell r="J382">
            <v>0</v>
          </cell>
          <cell r="K382">
            <v>0</v>
          </cell>
          <cell r="R382">
            <v>0</v>
          </cell>
          <cell r="U382">
            <v>0</v>
          </cell>
          <cell r="W382">
            <v>0</v>
          </cell>
          <cell r="X382">
            <v>0</v>
          </cell>
          <cell r="AA382">
            <v>0</v>
          </cell>
          <cell r="AC382">
            <v>0</v>
          </cell>
          <cell r="AF382">
            <v>0</v>
          </cell>
          <cell r="AG382">
            <v>0</v>
          </cell>
          <cell r="AH382">
            <v>0</v>
          </cell>
          <cell r="AK382">
            <v>0</v>
          </cell>
          <cell r="AL382">
            <v>0</v>
          </cell>
          <cell r="AO382">
            <v>0</v>
          </cell>
          <cell r="AZ382">
            <v>2413</v>
          </cell>
          <cell r="BA382" t="str">
            <v>Pengaturan, Pembinaan, Pengawasan dan Pelaksanaan Penataan Bangunan dan Lingkungan, Pengelolaan Gedung dan Rumah Negara</v>
          </cell>
        </row>
        <row r="383">
          <cell r="B383">
            <v>5448430</v>
          </cell>
          <cell r="C383" t="str">
            <v>PEMBANGUNAN INFRASTRUKTUR PERMUKIMAN KOTA JAKARTA SELATAN</v>
          </cell>
          <cell r="D383">
            <v>3145000</v>
          </cell>
          <cell r="E383">
            <v>0</v>
          </cell>
          <cell r="F383">
            <v>3145000</v>
          </cell>
          <cell r="G383">
            <v>0</v>
          </cell>
          <cell r="H383">
            <v>0</v>
          </cell>
          <cell r="I383">
            <v>0</v>
          </cell>
          <cell r="J383">
            <v>0</v>
          </cell>
          <cell r="K383">
            <v>0</v>
          </cell>
          <cell r="R383">
            <v>0</v>
          </cell>
          <cell r="U383">
            <v>0</v>
          </cell>
          <cell r="W383">
            <v>0</v>
          </cell>
          <cell r="X383">
            <v>0</v>
          </cell>
          <cell r="AA383">
            <v>0</v>
          </cell>
          <cell r="AC383">
            <v>0</v>
          </cell>
          <cell r="AF383">
            <v>0</v>
          </cell>
          <cell r="AG383">
            <v>0</v>
          </cell>
          <cell r="AH383">
            <v>0</v>
          </cell>
          <cell r="AK383">
            <v>0</v>
          </cell>
          <cell r="AL383">
            <v>0</v>
          </cell>
          <cell r="AO383">
            <v>0</v>
          </cell>
          <cell r="AZ383">
            <v>2413</v>
          </cell>
          <cell r="BA383" t="str">
            <v>Pengaturan, Pembinaan, Pengawasan dan Pelaksanaan Penataan Bangunan dan Lingkungan, Pengelolaan Gedung dan Rumah Negara</v>
          </cell>
        </row>
        <row r="384">
          <cell r="B384">
            <v>5448446</v>
          </cell>
          <cell r="C384" t="str">
            <v>PEMBANGUNAN INFRASTRUKTUR PERMUKIMAN KOTA JAKARTA TIMUR</v>
          </cell>
          <cell r="D384">
            <v>3945000</v>
          </cell>
          <cell r="E384">
            <v>0</v>
          </cell>
          <cell r="F384">
            <v>3945000</v>
          </cell>
          <cell r="G384">
            <v>0</v>
          </cell>
          <cell r="H384">
            <v>0</v>
          </cell>
          <cell r="I384">
            <v>0</v>
          </cell>
          <cell r="J384">
            <v>0</v>
          </cell>
          <cell r="K384">
            <v>0</v>
          </cell>
          <cell r="R384">
            <v>0</v>
          </cell>
          <cell r="U384">
            <v>0</v>
          </cell>
          <cell r="W384">
            <v>0</v>
          </cell>
          <cell r="X384">
            <v>0</v>
          </cell>
          <cell r="AA384">
            <v>0</v>
          </cell>
          <cell r="AC384">
            <v>0</v>
          </cell>
          <cell r="AF384">
            <v>0</v>
          </cell>
          <cell r="AG384">
            <v>0</v>
          </cell>
          <cell r="AH384">
            <v>0</v>
          </cell>
          <cell r="AK384">
            <v>0</v>
          </cell>
          <cell r="AL384">
            <v>0</v>
          </cell>
          <cell r="AO384">
            <v>0</v>
          </cell>
          <cell r="AZ384">
            <v>2413</v>
          </cell>
          <cell r="BA384" t="str">
            <v>Pengaturan, Pembinaan, Pengawasan dan Pelaksanaan Penataan Bangunan dan Lingkungan, Pengelolaan Gedung dan Rumah Negara</v>
          </cell>
        </row>
        <row r="385">
          <cell r="B385">
            <v>5448452</v>
          </cell>
          <cell r="C385" t="str">
            <v>PEMBANGUNAN INFRASTRUKTUR PERMUKIMAN KOTA JAKARTA PUSAT</v>
          </cell>
          <cell r="D385">
            <v>2725000</v>
          </cell>
          <cell r="E385">
            <v>0</v>
          </cell>
          <cell r="F385">
            <v>2725000</v>
          </cell>
          <cell r="G385">
            <v>0</v>
          </cell>
          <cell r="H385">
            <v>0</v>
          </cell>
          <cell r="I385">
            <v>0</v>
          </cell>
          <cell r="J385">
            <v>0</v>
          </cell>
          <cell r="K385">
            <v>0</v>
          </cell>
          <cell r="R385">
            <v>0</v>
          </cell>
          <cell r="U385">
            <v>0</v>
          </cell>
          <cell r="W385">
            <v>0</v>
          </cell>
          <cell r="X385">
            <v>0</v>
          </cell>
          <cell r="AA385">
            <v>0</v>
          </cell>
          <cell r="AC385">
            <v>0</v>
          </cell>
          <cell r="AF385">
            <v>0</v>
          </cell>
          <cell r="AG385">
            <v>0</v>
          </cell>
          <cell r="AH385">
            <v>0</v>
          </cell>
          <cell r="AK385">
            <v>0</v>
          </cell>
          <cell r="AL385">
            <v>0</v>
          </cell>
          <cell r="AO385">
            <v>0</v>
          </cell>
          <cell r="AZ385">
            <v>2413</v>
          </cell>
          <cell r="BA385" t="str">
            <v>Pengaturan, Pembinaan, Pengawasan dan Pelaksanaan Penataan Bangunan dan Lingkungan, Pengelolaan Gedung dan Rumah Negara</v>
          </cell>
        </row>
        <row r="386">
          <cell r="B386">
            <v>5448461</v>
          </cell>
          <cell r="C386" t="str">
            <v>PEMBANGUNAN INFRASTRUKTUR PERMUKIMAN KOTA JAKARTA BARAT</v>
          </cell>
          <cell r="D386">
            <v>3205000</v>
          </cell>
          <cell r="E386">
            <v>0</v>
          </cell>
          <cell r="F386">
            <v>3205000</v>
          </cell>
          <cell r="G386">
            <v>0</v>
          </cell>
          <cell r="H386">
            <v>0</v>
          </cell>
          <cell r="I386">
            <v>0</v>
          </cell>
          <cell r="J386">
            <v>0</v>
          </cell>
          <cell r="K386">
            <v>0</v>
          </cell>
          <cell r="R386">
            <v>0</v>
          </cell>
          <cell r="U386">
            <v>0</v>
          </cell>
          <cell r="W386">
            <v>0</v>
          </cell>
          <cell r="X386">
            <v>0</v>
          </cell>
          <cell r="AA386">
            <v>0</v>
          </cell>
          <cell r="AC386">
            <v>0</v>
          </cell>
          <cell r="AF386">
            <v>0</v>
          </cell>
          <cell r="AG386">
            <v>0</v>
          </cell>
          <cell r="AH386">
            <v>0</v>
          </cell>
          <cell r="AK386">
            <v>0</v>
          </cell>
          <cell r="AL386">
            <v>0</v>
          </cell>
          <cell r="AO386">
            <v>0</v>
          </cell>
          <cell r="AZ386">
            <v>2413</v>
          </cell>
          <cell r="BA386" t="str">
            <v>Pengaturan, Pembinaan, Pengawasan dan Pelaksanaan Penataan Bangunan dan Lingkungan, Pengelolaan Gedung dan Rumah Negara</v>
          </cell>
        </row>
        <row r="387">
          <cell r="B387">
            <v>5448477</v>
          </cell>
          <cell r="C387" t="str">
            <v>PEMBANGUNAN INFRASTRUKTUR PERMUKIMAN KOTA JAKARTA UTARA</v>
          </cell>
          <cell r="D387">
            <v>2670000</v>
          </cell>
          <cell r="E387">
            <v>0</v>
          </cell>
          <cell r="F387">
            <v>2670000</v>
          </cell>
          <cell r="G387">
            <v>0</v>
          </cell>
          <cell r="H387">
            <v>0</v>
          </cell>
          <cell r="I387">
            <v>0</v>
          </cell>
          <cell r="J387">
            <v>0</v>
          </cell>
          <cell r="K387">
            <v>0</v>
          </cell>
          <cell r="R387">
            <v>0</v>
          </cell>
          <cell r="U387">
            <v>0</v>
          </cell>
          <cell r="W387">
            <v>0</v>
          </cell>
          <cell r="X387">
            <v>0</v>
          </cell>
          <cell r="AA387">
            <v>0</v>
          </cell>
          <cell r="AC387">
            <v>0</v>
          </cell>
          <cell r="AF387">
            <v>0</v>
          </cell>
          <cell r="AG387">
            <v>0</v>
          </cell>
          <cell r="AH387">
            <v>0</v>
          </cell>
          <cell r="AK387">
            <v>0</v>
          </cell>
          <cell r="AL387">
            <v>0</v>
          </cell>
          <cell r="AO387">
            <v>0</v>
          </cell>
          <cell r="AZ387">
            <v>2413</v>
          </cell>
          <cell r="BA387" t="str">
            <v>Pengaturan, Pembinaan, Pengawasan dan Pelaksanaan Penataan Bangunan dan Lingkungan, Pengelolaan Gedung dan Rumah Negara</v>
          </cell>
        </row>
        <row r="388">
          <cell r="B388">
            <v>5493190</v>
          </cell>
          <cell r="C388" t="str">
            <v>PEMBANGUNAN INFRASTRUKTUR PERMUKIMAN KOTA TANGERANG SELATAN</v>
          </cell>
          <cell r="D388">
            <v>5630000</v>
          </cell>
          <cell r="E388">
            <v>0</v>
          </cell>
          <cell r="F388">
            <v>5630000</v>
          </cell>
          <cell r="G388">
            <v>2940000</v>
          </cell>
          <cell r="H388">
            <v>0</v>
          </cell>
          <cell r="I388">
            <v>2940000</v>
          </cell>
          <cell r="J388">
            <v>52.22</v>
          </cell>
          <cell r="K388">
            <v>0</v>
          </cell>
          <cell r="R388">
            <v>0</v>
          </cell>
          <cell r="U388">
            <v>0</v>
          </cell>
          <cell r="W388">
            <v>0</v>
          </cell>
          <cell r="X388">
            <v>0</v>
          </cell>
          <cell r="AA388">
            <v>0</v>
          </cell>
          <cell r="AC388">
            <v>0</v>
          </cell>
          <cell r="AF388">
            <v>0</v>
          </cell>
          <cell r="AG388">
            <v>0</v>
          </cell>
          <cell r="AH388">
            <v>0</v>
          </cell>
          <cell r="AK388">
            <v>0</v>
          </cell>
          <cell r="AL388">
            <v>0</v>
          </cell>
          <cell r="AO388">
            <v>0</v>
          </cell>
          <cell r="AZ388">
            <v>2413</v>
          </cell>
          <cell r="BA388" t="str">
            <v>Pengaturan, Pembinaan, Pengawasan dan Pelaksanaan Penataan Bangunan dan Lingkungan, Pengelolaan Gedung dan Rumah Negara</v>
          </cell>
        </row>
        <row r="389">
          <cell r="B389">
            <v>5501490</v>
          </cell>
          <cell r="C389" t="str">
            <v>PEMBANGUNAN INFRASTRUKTUR PERMUKIMAN KAB. LABUAN BATU</v>
          </cell>
          <cell r="D389">
            <v>2745000</v>
          </cell>
          <cell r="E389">
            <v>0</v>
          </cell>
          <cell r="F389">
            <v>2745000</v>
          </cell>
          <cell r="G389">
            <v>0</v>
          </cell>
          <cell r="H389">
            <v>0</v>
          </cell>
          <cell r="I389">
            <v>0</v>
          </cell>
          <cell r="J389">
            <v>0</v>
          </cell>
          <cell r="K389">
            <v>0</v>
          </cell>
          <cell r="R389">
            <v>0</v>
          </cell>
          <cell r="U389">
            <v>0</v>
          </cell>
          <cell r="W389">
            <v>0</v>
          </cell>
          <cell r="X389">
            <v>0</v>
          </cell>
          <cell r="AA389">
            <v>0</v>
          </cell>
          <cell r="AC389">
            <v>0</v>
          </cell>
          <cell r="AF389">
            <v>0</v>
          </cell>
          <cell r="AG389">
            <v>0</v>
          </cell>
          <cell r="AH389">
            <v>0</v>
          </cell>
          <cell r="AK389">
            <v>0</v>
          </cell>
          <cell r="AL389">
            <v>0</v>
          </cell>
          <cell r="AO389">
            <v>0</v>
          </cell>
          <cell r="AZ389">
            <v>2413</v>
          </cell>
          <cell r="BA389" t="str">
            <v>Pengaturan, Pembinaan, Pengawasan dan Pelaksanaan Penataan Bangunan dan Lingkungan, Pengelolaan Gedung dan Rumah Negara</v>
          </cell>
        </row>
        <row r="390">
          <cell r="B390">
            <v>5501504</v>
          </cell>
          <cell r="C390" t="str">
            <v>PEMBANGUNAN INFRASTRUKTUR PERMUKIMAN KAB. ASAHAN</v>
          </cell>
          <cell r="D390">
            <v>1975000</v>
          </cell>
          <cell r="E390">
            <v>0</v>
          </cell>
          <cell r="F390">
            <v>1975000</v>
          </cell>
          <cell r="G390">
            <v>1320000</v>
          </cell>
          <cell r="H390">
            <v>0</v>
          </cell>
          <cell r="I390">
            <v>1320000</v>
          </cell>
          <cell r="J390">
            <v>66.84</v>
          </cell>
          <cell r="K390">
            <v>21.68</v>
          </cell>
          <cell r="R390">
            <v>0</v>
          </cell>
          <cell r="U390">
            <v>0</v>
          </cell>
          <cell r="W390">
            <v>0</v>
          </cell>
          <cell r="X390">
            <v>0</v>
          </cell>
          <cell r="AA390">
            <v>0</v>
          </cell>
          <cell r="AC390">
            <v>0</v>
          </cell>
          <cell r="AF390">
            <v>0</v>
          </cell>
          <cell r="AG390">
            <v>0</v>
          </cell>
          <cell r="AH390">
            <v>0</v>
          </cell>
          <cell r="AK390">
            <v>0</v>
          </cell>
          <cell r="AL390">
            <v>0</v>
          </cell>
          <cell r="AO390">
            <v>0</v>
          </cell>
          <cell r="AZ390">
            <v>2413</v>
          </cell>
          <cell r="BA390" t="str">
            <v>Pengaturan, Pembinaan, Pengawasan dan Pelaksanaan Penataan Bangunan dan Lingkungan, Pengelolaan Gedung dan Rumah Negara</v>
          </cell>
        </row>
        <row r="391">
          <cell r="B391">
            <v>5501510</v>
          </cell>
          <cell r="C391" t="str">
            <v>PEMBANGUNAN INFRASTRUKTUR PERMUKIMAN KAB. SIMALUNGUN</v>
          </cell>
          <cell r="D391">
            <v>1930000</v>
          </cell>
          <cell r="E391">
            <v>0</v>
          </cell>
          <cell r="F391">
            <v>1930000</v>
          </cell>
          <cell r="G391">
            <v>0</v>
          </cell>
          <cell r="H391">
            <v>0</v>
          </cell>
          <cell r="I391">
            <v>0</v>
          </cell>
          <cell r="J391">
            <v>0</v>
          </cell>
          <cell r="K391">
            <v>80</v>
          </cell>
          <cell r="R391">
            <v>0</v>
          </cell>
          <cell r="U391">
            <v>0</v>
          </cell>
          <cell r="W391">
            <v>0</v>
          </cell>
          <cell r="X391">
            <v>0</v>
          </cell>
          <cell r="AA391">
            <v>0</v>
          </cell>
          <cell r="AC391">
            <v>0</v>
          </cell>
          <cell r="AF391">
            <v>0</v>
          </cell>
          <cell r="AG391">
            <v>0</v>
          </cell>
          <cell r="AH391">
            <v>0</v>
          </cell>
          <cell r="AK391">
            <v>0</v>
          </cell>
          <cell r="AL391">
            <v>0</v>
          </cell>
          <cell r="AO391">
            <v>0</v>
          </cell>
          <cell r="AZ391">
            <v>2413</v>
          </cell>
          <cell r="BA391" t="str">
            <v>Pengaturan, Pembinaan, Pengawasan dan Pelaksanaan Penataan Bangunan dan Lingkungan, Pengelolaan Gedung dan Rumah Negara</v>
          </cell>
        </row>
        <row r="392">
          <cell r="B392">
            <v>5501529</v>
          </cell>
          <cell r="C392" t="str">
            <v>PEMBANGUNAN INFRASTRUKTUR PERMUKIMAN KAB. DAIRI</v>
          </cell>
          <cell r="D392">
            <v>1235000</v>
          </cell>
          <cell r="E392">
            <v>0</v>
          </cell>
          <cell r="F392">
            <v>1235000</v>
          </cell>
          <cell r="G392">
            <v>135000</v>
          </cell>
          <cell r="H392">
            <v>0</v>
          </cell>
          <cell r="I392">
            <v>135000</v>
          </cell>
          <cell r="J392">
            <v>10.93</v>
          </cell>
          <cell r="K392">
            <v>0</v>
          </cell>
          <cell r="R392">
            <v>0</v>
          </cell>
          <cell r="U392">
            <v>0</v>
          </cell>
          <cell r="W392">
            <v>0</v>
          </cell>
          <cell r="X392">
            <v>0</v>
          </cell>
          <cell r="AA392">
            <v>0</v>
          </cell>
          <cell r="AC392">
            <v>0</v>
          </cell>
          <cell r="AF392">
            <v>0</v>
          </cell>
          <cell r="AG392">
            <v>0</v>
          </cell>
          <cell r="AH392">
            <v>0</v>
          </cell>
          <cell r="AK392">
            <v>0</v>
          </cell>
          <cell r="AL392">
            <v>0</v>
          </cell>
          <cell r="AO392">
            <v>0</v>
          </cell>
          <cell r="AZ392">
            <v>2413</v>
          </cell>
          <cell r="BA392" t="str">
            <v>Pengaturan, Pembinaan, Pengawasan dan Pelaksanaan Penataan Bangunan dan Lingkungan, Pengelolaan Gedung dan Rumah Negara</v>
          </cell>
        </row>
        <row r="393">
          <cell r="B393">
            <v>5501535</v>
          </cell>
          <cell r="C393" t="str">
            <v>PEMBANGUNAN INFRASTRUKTUR PERMUKIMAN KAB. KARO</v>
          </cell>
          <cell r="D393">
            <v>3335000</v>
          </cell>
          <cell r="E393">
            <v>0</v>
          </cell>
          <cell r="F393">
            <v>3335000</v>
          </cell>
          <cell r="G393">
            <v>965000</v>
          </cell>
          <cell r="H393">
            <v>0</v>
          </cell>
          <cell r="I393">
            <v>965000</v>
          </cell>
          <cell r="J393">
            <v>28.94</v>
          </cell>
          <cell r="K393">
            <v>0</v>
          </cell>
          <cell r="R393">
            <v>0</v>
          </cell>
          <cell r="U393">
            <v>0</v>
          </cell>
          <cell r="W393">
            <v>0</v>
          </cell>
          <cell r="X393">
            <v>0</v>
          </cell>
          <cell r="AA393">
            <v>0</v>
          </cell>
          <cell r="AC393">
            <v>0</v>
          </cell>
          <cell r="AF393">
            <v>0</v>
          </cell>
          <cell r="AG393">
            <v>0</v>
          </cell>
          <cell r="AH393">
            <v>0</v>
          </cell>
          <cell r="AK393">
            <v>0</v>
          </cell>
          <cell r="AL393">
            <v>0</v>
          </cell>
          <cell r="AO393">
            <v>0</v>
          </cell>
          <cell r="AZ393">
            <v>2413</v>
          </cell>
          <cell r="BA393" t="str">
            <v>Pengaturan, Pembinaan, Pengawasan dan Pelaksanaan Penataan Bangunan dan Lingkungan, Pengelolaan Gedung dan Rumah Negara</v>
          </cell>
        </row>
        <row r="394">
          <cell r="B394">
            <v>5501541</v>
          </cell>
          <cell r="C394" t="str">
            <v>PEMBANGUNAN INFRASTRUKTUR PERMUKIMAN KAB. DELI SERDANG</v>
          </cell>
          <cell r="D394">
            <v>11880000</v>
          </cell>
          <cell r="E394">
            <v>0</v>
          </cell>
          <cell r="F394">
            <v>11880000</v>
          </cell>
          <cell r="G394">
            <v>0</v>
          </cell>
          <cell r="H394">
            <v>0</v>
          </cell>
          <cell r="I394">
            <v>0</v>
          </cell>
          <cell r="J394">
            <v>0</v>
          </cell>
          <cell r="K394">
            <v>0</v>
          </cell>
          <cell r="R394">
            <v>0</v>
          </cell>
          <cell r="U394">
            <v>0</v>
          </cell>
          <cell r="W394">
            <v>0</v>
          </cell>
          <cell r="X394">
            <v>0</v>
          </cell>
          <cell r="AA394">
            <v>0</v>
          </cell>
          <cell r="AC394">
            <v>0</v>
          </cell>
          <cell r="AF394">
            <v>0</v>
          </cell>
          <cell r="AG394">
            <v>0</v>
          </cell>
          <cell r="AH394">
            <v>0</v>
          </cell>
          <cell r="AK394">
            <v>0</v>
          </cell>
          <cell r="AL394">
            <v>0</v>
          </cell>
          <cell r="AO394">
            <v>0</v>
          </cell>
          <cell r="AZ394">
            <v>2413</v>
          </cell>
          <cell r="BA394" t="str">
            <v>Pengaturan, Pembinaan, Pengawasan dan Pelaksanaan Penataan Bangunan dan Lingkungan, Pengelolaan Gedung dan Rumah Negara</v>
          </cell>
        </row>
        <row r="395">
          <cell r="B395">
            <v>5501550</v>
          </cell>
          <cell r="C395" t="str">
            <v>PEMBANGUNAN INFRASTRUKTUR PERMUKIMAN KAB. LANGKAT</v>
          </cell>
          <cell r="D395">
            <v>4980000</v>
          </cell>
          <cell r="E395">
            <v>0</v>
          </cell>
          <cell r="F395">
            <v>4980000</v>
          </cell>
          <cell r="G395">
            <v>0</v>
          </cell>
          <cell r="H395">
            <v>0</v>
          </cell>
          <cell r="I395">
            <v>0</v>
          </cell>
          <cell r="J395">
            <v>0</v>
          </cell>
          <cell r="K395">
            <v>0</v>
          </cell>
          <cell r="R395">
            <v>0</v>
          </cell>
          <cell r="U395">
            <v>0</v>
          </cell>
          <cell r="W395">
            <v>0</v>
          </cell>
          <cell r="X395">
            <v>0</v>
          </cell>
          <cell r="AA395">
            <v>0</v>
          </cell>
          <cell r="AC395">
            <v>0</v>
          </cell>
          <cell r="AF395">
            <v>0</v>
          </cell>
          <cell r="AG395">
            <v>0</v>
          </cell>
          <cell r="AH395">
            <v>0</v>
          </cell>
          <cell r="AK395">
            <v>0</v>
          </cell>
          <cell r="AL395">
            <v>0</v>
          </cell>
          <cell r="AO395">
            <v>0</v>
          </cell>
          <cell r="AZ395">
            <v>2413</v>
          </cell>
          <cell r="BA395" t="str">
            <v>Pengaturan, Pembinaan, Pengawasan dan Pelaksanaan Penataan Bangunan dan Lingkungan, Pengelolaan Gedung dan Rumah Negara</v>
          </cell>
        </row>
        <row r="396">
          <cell r="B396">
            <v>5501601</v>
          </cell>
          <cell r="C396" t="str">
            <v>PEMBANGUNAN INFRASTRUKTUR PERMUKIMAN KOTA SIBOLGA</v>
          </cell>
          <cell r="D396">
            <v>1020000</v>
          </cell>
          <cell r="E396">
            <v>0</v>
          </cell>
          <cell r="F396">
            <v>1020000</v>
          </cell>
          <cell r="G396">
            <v>885000</v>
          </cell>
          <cell r="H396">
            <v>0</v>
          </cell>
          <cell r="I396">
            <v>885000</v>
          </cell>
          <cell r="J396">
            <v>86.76</v>
          </cell>
          <cell r="K396">
            <v>0</v>
          </cell>
          <cell r="R396">
            <v>0</v>
          </cell>
          <cell r="U396">
            <v>0</v>
          </cell>
          <cell r="W396">
            <v>0</v>
          </cell>
          <cell r="X396">
            <v>0</v>
          </cell>
          <cell r="AA396">
            <v>0</v>
          </cell>
          <cell r="AC396">
            <v>0</v>
          </cell>
          <cell r="AF396">
            <v>0</v>
          </cell>
          <cell r="AG396">
            <v>0</v>
          </cell>
          <cell r="AH396">
            <v>0</v>
          </cell>
          <cell r="AK396">
            <v>0</v>
          </cell>
          <cell r="AL396">
            <v>0</v>
          </cell>
          <cell r="AO396">
            <v>0</v>
          </cell>
          <cell r="AZ396">
            <v>2413</v>
          </cell>
          <cell r="BA396" t="str">
            <v>Pengaturan, Pembinaan, Pengawasan dan Pelaksanaan Penataan Bangunan dan Lingkungan, Pengelolaan Gedung dan Rumah Negara</v>
          </cell>
        </row>
        <row r="397">
          <cell r="B397">
            <v>5501617</v>
          </cell>
          <cell r="C397" t="str">
            <v>PEMBANGUNAN INFRASTRUKTUR PERMUKIMAN KOTA TANJUNG BALAI</v>
          </cell>
          <cell r="D397">
            <v>2615000</v>
          </cell>
          <cell r="E397">
            <v>0</v>
          </cell>
          <cell r="F397">
            <v>2615000</v>
          </cell>
          <cell r="G397">
            <v>540000</v>
          </cell>
          <cell r="H397">
            <v>0</v>
          </cell>
          <cell r="I397">
            <v>540000</v>
          </cell>
          <cell r="J397">
            <v>20.65</v>
          </cell>
          <cell r="K397">
            <v>0</v>
          </cell>
          <cell r="R397">
            <v>0</v>
          </cell>
          <cell r="U397">
            <v>0</v>
          </cell>
          <cell r="W397">
            <v>0</v>
          </cell>
          <cell r="X397">
            <v>0</v>
          </cell>
          <cell r="AA397">
            <v>0</v>
          </cell>
          <cell r="AC397">
            <v>0</v>
          </cell>
          <cell r="AF397">
            <v>0</v>
          </cell>
          <cell r="AG397">
            <v>0</v>
          </cell>
          <cell r="AH397">
            <v>0</v>
          </cell>
          <cell r="AK397">
            <v>0</v>
          </cell>
          <cell r="AL397">
            <v>0</v>
          </cell>
          <cell r="AO397">
            <v>0</v>
          </cell>
          <cell r="AZ397">
            <v>2413</v>
          </cell>
          <cell r="BA397" t="str">
            <v>Pengaturan, Pembinaan, Pengawasan dan Pelaksanaan Penataan Bangunan dan Lingkungan, Pengelolaan Gedung dan Rumah Negara</v>
          </cell>
        </row>
        <row r="398">
          <cell r="B398">
            <v>5501623</v>
          </cell>
          <cell r="C398" t="str">
            <v>PEMBANGUNAN INFRASTRUKTUR PERMUKIMAN KOTA PEMATANG SIANTAR</v>
          </cell>
          <cell r="D398">
            <v>6120000</v>
          </cell>
          <cell r="E398">
            <v>0</v>
          </cell>
          <cell r="F398">
            <v>6120000</v>
          </cell>
          <cell r="G398">
            <v>2040000</v>
          </cell>
          <cell r="H398">
            <v>0</v>
          </cell>
          <cell r="I398">
            <v>2040000</v>
          </cell>
          <cell r="J398">
            <v>33.33</v>
          </cell>
          <cell r="K398">
            <v>0</v>
          </cell>
          <cell r="R398">
            <v>0</v>
          </cell>
          <cell r="U398">
            <v>0</v>
          </cell>
          <cell r="W398">
            <v>0</v>
          </cell>
          <cell r="X398">
            <v>0</v>
          </cell>
          <cell r="AA398">
            <v>0</v>
          </cell>
          <cell r="AC398">
            <v>0</v>
          </cell>
          <cell r="AF398">
            <v>0</v>
          </cell>
          <cell r="AG398">
            <v>0</v>
          </cell>
          <cell r="AH398">
            <v>0</v>
          </cell>
          <cell r="AK398">
            <v>0</v>
          </cell>
          <cell r="AL398">
            <v>0</v>
          </cell>
          <cell r="AO398">
            <v>0</v>
          </cell>
          <cell r="AZ398">
            <v>2413</v>
          </cell>
          <cell r="BA398" t="str">
            <v>Pengaturan, Pembinaan, Pengawasan dan Pelaksanaan Penataan Bangunan dan Lingkungan, Pengelolaan Gedung dan Rumah Negara</v>
          </cell>
        </row>
        <row r="399">
          <cell r="B399">
            <v>5501632</v>
          </cell>
          <cell r="C399" t="str">
            <v>PEMBANGUNAN INFRASTRUKTUR PERMUKIMAN KOTA TEBING TINGGI</v>
          </cell>
          <cell r="D399">
            <v>1195000</v>
          </cell>
          <cell r="E399">
            <v>0</v>
          </cell>
          <cell r="F399">
            <v>1195000</v>
          </cell>
          <cell r="G399">
            <v>0</v>
          </cell>
          <cell r="H399">
            <v>0</v>
          </cell>
          <cell r="I399">
            <v>0</v>
          </cell>
          <cell r="J399">
            <v>0</v>
          </cell>
          <cell r="K399">
            <v>0</v>
          </cell>
          <cell r="R399">
            <v>0</v>
          </cell>
          <cell r="U399">
            <v>0</v>
          </cell>
          <cell r="W399">
            <v>0</v>
          </cell>
          <cell r="X399">
            <v>0</v>
          </cell>
          <cell r="AA399">
            <v>0</v>
          </cell>
          <cell r="AC399">
            <v>0</v>
          </cell>
          <cell r="AF399">
            <v>0</v>
          </cell>
          <cell r="AG399">
            <v>0</v>
          </cell>
          <cell r="AH399">
            <v>0</v>
          </cell>
          <cell r="AK399">
            <v>0</v>
          </cell>
          <cell r="AL399">
            <v>0</v>
          </cell>
          <cell r="AO399">
            <v>0</v>
          </cell>
          <cell r="AZ399">
            <v>2413</v>
          </cell>
          <cell r="BA399" t="str">
            <v>Pengaturan, Pembinaan, Pengawasan dan Pelaksanaan Penataan Bangunan dan Lingkungan, Pengelolaan Gedung dan Rumah Negara</v>
          </cell>
        </row>
        <row r="400">
          <cell r="B400">
            <v>5501648</v>
          </cell>
          <cell r="C400" t="str">
            <v>PEMBANGUNAN INFRASTRUKTUR PERMUKIMAN KOTA MEDAN</v>
          </cell>
          <cell r="D400">
            <v>12650000</v>
          </cell>
          <cell r="E400">
            <v>0</v>
          </cell>
          <cell r="F400">
            <v>12650000</v>
          </cell>
          <cell r="G400">
            <v>0</v>
          </cell>
          <cell r="H400">
            <v>0</v>
          </cell>
          <cell r="I400">
            <v>0</v>
          </cell>
          <cell r="J400">
            <v>0</v>
          </cell>
          <cell r="K400">
            <v>0</v>
          </cell>
          <cell r="R400">
            <v>0</v>
          </cell>
          <cell r="U400">
            <v>0</v>
          </cell>
          <cell r="W400">
            <v>0</v>
          </cell>
          <cell r="X400">
            <v>0</v>
          </cell>
          <cell r="AA400">
            <v>0</v>
          </cell>
          <cell r="AC400">
            <v>0</v>
          </cell>
          <cell r="AF400">
            <v>0</v>
          </cell>
          <cell r="AG400">
            <v>0</v>
          </cell>
          <cell r="AH400">
            <v>0</v>
          </cell>
          <cell r="AK400">
            <v>0</v>
          </cell>
          <cell r="AL400">
            <v>0</v>
          </cell>
          <cell r="AO400">
            <v>0</v>
          </cell>
          <cell r="AZ400">
            <v>2413</v>
          </cell>
          <cell r="BA400" t="str">
            <v>Pengaturan, Pembinaan, Pengawasan dan Pelaksanaan Penataan Bangunan dan Lingkungan, Pengelolaan Gedung dan Rumah Negara</v>
          </cell>
        </row>
        <row r="401">
          <cell r="B401">
            <v>5501654</v>
          </cell>
          <cell r="C401" t="str">
            <v>PEMBANGUNAN INFRASTRUKTUR PERMUKIMAN KOTA BINJAI</v>
          </cell>
          <cell r="D401">
            <v>3240000</v>
          </cell>
          <cell r="E401">
            <v>0</v>
          </cell>
          <cell r="F401">
            <v>3240000</v>
          </cell>
          <cell r="G401">
            <v>0</v>
          </cell>
          <cell r="H401">
            <v>0</v>
          </cell>
          <cell r="I401">
            <v>0</v>
          </cell>
          <cell r="J401">
            <v>0</v>
          </cell>
          <cell r="K401">
            <v>0</v>
          </cell>
          <cell r="R401">
            <v>0</v>
          </cell>
          <cell r="U401">
            <v>0</v>
          </cell>
          <cell r="W401">
            <v>0</v>
          </cell>
          <cell r="X401">
            <v>0</v>
          </cell>
          <cell r="AA401">
            <v>0</v>
          </cell>
          <cell r="AC401">
            <v>0</v>
          </cell>
          <cell r="AF401">
            <v>0</v>
          </cell>
          <cell r="AG401">
            <v>0</v>
          </cell>
          <cell r="AH401">
            <v>0</v>
          </cell>
          <cell r="AK401">
            <v>0</v>
          </cell>
          <cell r="AL401">
            <v>0</v>
          </cell>
          <cell r="AO401">
            <v>0</v>
          </cell>
          <cell r="AZ401">
            <v>2413</v>
          </cell>
          <cell r="BA401" t="str">
            <v>Pengaturan, Pembinaan, Pengawasan dan Pelaksanaan Penataan Bangunan dan Lingkungan, Pengelolaan Gedung dan Rumah Negara</v>
          </cell>
        </row>
        <row r="402">
          <cell r="B402">
            <v>5501660</v>
          </cell>
          <cell r="C402" t="str">
            <v>PEMBANGUNAN INFRASTRUKTUR PERMUKIMAN KOTA PADANGSIDIMPUAN</v>
          </cell>
          <cell r="D402">
            <v>7270000</v>
          </cell>
          <cell r="E402">
            <v>0</v>
          </cell>
          <cell r="F402">
            <v>7270000</v>
          </cell>
          <cell r="G402">
            <v>2695000</v>
          </cell>
          <cell r="H402">
            <v>0</v>
          </cell>
          <cell r="I402">
            <v>2695000</v>
          </cell>
          <cell r="J402">
            <v>37.07</v>
          </cell>
          <cell r="K402">
            <v>0</v>
          </cell>
          <cell r="R402">
            <v>0</v>
          </cell>
          <cell r="U402">
            <v>0</v>
          </cell>
          <cell r="W402">
            <v>0</v>
          </cell>
          <cell r="X402">
            <v>0</v>
          </cell>
          <cell r="AA402">
            <v>0</v>
          </cell>
          <cell r="AC402">
            <v>0</v>
          </cell>
          <cell r="AF402">
            <v>0</v>
          </cell>
          <cell r="AG402">
            <v>0</v>
          </cell>
          <cell r="AH402">
            <v>0</v>
          </cell>
          <cell r="AK402">
            <v>0</v>
          </cell>
          <cell r="AL402">
            <v>0</v>
          </cell>
          <cell r="AO402">
            <v>0</v>
          </cell>
          <cell r="AZ402">
            <v>2413</v>
          </cell>
          <cell r="BA402" t="str">
            <v>Pengaturan, Pembinaan, Pengawasan dan Pelaksanaan Penataan Bangunan dan Lingkungan, Pengelolaan Gedung dan Rumah Negara</v>
          </cell>
        </row>
        <row r="403">
          <cell r="B403">
            <v>5501705</v>
          </cell>
          <cell r="C403" t="str">
            <v>PEMBANGUNAN INFRASTRUKTUR PERMUKIMAN KAB. SAWAHLUNTO SIJUNJUNG</v>
          </cell>
          <cell r="D403">
            <v>1215000</v>
          </cell>
          <cell r="E403">
            <v>0</v>
          </cell>
          <cell r="F403">
            <v>1215000</v>
          </cell>
          <cell r="G403">
            <v>277500</v>
          </cell>
          <cell r="H403">
            <v>0</v>
          </cell>
          <cell r="I403">
            <v>277500</v>
          </cell>
          <cell r="J403">
            <v>22.84</v>
          </cell>
          <cell r="K403">
            <v>0</v>
          </cell>
          <cell r="R403">
            <v>0</v>
          </cell>
          <cell r="U403">
            <v>0</v>
          </cell>
          <cell r="W403">
            <v>0</v>
          </cell>
          <cell r="X403">
            <v>0</v>
          </cell>
          <cell r="AA403">
            <v>0</v>
          </cell>
          <cell r="AC403">
            <v>0</v>
          </cell>
          <cell r="AF403">
            <v>0</v>
          </cell>
          <cell r="AG403">
            <v>0</v>
          </cell>
          <cell r="AH403">
            <v>0</v>
          </cell>
          <cell r="AK403">
            <v>0</v>
          </cell>
          <cell r="AL403">
            <v>0</v>
          </cell>
          <cell r="AO403">
            <v>0</v>
          </cell>
          <cell r="AZ403">
            <v>2413</v>
          </cell>
          <cell r="BA403" t="str">
            <v>Pengaturan, Pembinaan, Pengawasan dan Pelaksanaan Penataan Bangunan dan Lingkungan, Pengelolaan Gedung dan Rumah Negara</v>
          </cell>
        </row>
        <row r="404">
          <cell r="B404">
            <v>5501720</v>
          </cell>
          <cell r="C404" t="str">
            <v>PEMBANGUNAN INFRASTRUKTUR PERMUKIMAN KAB. PADANG PARIAMAN</v>
          </cell>
          <cell r="D404">
            <v>555000</v>
          </cell>
          <cell r="E404">
            <v>0</v>
          </cell>
          <cell r="F404">
            <v>555000</v>
          </cell>
          <cell r="G404">
            <v>540000</v>
          </cell>
          <cell r="H404">
            <v>0</v>
          </cell>
          <cell r="I404">
            <v>540000</v>
          </cell>
          <cell r="J404">
            <v>97.3</v>
          </cell>
          <cell r="K404">
            <v>0</v>
          </cell>
          <cell r="R404">
            <v>0</v>
          </cell>
          <cell r="U404">
            <v>0</v>
          </cell>
          <cell r="W404">
            <v>0</v>
          </cell>
          <cell r="X404">
            <v>0</v>
          </cell>
          <cell r="AA404">
            <v>0</v>
          </cell>
          <cell r="AC404">
            <v>0</v>
          </cell>
          <cell r="AF404">
            <v>0</v>
          </cell>
          <cell r="AG404">
            <v>0</v>
          </cell>
          <cell r="AH404">
            <v>0</v>
          </cell>
          <cell r="AK404">
            <v>0</v>
          </cell>
          <cell r="AL404">
            <v>0</v>
          </cell>
          <cell r="AO404">
            <v>0</v>
          </cell>
          <cell r="AZ404">
            <v>2413</v>
          </cell>
          <cell r="BA404" t="str">
            <v>Pengaturan, Pembinaan, Pengawasan dan Pelaksanaan Penataan Bangunan dan Lingkungan, Pengelolaan Gedung dan Rumah Negara</v>
          </cell>
        </row>
        <row r="405">
          <cell r="B405">
            <v>5501736</v>
          </cell>
          <cell r="C405" t="str">
            <v>PEMBANGUNAN INFRASTRUKTUR PERMUKIMAN KAB. AGAM</v>
          </cell>
          <cell r="D405">
            <v>610000</v>
          </cell>
          <cell r="E405">
            <v>0</v>
          </cell>
          <cell r="F405">
            <v>610000</v>
          </cell>
          <cell r="G405">
            <v>590000</v>
          </cell>
          <cell r="H405">
            <v>0</v>
          </cell>
          <cell r="I405">
            <v>590000</v>
          </cell>
          <cell r="J405">
            <v>96.72</v>
          </cell>
          <cell r="K405">
            <v>34.18</v>
          </cell>
          <cell r="R405">
            <v>0</v>
          </cell>
          <cell r="U405">
            <v>0</v>
          </cell>
          <cell r="W405">
            <v>0</v>
          </cell>
          <cell r="X405">
            <v>0</v>
          </cell>
          <cell r="AA405">
            <v>0</v>
          </cell>
          <cell r="AC405">
            <v>0</v>
          </cell>
          <cell r="AF405">
            <v>0</v>
          </cell>
          <cell r="AG405">
            <v>0</v>
          </cell>
          <cell r="AH405">
            <v>0</v>
          </cell>
          <cell r="AK405">
            <v>0</v>
          </cell>
          <cell r="AL405">
            <v>0</v>
          </cell>
          <cell r="AO405">
            <v>0</v>
          </cell>
          <cell r="AZ405">
            <v>2413</v>
          </cell>
          <cell r="BA405" t="str">
            <v>Pengaturan, Pembinaan, Pengawasan dan Pelaksanaan Penataan Bangunan dan Lingkungan, Pengelolaan Gedung dan Rumah Negara</v>
          </cell>
        </row>
        <row r="406">
          <cell r="B406">
            <v>5501742</v>
          </cell>
          <cell r="C406" t="str">
            <v>PEMBANGUNAN INFRASTRUKTUR PERMUKIMAN KAB. LIMA PULUH KOTO</v>
          </cell>
          <cell r="D406">
            <v>960000</v>
          </cell>
          <cell r="E406">
            <v>0</v>
          </cell>
          <cell r="F406">
            <v>960000</v>
          </cell>
          <cell r="G406">
            <v>0</v>
          </cell>
          <cell r="H406">
            <v>0</v>
          </cell>
          <cell r="I406">
            <v>0</v>
          </cell>
          <cell r="J406">
            <v>0</v>
          </cell>
          <cell r="K406">
            <v>0</v>
          </cell>
          <cell r="R406">
            <v>0</v>
          </cell>
          <cell r="U406">
            <v>0</v>
          </cell>
          <cell r="W406">
            <v>0</v>
          </cell>
          <cell r="X406">
            <v>0</v>
          </cell>
          <cell r="AA406">
            <v>0</v>
          </cell>
          <cell r="AC406">
            <v>0</v>
          </cell>
          <cell r="AF406">
            <v>0</v>
          </cell>
          <cell r="AG406">
            <v>0</v>
          </cell>
          <cell r="AH406">
            <v>0</v>
          </cell>
          <cell r="AK406">
            <v>0</v>
          </cell>
          <cell r="AL406">
            <v>0</v>
          </cell>
          <cell r="AO406">
            <v>0</v>
          </cell>
          <cell r="AZ406">
            <v>2413</v>
          </cell>
          <cell r="BA406" t="str">
            <v>Pengaturan, Pembinaan, Pengawasan dan Pelaksanaan Penataan Bangunan dan Lingkungan, Pengelolaan Gedung dan Rumah Negara</v>
          </cell>
        </row>
        <row r="407">
          <cell r="B407">
            <v>5501802</v>
          </cell>
          <cell r="C407" t="str">
            <v>PEMBANGUNAN INFRASTRUKTUR PERMUKIMAN KOTA SOLOK</v>
          </cell>
          <cell r="D407">
            <v>1005000</v>
          </cell>
          <cell r="E407">
            <v>0</v>
          </cell>
          <cell r="F407">
            <v>1005000</v>
          </cell>
          <cell r="G407">
            <v>700000</v>
          </cell>
          <cell r="H407">
            <v>0</v>
          </cell>
          <cell r="I407">
            <v>700000</v>
          </cell>
          <cell r="J407">
            <v>69.650000000000006</v>
          </cell>
          <cell r="K407">
            <v>0</v>
          </cell>
          <cell r="R407">
            <v>0</v>
          </cell>
          <cell r="U407">
            <v>0</v>
          </cell>
          <cell r="W407">
            <v>0</v>
          </cell>
          <cell r="X407">
            <v>0</v>
          </cell>
          <cell r="AA407">
            <v>0</v>
          </cell>
          <cell r="AC407">
            <v>0</v>
          </cell>
          <cell r="AF407">
            <v>0</v>
          </cell>
          <cell r="AG407">
            <v>0</v>
          </cell>
          <cell r="AH407">
            <v>0</v>
          </cell>
          <cell r="AK407">
            <v>0</v>
          </cell>
          <cell r="AL407">
            <v>0</v>
          </cell>
          <cell r="AO407">
            <v>0</v>
          </cell>
          <cell r="AZ407">
            <v>2413</v>
          </cell>
          <cell r="BA407" t="str">
            <v>Pengaturan, Pembinaan, Pengawasan dan Pelaksanaan Penataan Bangunan dan Lingkungan, Pengelolaan Gedung dan Rumah Negara</v>
          </cell>
        </row>
        <row r="408">
          <cell r="B408">
            <v>5501818</v>
          </cell>
          <cell r="C408" t="str">
            <v>PEMBANGUNAN INFRASTRUKTUR PERMUKIMAN KOTA SAWAH LUNTO</v>
          </cell>
          <cell r="D408">
            <v>1899000</v>
          </cell>
          <cell r="E408">
            <v>0</v>
          </cell>
          <cell r="F408">
            <v>1899000</v>
          </cell>
          <cell r="G408">
            <v>975000</v>
          </cell>
          <cell r="H408">
            <v>0</v>
          </cell>
          <cell r="I408">
            <v>975000</v>
          </cell>
          <cell r="J408">
            <v>51.34</v>
          </cell>
          <cell r="K408">
            <v>0</v>
          </cell>
          <cell r="R408">
            <v>0</v>
          </cell>
          <cell r="U408">
            <v>0</v>
          </cell>
          <cell r="W408">
            <v>0</v>
          </cell>
          <cell r="X408">
            <v>0</v>
          </cell>
          <cell r="AA408">
            <v>0</v>
          </cell>
          <cell r="AC408">
            <v>0</v>
          </cell>
          <cell r="AF408">
            <v>0</v>
          </cell>
          <cell r="AG408">
            <v>0</v>
          </cell>
          <cell r="AH408">
            <v>0</v>
          </cell>
          <cell r="AK408">
            <v>0</v>
          </cell>
          <cell r="AL408">
            <v>0</v>
          </cell>
          <cell r="AO408">
            <v>0</v>
          </cell>
          <cell r="AZ408">
            <v>2413</v>
          </cell>
          <cell r="BA408" t="str">
            <v>Pengaturan, Pembinaan, Pengawasan dan Pelaksanaan Penataan Bangunan dan Lingkungan, Pengelolaan Gedung dan Rumah Negara</v>
          </cell>
        </row>
        <row r="409">
          <cell r="B409">
            <v>5501824</v>
          </cell>
          <cell r="C409" t="str">
            <v>PEMBANGUNAN INFRASTRUKTUR PERMUKIMAN KOTA PADANG PANJANG</v>
          </cell>
          <cell r="D409">
            <v>595000</v>
          </cell>
          <cell r="E409">
            <v>0</v>
          </cell>
          <cell r="F409">
            <v>595000</v>
          </cell>
          <cell r="G409">
            <v>355000</v>
          </cell>
          <cell r="H409">
            <v>0</v>
          </cell>
          <cell r="I409">
            <v>355000</v>
          </cell>
          <cell r="J409">
            <v>59.66</v>
          </cell>
          <cell r="K409">
            <v>0</v>
          </cell>
          <cell r="R409">
            <v>0</v>
          </cell>
          <cell r="U409">
            <v>0</v>
          </cell>
          <cell r="W409">
            <v>0</v>
          </cell>
          <cell r="X409">
            <v>0</v>
          </cell>
          <cell r="AA409">
            <v>0</v>
          </cell>
          <cell r="AC409">
            <v>0</v>
          </cell>
          <cell r="AF409">
            <v>0</v>
          </cell>
          <cell r="AG409">
            <v>0</v>
          </cell>
          <cell r="AH409">
            <v>0</v>
          </cell>
          <cell r="AK409">
            <v>0</v>
          </cell>
          <cell r="AL409">
            <v>0</v>
          </cell>
          <cell r="AO409">
            <v>0</v>
          </cell>
          <cell r="AZ409">
            <v>2413</v>
          </cell>
          <cell r="BA409" t="str">
            <v>Pengaturan, Pembinaan, Pengawasan dan Pelaksanaan Penataan Bangunan dan Lingkungan, Pengelolaan Gedung dan Rumah Negara</v>
          </cell>
        </row>
        <row r="410">
          <cell r="B410">
            <v>5501830</v>
          </cell>
          <cell r="C410" t="str">
            <v>PEMBANGUNAN INFRASTRUKTUR PERMUKIMAN KOTA BUKITTINGI</v>
          </cell>
          <cell r="D410">
            <v>1900000</v>
          </cell>
          <cell r="E410">
            <v>0</v>
          </cell>
          <cell r="F410">
            <v>1900000</v>
          </cell>
          <cell r="G410">
            <v>1630000</v>
          </cell>
          <cell r="H410">
            <v>0</v>
          </cell>
          <cell r="I410">
            <v>1630000</v>
          </cell>
          <cell r="J410">
            <v>85.79</v>
          </cell>
          <cell r="K410">
            <v>3.16</v>
          </cell>
          <cell r="R410">
            <v>0</v>
          </cell>
          <cell r="U410">
            <v>0</v>
          </cell>
          <cell r="W410">
            <v>0</v>
          </cell>
          <cell r="X410">
            <v>0</v>
          </cell>
          <cell r="AA410">
            <v>0</v>
          </cell>
          <cell r="AC410">
            <v>0</v>
          </cell>
          <cell r="AF410">
            <v>0</v>
          </cell>
          <cell r="AG410">
            <v>0</v>
          </cell>
          <cell r="AH410">
            <v>0</v>
          </cell>
          <cell r="AK410">
            <v>0</v>
          </cell>
          <cell r="AL410">
            <v>0</v>
          </cell>
          <cell r="AO410">
            <v>0</v>
          </cell>
          <cell r="AZ410">
            <v>2413</v>
          </cell>
          <cell r="BA410" t="str">
            <v>Pengaturan, Pembinaan, Pengawasan dan Pelaksanaan Penataan Bangunan dan Lingkungan, Pengelolaan Gedung dan Rumah Negara</v>
          </cell>
        </row>
        <row r="411">
          <cell r="B411">
            <v>5501849</v>
          </cell>
          <cell r="C411" t="str">
            <v>PEMBANGUNAN INFRASTRUKTUR PERMUKIMAN KOTA PAYAKUMBUH</v>
          </cell>
          <cell r="D411">
            <v>3760000</v>
          </cell>
          <cell r="E411">
            <v>0</v>
          </cell>
          <cell r="F411">
            <v>3760000</v>
          </cell>
          <cell r="G411">
            <v>555000</v>
          </cell>
          <cell r="H411">
            <v>0</v>
          </cell>
          <cell r="I411">
            <v>555000</v>
          </cell>
          <cell r="J411">
            <v>14.76</v>
          </cell>
          <cell r="K411">
            <v>0</v>
          </cell>
          <cell r="R411">
            <v>0</v>
          </cell>
          <cell r="U411">
            <v>0</v>
          </cell>
          <cell r="W411">
            <v>0</v>
          </cell>
          <cell r="X411">
            <v>0</v>
          </cell>
          <cell r="AA411">
            <v>0</v>
          </cell>
          <cell r="AC411">
            <v>0</v>
          </cell>
          <cell r="AF411">
            <v>0</v>
          </cell>
          <cell r="AG411">
            <v>0</v>
          </cell>
          <cell r="AH411">
            <v>0</v>
          </cell>
          <cell r="AK411">
            <v>0</v>
          </cell>
          <cell r="AL411">
            <v>0</v>
          </cell>
          <cell r="AO411">
            <v>0</v>
          </cell>
          <cell r="AZ411">
            <v>2413</v>
          </cell>
          <cell r="BA411" t="str">
            <v>Pengaturan, Pembinaan, Pengawasan dan Pelaksanaan Penataan Bangunan dan Lingkungan, Pengelolaan Gedung dan Rumah Negara</v>
          </cell>
        </row>
        <row r="412">
          <cell r="B412">
            <v>5501855</v>
          </cell>
          <cell r="C412" t="str">
            <v>PEMBANGUNAN INFRASTRUKTUR PERMUKIMAN KOTA PARIAMAN</v>
          </cell>
          <cell r="D412">
            <v>2255000</v>
          </cell>
          <cell r="E412">
            <v>0</v>
          </cell>
          <cell r="F412">
            <v>2255000</v>
          </cell>
          <cell r="G412">
            <v>2250000</v>
          </cell>
          <cell r="H412">
            <v>0</v>
          </cell>
          <cell r="I412">
            <v>2250000</v>
          </cell>
          <cell r="J412">
            <v>99.78</v>
          </cell>
          <cell r="K412">
            <v>0</v>
          </cell>
          <cell r="R412">
            <v>0</v>
          </cell>
          <cell r="U412">
            <v>0</v>
          </cell>
          <cell r="W412">
            <v>0</v>
          </cell>
          <cell r="X412">
            <v>0</v>
          </cell>
          <cell r="AA412">
            <v>0</v>
          </cell>
          <cell r="AC412">
            <v>0</v>
          </cell>
          <cell r="AF412">
            <v>0</v>
          </cell>
          <cell r="AG412">
            <v>0</v>
          </cell>
          <cell r="AH412">
            <v>0</v>
          </cell>
          <cell r="AK412">
            <v>0</v>
          </cell>
          <cell r="AL412">
            <v>0</v>
          </cell>
          <cell r="AO412">
            <v>0</v>
          </cell>
          <cell r="AZ412">
            <v>2413</v>
          </cell>
          <cell r="BA412" t="str">
            <v>Pengaturan, Pembinaan, Pengawasan dan Pelaksanaan Penataan Bangunan dan Lingkungan, Pengelolaan Gedung dan Rumah Negara</v>
          </cell>
        </row>
        <row r="413">
          <cell r="B413">
            <v>5501861</v>
          </cell>
          <cell r="C413" t="str">
            <v>PEMBANGUNAN INFRASTRUKTUR PERMUKIMAN KAB. KUANTAN SINGIGI</v>
          </cell>
          <cell r="D413">
            <v>793000</v>
          </cell>
          <cell r="E413">
            <v>0</v>
          </cell>
          <cell r="F413">
            <v>793000</v>
          </cell>
          <cell r="G413">
            <v>0</v>
          </cell>
          <cell r="H413">
            <v>0</v>
          </cell>
          <cell r="I413">
            <v>0</v>
          </cell>
          <cell r="J413">
            <v>0</v>
          </cell>
          <cell r="K413">
            <v>0</v>
          </cell>
          <cell r="R413">
            <v>0</v>
          </cell>
          <cell r="U413">
            <v>0</v>
          </cell>
          <cell r="W413">
            <v>0</v>
          </cell>
          <cell r="X413">
            <v>0</v>
          </cell>
          <cell r="AA413">
            <v>0</v>
          </cell>
          <cell r="AC413">
            <v>0</v>
          </cell>
          <cell r="AF413">
            <v>0</v>
          </cell>
          <cell r="AG413">
            <v>0</v>
          </cell>
          <cell r="AH413">
            <v>0</v>
          </cell>
          <cell r="AK413">
            <v>0</v>
          </cell>
          <cell r="AL413">
            <v>0</v>
          </cell>
          <cell r="AO413">
            <v>0</v>
          </cell>
          <cell r="AZ413">
            <v>2413</v>
          </cell>
          <cell r="BA413" t="str">
            <v>Pengaturan, Pembinaan, Pengawasan dan Pelaksanaan Penataan Bangunan dan Lingkungan, Pengelolaan Gedung dan Rumah Negara</v>
          </cell>
        </row>
        <row r="414">
          <cell r="B414">
            <v>5501886</v>
          </cell>
          <cell r="C414" t="str">
            <v>PEMBANGUNAN INFRASTRUKTUR PERMUKIMAN KABUPATEN INDRAGIRI HILIR</v>
          </cell>
          <cell r="D414">
            <v>500000</v>
          </cell>
          <cell r="E414">
            <v>0</v>
          </cell>
          <cell r="F414">
            <v>500000</v>
          </cell>
          <cell r="G414">
            <v>0</v>
          </cell>
          <cell r="H414">
            <v>0</v>
          </cell>
          <cell r="I414">
            <v>0</v>
          </cell>
          <cell r="J414">
            <v>0</v>
          </cell>
          <cell r="K414">
            <v>0</v>
          </cell>
          <cell r="R414">
            <v>0</v>
          </cell>
          <cell r="U414">
            <v>0</v>
          </cell>
          <cell r="W414">
            <v>0</v>
          </cell>
          <cell r="X414">
            <v>0</v>
          </cell>
          <cell r="AA414">
            <v>0</v>
          </cell>
          <cell r="AC414">
            <v>0</v>
          </cell>
          <cell r="AF414">
            <v>0</v>
          </cell>
          <cell r="AG414">
            <v>0</v>
          </cell>
          <cell r="AH414">
            <v>0</v>
          </cell>
          <cell r="AK414">
            <v>0</v>
          </cell>
          <cell r="AL414">
            <v>0</v>
          </cell>
          <cell r="AO414">
            <v>0</v>
          </cell>
          <cell r="AZ414">
            <v>2413</v>
          </cell>
          <cell r="BA414" t="str">
            <v>Pengaturan, Pembinaan, Pengawasan dan Pelaksanaan Penataan Bangunan dan Lingkungan, Pengelolaan Gedung dan Rumah Negara</v>
          </cell>
        </row>
        <row r="415">
          <cell r="B415">
            <v>5501937</v>
          </cell>
          <cell r="C415" t="str">
            <v>PIP KAB. BENGKALIS</v>
          </cell>
          <cell r="D415">
            <v>1820000</v>
          </cell>
          <cell r="E415">
            <v>0</v>
          </cell>
          <cell r="F415">
            <v>1820000</v>
          </cell>
          <cell r="G415">
            <v>0</v>
          </cell>
          <cell r="H415">
            <v>0</v>
          </cell>
          <cell r="I415">
            <v>0</v>
          </cell>
          <cell r="J415">
            <v>0</v>
          </cell>
          <cell r="K415">
            <v>0</v>
          </cell>
          <cell r="R415">
            <v>0</v>
          </cell>
          <cell r="U415">
            <v>0</v>
          </cell>
          <cell r="W415">
            <v>0</v>
          </cell>
          <cell r="X415">
            <v>0</v>
          </cell>
          <cell r="AA415">
            <v>0</v>
          </cell>
          <cell r="AC415">
            <v>0</v>
          </cell>
          <cell r="AF415">
            <v>0</v>
          </cell>
          <cell r="AG415">
            <v>0</v>
          </cell>
          <cell r="AH415">
            <v>0</v>
          </cell>
          <cell r="AK415">
            <v>0</v>
          </cell>
          <cell r="AL415">
            <v>0</v>
          </cell>
          <cell r="AO415">
            <v>0</v>
          </cell>
          <cell r="AZ415">
            <v>2413</v>
          </cell>
          <cell r="BA415" t="str">
            <v>Pengaturan, Pembinaan, Pengawasan dan Pelaksanaan Penataan Bangunan dan Lingkungan, Pengelolaan Gedung dan Rumah Negara</v>
          </cell>
        </row>
        <row r="416">
          <cell r="B416">
            <v>5501952</v>
          </cell>
          <cell r="C416" t="str">
            <v>PEMBANGUNAN INFRASTRUKTUR PERMUKIMAN KOTA PEKAN BARU</v>
          </cell>
          <cell r="D416">
            <v>3965000</v>
          </cell>
          <cell r="E416">
            <v>0</v>
          </cell>
          <cell r="F416">
            <v>3965000</v>
          </cell>
          <cell r="G416">
            <v>0</v>
          </cell>
          <cell r="H416">
            <v>0</v>
          </cell>
          <cell r="I416">
            <v>0</v>
          </cell>
          <cell r="J416">
            <v>0</v>
          </cell>
          <cell r="K416">
            <v>0</v>
          </cell>
          <cell r="R416">
            <v>0</v>
          </cell>
          <cell r="U416">
            <v>0</v>
          </cell>
          <cell r="W416">
            <v>0</v>
          </cell>
          <cell r="X416">
            <v>0</v>
          </cell>
          <cell r="AA416">
            <v>0</v>
          </cell>
          <cell r="AC416">
            <v>0</v>
          </cell>
          <cell r="AF416">
            <v>0</v>
          </cell>
          <cell r="AG416">
            <v>0</v>
          </cell>
          <cell r="AH416">
            <v>0</v>
          </cell>
          <cell r="AK416">
            <v>0</v>
          </cell>
          <cell r="AL416">
            <v>0</v>
          </cell>
          <cell r="AO416">
            <v>0</v>
          </cell>
          <cell r="AZ416">
            <v>2413</v>
          </cell>
          <cell r="BA416" t="str">
            <v>Pengaturan, Pembinaan, Pengawasan dan Pelaksanaan Penataan Bangunan dan Lingkungan, Pengelolaan Gedung dan Rumah Negara</v>
          </cell>
        </row>
        <row r="417">
          <cell r="B417">
            <v>5501968</v>
          </cell>
          <cell r="C417" t="str">
            <v>PEMBANGUNAN INFRASTRUKTUR PERMUKIMAN KOTA DUMAI</v>
          </cell>
          <cell r="D417">
            <v>2470000</v>
          </cell>
          <cell r="E417">
            <v>0</v>
          </cell>
          <cell r="F417">
            <v>2470000</v>
          </cell>
          <cell r="G417">
            <v>1065000</v>
          </cell>
          <cell r="H417">
            <v>0</v>
          </cell>
          <cell r="I417">
            <v>1065000</v>
          </cell>
          <cell r="J417">
            <v>43.12</v>
          </cell>
          <cell r="K417">
            <v>0</v>
          </cell>
          <cell r="R417">
            <v>0</v>
          </cell>
          <cell r="U417">
            <v>0</v>
          </cell>
          <cell r="W417">
            <v>0</v>
          </cell>
          <cell r="X417">
            <v>0</v>
          </cell>
          <cell r="AA417">
            <v>0</v>
          </cell>
          <cell r="AC417">
            <v>0</v>
          </cell>
          <cell r="AF417">
            <v>0</v>
          </cell>
          <cell r="AG417">
            <v>0</v>
          </cell>
          <cell r="AH417">
            <v>0</v>
          </cell>
          <cell r="AK417">
            <v>0</v>
          </cell>
          <cell r="AL417">
            <v>0</v>
          </cell>
          <cell r="AO417">
            <v>0</v>
          </cell>
          <cell r="AZ417">
            <v>2413</v>
          </cell>
          <cell r="BA417" t="str">
            <v>Pengaturan, Pembinaan, Pengawasan dan Pelaksanaan Penataan Bangunan dan Lingkungan, Pengelolaan Gedung dan Rumah Negara</v>
          </cell>
        </row>
        <row r="418">
          <cell r="B418">
            <v>5502062</v>
          </cell>
          <cell r="C418" t="str">
            <v>PEMBANGUNAN INFRASTRUKTUR PERMUKIMAN KOTA JAMBI</v>
          </cell>
          <cell r="D418">
            <v>5675000</v>
          </cell>
          <cell r="E418">
            <v>0</v>
          </cell>
          <cell r="F418">
            <v>5675000</v>
          </cell>
          <cell r="G418">
            <v>3000000</v>
          </cell>
          <cell r="H418">
            <v>0</v>
          </cell>
          <cell r="I418">
            <v>3000000</v>
          </cell>
          <cell r="J418">
            <v>52.86</v>
          </cell>
          <cell r="K418">
            <v>52.86</v>
          </cell>
          <cell r="R418">
            <v>0</v>
          </cell>
          <cell r="U418">
            <v>0</v>
          </cell>
          <cell r="W418">
            <v>0</v>
          </cell>
          <cell r="X418">
            <v>0</v>
          </cell>
          <cell r="AA418">
            <v>0</v>
          </cell>
          <cell r="AC418">
            <v>0</v>
          </cell>
          <cell r="AF418">
            <v>0</v>
          </cell>
          <cell r="AG418">
            <v>0</v>
          </cell>
          <cell r="AH418">
            <v>0</v>
          </cell>
          <cell r="AK418">
            <v>0</v>
          </cell>
          <cell r="AL418">
            <v>0</v>
          </cell>
          <cell r="AO418">
            <v>0</v>
          </cell>
          <cell r="AZ418">
            <v>2413</v>
          </cell>
          <cell r="BA418" t="str">
            <v>Pengaturan, Pembinaan, Pengawasan dan Pelaksanaan Penataan Bangunan dan Lingkungan, Pengelolaan Gedung dan Rumah Negara</v>
          </cell>
        </row>
        <row r="419">
          <cell r="B419">
            <v>5502071</v>
          </cell>
          <cell r="C419" t="str">
            <v>PEMBANGUNAN INFRASTRUKTUR PERMUKIMAN KAB. OGAN KOMERING ULU</v>
          </cell>
          <cell r="D419">
            <v>3475000</v>
          </cell>
          <cell r="E419">
            <v>0</v>
          </cell>
          <cell r="F419">
            <v>3475000</v>
          </cell>
          <cell r="G419">
            <v>1965000</v>
          </cell>
          <cell r="H419">
            <v>0</v>
          </cell>
          <cell r="I419">
            <v>1965000</v>
          </cell>
          <cell r="J419">
            <v>56.55</v>
          </cell>
          <cell r="K419">
            <v>0</v>
          </cell>
          <cell r="R419">
            <v>0</v>
          </cell>
          <cell r="U419">
            <v>0</v>
          </cell>
          <cell r="W419">
            <v>0</v>
          </cell>
          <cell r="X419">
            <v>0</v>
          </cell>
          <cell r="AA419">
            <v>0</v>
          </cell>
          <cell r="AC419">
            <v>0</v>
          </cell>
          <cell r="AF419">
            <v>0</v>
          </cell>
          <cell r="AG419">
            <v>0</v>
          </cell>
          <cell r="AH419">
            <v>0</v>
          </cell>
          <cell r="AK419">
            <v>0</v>
          </cell>
          <cell r="AL419">
            <v>0</v>
          </cell>
          <cell r="AO419">
            <v>0</v>
          </cell>
          <cell r="AZ419">
            <v>2413</v>
          </cell>
          <cell r="BA419" t="str">
            <v>Pengaturan, Pembinaan, Pengawasan dan Pelaksanaan Penataan Bangunan dan Lingkungan, Pengelolaan Gedung dan Rumah Negara</v>
          </cell>
        </row>
        <row r="420">
          <cell r="B420">
            <v>5502087</v>
          </cell>
          <cell r="C420" t="str">
            <v>PEMBANGUNAN INFRASTRUKTUR PERMUKIMAN KAB. OGAN KOMERING ILIR</v>
          </cell>
          <cell r="D420">
            <v>3460000</v>
          </cell>
          <cell r="E420">
            <v>0</v>
          </cell>
          <cell r="F420">
            <v>3460000</v>
          </cell>
          <cell r="G420">
            <v>2595000</v>
          </cell>
          <cell r="H420">
            <v>0</v>
          </cell>
          <cell r="I420">
            <v>2595000</v>
          </cell>
          <cell r="J420">
            <v>75</v>
          </cell>
          <cell r="K420">
            <v>0</v>
          </cell>
          <cell r="R420">
            <v>0</v>
          </cell>
          <cell r="U420">
            <v>0</v>
          </cell>
          <cell r="W420">
            <v>0</v>
          </cell>
          <cell r="X420">
            <v>0</v>
          </cell>
          <cell r="AA420">
            <v>0</v>
          </cell>
          <cell r="AC420">
            <v>0</v>
          </cell>
          <cell r="AF420">
            <v>0</v>
          </cell>
          <cell r="AG420">
            <v>0</v>
          </cell>
          <cell r="AH420">
            <v>0</v>
          </cell>
          <cell r="AK420">
            <v>0</v>
          </cell>
          <cell r="AL420">
            <v>0</v>
          </cell>
          <cell r="AO420">
            <v>0</v>
          </cell>
          <cell r="AZ420">
            <v>2413</v>
          </cell>
          <cell r="BA420" t="str">
            <v>Pengaturan, Pembinaan, Pengawasan dan Pelaksanaan Penataan Bangunan dan Lingkungan, Pengelolaan Gedung dan Rumah Negara</v>
          </cell>
        </row>
        <row r="421">
          <cell r="B421">
            <v>5502093</v>
          </cell>
          <cell r="C421" t="str">
            <v>PEMBANGUNAN INFRASTRUKTUR PERMUKIMAN KAB. MUARA ENIM</v>
          </cell>
          <cell r="D421">
            <v>1360000</v>
          </cell>
          <cell r="E421">
            <v>0</v>
          </cell>
          <cell r="F421">
            <v>1360000</v>
          </cell>
          <cell r="G421">
            <v>1020000</v>
          </cell>
          <cell r="H421">
            <v>0</v>
          </cell>
          <cell r="I421">
            <v>1020000</v>
          </cell>
          <cell r="J421">
            <v>75</v>
          </cell>
          <cell r="K421">
            <v>0</v>
          </cell>
          <cell r="R421">
            <v>0</v>
          </cell>
          <cell r="U421">
            <v>0</v>
          </cell>
          <cell r="W421">
            <v>0</v>
          </cell>
          <cell r="X421">
            <v>0</v>
          </cell>
          <cell r="AA421">
            <v>0</v>
          </cell>
          <cell r="AC421">
            <v>0</v>
          </cell>
          <cell r="AF421">
            <v>0</v>
          </cell>
          <cell r="AG421">
            <v>0</v>
          </cell>
          <cell r="AH421">
            <v>0</v>
          </cell>
          <cell r="AK421">
            <v>0</v>
          </cell>
          <cell r="AL421">
            <v>0</v>
          </cell>
          <cell r="AO421">
            <v>0</v>
          </cell>
          <cell r="AZ421">
            <v>2413</v>
          </cell>
          <cell r="BA421" t="str">
            <v>Pengaturan, Pembinaan, Pengawasan dan Pelaksanaan Penataan Bangunan dan Lingkungan, Pengelolaan Gedung dan Rumah Negara</v>
          </cell>
        </row>
        <row r="422">
          <cell r="B422">
            <v>5502175</v>
          </cell>
          <cell r="C422" t="str">
            <v>PEMBANGUNAN INFRASTRUKTUR PERMUKIMAN KOTA PALEMBANG</v>
          </cell>
          <cell r="D422">
            <v>14785000</v>
          </cell>
          <cell r="E422">
            <v>0</v>
          </cell>
          <cell r="F422">
            <v>14785000</v>
          </cell>
          <cell r="G422">
            <v>0</v>
          </cell>
          <cell r="H422">
            <v>0</v>
          </cell>
          <cell r="I422">
            <v>0</v>
          </cell>
          <cell r="J422">
            <v>0</v>
          </cell>
          <cell r="K422">
            <v>0</v>
          </cell>
          <cell r="R422">
            <v>0</v>
          </cell>
          <cell r="U422">
            <v>0</v>
          </cell>
          <cell r="W422">
            <v>0</v>
          </cell>
          <cell r="X422">
            <v>0</v>
          </cell>
          <cell r="AA422">
            <v>0</v>
          </cell>
          <cell r="AC422">
            <v>0</v>
          </cell>
          <cell r="AF422">
            <v>0</v>
          </cell>
          <cell r="AG422">
            <v>0</v>
          </cell>
          <cell r="AH422">
            <v>0</v>
          </cell>
          <cell r="AK422">
            <v>0</v>
          </cell>
          <cell r="AL422">
            <v>0</v>
          </cell>
          <cell r="AO422">
            <v>0</v>
          </cell>
          <cell r="AZ422">
            <v>2413</v>
          </cell>
          <cell r="BA422" t="str">
            <v>Pengaturan, Pembinaan, Pengawasan dan Pelaksanaan Penataan Bangunan dan Lingkungan, Pengelolaan Gedung dan Rumah Negara</v>
          </cell>
        </row>
        <row r="423">
          <cell r="B423">
            <v>5502181</v>
          </cell>
          <cell r="C423" t="str">
            <v>PEMBANGUNAN INFRASTRUKTUR PERMUKIMAN KOTA PRABUMULIH</v>
          </cell>
          <cell r="D423">
            <v>2778000</v>
          </cell>
          <cell r="E423">
            <v>0</v>
          </cell>
          <cell r="F423">
            <v>2778000</v>
          </cell>
          <cell r="G423">
            <v>0</v>
          </cell>
          <cell r="H423">
            <v>0</v>
          </cell>
          <cell r="I423">
            <v>0</v>
          </cell>
          <cell r="J423">
            <v>0</v>
          </cell>
          <cell r="K423">
            <v>0</v>
          </cell>
          <cell r="R423">
            <v>0</v>
          </cell>
          <cell r="U423">
            <v>0</v>
          </cell>
          <cell r="W423">
            <v>0</v>
          </cell>
          <cell r="X423">
            <v>0</v>
          </cell>
          <cell r="AA423">
            <v>0</v>
          </cell>
          <cell r="AC423">
            <v>0</v>
          </cell>
          <cell r="AF423">
            <v>0</v>
          </cell>
          <cell r="AG423">
            <v>0</v>
          </cell>
          <cell r="AH423">
            <v>0</v>
          </cell>
          <cell r="AK423">
            <v>0</v>
          </cell>
          <cell r="AL423">
            <v>0</v>
          </cell>
          <cell r="AO423">
            <v>0</v>
          </cell>
          <cell r="AZ423">
            <v>2413</v>
          </cell>
          <cell r="BA423" t="str">
            <v>Pengaturan, Pembinaan, Pengawasan dan Pelaksanaan Penataan Bangunan dan Lingkungan, Pengelolaan Gedung dan Rumah Negara</v>
          </cell>
        </row>
        <row r="424">
          <cell r="B424">
            <v>5502190</v>
          </cell>
          <cell r="C424" t="str">
            <v>PEMBANGUNAN INFRASTRUKTUR PERMUKIMAN KOTA PAGAR ALAM</v>
          </cell>
          <cell r="D424">
            <v>3860000</v>
          </cell>
          <cell r="E424">
            <v>0</v>
          </cell>
          <cell r="F424">
            <v>3860000</v>
          </cell>
          <cell r="G424">
            <v>1410000</v>
          </cell>
          <cell r="H424">
            <v>0</v>
          </cell>
          <cell r="I424">
            <v>1410000</v>
          </cell>
          <cell r="J424">
            <v>36.53</v>
          </cell>
          <cell r="K424">
            <v>0</v>
          </cell>
          <cell r="R424">
            <v>0</v>
          </cell>
          <cell r="U424">
            <v>0</v>
          </cell>
          <cell r="W424">
            <v>0</v>
          </cell>
          <cell r="X424">
            <v>0</v>
          </cell>
          <cell r="AA424">
            <v>0</v>
          </cell>
          <cell r="AC424">
            <v>0</v>
          </cell>
          <cell r="AF424">
            <v>0</v>
          </cell>
          <cell r="AG424">
            <v>0</v>
          </cell>
          <cell r="AH424">
            <v>0</v>
          </cell>
          <cell r="AK424">
            <v>0</v>
          </cell>
          <cell r="AL424">
            <v>0</v>
          </cell>
          <cell r="AO424">
            <v>0</v>
          </cell>
          <cell r="AZ424">
            <v>2413</v>
          </cell>
          <cell r="BA424" t="str">
            <v>Pengaturan, Pembinaan, Pengawasan dan Pelaksanaan Penataan Bangunan dan Lingkungan, Pengelolaan Gedung dan Rumah Negara</v>
          </cell>
        </row>
        <row r="425">
          <cell r="B425">
            <v>5502201</v>
          </cell>
          <cell r="C425" t="str">
            <v>PEMBANGUNAN INFRASTRUKTUR PERMUKIMAN KOTA LUBUK LINGGAU</v>
          </cell>
          <cell r="D425">
            <v>4988000</v>
          </cell>
          <cell r="E425">
            <v>0</v>
          </cell>
          <cell r="F425">
            <v>4988000</v>
          </cell>
          <cell r="G425">
            <v>0</v>
          </cell>
          <cell r="H425">
            <v>0</v>
          </cell>
          <cell r="I425">
            <v>0</v>
          </cell>
          <cell r="J425">
            <v>0</v>
          </cell>
          <cell r="K425">
            <v>0</v>
          </cell>
          <cell r="R425">
            <v>0</v>
          </cell>
          <cell r="U425">
            <v>0</v>
          </cell>
          <cell r="W425">
            <v>0</v>
          </cell>
          <cell r="X425">
            <v>0</v>
          </cell>
          <cell r="AA425">
            <v>0</v>
          </cell>
          <cell r="AC425">
            <v>0</v>
          </cell>
          <cell r="AF425">
            <v>0</v>
          </cell>
          <cell r="AG425">
            <v>0</v>
          </cell>
          <cell r="AH425">
            <v>0</v>
          </cell>
          <cell r="AK425">
            <v>0</v>
          </cell>
          <cell r="AL425">
            <v>0</v>
          </cell>
          <cell r="AO425">
            <v>0</v>
          </cell>
          <cell r="AZ425">
            <v>2413</v>
          </cell>
          <cell r="BA425" t="str">
            <v>Pengaturan, Pembinaan, Pengawasan dan Pelaksanaan Penataan Bangunan dan Lingkungan, Pengelolaan Gedung dan Rumah Negara</v>
          </cell>
        </row>
        <row r="426">
          <cell r="B426">
            <v>5502210</v>
          </cell>
          <cell r="C426" t="str">
            <v>PEMBANGUNAN INFRASTRUKTUR PERMUKIMAN KAB. BENGKULU SELATAN</v>
          </cell>
          <cell r="D426">
            <v>1320000</v>
          </cell>
          <cell r="E426">
            <v>0</v>
          </cell>
          <cell r="F426">
            <v>1320000</v>
          </cell>
          <cell r="G426">
            <v>762000</v>
          </cell>
          <cell r="H426">
            <v>0</v>
          </cell>
          <cell r="I426">
            <v>762000</v>
          </cell>
          <cell r="J426">
            <v>57.73</v>
          </cell>
          <cell r="K426">
            <v>0</v>
          </cell>
          <cell r="R426">
            <v>0</v>
          </cell>
          <cell r="U426">
            <v>0</v>
          </cell>
          <cell r="W426">
            <v>0</v>
          </cell>
          <cell r="X426">
            <v>0</v>
          </cell>
          <cell r="AA426">
            <v>0</v>
          </cell>
          <cell r="AC426">
            <v>0</v>
          </cell>
          <cell r="AF426">
            <v>0</v>
          </cell>
          <cell r="AG426">
            <v>0</v>
          </cell>
          <cell r="AH426">
            <v>0</v>
          </cell>
          <cell r="AK426">
            <v>0</v>
          </cell>
          <cell r="AL426">
            <v>0</v>
          </cell>
          <cell r="AO426">
            <v>0</v>
          </cell>
          <cell r="AZ426">
            <v>2413</v>
          </cell>
          <cell r="BA426" t="str">
            <v>Pengaturan, Pembinaan, Pengawasan dan Pelaksanaan Penataan Bangunan dan Lingkungan, Pengelolaan Gedung dan Rumah Negara</v>
          </cell>
        </row>
        <row r="427">
          <cell r="B427">
            <v>5502226</v>
          </cell>
          <cell r="C427" t="str">
            <v>PEMBANGUNAN INFRASTRUKTUR PERMUKIMAN KAB. REJANG LEBONG</v>
          </cell>
          <cell r="D427">
            <v>2395000</v>
          </cell>
          <cell r="E427">
            <v>0</v>
          </cell>
          <cell r="F427">
            <v>2395000</v>
          </cell>
          <cell r="G427">
            <v>165000</v>
          </cell>
          <cell r="H427">
            <v>0</v>
          </cell>
          <cell r="I427">
            <v>165000</v>
          </cell>
          <cell r="J427">
            <v>6.89</v>
          </cell>
          <cell r="K427">
            <v>0</v>
          </cell>
          <cell r="R427">
            <v>0</v>
          </cell>
          <cell r="U427">
            <v>0</v>
          </cell>
          <cell r="W427">
            <v>0</v>
          </cell>
          <cell r="X427">
            <v>0</v>
          </cell>
          <cell r="AA427">
            <v>0</v>
          </cell>
          <cell r="AC427">
            <v>0</v>
          </cell>
          <cell r="AF427">
            <v>0</v>
          </cell>
          <cell r="AG427">
            <v>0</v>
          </cell>
          <cell r="AH427">
            <v>0</v>
          </cell>
          <cell r="AK427">
            <v>0</v>
          </cell>
          <cell r="AL427">
            <v>0</v>
          </cell>
          <cell r="AO427">
            <v>0</v>
          </cell>
          <cell r="AZ427">
            <v>2413</v>
          </cell>
          <cell r="BA427" t="str">
            <v>Pengaturan, Pembinaan, Pengawasan dan Pelaksanaan Penataan Bangunan dan Lingkungan, Pengelolaan Gedung dan Rumah Negara</v>
          </cell>
        </row>
        <row r="428">
          <cell r="B428">
            <v>5502294</v>
          </cell>
          <cell r="C428" t="str">
            <v>PEMBANGUNAN INFRASTRUKTUR PERMUKIMAN KOTA BENGKULU</v>
          </cell>
          <cell r="D428">
            <v>8185000</v>
          </cell>
          <cell r="E428">
            <v>0</v>
          </cell>
          <cell r="F428">
            <v>8185000</v>
          </cell>
          <cell r="G428">
            <v>30000</v>
          </cell>
          <cell r="H428">
            <v>0</v>
          </cell>
          <cell r="I428">
            <v>30000</v>
          </cell>
          <cell r="J428">
            <v>0.37</v>
          </cell>
          <cell r="K428">
            <v>0</v>
          </cell>
          <cell r="R428">
            <v>0</v>
          </cell>
          <cell r="U428">
            <v>0</v>
          </cell>
          <cell r="W428">
            <v>0</v>
          </cell>
          <cell r="X428">
            <v>0</v>
          </cell>
          <cell r="AA428">
            <v>0</v>
          </cell>
          <cell r="AC428">
            <v>0</v>
          </cell>
          <cell r="AF428">
            <v>0</v>
          </cell>
          <cell r="AG428">
            <v>0</v>
          </cell>
          <cell r="AH428">
            <v>0</v>
          </cell>
          <cell r="AK428">
            <v>0</v>
          </cell>
          <cell r="AL428">
            <v>0</v>
          </cell>
          <cell r="AO428">
            <v>0</v>
          </cell>
          <cell r="AZ428">
            <v>2413</v>
          </cell>
          <cell r="BA428" t="str">
            <v>Pengaturan, Pembinaan, Pengawasan dan Pelaksanaan Penataan Bangunan dan Lingkungan, Pengelolaan Gedung dan Rumah Negara</v>
          </cell>
        </row>
        <row r="429">
          <cell r="B429">
            <v>5502351</v>
          </cell>
          <cell r="C429" t="str">
            <v>PEMBANGUNAN INFRASTRUKTUR PERMUKIMAN KAB. LAMPUNG UTARA</v>
          </cell>
          <cell r="D429">
            <v>1360000</v>
          </cell>
          <cell r="E429">
            <v>0</v>
          </cell>
          <cell r="F429">
            <v>1360000</v>
          </cell>
          <cell r="G429">
            <v>0</v>
          </cell>
          <cell r="H429">
            <v>0</v>
          </cell>
          <cell r="I429">
            <v>0</v>
          </cell>
          <cell r="J429">
            <v>0</v>
          </cell>
          <cell r="K429">
            <v>0</v>
          </cell>
          <cell r="R429">
            <v>0</v>
          </cell>
          <cell r="U429">
            <v>0</v>
          </cell>
          <cell r="W429">
            <v>0</v>
          </cell>
          <cell r="X429">
            <v>0</v>
          </cell>
          <cell r="AA429">
            <v>0</v>
          </cell>
          <cell r="AC429">
            <v>0</v>
          </cell>
          <cell r="AF429">
            <v>0</v>
          </cell>
          <cell r="AG429">
            <v>0</v>
          </cell>
          <cell r="AH429">
            <v>0</v>
          </cell>
          <cell r="AK429">
            <v>0</v>
          </cell>
          <cell r="AL429">
            <v>0</v>
          </cell>
          <cell r="AO429">
            <v>0</v>
          </cell>
          <cell r="AZ429">
            <v>2413</v>
          </cell>
          <cell r="BA429" t="str">
            <v>Pengaturan, Pembinaan, Pengawasan dan Pelaksanaan Penataan Bangunan dan Lingkungan, Pengelolaan Gedung dan Rumah Negara</v>
          </cell>
        </row>
        <row r="430">
          <cell r="B430">
            <v>5502382</v>
          </cell>
          <cell r="C430" t="str">
            <v>PEMBANGUNAN INFRASTRUKTUR PERMUKIMAN KOTA BANDAR LAMPUNG</v>
          </cell>
          <cell r="D430">
            <v>9295000</v>
          </cell>
          <cell r="E430">
            <v>0</v>
          </cell>
          <cell r="F430">
            <v>9295000</v>
          </cell>
          <cell r="G430">
            <v>4755000</v>
          </cell>
          <cell r="H430">
            <v>0</v>
          </cell>
          <cell r="I430">
            <v>4755000</v>
          </cell>
          <cell r="J430">
            <v>51.16</v>
          </cell>
          <cell r="K430">
            <v>51</v>
          </cell>
          <cell r="R430">
            <v>0</v>
          </cell>
          <cell r="U430">
            <v>0</v>
          </cell>
          <cell r="W430">
            <v>0</v>
          </cell>
          <cell r="X430">
            <v>0</v>
          </cell>
          <cell r="AA430">
            <v>0</v>
          </cell>
          <cell r="AC430">
            <v>0</v>
          </cell>
          <cell r="AF430">
            <v>0</v>
          </cell>
          <cell r="AG430">
            <v>0</v>
          </cell>
          <cell r="AH430">
            <v>0</v>
          </cell>
          <cell r="AK430">
            <v>0</v>
          </cell>
          <cell r="AL430">
            <v>0</v>
          </cell>
          <cell r="AO430">
            <v>0</v>
          </cell>
          <cell r="AZ430">
            <v>2413</v>
          </cell>
          <cell r="BA430" t="str">
            <v>Pengaturan, Pembinaan, Pengawasan dan Pelaksanaan Penataan Bangunan dan Lingkungan, Pengelolaan Gedung dan Rumah Negara</v>
          </cell>
        </row>
        <row r="431">
          <cell r="B431">
            <v>5502391</v>
          </cell>
          <cell r="C431" t="str">
            <v>PEMBANGUNAN INFRASTRUKTUR PERMUKIMAN KOTA METRO</v>
          </cell>
          <cell r="D431">
            <v>2560000</v>
          </cell>
          <cell r="E431">
            <v>0</v>
          </cell>
          <cell r="F431">
            <v>2560000</v>
          </cell>
          <cell r="G431">
            <v>1920000</v>
          </cell>
          <cell r="H431">
            <v>0</v>
          </cell>
          <cell r="I431">
            <v>1920000</v>
          </cell>
          <cell r="J431">
            <v>75</v>
          </cell>
          <cell r="K431">
            <v>0</v>
          </cell>
          <cell r="R431">
            <v>0</v>
          </cell>
          <cell r="U431">
            <v>0</v>
          </cell>
          <cell r="W431">
            <v>0</v>
          </cell>
          <cell r="X431">
            <v>0</v>
          </cell>
          <cell r="AA431">
            <v>0</v>
          </cell>
          <cell r="AC431">
            <v>0</v>
          </cell>
          <cell r="AF431">
            <v>0</v>
          </cell>
          <cell r="AG431">
            <v>0</v>
          </cell>
          <cell r="AH431">
            <v>0</v>
          </cell>
          <cell r="AK431">
            <v>0</v>
          </cell>
          <cell r="AL431">
            <v>0</v>
          </cell>
          <cell r="AO431">
            <v>0</v>
          </cell>
          <cell r="AZ431">
            <v>2413</v>
          </cell>
          <cell r="BA431" t="str">
            <v>Pengaturan, Pembinaan, Pengawasan dan Pelaksanaan Penataan Bangunan dan Lingkungan, Pengelolaan Gedung dan Rumah Negara</v>
          </cell>
        </row>
        <row r="432">
          <cell r="B432">
            <v>5502402</v>
          </cell>
          <cell r="C432" t="str">
            <v>PEMBANGUNAN INFRASTRUKTUR PERMUKIMAN KAB. BANGKA</v>
          </cell>
          <cell r="D432">
            <v>640000</v>
          </cell>
          <cell r="E432">
            <v>0</v>
          </cell>
          <cell r="F432">
            <v>640000</v>
          </cell>
          <cell r="G432">
            <v>200000</v>
          </cell>
          <cell r="H432">
            <v>0</v>
          </cell>
          <cell r="I432">
            <v>200000</v>
          </cell>
          <cell r="J432">
            <v>31.25</v>
          </cell>
          <cell r="K432">
            <v>0</v>
          </cell>
          <cell r="R432">
            <v>0</v>
          </cell>
          <cell r="U432">
            <v>0</v>
          </cell>
          <cell r="W432">
            <v>0</v>
          </cell>
          <cell r="X432">
            <v>0</v>
          </cell>
          <cell r="AA432">
            <v>0</v>
          </cell>
          <cell r="AC432">
            <v>0</v>
          </cell>
          <cell r="AF432">
            <v>0</v>
          </cell>
          <cell r="AG432">
            <v>0</v>
          </cell>
          <cell r="AH432">
            <v>0</v>
          </cell>
          <cell r="AK432">
            <v>0</v>
          </cell>
          <cell r="AL432">
            <v>0</v>
          </cell>
          <cell r="AO432">
            <v>0</v>
          </cell>
          <cell r="AZ432">
            <v>2413</v>
          </cell>
          <cell r="BA432" t="str">
            <v>Pengaturan, Pembinaan, Pengawasan dan Pelaksanaan Penataan Bangunan dan Lingkungan, Pengelolaan Gedung dan Rumah Negara</v>
          </cell>
        </row>
        <row r="433">
          <cell r="B433">
            <v>5502411</v>
          </cell>
          <cell r="C433" t="str">
            <v>PEMBANGUNAN INFRASTRUKTUR PERMUKIMAN KAB. BELITUNG</v>
          </cell>
          <cell r="D433">
            <v>1045000</v>
          </cell>
          <cell r="E433">
            <v>0</v>
          </cell>
          <cell r="F433">
            <v>1045000</v>
          </cell>
          <cell r="G433">
            <v>0</v>
          </cell>
          <cell r="H433">
            <v>0</v>
          </cell>
          <cell r="I433">
            <v>0</v>
          </cell>
          <cell r="J433">
            <v>0</v>
          </cell>
          <cell r="K433">
            <v>0</v>
          </cell>
          <cell r="R433">
            <v>0</v>
          </cell>
          <cell r="U433">
            <v>0</v>
          </cell>
          <cell r="W433">
            <v>0</v>
          </cell>
          <cell r="X433">
            <v>0</v>
          </cell>
          <cell r="AA433">
            <v>0</v>
          </cell>
          <cell r="AC433">
            <v>0</v>
          </cell>
          <cell r="AF433">
            <v>0</v>
          </cell>
          <cell r="AG433">
            <v>0</v>
          </cell>
          <cell r="AH433">
            <v>0</v>
          </cell>
          <cell r="AK433">
            <v>0</v>
          </cell>
          <cell r="AL433">
            <v>0</v>
          </cell>
          <cell r="AO433">
            <v>0</v>
          </cell>
          <cell r="AZ433">
            <v>2413</v>
          </cell>
          <cell r="BA433" t="str">
            <v>Pengaturan, Pembinaan, Pengawasan dan Pelaksanaan Penataan Bangunan dan Lingkungan, Pengelolaan Gedung dan Rumah Negara</v>
          </cell>
        </row>
        <row r="434">
          <cell r="B434">
            <v>5502427</v>
          </cell>
          <cell r="C434" t="str">
            <v>PEMBANGUNAN INFRASTRUKTUR PERMUKIMAN KAB. BANGKA BARAT</v>
          </cell>
          <cell r="D434">
            <v>560000</v>
          </cell>
          <cell r="E434">
            <v>0</v>
          </cell>
          <cell r="F434">
            <v>560000</v>
          </cell>
          <cell r="G434">
            <v>0</v>
          </cell>
          <cell r="H434">
            <v>0</v>
          </cell>
          <cell r="I434">
            <v>0</v>
          </cell>
          <cell r="J434">
            <v>0</v>
          </cell>
          <cell r="K434">
            <v>0</v>
          </cell>
          <cell r="R434">
            <v>0</v>
          </cell>
          <cell r="U434">
            <v>0</v>
          </cell>
          <cell r="W434">
            <v>0</v>
          </cell>
          <cell r="X434">
            <v>0</v>
          </cell>
          <cell r="AA434">
            <v>0</v>
          </cell>
          <cell r="AC434">
            <v>0</v>
          </cell>
          <cell r="AF434">
            <v>0</v>
          </cell>
          <cell r="AG434">
            <v>0</v>
          </cell>
          <cell r="AH434">
            <v>0</v>
          </cell>
          <cell r="AK434">
            <v>0</v>
          </cell>
          <cell r="AL434">
            <v>0</v>
          </cell>
          <cell r="AO434">
            <v>0</v>
          </cell>
          <cell r="AZ434">
            <v>2413</v>
          </cell>
          <cell r="BA434" t="str">
            <v>Pengaturan, Pembinaan, Pengawasan dan Pelaksanaan Penataan Bangunan dan Lingkungan, Pengelolaan Gedung dan Rumah Negara</v>
          </cell>
        </row>
        <row r="435">
          <cell r="B435">
            <v>5502458</v>
          </cell>
          <cell r="C435" t="str">
            <v>PEMBANGUNAN INFRASTRUKTUR PERMUKIMAN KAB. BELITUNG TIMUR</v>
          </cell>
          <cell r="D435">
            <v>1613000</v>
          </cell>
          <cell r="E435">
            <v>0</v>
          </cell>
          <cell r="F435">
            <v>1613000</v>
          </cell>
          <cell r="G435">
            <v>450000</v>
          </cell>
          <cell r="H435">
            <v>0</v>
          </cell>
          <cell r="I435">
            <v>450000</v>
          </cell>
          <cell r="J435">
            <v>27.9</v>
          </cell>
          <cell r="K435">
            <v>0</v>
          </cell>
          <cell r="R435">
            <v>0</v>
          </cell>
          <cell r="U435">
            <v>0</v>
          </cell>
          <cell r="W435">
            <v>0</v>
          </cell>
          <cell r="X435">
            <v>0</v>
          </cell>
          <cell r="AA435">
            <v>0</v>
          </cell>
          <cell r="AC435">
            <v>0</v>
          </cell>
          <cell r="AF435">
            <v>0</v>
          </cell>
          <cell r="AG435">
            <v>0</v>
          </cell>
          <cell r="AH435">
            <v>0</v>
          </cell>
          <cell r="AK435">
            <v>0</v>
          </cell>
          <cell r="AL435">
            <v>0</v>
          </cell>
          <cell r="AO435">
            <v>0</v>
          </cell>
          <cell r="AZ435">
            <v>2413</v>
          </cell>
          <cell r="BA435" t="str">
            <v>Pengaturan, Pembinaan, Pengawasan dan Pelaksanaan Penataan Bangunan dan Lingkungan, Pengelolaan Gedung dan Rumah Negara</v>
          </cell>
        </row>
        <row r="436">
          <cell r="B436">
            <v>5502464</v>
          </cell>
          <cell r="C436" t="str">
            <v>PEMBANGUNAN INFRASTRUKTUR PERMUKIMAN KOTA PANGKAL PINANG</v>
          </cell>
          <cell r="D436">
            <v>3210000</v>
          </cell>
          <cell r="E436">
            <v>0</v>
          </cell>
          <cell r="F436">
            <v>3210000</v>
          </cell>
          <cell r="G436">
            <v>690000</v>
          </cell>
          <cell r="H436">
            <v>0</v>
          </cell>
          <cell r="I436">
            <v>690000</v>
          </cell>
          <cell r="J436">
            <v>21.5</v>
          </cell>
          <cell r="K436">
            <v>0</v>
          </cell>
          <cell r="R436">
            <v>0</v>
          </cell>
          <cell r="U436">
            <v>0</v>
          </cell>
          <cell r="W436">
            <v>0</v>
          </cell>
          <cell r="X436">
            <v>0</v>
          </cell>
          <cell r="AA436">
            <v>0</v>
          </cell>
          <cell r="AC436">
            <v>0</v>
          </cell>
          <cell r="AF436">
            <v>0</v>
          </cell>
          <cell r="AG436">
            <v>0</v>
          </cell>
          <cell r="AH436">
            <v>0</v>
          </cell>
          <cell r="AK436">
            <v>0</v>
          </cell>
          <cell r="AL436">
            <v>0</v>
          </cell>
          <cell r="AO436">
            <v>0</v>
          </cell>
          <cell r="AZ436">
            <v>2413</v>
          </cell>
          <cell r="BA436" t="str">
            <v>Pengaturan, Pembinaan, Pengawasan dan Pelaksanaan Penataan Bangunan dan Lingkungan, Pengelolaan Gedung dan Rumah Negara</v>
          </cell>
        </row>
        <row r="437">
          <cell r="B437">
            <v>5502470</v>
          </cell>
          <cell r="C437" t="str">
            <v>PEMBANGUNAN INFRASTRUKTUR PERMUKIMAN KAB. KARIMUN</v>
          </cell>
          <cell r="D437">
            <v>2293000</v>
          </cell>
          <cell r="E437">
            <v>0</v>
          </cell>
          <cell r="F437">
            <v>2293000</v>
          </cell>
          <cell r="G437">
            <v>510000</v>
          </cell>
          <cell r="H437">
            <v>0</v>
          </cell>
          <cell r="I437">
            <v>510000</v>
          </cell>
          <cell r="J437">
            <v>22.24</v>
          </cell>
          <cell r="K437">
            <v>22.24</v>
          </cell>
          <cell r="R437">
            <v>0</v>
          </cell>
          <cell r="U437">
            <v>0</v>
          </cell>
          <cell r="W437">
            <v>0</v>
          </cell>
          <cell r="X437">
            <v>0</v>
          </cell>
          <cell r="AA437">
            <v>0</v>
          </cell>
          <cell r="AC437">
            <v>0</v>
          </cell>
          <cell r="AF437">
            <v>0</v>
          </cell>
          <cell r="AG437">
            <v>0</v>
          </cell>
          <cell r="AH437">
            <v>0</v>
          </cell>
          <cell r="AK437">
            <v>0</v>
          </cell>
          <cell r="AL437">
            <v>0</v>
          </cell>
          <cell r="AO437">
            <v>0</v>
          </cell>
          <cell r="AZ437">
            <v>2413</v>
          </cell>
          <cell r="BA437" t="str">
            <v>Pengaturan, Pembinaan, Pengawasan dan Pelaksanaan Penataan Bangunan dan Lingkungan, Pengelolaan Gedung dan Rumah Negara</v>
          </cell>
        </row>
        <row r="438">
          <cell r="B438">
            <v>5502515</v>
          </cell>
          <cell r="C438" t="str">
            <v>PEMBANGUNAN INFRASTRUKTUR PERMUKIMAN KOTA BATAM</v>
          </cell>
          <cell r="D438">
            <v>8190000</v>
          </cell>
          <cell r="E438">
            <v>0</v>
          </cell>
          <cell r="F438">
            <v>8190000</v>
          </cell>
          <cell r="G438">
            <v>0</v>
          </cell>
          <cell r="H438">
            <v>0</v>
          </cell>
          <cell r="I438">
            <v>0</v>
          </cell>
          <cell r="J438">
            <v>0</v>
          </cell>
          <cell r="K438">
            <v>0</v>
          </cell>
          <cell r="R438">
            <v>0</v>
          </cell>
          <cell r="U438">
            <v>0</v>
          </cell>
          <cell r="W438">
            <v>0</v>
          </cell>
          <cell r="X438">
            <v>0</v>
          </cell>
          <cell r="AA438">
            <v>0</v>
          </cell>
          <cell r="AC438">
            <v>0</v>
          </cell>
          <cell r="AF438">
            <v>0</v>
          </cell>
          <cell r="AG438">
            <v>0</v>
          </cell>
          <cell r="AH438">
            <v>0</v>
          </cell>
          <cell r="AK438">
            <v>0</v>
          </cell>
          <cell r="AL438">
            <v>0</v>
          </cell>
          <cell r="AO438">
            <v>0</v>
          </cell>
          <cell r="AZ438">
            <v>2413</v>
          </cell>
          <cell r="BA438" t="str">
            <v>Pengaturan, Pembinaan, Pengawasan dan Pelaksanaan Penataan Bangunan dan Lingkungan, Pengelolaan Gedung dan Rumah Negara</v>
          </cell>
        </row>
        <row r="439">
          <cell r="B439">
            <v>5502521</v>
          </cell>
          <cell r="C439" t="str">
            <v>PEMBANGUNAN INFRASTRUKTUR PERMUKIMAN KOTA TANJUNG PINANG</v>
          </cell>
          <cell r="D439">
            <v>1630000</v>
          </cell>
          <cell r="E439">
            <v>0</v>
          </cell>
          <cell r="F439">
            <v>1630000</v>
          </cell>
          <cell r="G439">
            <v>1290000</v>
          </cell>
          <cell r="H439">
            <v>0</v>
          </cell>
          <cell r="I439">
            <v>1290000</v>
          </cell>
          <cell r="J439">
            <v>79.14</v>
          </cell>
          <cell r="K439">
            <v>72.239999999999995</v>
          </cell>
          <cell r="R439">
            <v>0</v>
          </cell>
          <cell r="U439">
            <v>0</v>
          </cell>
          <cell r="W439">
            <v>0</v>
          </cell>
          <cell r="X439">
            <v>0</v>
          </cell>
          <cell r="AA439">
            <v>0</v>
          </cell>
          <cell r="AC439">
            <v>0</v>
          </cell>
          <cell r="AF439">
            <v>0</v>
          </cell>
          <cell r="AG439">
            <v>0</v>
          </cell>
          <cell r="AH439">
            <v>0</v>
          </cell>
          <cell r="AK439">
            <v>0</v>
          </cell>
          <cell r="AL439">
            <v>0</v>
          </cell>
          <cell r="AO439">
            <v>0</v>
          </cell>
          <cell r="AZ439">
            <v>2413</v>
          </cell>
          <cell r="BA439" t="str">
            <v>Pengaturan, Pembinaan, Pengawasan dan Pelaksanaan Penataan Bangunan dan Lingkungan, Pengelolaan Gedung dan Rumah Negara</v>
          </cell>
        </row>
        <row r="440">
          <cell r="B440">
            <v>5502530</v>
          </cell>
          <cell r="C440" t="str">
            <v>PEMBANGUNAN INFRASTRUKTUR PERMUKIMAN KAB. KEPULAUAN SERIBU</v>
          </cell>
          <cell r="D440">
            <v>360000</v>
          </cell>
          <cell r="E440">
            <v>0</v>
          </cell>
          <cell r="F440">
            <v>360000</v>
          </cell>
          <cell r="G440">
            <v>0</v>
          </cell>
          <cell r="H440">
            <v>0</v>
          </cell>
          <cell r="I440">
            <v>0</v>
          </cell>
          <cell r="J440">
            <v>0</v>
          </cell>
          <cell r="K440">
            <v>0</v>
          </cell>
          <cell r="R440">
            <v>0</v>
          </cell>
          <cell r="U440">
            <v>0</v>
          </cell>
          <cell r="W440">
            <v>0</v>
          </cell>
          <cell r="X440">
            <v>0</v>
          </cell>
          <cell r="AA440">
            <v>0</v>
          </cell>
          <cell r="AC440">
            <v>0</v>
          </cell>
          <cell r="AF440">
            <v>0</v>
          </cell>
          <cell r="AG440">
            <v>0</v>
          </cell>
          <cell r="AH440">
            <v>0</v>
          </cell>
          <cell r="AK440">
            <v>0</v>
          </cell>
          <cell r="AL440">
            <v>0</v>
          </cell>
          <cell r="AO440">
            <v>0</v>
          </cell>
          <cell r="AZ440">
            <v>2413</v>
          </cell>
          <cell r="BA440" t="str">
            <v>Pengaturan, Pembinaan, Pengawasan dan Pelaksanaan Penataan Bangunan dan Lingkungan, Pengelolaan Gedung dan Rumah Negara</v>
          </cell>
        </row>
        <row r="441">
          <cell r="B441">
            <v>5502546</v>
          </cell>
          <cell r="C441" t="str">
            <v>PEMBANGUNAN INFRASTRUKTUR PERMUKIMAN KAB. BOGOR</v>
          </cell>
          <cell r="D441">
            <v>26845000</v>
          </cell>
          <cell r="E441">
            <v>0</v>
          </cell>
          <cell r="F441">
            <v>26845000</v>
          </cell>
          <cell r="G441">
            <v>6655000</v>
          </cell>
          <cell r="H441">
            <v>0</v>
          </cell>
          <cell r="I441">
            <v>6655000</v>
          </cell>
          <cell r="J441">
            <v>24.79</v>
          </cell>
          <cell r="K441">
            <v>0</v>
          </cell>
          <cell r="R441">
            <v>0</v>
          </cell>
          <cell r="U441">
            <v>0</v>
          </cell>
          <cell r="W441">
            <v>0</v>
          </cell>
          <cell r="X441">
            <v>0</v>
          </cell>
          <cell r="AA441">
            <v>0</v>
          </cell>
          <cell r="AC441">
            <v>0</v>
          </cell>
          <cell r="AF441">
            <v>0</v>
          </cell>
          <cell r="AG441">
            <v>0</v>
          </cell>
          <cell r="AH441">
            <v>0</v>
          </cell>
          <cell r="AK441">
            <v>0</v>
          </cell>
          <cell r="AL441">
            <v>0</v>
          </cell>
          <cell r="AO441">
            <v>0</v>
          </cell>
          <cell r="AZ441">
            <v>2413</v>
          </cell>
          <cell r="BA441" t="str">
            <v>Pengaturan, Pembinaan, Pengawasan dan Pelaksanaan Penataan Bangunan dan Lingkungan, Pengelolaan Gedung dan Rumah Negara</v>
          </cell>
        </row>
        <row r="442">
          <cell r="B442">
            <v>5502552</v>
          </cell>
          <cell r="C442" t="str">
            <v>PEMBANGUNAN INFRASTRUKTUR PERMUKIMAN KAB. SUKABUMI</v>
          </cell>
          <cell r="D442">
            <v>5310000</v>
          </cell>
          <cell r="E442">
            <v>0</v>
          </cell>
          <cell r="F442">
            <v>5310000</v>
          </cell>
          <cell r="G442">
            <v>4335000</v>
          </cell>
          <cell r="H442">
            <v>0</v>
          </cell>
          <cell r="I442">
            <v>4335000</v>
          </cell>
          <cell r="J442">
            <v>81.64</v>
          </cell>
          <cell r="K442">
            <v>0</v>
          </cell>
          <cell r="R442">
            <v>0</v>
          </cell>
          <cell r="U442">
            <v>0</v>
          </cell>
          <cell r="W442">
            <v>0</v>
          </cell>
          <cell r="X442">
            <v>0</v>
          </cell>
          <cell r="AA442">
            <v>0</v>
          </cell>
          <cell r="AC442">
            <v>0</v>
          </cell>
          <cell r="AF442">
            <v>0</v>
          </cell>
          <cell r="AG442">
            <v>0</v>
          </cell>
          <cell r="AH442">
            <v>0</v>
          </cell>
          <cell r="AK442">
            <v>0</v>
          </cell>
          <cell r="AL442">
            <v>0</v>
          </cell>
          <cell r="AO442">
            <v>0</v>
          </cell>
          <cell r="AZ442">
            <v>2413</v>
          </cell>
          <cell r="BA442" t="str">
            <v>Pengaturan, Pembinaan, Pengawasan dan Pelaksanaan Penataan Bangunan dan Lingkungan, Pengelolaan Gedung dan Rumah Negara</v>
          </cell>
        </row>
        <row r="443">
          <cell r="B443">
            <v>5502561</v>
          </cell>
          <cell r="C443" t="str">
            <v>PEMBANGUNAN INFRASTRUKTUR PERMUKIMAN KAB. CIANJUR</v>
          </cell>
          <cell r="D443">
            <v>5265000</v>
          </cell>
          <cell r="E443">
            <v>0</v>
          </cell>
          <cell r="F443">
            <v>5265000</v>
          </cell>
          <cell r="G443">
            <v>3540000</v>
          </cell>
          <cell r="H443">
            <v>0</v>
          </cell>
          <cell r="I443">
            <v>3540000</v>
          </cell>
          <cell r="J443">
            <v>67.239999999999995</v>
          </cell>
          <cell r="K443">
            <v>0</v>
          </cell>
          <cell r="R443">
            <v>0</v>
          </cell>
          <cell r="U443">
            <v>0</v>
          </cell>
          <cell r="W443">
            <v>0</v>
          </cell>
          <cell r="X443">
            <v>0</v>
          </cell>
          <cell r="AA443">
            <v>0</v>
          </cell>
          <cell r="AC443">
            <v>0</v>
          </cell>
          <cell r="AF443">
            <v>0</v>
          </cell>
          <cell r="AG443">
            <v>0</v>
          </cell>
          <cell r="AH443">
            <v>0</v>
          </cell>
          <cell r="AK443">
            <v>0</v>
          </cell>
          <cell r="AL443">
            <v>0</v>
          </cell>
          <cell r="AO443">
            <v>0</v>
          </cell>
          <cell r="AZ443">
            <v>2413</v>
          </cell>
          <cell r="BA443" t="str">
            <v>Pengaturan, Pembinaan, Pengawasan dan Pelaksanaan Penataan Bangunan dan Lingkungan, Pengelolaan Gedung dan Rumah Negara</v>
          </cell>
        </row>
        <row r="444">
          <cell r="B444">
            <v>5502577</v>
          </cell>
          <cell r="C444" t="str">
            <v>PEMBANGUNAN INFRASTRUKTUR PERMUKIMAN KAB. BANDUNG</v>
          </cell>
          <cell r="D444">
            <v>19065000</v>
          </cell>
          <cell r="E444">
            <v>0</v>
          </cell>
          <cell r="F444">
            <v>19065000</v>
          </cell>
          <cell r="G444">
            <v>12205000</v>
          </cell>
          <cell r="H444">
            <v>0</v>
          </cell>
          <cell r="I444">
            <v>12205000</v>
          </cell>
          <cell r="J444">
            <v>64.02</v>
          </cell>
          <cell r="K444">
            <v>0</v>
          </cell>
          <cell r="R444">
            <v>0</v>
          </cell>
          <cell r="U444">
            <v>0</v>
          </cell>
          <cell r="W444">
            <v>0</v>
          </cell>
          <cell r="X444">
            <v>0</v>
          </cell>
          <cell r="AA444">
            <v>0</v>
          </cell>
          <cell r="AC444">
            <v>0</v>
          </cell>
          <cell r="AF444">
            <v>0</v>
          </cell>
          <cell r="AG444">
            <v>0</v>
          </cell>
          <cell r="AH444">
            <v>0</v>
          </cell>
          <cell r="AK444">
            <v>0</v>
          </cell>
          <cell r="AL444">
            <v>0</v>
          </cell>
          <cell r="AO444">
            <v>0</v>
          </cell>
          <cell r="AZ444">
            <v>2413</v>
          </cell>
          <cell r="BA444" t="str">
            <v>Pengaturan, Pembinaan, Pengawasan dan Pelaksanaan Penataan Bangunan dan Lingkungan, Pengelolaan Gedung dan Rumah Negara</v>
          </cell>
        </row>
        <row r="445">
          <cell r="B445">
            <v>5502583</v>
          </cell>
          <cell r="C445" t="str">
            <v>PEMBANGUNAN INFRASTRUKTUR PERMUKIMAN KAB. GARUT</v>
          </cell>
          <cell r="D445">
            <v>5125000</v>
          </cell>
          <cell r="E445">
            <v>0</v>
          </cell>
          <cell r="F445">
            <v>5125000</v>
          </cell>
          <cell r="G445">
            <v>1355000</v>
          </cell>
          <cell r="H445">
            <v>0</v>
          </cell>
          <cell r="I445">
            <v>1355000</v>
          </cell>
          <cell r="J445">
            <v>26.44</v>
          </cell>
          <cell r="K445">
            <v>26.44</v>
          </cell>
          <cell r="R445">
            <v>0</v>
          </cell>
          <cell r="U445">
            <v>0</v>
          </cell>
          <cell r="W445">
            <v>0</v>
          </cell>
          <cell r="X445">
            <v>0</v>
          </cell>
          <cell r="AA445">
            <v>0</v>
          </cell>
          <cell r="AC445">
            <v>0</v>
          </cell>
          <cell r="AF445">
            <v>0</v>
          </cell>
          <cell r="AG445">
            <v>0</v>
          </cell>
          <cell r="AH445">
            <v>0</v>
          </cell>
          <cell r="AK445">
            <v>0</v>
          </cell>
          <cell r="AL445">
            <v>0</v>
          </cell>
          <cell r="AO445">
            <v>0</v>
          </cell>
          <cell r="AZ445">
            <v>2413</v>
          </cell>
          <cell r="BA445" t="str">
            <v>Pengaturan, Pembinaan, Pengawasan dan Pelaksanaan Penataan Bangunan dan Lingkungan, Pengelolaan Gedung dan Rumah Negara</v>
          </cell>
        </row>
        <row r="446">
          <cell r="B446">
            <v>5502592</v>
          </cell>
          <cell r="C446" t="str">
            <v>PEMBANGUNAN INFRASTRUKTUR PERMUKIMAN KAB. TASIKMALAYA</v>
          </cell>
          <cell r="D446">
            <v>4910000</v>
          </cell>
          <cell r="E446">
            <v>0</v>
          </cell>
          <cell r="F446">
            <v>4910000</v>
          </cell>
          <cell r="G446">
            <v>2240000</v>
          </cell>
          <cell r="H446">
            <v>0</v>
          </cell>
          <cell r="I446">
            <v>2240000</v>
          </cell>
          <cell r="J446">
            <v>45.62</v>
          </cell>
          <cell r="K446">
            <v>0</v>
          </cell>
          <cell r="R446">
            <v>0</v>
          </cell>
          <cell r="U446">
            <v>0</v>
          </cell>
          <cell r="W446">
            <v>0</v>
          </cell>
          <cell r="X446">
            <v>0</v>
          </cell>
          <cell r="AA446">
            <v>0</v>
          </cell>
          <cell r="AC446">
            <v>0</v>
          </cell>
          <cell r="AF446">
            <v>0</v>
          </cell>
          <cell r="AG446">
            <v>0</v>
          </cell>
          <cell r="AH446">
            <v>0</v>
          </cell>
          <cell r="AK446">
            <v>0</v>
          </cell>
          <cell r="AL446">
            <v>0</v>
          </cell>
          <cell r="AO446">
            <v>0</v>
          </cell>
          <cell r="AZ446">
            <v>2413</v>
          </cell>
          <cell r="BA446" t="str">
            <v>Pengaturan, Pembinaan, Pengawasan dan Pelaksanaan Penataan Bangunan dan Lingkungan, Pengelolaan Gedung dan Rumah Negara</v>
          </cell>
        </row>
        <row r="447">
          <cell r="B447">
            <v>5502603</v>
          </cell>
          <cell r="C447" t="str">
            <v>PEMBANGUNAN INFRASTRUKTUR PERMUKIMAN KAB. CIAMIS</v>
          </cell>
          <cell r="D447">
            <v>4120000</v>
          </cell>
          <cell r="E447">
            <v>0</v>
          </cell>
          <cell r="F447">
            <v>4120000</v>
          </cell>
          <cell r="G447">
            <v>2970000</v>
          </cell>
          <cell r="H447">
            <v>0</v>
          </cell>
          <cell r="I447">
            <v>2970000</v>
          </cell>
          <cell r="J447">
            <v>72.09</v>
          </cell>
          <cell r="K447">
            <v>0</v>
          </cell>
          <cell r="R447">
            <v>0</v>
          </cell>
          <cell r="U447">
            <v>0</v>
          </cell>
          <cell r="W447">
            <v>0</v>
          </cell>
          <cell r="X447">
            <v>0</v>
          </cell>
          <cell r="AA447">
            <v>0</v>
          </cell>
          <cell r="AC447">
            <v>0</v>
          </cell>
          <cell r="AF447">
            <v>0</v>
          </cell>
          <cell r="AG447">
            <v>0</v>
          </cell>
          <cell r="AH447">
            <v>0</v>
          </cell>
          <cell r="AK447">
            <v>0</v>
          </cell>
          <cell r="AL447">
            <v>0</v>
          </cell>
          <cell r="AO447">
            <v>0</v>
          </cell>
          <cell r="AZ447">
            <v>2413</v>
          </cell>
          <cell r="BA447" t="str">
            <v>Pengaturan, Pembinaan, Pengawasan dan Pelaksanaan Penataan Bangunan dan Lingkungan, Pengelolaan Gedung dan Rumah Negara</v>
          </cell>
        </row>
        <row r="448">
          <cell r="B448">
            <v>5502612</v>
          </cell>
          <cell r="C448" t="str">
            <v>PEMBANGUNAN INFRASTRUKTUR PERMUKIMAN KAB. KUNINGAN</v>
          </cell>
          <cell r="D448">
            <v>4160000</v>
          </cell>
          <cell r="E448">
            <v>0</v>
          </cell>
          <cell r="F448">
            <v>4160000</v>
          </cell>
          <cell r="G448">
            <v>1830000</v>
          </cell>
          <cell r="H448">
            <v>0</v>
          </cell>
          <cell r="I448">
            <v>1830000</v>
          </cell>
          <cell r="J448">
            <v>43.99</v>
          </cell>
          <cell r="K448">
            <v>0</v>
          </cell>
          <cell r="R448">
            <v>0</v>
          </cell>
          <cell r="U448">
            <v>0</v>
          </cell>
          <cell r="W448">
            <v>0</v>
          </cell>
          <cell r="X448">
            <v>0</v>
          </cell>
          <cell r="AA448">
            <v>0</v>
          </cell>
          <cell r="AC448">
            <v>0</v>
          </cell>
          <cell r="AF448">
            <v>0</v>
          </cell>
          <cell r="AG448">
            <v>0</v>
          </cell>
          <cell r="AH448">
            <v>0</v>
          </cell>
          <cell r="AK448">
            <v>0</v>
          </cell>
          <cell r="AL448">
            <v>0</v>
          </cell>
          <cell r="AO448">
            <v>0</v>
          </cell>
          <cell r="AZ448">
            <v>2413</v>
          </cell>
          <cell r="BA448" t="str">
            <v>Pengaturan, Pembinaan, Pengawasan dan Pelaksanaan Penataan Bangunan dan Lingkungan, Pengelolaan Gedung dan Rumah Negara</v>
          </cell>
        </row>
        <row r="449">
          <cell r="B449">
            <v>5502628</v>
          </cell>
          <cell r="C449" t="str">
            <v>PEMBANGUNAN INFRASTRUKTUR PERMUKIMAN KAB. CIREBON</v>
          </cell>
          <cell r="D449">
            <v>32080000</v>
          </cell>
          <cell r="E449">
            <v>0</v>
          </cell>
          <cell r="F449">
            <v>32080000</v>
          </cell>
          <cell r="G449">
            <v>4555000</v>
          </cell>
          <cell r="H449">
            <v>0</v>
          </cell>
          <cell r="I449">
            <v>4555000</v>
          </cell>
          <cell r="J449">
            <v>14.2</v>
          </cell>
          <cell r="K449">
            <v>0</v>
          </cell>
          <cell r="R449">
            <v>0</v>
          </cell>
          <cell r="U449">
            <v>0</v>
          </cell>
          <cell r="W449">
            <v>0</v>
          </cell>
          <cell r="X449">
            <v>0</v>
          </cell>
          <cell r="AA449">
            <v>0</v>
          </cell>
          <cell r="AC449">
            <v>0</v>
          </cell>
          <cell r="AF449">
            <v>0</v>
          </cell>
          <cell r="AG449">
            <v>0</v>
          </cell>
          <cell r="AH449">
            <v>0</v>
          </cell>
          <cell r="AK449">
            <v>0</v>
          </cell>
          <cell r="AL449">
            <v>0</v>
          </cell>
          <cell r="AO449">
            <v>0</v>
          </cell>
          <cell r="AZ449">
            <v>2413</v>
          </cell>
          <cell r="BA449" t="str">
            <v>Pengaturan, Pembinaan, Pengawasan dan Pelaksanaan Penataan Bangunan dan Lingkungan, Pengelolaan Gedung dan Rumah Negara</v>
          </cell>
        </row>
        <row r="450">
          <cell r="B450">
            <v>5502634</v>
          </cell>
          <cell r="C450" t="str">
            <v>PEMBANGUNAN INFRASTRUKTUR PERMUKIMAN KAB. MAJALENGKA</v>
          </cell>
          <cell r="D450">
            <v>7635000</v>
          </cell>
          <cell r="E450">
            <v>0</v>
          </cell>
          <cell r="F450">
            <v>7635000</v>
          </cell>
          <cell r="G450">
            <v>5040000</v>
          </cell>
          <cell r="H450">
            <v>0</v>
          </cell>
          <cell r="I450">
            <v>5040000</v>
          </cell>
          <cell r="J450">
            <v>66.010000000000005</v>
          </cell>
          <cell r="K450">
            <v>0</v>
          </cell>
          <cell r="R450">
            <v>0</v>
          </cell>
          <cell r="U450">
            <v>0</v>
          </cell>
          <cell r="W450">
            <v>0</v>
          </cell>
          <cell r="X450">
            <v>0</v>
          </cell>
          <cell r="AA450">
            <v>0</v>
          </cell>
          <cell r="AC450">
            <v>0</v>
          </cell>
          <cell r="AF450">
            <v>0</v>
          </cell>
          <cell r="AG450">
            <v>0</v>
          </cell>
          <cell r="AH450">
            <v>0</v>
          </cell>
          <cell r="AK450">
            <v>0</v>
          </cell>
          <cell r="AL450">
            <v>0</v>
          </cell>
          <cell r="AO450">
            <v>0</v>
          </cell>
          <cell r="AZ450">
            <v>2413</v>
          </cell>
          <cell r="BA450" t="str">
            <v>Pengaturan, Pembinaan, Pengawasan dan Pelaksanaan Penataan Bangunan dan Lingkungan, Pengelolaan Gedung dan Rumah Negara</v>
          </cell>
        </row>
        <row r="451">
          <cell r="B451">
            <v>5502640</v>
          </cell>
          <cell r="C451" t="str">
            <v>PEMBANGUNAN INFRASTRUKTUR PERMUKIMAN KAB. SUMEDANG</v>
          </cell>
          <cell r="D451">
            <v>5820000</v>
          </cell>
          <cell r="E451">
            <v>0</v>
          </cell>
          <cell r="F451">
            <v>5820000</v>
          </cell>
          <cell r="G451">
            <v>2010000</v>
          </cell>
          <cell r="H451">
            <v>0</v>
          </cell>
          <cell r="I451">
            <v>2010000</v>
          </cell>
          <cell r="J451">
            <v>34.54</v>
          </cell>
          <cell r="K451">
            <v>0</v>
          </cell>
          <cell r="R451">
            <v>0</v>
          </cell>
          <cell r="U451">
            <v>0</v>
          </cell>
          <cell r="W451">
            <v>0</v>
          </cell>
          <cell r="X451">
            <v>0</v>
          </cell>
          <cell r="AA451">
            <v>0</v>
          </cell>
          <cell r="AC451">
            <v>0</v>
          </cell>
          <cell r="AF451">
            <v>0</v>
          </cell>
          <cell r="AG451">
            <v>0</v>
          </cell>
          <cell r="AH451">
            <v>0</v>
          </cell>
          <cell r="AK451">
            <v>0</v>
          </cell>
          <cell r="AL451">
            <v>0</v>
          </cell>
          <cell r="AO451">
            <v>0</v>
          </cell>
          <cell r="AZ451">
            <v>2413</v>
          </cell>
          <cell r="BA451" t="str">
            <v>Pengaturan, Pembinaan, Pengawasan dan Pelaksanaan Penataan Bangunan dan Lingkungan, Pengelolaan Gedung dan Rumah Negara</v>
          </cell>
        </row>
        <row r="452">
          <cell r="B452">
            <v>5502659</v>
          </cell>
          <cell r="C452" t="str">
            <v>PEMBANGUNAN INFRASTRUKTUR PERMUKIMAN KAB. INDRAMAYU</v>
          </cell>
          <cell r="D452">
            <v>7185000</v>
          </cell>
          <cell r="E452">
            <v>0</v>
          </cell>
          <cell r="F452">
            <v>7185000</v>
          </cell>
          <cell r="G452">
            <v>2275000</v>
          </cell>
          <cell r="H452">
            <v>0</v>
          </cell>
          <cell r="I452">
            <v>2275000</v>
          </cell>
          <cell r="J452">
            <v>31.66</v>
          </cell>
          <cell r="K452">
            <v>0</v>
          </cell>
          <cell r="R452">
            <v>0</v>
          </cell>
          <cell r="U452">
            <v>0</v>
          </cell>
          <cell r="W452">
            <v>0</v>
          </cell>
          <cell r="X452">
            <v>0</v>
          </cell>
          <cell r="AA452">
            <v>0</v>
          </cell>
          <cell r="AC452">
            <v>0</v>
          </cell>
          <cell r="AF452">
            <v>0</v>
          </cell>
          <cell r="AG452">
            <v>0</v>
          </cell>
          <cell r="AH452">
            <v>0</v>
          </cell>
          <cell r="AK452">
            <v>0</v>
          </cell>
          <cell r="AL452">
            <v>0</v>
          </cell>
          <cell r="AO452">
            <v>0</v>
          </cell>
          <cell r="AZ452">
            <v>2413</v>
          </cell>
          <cell r="BA452" t="str">
            <v>Pengaturan, Pembinaan, Pengawasan dan Pelaksanaan Penataan Bangunan dan Lingkungan, Pengelolaan Gedung dan Rumah Negara</v>
          </cell>
        </row>
        <row r="453">
          <cell r="B453">
            <v>5502665</v>
          </cell>
          <cell r="C453" t="str">
            <v>PEMBANGUNAN INFRASTRUKTUR PERMUKIMAN KAB. SUBANG</v>
          </cell>
          <cell r="D453">
            <v>4050000</v>
          </cell>
          <cell r="E453">
            <v>0</v>
          </cell>
          <cell r="F453">
            <v>4050000</v>
          </cell>
          <cell r="G453">
            <v>2950000</v>
          </cell>
          <cell r="H453">
            <v>0</v>
          </cell>
          <cell r="I453">
            <v>2950000</v>
          </cell>
          <cell r="J453">
            <v>72.84</v>
          </cell>
          <cell r="K453">
            <v>13.14</v>
          </cell>
          <cell r="R453">
            <v>0</v>
          </cell>
          <cell r="U453">
            <v>0</v>
          </cell>
          <cell r="W453">
            <v>0</v>
          </cell>
          <cell r="X453">
            <v>0</v>
          </cell>
          <cell r="AA453">
            <v>0</v>
          </cell>
          <cell r="AC453">
            <v>0</v>
          </cell>
          <cell r="AF453">
            <v>0</v>
          </cell>
          <cell r="AG453">
            <v>0</v>
          </cell>
          <cell r="AH453">
            <v>0</v>
          </cell>
          <cell r="AK453">
            <v>0</v>
          </cell>
          <cell r="AL453">
            <v>0</v>
          </cell>
          <cell r="AO453">
            <v>0</v>
          </cell>
          <cell r="AZ453">
            <v>2413</v>
          </cell>
          <cell r="BA453" t="str">
            <v>Pengaturan, Pembinaan, Pengawasan dan Pelaksanaan Penataan Bangunan dan Lingkungan, Pengelolaan Gedung dan Rumah Negara</v>
          </cell>
        </row>
        <row r="454">
          <cell r="B454">
            <v>5502671</v>
          </cell>
          <cell r="C454" t="str">
            <v>PEMBANGUNAN INFRASTRUKTUR PERMUKIMAN KAB. PURWAKARTA</v>
          </cell>
          <cell r="D454">
            <v>5775000</v>
          </cell>
          <cell r="E454">
            <v>0</v>
          </cell>
          <cell r="F454">
            <v>5775000</v>
          </cell>
          <cell r="G454">
            <v>1245000</v>
          </cell>
          <cell r="H454">
            <v>0</v>
          </cell>
          <cell r="I454">
            <v>1245000</v>
          </cell>
          <cell r="J454">
            <v>21.56</v>
          </cell>
          <cell r="K454">
            <v>0.19</v>
          </cell>
          <cell r="R454">
            <v>0</v>
          </cell>
          <cell r="U454">
            <v>0</v>
          </cell>
          <cell r="W454">
            <v>0</v>
          </cell>
          <cell r="X454">
            <v>0</v>
          </cell>
          <cell r="AA454">
            <v>0</v>
          </cell>
          <cell r="AC454">
            <v>0</v>
          </cell>
          <cell r="AF454">
            <v>0</v>
          </cell>
          <cell r="AG454">
            <v>0</v>
          </cell>
          <cell r="AH454">
            <v>0</v>
          </cell>
          <cell r="AK454">
            <v>0</v>
          </cell>
          <cell r="AL454">
            <v>0</v>
          </cell>
          <cell r="AO454">
            <v>0</v>
          </cell>
          <cell r="AZ454">
            <v>2413</v>
          </cell>
          <cell r="BA454" t="str">
            <v>Pengaturan, Pembinaan, Pengawasan dan Pelaksanaan Penataan Bangunan dan Lingkungan, Pengelolaan Gedung dan Rumah Negara</v>
          </cell>
        </row>
        <row r="455">
          <cell r="B455">
            <v>5502680</v>
          </cell>
          <cell r="C455" t="str">
            <v>PEMBANGUNAN INFRASTRUKTUR PERMUKIMAN KAB. KARAWANG</v>
          </cell>
          <cell r="D455">
            <v>7190000</v>
          </cell>
          <cell r="E455">
            <v>0</v>
          </cell>
          <cell r="F455">
            <v>7190000</v>
          </cell>
          <cell r="G455">
            <v>3985000</v>
          </cell>
          <cell r="H455">
            <v>0</v>
          </cell>
          <cell r="I455">
            <v>3985000</v>
          </cell>
          <cell r="J455">
            <v>55.42</v>
          </cell>
          <cell r="K455">
            <v>0</v>
          </cell>
          <cell r="R455">
            <v>0</v>
          </cell>
          <cell r="U455">
            <v>0</v>
          </cell>
          <cell r="W455">
            <v>0</v>
          </cell>
          <cell r="X455">
            <v>0</v>
          </cell>
          <cell r="AA455">
            <v>0</v>
          </cell>
          <cell r="AC455">
            <v>0</v>
          </cell>
          <cell r="AF455">
            <v>0</v>
          </cell>
          <cell r="AG455">
            <v>0</v>
          </cell>
          <cell r="AH455">
            <v>0</v>
          </cell>
          <cell r="AK455">
            <v>0</v>
          </cell>
          <cell r="AL455">
            <v>0</v>
          </cell>
          <cell r="AO455">
            <v>0</v>
          </cell>
          <cell r="AZ455">
            <v>2413</v>
          </cell>
          <cell r="BA455" t="str">
            <v>Pengaturan, Pembinaan, Pengawasan dan Pelaksanaan Penataan Bangunan dan Lingkungan, Pengelolaan Gedung dan Rumah Negara</v>
          </cell>
        </row>
        <row r="456">
          <cell r="B456">
            <v>5502696</v>
          </cell>
          <cell r="C456" t="str">
            <v>PEMBANGUNAN INFRASTRUKTUR PERMUKIMAN KAB. BEKASI</v>
          </cell>
          <cell r="D456">
            <v>7275000</v>
          </cell>
          <cell r="E456">
            <v>0</v>
          </cell>
          <cell r="F456">
            <v>7275000</v>
          </cell>
          <cell r="G456">
            <v>4695000</v>
          </cell>
          <cell r="H456">
            <v>0</v>
          </cell>
          <cell r="I456">
            <v>4695000</v>
          </cell>
          <cell r="J456">
            <v>64.540000000000006</v>
          </cell>
          <cell r="K456">
            <v>0</v>
          </cell>
          <cell r="R456">
            <v>0</v>
          </cell>
          <cell r="U456">
            <v>0</v>
          </cell>
          <cell r="W456">
            <v>0</v>
          </cell>
          <cell r="X456">
            <v>0</v>
          </cell>
          <cell r="AA456">
            <v>0</v>
          </cell>
          <cell r="AC456">
            <v>0</v>
          </cell>
          <cell r="AF456">
            <v>0</v>
          </cell>
          <cell r="AG456">
            <v>0</v>
          </cell>
          <cell r="AH456">
            <v>0</v>
          </cell>
          <cell r="AK456">
            <v>0</v>
          </cell>
          <cell r="AL456">
            <v>0</v>
          </cell>
          <cell r="AO456">
            <v>0</v>
          </cell>
          <cell r="AZ456">
            <v>2413</v>
          </cell>
          <cell r="BA456" t="str">
            <v>Pengaturan, Pembinaan, Pengawasan dan Pelaksanaan Penataan Bangunan dan Lingkungan, Pengelolaan Gedung dan Rumah Negara</v>
          </cell>
        </row>
        <row r="457">
          <cell r="B457">
            <v>5502700</v>
          </cell>
          <cell r="C457" t="str">
            <v>PEMBANGUNAN INFRASTRUKTUR PERMUKIMAN KOTA BOGOR</v>
          </cell>
          <cell r="D457">
            <v>7465000</v>
          </cell>
          <cell r="E457">
            <v>0</v>
          </cell>
          <cell r="F457">
            <v>7465000</v>
          </cell>
          <cell r="G457">
            <v>2365000</v>
          </cell>
          <cell r="H457">
            <v>0</v>
          </cell>
          <cell r="I457">
            <v>2365000</v>
          </cell>
          <cell r="J457">
            <v>31.68</v>
          </cell>
          <cell r="K457">
            <v>0</v>
          </cell>
          <cell r="R457">
            <v>0</v>
          </cell>
          <cell r="U457">
            <v>0</v>
          </cell>
          <cell r="W457">
            <v>0</v>
          </cell>
          <cell r="X457">
            <v>0</v>
          </cell>
          <cell r="AA457">
            <v>0</v>
          </cell>
          <cell r="AC457">
            <v>0</v>
          </cell>
          <cell r="AF457">
            <v>0</v>
          </cell>
          <cell r="AG457">
            <v>0</v>
          </cell>
          <cell r="AH457">
            <v>0</v>
          </cell>
          <cell r="AK457">
            <v>0</v>
          </cell>
          <cell r="AL457">
            <v>0</v>
          </cell>
          <cell r="AO457">
            <v>0</v>
          </cell>
          <cell r="AZ457">
            <v>2413</v>
          </cell>
          <cell r="BA457" t="str">
            <v>Pengaturan, Pembinaan, Pengawasan dan Pelaksanaan Penataan Bangunan dan Lingkungan, Pengelolaan Gedung dan Rumah Negara</v>
          </cell>
        </row>
        <row r="458">
          <cell r="B458">
            <v>5502716</v>
          </cell>
          <cell r="C458" t="str">
            <v>PEMBANGUNAN INFRASTRUKTUR PERMUKIMAN KOTA SUKABUMI</v>
          </cell>
          <cell r="D458">
            <v>6125000</v>
          </cell>
          <cell r="E458">
            <v>0</v>
          </cell>
          <cell r="F458">
            <v>6125000</v>
          </cell>
          <cell r="G458">
            <v>2860000</v>
          </cell>
          <cell r="H458">
            <v>0</v>
          </cell>
          <cell r="I458">
            <v>2860000</v>
          </cell>
          <cell r="J458">
            <v>46.69</v>
          </cell>
          <cell r="K458">
            <v>0</v>
          </cell>
          <cell r="R458">
            <v>0</v>
          </cell>
          <cell r="U458">
            <v>0</v>
          </cell>
          <cell r="W458">
            <v>0</v>
          </cell>
          <cell r="X458">
            <v>0</v>
          </cell>
          <cell r="AA458">
            <v>0</v>
          </cell>
          <cell r="AC458">
            <v>0</v>
          </cell>
          <cell r="AF458">
            <v>0</v>
          </cell>
          <cell r="AG458">
            <v>0</v>
          </cell>
          <cell r="AH458">
            <v>0</v>
          </cell>
          <cell r="AK458">
            <v>0</v>
          </cell>
          <cell r="AL458">
            <v>0</v>
          </cell>
          <cell r="AO458">
            <v>0</v>
          </cell>
          <cell r="AZ458">
            <v>2413</v>
          </cell>
          <cell r="BA458" t="str">
            <v>Pengaturan, Pembinaan, Pengawasan dan Pelaksanaan Penataan Bangunan dan Lingkungan, Pengelolaan Gedung dan Rumah Negara</v>
          </cell>
        </row>
        <row r="459">
          <cell r="B459">
            <v>5502722</v>
          </cell>
          <cell r="C459" t="str">
            <v>PEMBANGUNAN INFRASTRUKTUR PERMUKIMAN KOTA BANDUNG</v>
          </cell>
          <cell r="D459">
            <v>8975000</v>
          </cell>
          <cell r="E459">
            <v>0</v>
          </cell>
          <cell r="F459">
            <v>8975000</v>
          </cell>
          <cell r="G459">
            <v>0</v>
          </cell>
          <cell r="H459">
            <v>0</v>
          </cell>
          <cell r="I459">
            <v>0</v>
          </cell>
          <cell r="J459">
            <v>0</v>
          </cell>
          <cell r="K459">
            <v>0</v>
          </cell>
          <cell r="R459">
            <v>0</v>
          </cell>
          <cell r="U459">
            <v>0</v>
          </cell>
          <cell r="W459">
            <v>0</v>
          </cell>
          <cell r="X459">
            <v>0</v>
          </cell>
          <cell r="AA459">
            <v>0</v>
          </cell>
          <cell r="AC459">
            <v>0</v>
          </cell>
          <cell r="AF459">
            <v>0</v>
          </cell>
          <cell r="AG459">
            <v>0</v>
          </cell>
          <cell r="AH459">
            <v>0</v>
          </cell>
          <cell r="AK459">
            <v>0</v>
          </cell>
          <cell r="AL459">
            <v>0</v>
          </cell>
          <cell r="AO459">
            <v>0</v>
          </cell>
          <cell r="AZ459">
            <v>2413</v>
          </cell>
          <cell r="BA459" t="str">
            <v>Pengaturan, Pembinaan, Pengawasan dan Pelaksanaan Penataan Bangunan dan Lingkungan, Pengelolaan Gedung dan Rumah Negara</v>
          </cell>
        </row>
        <row r="460">
          <cell r="B460">
            <v>5502731</v>
          </cell>
          <cell r="C460" t="str">
            <v>PEMBANGUNAN INFRASTRUKTUR PERMUKIMAN KOTA CIREBON</v>
          </cell>
          <cell r="D460">
            <v>2680000</v>
          </cell>
          <cell r="E460">
            <v>0</v>
          </cell>
          <cell r="F460">
            <v>2680000</v>
          </cell>
          <cell r="G460">
            <v>0</v>
          </cell>
          <cell r="H460">
            <v>0</v>
          </cell>
          <cell r="I460">
            <v>0</v>
          </cell>
          <cell r="J460">
            <v>0</v>
          </cell>
          <cell r="K460">
            <v>0</v>
          </cell>
          <cell r="R460">
            <v>0</v>
          </cell>
          <cell r="U460">
            <v>0</v>
          </cell>
          <cell r="W460">
            <v>0</v>
          </cell>
          <cell r="X460">
            <v>0</v>
          </cell>
          <cell r="AA460">
            <v>0</v>
          </cell>
          <cell r="AC460">
            <v>0</v>
          </cell>
          <cell r="AF460">
            <v>0</v>
          </cell>
          <cell r="AG460">
            <v>0</v>
          </cell>
          <cell r="AH460">
            <v>0</v>
          </cell>
          <cell r="AK460">
            <v>0</v>
          </cell>
          <cell r="AL460">
            <v>0</v>
          </cell>
          <cell r="AO460">
            <v>0</v>
          </cell>
          <cell r="AZ460">
            <v>2413</v>
          </cell>
          <cell r="BA460" t="str">
            <v>Pengaturan, Pembinaan, Pengawasan dan Pelaksanaan Penataan Bangunan dan Lingkungan, Pengelolaan Gedung dan Rumah Negara</v>
          </cell>
        </row>
        <row r="461">
          <cell r="B461">
            <v>5502747</v>
          </cell>
          <cell r="C461" t="str">
            <v>PEMBANGUNAN INFRASTRUKTUR PERMUKIMAN KOTA BEKASI</v>
          </cell>
          <cell r="D461">
            <v>4810000</v>
          </cell>
          <cell r="E461">
            <v>0</v>
          </cell>
          <cell r="F461">
            <v>4810000</v>
          </cell>
          <cell r="G461">
            <v>825000</v>
          </cell>
          <cell r="H461">
            <v>0</v>
          </cell>
          <cell r="I461">
            <v>825000</v>
          </cell>
          <cell r="J461">
            <v>17.149999999999999</v>
          </cell>
          <cell r="K461">
            <v>0</v>
          </cell>
          <cell r="R461">
            <v>0</v>
          </cell>
          <cell r="U461">
            <v>0</v>
          </cell>
          <cell r="W461">
            <v>0</v>
          </cell>
          <cell r="X461">
            <v>0</v>
          </cell>
          <cell r="AA461">
            <v>0</v>
          </cell>
          <cell r="AC461">
            <v>0</v>
          </cell>
          <cell r="AF461">
            <v>0</v>
          </cell>
          <cell r="AG461">
            <v>0</v>
          </cell>
          <cell r="AH461">
            <v>0</v>
          </cell>
          <cell r="AK461">
            <v>0</v>
          </cell>
          <cell r="AL461">
            <v>0</v>
          </cell>
          <cell r="AO461">
            <v>0</v>
          </cell>
          <cell r="AZ461">
            <v>2413</v>
          </cell>
          <cell r="BA461" t="str">
            <v>Pengaturan, Pembinaan, Pengawasan dan Pelaksanaan Penataan Bangunan dan Lingkungan, Pengelolaan Gedung dan Rumah Negara</v>
          </cell>
        </row>
        <row r="462">
          <cell r="B462">
            <v>5502753</v>
          </cell>
          <cell r="C462" t="str">
            <v>PEMBANGUNAN INFRASTRUKTUR PERMUKIMAN KOTA DEPOK</v>
          </cell>
          <cell r="D462">
            <v>4450000</v>
          </cell>
          <cell r="E462">
            <v>0</v>
          </cell>
          <cell r="F462">
            <v>4450000</v>
          </cell>
          <cell r="G462">
            <v>1380000</v>
          </cell>
          <cell r="H462">
            <v>0</v>
          </cell>
          <cell r="I462">
            <v>1380000</v>
          </cell>
          <cell r="J462">
            <v>31.01</v>
          </cell>
          <cell r="K462">
            <v>0</v>
          </cell>
          <cell r="R462">
            <v>0</v>
          </cell>
          <cell r="U462">
            <v>0</v>
          </cell>
          <cell r="W462">
            <v>0</v>
          </cell>
          <cell r="X462">
            <v>0</v>
          </cell>
          <cell r="AA462">
            <v>0</v>
          </cell>
          <cell r="AC462">
            <v>0</v>
          </cell>
          <cell r="AF462">
            <v>0</v>
          </cell>
          <cell r="AG462">
            <v>0</v>
          </cell>
          <cell r="AH462">
            <v>0</v>
          </cell>
          <cell r="AK462">
            <v>0</v>
          </cell>
          <cell r="AL462">
            <v>0</v>
          </cell>
          <cell r="AO462">
            <v>0</v>
          </cell>
          <cell r="AZ462">
            <v>2413</v>
          </cell>
          <cell r="BA462" t="str">
            <v>Pengaturan, Pembinaan, Pengawasan dan Pelaksanaan Penataan Bangunan dan Lingkungan, Pengelolaan Gedung dan Rumah Negara</v>
          </cell>
        </row>
        <row r="463">
          <cell r="B463">
            <v>5502762</v>
          </cell>
          <cell r="C463" t="str">
            <v>PEMBANGUNAN INFRASTRUKTUR PERMUKIMAN KOTA CIMAHI</v>
          </cell>
          <cell r="D463">
            <v>2070000</v>
          </cell>
          <cell r="E463">
            <v>0</v>
          </cell>
          <cell r="F463">
            <v>2070000</v>
          </cell>
          <cell r="G463">
            <v>2040000</v>
          </cell>
          <cell r="H463">
            <v>0</v>
          </cell>
          <cell r="I463">
            <v>2040000</v>
          </cell>
          <cell r="J463">
            <v>98.55</v>
          </cell>
          <cell r="K463">
            <v>30.72</v>
          </cell>
          <cell r="R463">
            <v>0</v>
          </cell>
          <cell r="U463">
            <v>0</v>
          </cell>
          <cell r="W463">
            <v>0</v>
          </cell>
          <cell r="X463">
            <v>0</v>
          </cell>
          <cell r="AA463">
            <v>0</v>
          </cell>
          <cell r="AC463">
            <v>0</v>
          </cell>
          <cell r="AF463">
            <v>0</v>
          </cell>
          <cell r="AG463">
            <v>0</v>
          </cell>
          <cell r="AH463">
            <v>0</v>
          </cell>
          <cell r="AK463">
            <v>0</v>
          </cell>
          <cell r="AL463">
            <v>0</v>
          </cell>
          <cell r="AO463">
            <v>0</v>
          </cell>
          <cell r="AZ463">
            <v>2413</v>
          </cell>
          <cell r="BA463" t="str">
            <v>Pengaturan, Pembinaan, Pengawasan dan Pelaksanaan Penataan Bangunan dan Lingkungan, Pengelolaan Gedung dan Rumah Negara</v>
          </cell>
        </row>
        <row r="464">
          <cell r="B464">
            <v>5502778</v>
          </cell>
          <cell r="C464" t="str">
            <v>PEMBANGUNAN INFRASTRUKTUR PERMUKIMAN KOTA TASIKMALAYA</v>
          </cell>
          <cell r="D464">
            <v>8220000</v>
          </cell>
          <cell r="E464">
            <v>0</v>
          </cell>
          <cell r="F464">
            <v>8220000</v>
          </cell>
          <cell r="G464">
            <v>3780000</v>
          </cell>
          <cell r="H464">
            <v>0</v>
          </cell>
          <cell r="I464">
            <v>3780000</v>
          </cell>
          <cell r="J464">
            <v>45.99</v>
          </cell>
          <cell r="K464">
            <v>0</v>
          </cell>
          <cell r="R464">
            <v>0</v>
          </cell>
          <cell r="U464">
            <v>0</v>
          </cell>
          <cell r="W464">
            <v>0</v>
          </cell>
          <cell r="X464">
            <v>0</v>
          </cell>
          <cell r="AA464">
            <v>0</v>
          </cell>
          <cell r="AC464">
            <v>0</v>
          </cell>
          <cell r="AF464">
            <v>0</v>
          </cell>
          <cell r="AG464">
            <v>0</v>
          </cell>
          <cell r="AH464">
            <v>0</v>
          </cell>
          <cell r="AK464">
            <v>0</v>
          </cell>
          <cell r="AL464">
            <v>0</v>
          </cell>
          <cell r="AO464">
            <v>0</v>
          </cell>
          <cell r="AZ464">
            <v>2413</v>
          </cell>
          <cell r="BA464" t="str">
            <v>Pengaturan, Pembinaan, Pengawasan dan Pelaksanaan Penataan Bangunan dan Lingkungan, Pengelolaan Gedung dan Rumah Negara</v>
          </cell>
        </row>
        <row r="465">
          <cell r="B465">
            <v>5502784</v>
          </cell>
          <cell r="C465" t="str">
            <v>PEMBANGUNAN INFRASTRUKTUR PERMUKIMAN KOTA BANJAR</v>
          </cell>
          <cell r="D465">
            <v>1440000</v>
          </cell>
          <cell r="E465">
            <v>0</v>
          </cell>
          <cell r="F465">
            <v>1440000</v>
          </cell>
          <cell r="G465">
            <v>860000</v>
          </cell>
          <cell r="H465">
            <v>0</v>
          </cell>
          <cell r="I465">
            <v>860000</v>
          </cell>
          <cell r="J465">
            <v>59.72</v>
          </cell>
          <cell r="K465">
            <v>0</v>
          </cell>
          <cell r="R465">
            <v>0</v>
          </cell>
          <cell r="U465">
            <v>0</v>
          </cell>
          <cell r="W465">
            <v>0</v>
          </cell>
          <cell r="X465">
            <v>0</v>
          </cell>
          <cell r="AA465">
            <v>0</v>
          </cell>
          <cell r="AC465">
            <v>0</v>
          </cell>
          <cell r="AF465">
            <v>0</v>
          </cell>
          <cell r="AG465">
            <v>0</v>
          </cell>
          <cell r="AH465">
            <v>0</v>
          </cell>
          <cell r="AK465">
            <v>0</v>
          </cell>
          <cell r="AL465">
            <v>0</v>
          </cell>
          <cell r="AO465">
            <v>0</v>
          </cell>
          <cell r="AZ465">
            <v>2413</v>
          </cell>
          <cell r="BA465" t="str">
            <v>Pengaturan, Pembinaan, Pengawasan dan Pelaksanaan Penataan Bangunan dan Lingkungan, Pengelolaan Gedung dan Rumah Negara</v>
          </cell>
        </row>
        <row r="466">
          <cell r="B466">
            <v>5502793</v>
          </cell>
          <cell r="C466" t="str">
            <v>PEMBANGUNAN INFRASTRUKTUR PERMUKIMAN KAB. CILACAP</v>
          </cell>
          <cell r="D466">
            <v>3040000</v>
          </cell>
          <cell r="E466">
            <v>0</v>
          </cell>
          <cell r="F466">
            <v>3040000</v>
          </cell>
          <cell r="G466">
            <v>2280000</v>
          </cell>
          <cell r="H466">
            <v>0</v>
          </cell>
          <cell r="I466">
            <v>2280000</v>
          </cell>
          <cell r="J466">
            <v>75</v>
          </cell>
          <cell r="K466">
            <v>75</v>
          </cell>
          <cell r="R466">
            <v>0</v>
          </cell>
          <cell r="U466">
            <v>0</v>
          </cell>
          <cell r="W466">
            <v>0</v>
          </cell>
          <cell r="X466">
            <v>0</v>
          </cell>
          <cell r="AA466">
            <v>0</v>
          </cell>
          <cell r="AC466">
            <v>0</v>
          </cell>
          <cell r="AF466">
            <v>0</v>
          </cell>
          <cell r="AG466">
            <v>0</v>
          </cell>
          <cell r="AH466">
            <v>0</v>
          </cell>
          <cell r="AK466">
            <v>0</v>
          </cell>
          <cell r="AL466">
            <v>0</v>
          </cell>
          <cell r="AO466">
            <v>0</v>
          </cell>
          <cell r="AZ466">
            <v>2413</v>
          </cell>
          <cell r="BA466" t="str">
            <v>Pengaturan, Pembinaan, Pengawasan dan Pelaksanaan Penataan Bangunan dan Lingkungan, Pengelolaan Gedung dan Rumah Negara</v>
          </cell>
        </row>
        <row r="467">
          <cell r="B467">
            <v>5502804</v>
          </cell>
          <cell r="C467" t="str">
            <v>PEMBANGUNAN INFRASTRUKTUR PERMUKIMAN KAB. BANYUMAS</v>
          </cell>
          <cell r="D467">
            <v>5705000</v>
          </cell>
          <cell r="E467">
            <v>0</v>
          </cell>
          <cell r="F467">
            <v>5705000</v>
          </cell>
          <cell r="G467">
            <v>3815000</v>
          </cell>
          <cell r="H467">
            <v>0</v>
          </cell>
          <cell r="I467">
            <v>3815000</v>
          </cell>
          <cell r="J467">
            <v>66.87</v>
          </cell>
          <cell r="K467">
            <v>66.87</v>
          </cell>
          <cell r="R467">
            <v>0</v>
          </cell>
          <cell r="U467">
            <v>0</v>
          </cell>
          <cell r="W467">
            <v>0</v>
          </cell>
          <cell r="X467">
            <v>0</v>
          </cell>
          <cell r="AA467">
            <v>0</v>
          </cell>
          <cell r="AC467">
            <v>0</v>
          </cell>
          <cell r="AF467">
            <v>0</v>
          </cell>
          <cell r="AG467">
            <v>0</v>
          </cell>
          <cell r="AH467">
            <v>0</v>
          </cell>
          <cell r="AK467">
            <v>0</v>
          </cell>
          <cell r="AL467">
            <v>0</v>
          </cell>
          <cell r="AO467">
            <v>0</v>
          </cell>
          <cell r="AZ467">
            <v>2413</v>
          </cell>
          <cell r="BA467" t="str">
            <v>Pengaturan, Pembinaan, Pengawasan dan Pelaksanaan Penataan Bangunan dan Lingkungan, Pengelolaan Gedung dan Rumah Negara</v>
          </cell>
        </row>
        <row r="468">
          <cell r="B468">
            <v>5502810</v>
          </cell>
          <cell r="C468" t="str">
            <v>PEMBANGUNAN INFRASTRUKTUR PERMUKIMAN KAB. PURBALINGGA</v>
          </cell>
          <cell r="D468">
            <v>1845000</v>
          </cell>
          <cell r="E468">
            <v>0</v>
          </cell>
          <cell r="F468">
            <v>1845000</v>
          </cell>
          <cell r="G468">
            <v>700000</v>
          </cell>
          <cell r="H468">
            <v>0</v>
          </cell>
          <cell r="I468">
            <v>700000</v>
          </cell>
          <cell r="J468">
            <v>37.94</v>
          </cell>
          <cell r="K468">
            <v>37.94</v>
          </cell>
          <cell r="R468">
            <v>0</v>
          </cell>
          <cell r="U468">
            <v>0</v>
          </cell>
          <cell r="W468">
            <v>0</v>
          </cell>
          <cell r="X468">
            <v>0</v>
          </cell>
          <cell r="AA468">
            <v>0</v>
          </cell>
          <cell r="AC468">
            <v>0</v>
          </cell>
          <cell r="AF468">
            <v>0</v>
          </cell>
          <cell r="AG468">
            <v>0</v>
          </cell>
          <cell r="AH468">
            <v>0</v>
          </cell>
          <cell r="AK468">
            <v>0</v>
          </cell>
          <cell r="AL468">
            <v>0</v>
          </cell>
          <cell r="AO468">
            <v>0</v>
          </cell>
          <cell r="AZ468">
            <v>2413</v>
          </cell>
          <cell r="BA468" t="str">
            <v>Pengaturan, Pembinaan, Pengawasan dan Pelaksanaan Penataan Bangunan dan Lingkungan, Pengelolaan Gedung dan Rumah Negara</v>
          </cell>
        </row>
        <row r="469">
          <cell r="B469">
            <v>5502829</v>
          </cell>
          <cell r="C469" t="str">
            <v>PEMBANGUNAN INFRASTRUKTUR PERMUKIMAN KAB. BANJAR NEGARA</v>
          </cell>
          <cell r="D469">
            <v>1900000</v>
          </cell>
          <cell r="E469">
            <v>0</v>
          </cell>
          <cell r="F469">
            <v>1900000</v>
          </cell>
          <cell r="G469">
            <v>1290000</v>
          </cell>
          <cell r="H469">
            <v>0</v>
          </cell>
          <cell r="I469">
            <v>1290000</v>
          </cell>
          <cell r="J469">
            <v>67.89</v>
          </cell>
          <cell r="K469">
            <v>67.83</v>
          </cell>
          <cell r="R469">
            <v>0</v>
          </cell>
          <cell r="U469">
            <v>0</v>
          </cell>
          <cell r="W469">
            <v>0</v>
          </cell>
          <cell r="X469">
            <v>0</v>
          </cell>
          <cell r="AA469">
            <v>0</v>
          </cell>
          <cell r="AC469">
            <v>0</v>
          </cell>
          <cell r="AF469">
            <v>0</v>
          </cell>
          <cell r="AG469">
            <v>0</v>
          </cell>
          <cell r="AH469">
            <v>0</v>
          </cell>
          <cell r="AK469">
            <v>0</v>
          </cell>
          <cell r="AL469">
            <v>0</v>
          </cell>
          <cell r="AO469">
            <v>0</v>
          </cell>
          <cell r="AZ469">
            <v>2413</v>
          </cell>
          <cell r="BA469" t="str">
            <v>Pengaturan, Pembinaan, Pengawasan dan Pelaksanaan Penataan Bangunan dan Lingkungan, Pengelolaan Gedung dan Rumah Negara</v>
          </cell>
        </row>
        <row r="470">
          <cell r="B470">
            <v>5502835</v>
          </cell>
          <cell r="C470" t="str">
            <v>PEMBANGUNAN INFRASTRUKTUR PERMUKIMAN KAB. KEBUMEN</v>
          </cell>
          <cell r="D470">
            <v>6460000</v>
          </cell>
          <cell r="E470">
            <v>0</v>
          </cell>
          <cell r="F470">
            <v>6460000</v>
          </cell>
          <cell r="G470">
            <v>1030000</v>
          </cell>
          <cell r="H470">
            <v>0</v>
          </cell>
          <cell r="I470">
            <v>1030000</v>
          </cell>
          <cell r="J470">
            <v>15.94</v>
          </cell>
          <cell r="K470">
            <v>15.94</v>
          </cell>
          <cell r="R470">
            <v>0</v>
          </cell>
          <cell r="U470">
            <v>0</v>
          </cell>
          <cell r="W470">
            <v>0</v>
          </cell>
          <cell r="X470">
            <v>0</v>
          </cell>
          <cell r="AA470">
            <v>0</v>
          </cell>
          <cell r="AC470">
            <v>0</v>
          </cell>
          <cell r="AF470">
            <v>0</v>
          </cell>
          <cell r="AG470">
            <v>0</v>
          </cell>
          <cell r="AH470">
            <v>0</v>
          </cell>
          <cell r="AK470">
            <v>0</v>
          </cell>
          <cell r="AL470">
            <v>0</v>
          </cell>
          <cell r="AO470">
            <v>0</v>
          </cell>
          <cell r="AZ470">
            <v>2413</v>
          </cell>
          <cell r="BA470" t="str">
            <v>Pengaturan, Pembinaan, Pengawasan dan Pelaksanaan Penataan Bangunan dan Lingkungan, Pengelolaan Gedung dan Rumah Negara</v>
          </cell>
        </row>
        <row r="471">
          <cell r="B471">
            <v>5502841</v>
          </cell>
          <cell r="C471" t="str">
            <v>PEMBANGUNAN INFRASTRUKTUR PERMUKIMAN KAB. PURWOREJO</v>
          </cell>
          <cell r="D471">
            <v>2860000</v>
          </cell>
          <cell r="E471">
            <v>0</v>
          </cell>
          <cell r="F471">
            <v>2860000</v>
          </cell>
          <cell r="G471">
            <v>2145000</v>
          </cell>
          <cell r="H471">
            <v>0</v>
          </cell>
          <cell r="I471">
            <v>2145000</v>
          </cell>
          <cell r="J471">
            <v>75</v>
          </cell>
          <cell r="K471">
            <v>75</v>
          </cell>
          <cell r="R471">
            <v>0</v>
          </cell>
          <cell r="U471">
            <v>0</v>
          </cell>
          <cell r="W471">
            <v>0</v>
          </cell>
          <cell r="X471">
            <v>0</v>
          </cell>
          <cell r="AA471">
            <v>0</v>
          </cell>
          <cell r="AC471">
            <v>0</v>
          </cell>
          <cell r="AF471">
            <v>0</v>
          </cell>
          <cell r="AG471">
            <v>0</v>
          </cell>
          <cell r="AH471">
            <v>0</v>
          </cell>
          <cell r="AK471">
            <v>0</v>
          </cell>
          <cell r="AL471">
            <v>0</v>
          </cell>
          <cell r="AO471">
            <v>0</v>
          </cell>
          <cell r="AZ471">
            <v>2413</v>
          </cell>
          <cell r="BA471" t="str">
            <v>Pengaturan, Pembinaan, Pengawasan dan Pelaksanaan Penataan Bangunan dan Lingkungan, Pengelolaan Gedung dan Rumah Negara</v>
          </cell>
        </row>
        <row r="472">
          <cell r="B472">
            <v>5502850</v>
          </cell>
          <cell r="C472" t="str">
            <v>PEMBANGUNAN INFRASTRUKTUR PERMUKIMAN KAB. WONOSOBO</v>
          </cell>
          <cell r="D472">
            <v>2540000</v>
          </cell>
          <cell r="E472">
            <v>0</v>
          </cell>
          <cell r="F472">
            <v>2540000</v>
          </cell>
          <cell r="G472">
            <v>1680000</v>
          </cell>
          <cell r="H472">
            <v>0</v>
          </cell>
          <cell r="I472">
            <v>1680000</v>
          </cell>
          <cell r="J472">
            <v>66.14</v>
          </cell>
          <cell r="K472">
            <v>66.14</v>
          </cell>
          <cell r="R472">
            <v>0</v>
          </cell>
          <cell r="U472">
            <v>0</v>
          </cell>
          <cell r="W472">
            <v>0</v>
          </cell>
          <cell r="X472">
            <v>0</v>
          </cell>
          <cell r="AA472">
            <v>0</v>
          </cell>
          <cell r="AC472">
            <v>0</v>
          </cell>
          <cell r="AF472">
            <v>0</v>
          </cell>
          <cell r="AG472">
            <v>0</v>
          </cell>
          <cell r="AH472">
            <v>0</v>
          </cell>
          <cell r="AK472">
            <v>0</v>
          </cell>
          <cell r="AL472">
            <v>0</v>
          </cell>
          <cell r="AO472">
            <v>0</v>
          </cell>
          <cell r="AZ472">
            <v>2413</v>
          </cell>
          <cell r="BA472" t="str">
            <v>Pengaturan, Pembinaan, Pengawasan dan Pelaksanaan Penataan Bangunan dan Lingkungan, Pengelolaan Gedung dan Rumah Negara</v>
          </cell>
        </row>
        <row r="473">
          <cell r="B473">
            <v>5502866</v>
          </cell>
          <cell r="C473" t="str">
            <v>PEMBANGUNAN INFRASTRUKTUR PERMUKIMAN KAB. MAGELANG</v>
          </cell>
          <cell r="D473">
            <v>675000</v>
          </cell>
          <cell r="E473">
            <v>0</v>
          </cell>
          <cell r="F473">
            <v>675000</v>
          </cell>
          <cell r="G473">
            <v>0</v>
          </cell>
          <cell r="H473">
            <v>0</v>
          </cell>
          <cell r="I473">
            <v>0</v>
          </cell>
          <cell r="J473">
            <v>0</v>
          </cell>
          <cell r="K473">
            <v>0</v>
          </cell>
          <cell r="R473">
            <v>0</v>
          </cell>
          <cell r="U473">
            <v>0</v>
          </cell>
          <cell r="W473">
            <v>0</v>
          </cell>
          <cell r="X473">
            <v>0</v>
          </cell>
          <cell r="AA473">
            <v>0</v>
          </cell>
          <cell r="AC473">
            <v>0</v>
          </cell>
          <cell r="AF473">
            <v>0</v>
          </cell>
          <cell r="AG473">
            <v>0</v>
          </cell>
          <cell r="AH473">
            <v>0</v>
          </cell>
          <cell r="AK473">
            <v>0</v>
          </cell>
          <cell r="AL473">
            <v>0</v>
          </cell>
          <cell r="AO473">
            <v>0</v>
          </cell>
          <cell r="AZ473">
            <v>2413</v>
          </cell>
          <cell r="BA473" t="str">
            <v>Pengaturan, Pembinaan, Pengawasan dan Pelaksanaan Penataan Bangunan dan Lingkungan, Pengelolaan Gedung dan Rumah Negara</v>
          </cell>
        </row>
        <row r="474">
          <cell r="B474">
            <v>5502872</v>
          </cell>
          <cell r="C474" t="str">
            <v>PEMBANGUNAN INFRASTRUKTUR PERMUKIMAN KAB. BOYOLALI</v>
          </cell>
          <cell r="D474">
            <v>2405000</v>
          </cell>
          <cell r="E474">
            <v>0</v>
          </cell>
          <cell r="F474">
            <v>2405000</v>
          </cell>
          <cell r="G474">
            <v>840000</v>
          </cell>
          <cell r="H474">
            <v>0</v>
          </cell>
          <cell r="I474">
            <v>840000</v>
          </cell>
          <cell r="J474">
            <v>34.93</v>
          </cell>
          <cell r="K474">
            <v>34.93</v>
          </cell>
          <cell r="R474">
            <v>0</v>
          </cell>
          <cell r="U474">
            <v>0</v>
          </cell>
          <cell r="W474">
            <v>0</v>
          </cell>
          <cell r="X474">
            <v>0</v>
          </cell>
          <cell r="AA474">
            <v>0</v>
          </cell>
          <cell r="AC474">
            <v>0</v>
          </cell>
          <cell r="AF474">
            <v>0</v>
          </cell>
          <cell r="AG474">
            <v>0</v>
          </cell>
          <cell r="AH474">
            <v>0</v>
          </cell>
          <cell r="AK474">
            <v>0</v>
          </cell>
          <cell r="AL474">
            <v>0</v>
          </cell>
          <cell r="AO474">
            <v>0</v>
          </cell>
          <cell r="AZ474">
            <v>2413</v>
          </cell>
          <cell r="BA474" t="str">
            <v>Pengaturan, Pembinaan, Pengawasan dan Pelaksanaan Penataan Bangunan dan Lingkungan, Pengelolaan Gedung dan Rumah Negara</v>
          </cell>
        </row>
        <row r="475">
          <cell r="B475">
            <v>5502881</v>
          </cell>
          <cell r="C475" t="str">
            <v>PEMBANGUNAN INFRASTRUKTUR PERMUKIMAN KAB. KLATEN</v>
          </cell>
          <cell r="D475">
            <v>15415000</v>
          </cell>
          <cell r="E475">
            <v>0</v>
          </cell>
          <cell r="F475">
            <v>15415000</v>
          </cell>
          <cell r="G475">
            <v>5455000</v>
          </cell>
          <cell r="H475">
            <v>0</v>
          </cell>
          <cell r="I475">
            <v>5455000</v>
          </cell>
          <cell r="J475">
            <v>35.39</v>
          </cell>
          <cell r="K475">
            <v>35.1</v>
          </cell>
          <cell r="R475">
            <v>0</v>
          </cell>
          <cell r="U475">
            <v>0</v>
          </cell>
          <cell r="W475">
            <v>0</v>
          </cell>
          <cell r="X475">
            <v>0</v>
          </cell>
          <cell r="AA475">
            <v>0</v>
          </cell>
          <cell r="AC475">
            <v>0</v>
          </cell>
          <cell r="AF475">
            <v>0</v>
          </cell>
          <cell r="AG475">
            <v>0</v>
          </cell>
          <cell r="AH475">
            <v>0</v>
          </cell>
          <cell r="AK475">
            <v>0</v>
          </cell>
          <cell r="AL475">
            <v>0</v>
          </cell>
          <cell r="AO475">
            <v>0</v>
          </cell>
          <cell r="AZ475">
            <v>2413</v>
          </cell>
          <cell r="BA475" t="str">
            <v>Pengaturan, Pembinaan, Pengawasan dan Pelaksanaan Penataan Bangunan dan Lingkungan, Pengelolaan Gedung dan Rumah Negara</v>
          </cell>
        </row>
        <row r="476">
          <cell r="B476">
            <v>5502897</v>
          </cell>
          <cell r="C476" t="str">
            <v>PEMBANGUNAN INFRASTRUKTUR PERMUKIMAN KAB. SUKOHARJO</v>
          </cell>
          <cell r="D476">
            <v>6475000</v>
          </cell>
          <cell r="E476">
            <v>0</v>
          </cell>
          <cell r="F476">
            <v>6475000</v>
          </cell>
          <cell r="G476">
            <v>1972000</v>
          </cell>
          <cell r="H476">
            <v>0</v>
          </cell>
          <cell r="I476">
            <v>1972000</v>
          </cell>
          <cell r="J476">
            <v>30.46</v>
          </cell>
          <cell r="K476">
            <v>30.37</v>
          </cell>
          <cell r="R476">
            <v>0</v>
          </cell>
          <cell r="U476">
            <v>0</v>
          </cell>
          <cell r="W476">
            <v>0</v>
          </cell>
          <cell r="X476">
            <v>0</v>
          </cell>
          <cell r="AA476">
            <v>0</v>
          </cell>
          <cell r="AC476">
            <v>0</v>
          </cell>
          <cell r="AF476">
            <v>0</v>
          </cell>
          <cell r="AG476">
            <v>0</v>
          </cell>
          <cell r="AH476">
            <v>0</v>
          </cell>
          <cell r="AK476">
            <v>0</v>
          </cell>
          <cell r="AL476">
            <v>0</v>
          </cell>
          <cell r="AO476">
            <v>0</v>
          </cell>
          <cell r="AZ476">
            <v>2413</v>
          </cell>
          <cell r="BA476" t="str">
            <v>Pengaturan, Pembinaan, Pengawasan dan Pelaksanaan Penataan Bangunan dan Lingkungan, Pengelolaan Gedung dan Rumah Negara</v>
          </cell>
        </row>
        <row r="477">
          <cell r="B477">
            <v>5502901</v>
          </cell>
          <cell r="C477" t="str">
            <v>PIP KABUPATEN WONOGIRI</v>
          </cell>
          <cell r="D477">
            <v>680000</v>
          </cell>
          <cell r="E477">
            <v>0</v>
          </cell>
          <cell r="F477">
            <v>680000</v>
          </cell>
          <cell r="G477">
            <v>0</v>
          </cell>
          <cell r="H477">
            <v>0</v>
          </cell>
          <cell r="I477">
            <v>0</v>
          </cell>
          <cell r="J477">
            <v>0</v>
          </cell>
          <cell r="K477">
            <v>0</v>
          </cell>
          <cell r="R477">
            <v>0</v>
          </cell>
          <cell r="U477">
            <v>0</v>
          </cell>
          <cell r="W477">
            <v>0</v>
          </cell>
          <cell r="X477">
            <v>0</v>
          </cell>
          <cell r="AA477">
            <v>0</v>
          </cell>
          <cell r="AC477">
            <v>0</v>
          </cell>
          <cell r="AF477">
            <v>0</v>
          </cell>
          <cell r="AG477">
            <v>0</v>
          </cell>
          <cell r="AH477">
            <v>0</v>
          </cell>
          <cell r="AK477">
            <v>0</v>
          </cell>
          <cell r="AL477">
            <v>0</v>
          </cell>
          <cell r="AO477">
            <v>0</v>
          </cell>
          <cell r="AZ477">
            <v>2413</v>
          </cell>
          <cell r="BA477" t="str">
            <v>Pengaturan, Pembinaan, Pengawasan dan Pelaksanaan Penataan Bangunan dan Lingkungan, Pengelolaan Gedung dan Rumah Negara</v>
          </cell>
        </row>
        <row r="478">
          <cell r="B478">
            <v>5502917</v>
          </cell>
          <cell r="C478" t="str">
            <v>PEMBANGUNAN INFRASTRUKTUR PERMUKIMAN KAB. KARANGANYAR</v>
          </cell>
          <cell r="D478">
            <v>2355000</v>
          </cell>
          <cell r="E478">
            <v>0</v>
          </cell>
          <cell r="F478">
            <v>2355000</v>
          </cell>
          <cell r="G478">
            <v>680000</v>
          </cell>
          <cell r="H478">
            <v>0</v>
          </cell>
          <cell r="I478">
            <v>680000</v>
          </cell>
          <cell r="J478">
            <v>28.87</v>
          </cell>
          <cell r="K478">
            <v>28.87</v>
          </cell>
          <cell r="R478">
            <v>0</v>
          </cell>
          <cell r="U478">
            <v>0</v>
          </cell>
          <cell r="W478">
            <v>0</v>
          </cell>
          <cell r="X478">
            <v>0</v>
          </cell>
          <cell r="AA478">
            <v>0</v>
          </cell>
          <cell r="AC478">
            <v>0</v>
          </cell>
          <cell r="AF478">
            <v>0</v>
          </cell>
          <cell r="AG478">
            <v>0</v>
          </cell>
          <cell r="AH478">
            <v>0</v>
          </cell>
          <cell r="AK478">
            <v>0</v>
          </cell>
          <cell r="AL478">
            <v>0</v>
          </cell>
          <cell r="AO478">
            <v>0</v>
          </cell>
          <cell r="AZ478">
            <v>2413</v>
          </cell>
          <cell r="BA478" t="str">
            <v>Pengaturan, Pembinaan, Pengawasan dan Pelaksanaan Penataan Bangunan dan Lingkungan, Pengelolaan Gedung dan Rumah Negara</v>
          </cell>
        </row>
        <row r="479">
          <cell r="B479">
            <v>5502923</v>
          </cell>
          <cell r="C479" t="str">
            <v>PEMBANGUNAN INFRASTRUKTUR PERMUKIMAN KAB. SRAGEN</v>
          </cell>
          <cell r="D479">
            <v>400000</v>
          </cell>
          <cell r="E479">
            <v>0</v>
          </cell>
          <cell r="F479">
            <v>400000</v>
          </cell>
          <cell r="G479">
            <v>0</v>
          </cell>
          <cell r="H479">
            <v>0</v>
          </cell>
          <cell r="I479">
            <v>0</v>
          </cell>
          <cell r="J479">
            <v>0</v>
          </cell>
          <cell r="K479">
            <v>0</v>
          </cell>
          <cell r="R479">
            <v>0</v>
          </cell>
          <cell r="U479">
            <v>0</v>
          </cell>
          <cell r="W479">
            <v>0</v>
          </cell>
          <cell r="X479">
            <v>0</v>
          </cell>
          <cell r="AA479">
            <v>0</v>
          </cell>
          <cell r="AC479">
            <v>0</v>
          </cell>
          <cell r="AF479">
            <v>0</v>
          </cell>
          <cell r="AG479">
            <v>0</v>
          </cell>
          <cell r="AH479">
            <v>0</v>
          </cell>
          <cell r="AK479">
            <v>0</v>
          </cell>
          <cell r="AL479">
            <v>0</v>
          </cell>
          <cell r="AO479">
            <v>0</v>
          </cell>
          <cell r="AZ479">
            <v>2413</v>
          </cell>
          <cell r="BA479" t="str">
            <v>Pengaturan, Pembinaan, Pengawasan dan Pelaksanaan Penataan Bangunan dan Lingkungan, Pengelolaan Gedung dan Rumah Negara</v>
          </cell>
        </row>
        <row r="480">
          <cell r="B480">
            <v>5502932</v>
          </cell>
          <cell r="C480" t="str">
            <v>PEMBANGUNAN INFRASTRUKTUR PERMUKIMAN KAB. GROBOGAN</v>
          </cell>
          <cell r="D480">
            <v>830000</v>
          </cell>
          <cell r="E480">
            <v>0</v>
          </cell>
          <cell r="F480">
            <v>830000</v>
          </cell>
          <cell r="G480">
            <v>802000</v>
          </cell>
          <cell r="H480">
            <v>0</v>
          </cell>
          <cell r="I480">
            <v>802000</v>
          </cell>
          <cell r="J480">
            <v>96.63</v>
          </cell>
          <cell r="K480">
            <v>96.63</v>
          </cell>
          <cell r="R480">
            <v>0</v>
          </cell>
          <cell r="U480">
            <v>0</v>
          </cell>
          <cell r="W480">
            <v>0</v>
          </cell>
          <cell r="X480">
            <v>0</v>
          </cell>
          <cell r="AA480">
            <v>0</v>
          </cell>
          <cell r="AC480">
            <v>0</v>
          </cell>
          <cell r="AF480">
            <v>0</v>
          </cell>
          <cell r="AG480">
            <v>0</v>
          </cell>
          <cell r="AH480">
            <v>0</v>
          </cell>
          <cell r="AK480">
            <v>0</v>
          </cell>
          <cell r="AL480">
            <v>0</v>
          </cell>
          <cell r="AO480">
            <v>0</v>
          </cell>
          <cell r="AZ480">
            <v>2413</v>
          </cell>
          <cell r="BA480" t="str">
            <v>Pengaturan, Pembinaan, Pengawasan dan Pelaksanaan Penataan Bangunan dan Lingkungan, Pengelolaan Gedung dan Rumah Negara</v>
          </cell>
        </row>
        <row r="481">
          <cell r="B481">
            <v>5502948</v>
          </cell>
          <cell r="C481" t="str">
            <v>PEMBANGUNAN INFRASTRUKTUR PERMUKIMAN KAB. BLORA</v>
          </cell>
          <cell r="D481">
            <v>3375000</v>
          </cell>
          <cell r="E481">
            <v>0</v>
          </cell>
          <cell r="F481">
            <v>3375000</v>
          </cell>
          <cell r="G481">
            <v>0</v>
          </cell>
          <cell r="H481">
            <v>0</v>
          </cell>
          <cell r="I481">
            <v>0</v>
          </cell>
          <cell r="J481">
            <v>0</v>
          </cell>
          <cell r="K481">
            <v>0</v>
          </cell>
          <cell r="R481">
            <v>0</v>
          </cell>
          <cell r="U481">
            <v>0</v>
          </cell>
          <cell r="W481">
            <v>0</v>
          </cell>
          <cell r="X481">
            <v>0</v>
          </cell>
          <cell r="AA481">
            <v>0</v>
          </cell>
          <cell r="AC481">
            <v>0</v>
          </cell>
          <cell r="AF481">
            <v>0</v>
          </cell>
          <cell r="AG481">
            <v>0</v>
          </cell>
          <cell r="AH481">
            <v>0</v>
          </cell>
          <cell r="AK481">
            <v>0</v>
          </cell>
          <cell r="AL481">
            <v>0</v>
          </cell>
          <cell r="AO481">
            <v>0</v>
          </cell>
          <cell r="AZ481">
            <v>2413</v>
          </cell>
          <cell r="BA481" t="str">
            <v>Pengaturan, Pembinaan, Pengawasan dan Pelaksanaan Penataan Bangunan dan Lingkungan, Pengelolaan Gedung dan Rumah Negara</v>
          </cell>
        </row>
        <row r="482">
          <cell r="B482">
            <v>5502954</v>
          </cell>
          <cell r="C482" t="str">
            <v>PEMBANGUNAN INFRASTRUKTUR PERMUKIMAN M KAB. REMBANG</v>
          </cell>
          <cell r="D482">
            <v>2530000</v>
          </cell>
          <cell r="E482">
            <v>0</v>
          </cell>
          <cell r="F482">
            <v>2530000</v>
          </cell>
          <cell r="G482">
            <v>0</v>
          </cell>
          <cell r="H482">
            <v>0</v>
          </cell>
          <cell r="I482">
            <v>0</v>
          </cell>
          <cell r="J482">
            <v>0</v>
          </cell>
          <cell r="K482">
            <v>0</v>
          </cell>
          <cell r="R482">
            <v>0</v>
          </cell>
          <cell r="U482">
            <v>0</v>
          </cell>
          <cell r="W482">
            <v>0</v>
          </cell>
          <cell r="X482">
            <v>0</v>
          </cell>
          <cell r="AA482">
            <v>0</v>
          </cell>
          <cell r="AC482">
            <v>0</v>
          </cell>
          <cell r="AF482">
            <v>0</v>
          </cell>
          <cell r="AG482">
            <v>0</v>
          </cell>
          <cell r="AH482">
            <v>0</v>
          </cell>
          <cell r="AK482">
            <v>0</v>
          </cell>
          <cell r="AL482">
            <v>0</v>
          </cell>
          <cell r="AO482">
            <v>0</v>
          </cell>
          <cell r="AZ482">
            <v>2413</v>
          </cell>
          <cell r="BA482" t="str">
            <v>Pengaturan, Pembinaan, Pengawasan dan Pelaksanaan Penataan Bangunan dan Lingkungan, Pengelolaan Gedung dan Rumah Negara</v>
          </cell>
        </row>
        <row r="483">
          <cell r="B483">
            <v>5502960</v>
          </cell>
          <cell r="C483" t="str">
            <v>PEMBANGUNAN INFRASTRUKTUR PERMUKIMAN KAB. PATI</v>
          </cell>
          <cell r="D483">
            <v>8985000</v>
          </cell>
          <cell r="E483">
            <v>0</v>
          </cell>
          <cell r="F483">
            <v>8985000</v>
          </cell>
          <cell r="G483">
            <v>1585000</v>
          </cell>
          <cell r="H483">
            <v>0</v>
          </cell>
          <cell r="I483">
            <v>1585000</v>
          </cell>
          <cell r="J483">
            <v>17.64</v>
          </cell>
          <cell r="K483">
            <v>17.64</v>
          </cell>
          <cell r="R483">
            <v>0</v>
          </cell>
          <cell r="U483">
            <v>0</v>
          </cell>
          <cell r="W483">
            <v>0</v>
          </cell>
          <cell r="X483">
            <v>0</v>
          </cell>
          <cell r="AA483">
            <v>0</v>
          </cell>
          <cell r="AC483">
            <v>0</v>
          </cell>
          <cell r="AF483">
            <v>0</v>
          </cell>
          <cell r="AG483">
            <v>0</v>
          </cell>
          <cell r="AH483">
            <v>0</v>
          </cell>
          <cell r="AK483">
            <v>0</v>
          </cell>
          <cell r="AL483">
            <v>0</v>
          </cell>
          <cell r="AO483">
            <v>0</v>
          </cell>
          <cell r="AZ483">
            <v>2413</v>
          </cell>
          <cell r="BA483" t="str">
            <v>Pengaturan, Pembinaan, Pengawasan dan Pelaksanaan Penataan Bangunan dan Lingkungan, Pengelolaan Gedung dan Rumah Negara</v>
          </cell>
        </row>
        <row r="484">
          <cell r="B484">
            <v>5502979</v>
          </cell>
          <cell r="C484" t="str">
            <v>PEMBANGUNAN INFRASTRUKTUR PERMUKIMAN KAB. KUDUS</v>
          </cell>
          <cell r="D484">
            <v>2405000</v>
          </cell>
          <cell r="E484">
            <v>0</v>
          </cell>
          <cell r="F484">
            <v>2405000</v>
          </cell>
          <cell r="G484">
            <v>2403000</v>
          </cell>
          <cell r="H484">
            <v>0</v>
          </cell>
          <cell r="I484">
            <v>2403000</v>
          </cell>
          <cell r="J484">
            <v>99.92</v>
          </cell>
          <cell r="K484">
            <v>100</v>
          </cell>
          <cell r="R484">
            <v>0</v>
          </cell>
          <cell r="U484">
            <v>0</v>
          </cell>
          <cell r="W484">
            <v>0</v>
          </cell>
          <cell r="X484">
            <v>0</v>
          </cell>
          <cell r="AA484">
            <v>0</v>
          </cell>
          <cell r="AC484">
            <v>0</v>
          </cell>
          <cell r="AF484">
            <v>0</v>
          </cell>
          <cell r="AG484">
            <v>0</v>
          </cell>
          <cell r="AH484">
            <v>0</v>
          </cell>
          <cell r="AK484">
            <v>0</v>
          </cell>
          <cell r="AL484">
            <v>0</v>
          </cell>
          <cell r="AO484">
            <v>0</v>
          </cell>
          <cell r="AZ484">
            <v>2413</v>
          </cell>
          <cell r="BA484" t="str">
            <v>Pengaturan, Pembinaan, Pengawasan dan Pelaksanaan Penataan Bangunan dan Lingkungan, Pengelolaan Gedung dan Rumah Negara</v>
          </cell>
        </row>
        <row r="485">
          <cell r="B485">
            <v>5502985</v>
          </cell>
          <cell r="C485" t="str">
            <v>PEMBANGUNAN INFRASTRUKTUR PERMUKIMAN KAB. JEPARA</v>
          </cell>
          <cell r="D485">
            <v>4605000</v>
          </cell>
          <cell r="E485">
            <v>0</v>
          </cell>
          <cell r="F485">
            <v>4605000</v>
          </cell>
          <cell r="G485">
            <v>1420000</v>
          </cell>
          <cell r="H485">
            <v>0</v>
          </cell>
          <cell r="I485">
            <v>1420000</v>
          </cell>
          <cell r="J485">
            <v>30.84</v>
          </cell>
          <cell r="K485">
            <v>30.83</v>
          </cell>
          <cell r="R485">
            <v>0</v>
          </cell>
          <cell r="U485">
            <v>0</v>
          </cell>
          <cell r="W485">
            <v>0</v>
          </cell>
          <cell r="X485">
            <v>0</v>
          </cell>
          <cell r="AA485">
            <v>0</v>
          </cell>
          <cell r="AC485">
            <v>0</v>
          </cell>
          <cell r="AF485">
            <v>0</v>
          </cell>
          <cell r="AG485">
            <v>0</v>
          </cell>
          <cell r="AH485">
            <v>0</v>
          </cell>
          <cell r="AK485">
            <v>0</v>
          </cell>
          <cell r="AL485">
            <v>0</v>
          </cell>
          <cell r="AO485">
            <v>0</v>
          </cell>
          <cell r="AZ485">
            <v>2413</v>
          </cell>
          <cell r="BA485" t="str">
            <v>Pengaturan, Pembinaan, Pengawasan dan Pelaksanaan Penataan Bangunan dan Lingkungan, Pengelolaan Gedung dan Rumah Negara</v>
          </cell>
        </row>
        <row r="486">
          <cell r="B486">
            <v>5502991</v>
          </cell>
          <cell r="C486" t="str">
            <v>PEMBANGUNAN INFRASTRUKTUR PERMUKIMAN KAB. DEMAK</v>
          </cell>
          <cell r="D486">
            <v>1315000</v>
          </cell>
          <cell r="E486">
            <v>0</v>
          </cell>
          <cell r="F486">
            <v>1315000</v>
          </cell>
          <cell r="G486">
            <v>645000</v>
          </cell>
          <cell r="H486">
            <v>0</v>
          </cell>
          <cell r="I486">
            <v>645000</v>
          </cell>
          <cell r="J486">
            <v>49.05</v>
          </cell>
          <cell r="K486">
            <v>47.53</v>
          </cell>
          <cell r="R486">
            <v>0</v>
          </cell>
          <cell r="U486">
            <v>0</v>
          </cell>
          <cell r="W486">
            <v>0</v>
          </cell>
          <cell r="X486">
            <v>0</v>
          </cell>
          <cell r="AA486">
            <v>0</v>
          </cell>
          <cell r="AC486">
            <v>0</v>
          </cell>
          <cell r="AF486">
            <v>0</v>
          </cell>
          <cell r="AG486">
            <v>0</v>
          </cell>
          <cell r="AH486">
            <v>0</v>
          </cell>
          <cell r="AK486">
            <v>0</v>
          </cell>
          <cell r="AL486">
            <v>0</v>
          </cell>
          <cell r="AO486">
            <v>0</v>
          </cell>
          <cell r="AZ486">
            <v>2413</v>
          </cell>
          <cell r="BA486" t="str">
            <v>Pengaturan, Pembinaan, Pengawasan dan Pelaksanaan Penataan Bangunan dan Lingkungan, Pengelolaan Gedung dan Rumah Negara</v>
          </cell>
        </row>
        <row r="487">
          <cell r="B487">
            <v>5503005</v>
          </cell>
          <cell r="C487" t="str">
            <v>PEMBANGUNAN INFRASTRUKTUR PERMUKIMAN KAB. SEMARANG</v>
          </cell>
          <cell r="D487">
            <v>1180000</v>
          </cell>
          <cell r="E487">
            <v>0</v>
          </cell>
          <cell r="F487">
            <v>1180000</v>
          </cell>
          <cell r="G487">
            <v>0</v>
          </cell>
          <cell r="H487">
            <v>0</v>
          </cell>
          <cell r="I487">
            <v>0</v>
          </cell>
          <cell r="J487">
            <v>0</v>
          </cell>
          <cell r="K487">
            <v>0</v>
          </cell>
          <cell r="R487">
            <v>0</v>
          </cell>
          <cell r="U487">
            <v>0</v>
          </cell>
          <cell r="W487">
            <v>0</v>
          </cell>
          <cell r="X487">
            <v>0</v>
          </cell>
          <cell r="AA487">
            <v>0</v>
          </cell>
          <cell r="AC487">
            <v>0</v>
          </cell>
          <cell r="AF487">
            <v>0</v>
          </cell>
          <cell r="AG487">
            <v>0</v>
          </cell>
          <cell r="AH487">
            <v>0</v>
          </cell>
          <cell r="AK487">
            <v>0</v>
          </cell>
          <cell r="AL487">
            <v>0</v>
          </cell>
          <cell r="AO487">
            <v>0</v>
          </cell>
          <cell r="AZ487">
            <v>2413</v>
          </cell>
          <cell r="BA487" t="str">
            <v>Pengaturan, Pembinaan, Pengawasan dan Pelaksanaan Penataan Bangunan dan Lingkungan, Pengelolaan Gedung dan Rumah Negara</v>
          </cell>
        </row>
        <row r="488">
          <cell r="B488">
            <v>5503011</v>
          </cell>
          <cell r="C488" t="str">
            <v>PEMBANGUNAN INFRASTRUKTUR PERMUKIMAN KAB. TEMANGGUNG</v>
          </cell>
          <cell r="D488">
            <v>4240000</v>
          </cell>
          <cell r="E488">
            <v>0</v>
          </cell>
          <cell r="F488">
            <v>4240000</v>
          </cell>
          <cell r="G488">
            <v>2760000</v>
          </cell>
          <cell r="H488">
            <v>0</v>
          </cell>
          <cell r="I488">
            <v>2760000</v>
          </cell>
          <cell r="J488">
            <v>65.09</v>
          </cell>
          <cell r="K488">
            <v>0</v>
          </cell>
          <cell r="R488">
            <v>0</v>
          </cell>
          <cell r="U488">
            <v>0</v>
          </cell>
          <cell r="W488">
            <v>0</v>
          </cell>
          <cell r="X488">
            <v>0</v>
          </cell>
          <cell r="AA488">
            <v>0</v>
          </cell>
          <cell r="AC488">
            <v>0</v>
          </cell>
          <cell r="AF488">
            <v>0</v>
          </cell>
          <cell r="AG488">
            <v>0</v>
          </cell>
          <cell r="AH488">
            <v>0</v>
          </cell>
          <cell r="AK488">
            <v>0</v>
          </cell>
          <cell r="AL488">
            <v>0</v>
          </cell>
          <cell r="AO488">
            <v>0</v>
          </cell>
          <cell r="AZ488">
            <v>2413</v>
          </cell>
          <cell r="BA488" t="str">
            <v>Pengaturan, Pembinaan, Pengawasan dan Pelaksanaan Penataan Bangunan dan Lingkungan, Pengelolaan Gedung dan Rumah Negara</v>
          </cell>
        </row>
        <row r="489">
          <cell r="B489">
            <v>5503020</v>
          </cell>
          <cell r="C489" t="str">
            <v>PEMBANGUNAN INFRASTRUKTUR PERMUKIMAN KAB. KENDAL</v>
          </cell>
          <cell r="D489">
            <v>4685000</v>
          </cell>
          <cell r="E489">
            <v>0</v>
          </cell>
          <cell r="F489">
            <v>4685000</v>
          </cell>
          <cell r="G489">
            <v>0</v>
          </cell>
          <cell r="H489">
            <v>0</v>
          </cell>
          <cell r="I489">
            <v>0</v>
          </cell>
          <cell r="J489">
            <v>0</v>
          </cell>
          <cell r="K489">
            <v>0</v>
          </cell>
          <cell r="R489">
            <v>0</v>
          </cell>
          <cell r="U489">
            <v>0</v>
          </cell>
          <cell r="W489">
            <v>0</v>
          </cell>
          <cell r="X489">
            <v>0</v>
          </cell>
          <cell r="AA489">
            <v>0</v>
          </cell>
          <cell r="AC489">
            <v>0</v>
          </cell>
          <cell r="AF489">
            <v>0</v>
          </cell>
          <cell r="AG489">
            <v>0</v>
          </cell>
          <cell r="AH489">
            <v>0</v>
          </cell>
          <cell r="AK489">
            <v>0</v>
          </cell>
          <cell r="AL489">
            <v>0</v>
          </cell>
          <cell r="AO489">
            <v>0</v>
          </cell>
          <cell r="AZ489">
            <v>2413</v>
          </cell>
          <cell r="BA489" t="str">
            <v>Pengaturan, Pembinaan, Pengawasan dan Pelaksanaan Penataan Bangunan dan Lingkungan, Pengelolaan Gedung dan Rumah Negara</v>
          </cell>
        </row>
        <row r="490">
          <cell r="B490">
            <v>5503036</v>
          </cell>
          <cell r="C490" t="str">
            <v>PEMBANGUNAN INFRASTRUKTUR PERMUKIMAN KAB. BATANG</v>
          </cell>
          <cell r="D490">
            <v>3485000</v>
          </cell>
          <cell r="E490">
            <v>0</v>
          </cell>
          <cell r="F490">
            <v>3485000</v>
          </cell>
          <cell r="G490">
            <v>420000</v>
          </cell>
          <cell r="H490">
            <v>0</v>
          </cell>
          <cell r="I490">
            <v>420000</v>
          </cell>
          <cell r="J490">
            <v>12.05</v>
          </cell>
          <cell r="K490">
            <v>12.05</v>
          </cell>
          <cell r="R490">
            <v>0</v>
          </cell>
          <cell r="U490">
            <v>0</v>
          </cell>
          <cell r="W490">
            <v>0</v>
          </cell>
          <cell r="X490">
            <v>0</v>
          </cell>
          <cell r="AA490">
            <v>0</v>
          </cell>
          <cell r="AC490">
            <v>0</v>
          </cell>
          <cell r="AF490">
            <v>0</v>
          </cell>
          <cell r="AG490">
            <v>0</v>
          </cell>
          <cell r="AH490">
            <v>0</v>
          </cell>
          <cell r="AK490">
            <v>0</v>
          </cell>
          <cell r="AL490">
            <v>0</v>
          </cell>
          <cell r="AO490">
            <v>0</v>
          </cell>
          <cell r="AZ490">
            <v>2413</v>
          </cell>
          <cell r="BA490" t="str">
            <v>Pengaturan, Pembinaan, Pengawasan dan Pelaksanaan Penataan Bangunan dan Lingkungan, Pengelolaan Gedung dan Rumah Negara</v>
          </cell>
        </row>
        <row r="491">
          <cell r="B491">
            <v>5503042</v>
          </cell>
          <cell r="C491" t="str">
            <v>PEMBANGUNAN INFRASTRUKTUR PERMUKIMAN KAB. PEKALONGAN</v>
          </cell>
          <cell r="D491">
            <v>6460000</v>
          </cell>
          <cell r="E491">
            <v>0</v>
          </cell>
          <cell r="F491">
            <v>6460000</v>
          </cell>
          <cell r="G491">
            <v>2975000</v>
          </cell>
          <cell r="H491">
            <v>0</v>
          </cell>
          <cell r="I491">
            <v>2975000</v>
          </cell>
          <cell r="J491">
            <v>46.05</v>
          </cell>
          <cell r="K491">
            <v>46.05</v>
          </cell>
          <cell r="R491">
            <v>0</v>
          </cell>
          <cell r="U491">
            <v>0</v>
          </cell>
          <cell r="W491">
            <v>0</v>
          </cell>
          <cell r="X491">
            <v>0</v>
          </cell>
          <cell r="AA491">
            <v>0</v>
          </cell>
          <cell r="AC491">
            <v>0</v>
          </cell>
          <cell r="AF491">
            <v>0</v>
          </cell>
          <cell r="AG491">
            <v>0</v>
          </cell>
          <cell r="AH491">
            <v>0</v>
          </cell>
          <cell r="AK491">
            <v>0</v>
          </cell>
          <cell r="AL491">
            <v>0</v>
          </cell>
          <cell r="AO491">
            <v>0</v>
          </cell>
          <cell r="AZ491">
            <v>2413</v>
          </cell>
          <cell r="BA491" t="str">
            <v>Pengaturan, Pembinaan, Pengawasan dan Pelaksanaan Penataan Bangunan dan Lingkungan, Pengelolaan Gedung dan Rumah Negara</v>
          </cell>
        </row>
        <row r="492">
          <cell r="B492">
            <v>5503051</v>
          </cell>
          <cell r="C492" t="str">
            <v>PEMBANGUNAN INFRASTRUKTUR PERMUKIMAN KAB. PEMALANG</v>
          </cell>
          <cell r="D492">
            <v>8480000</v>
          </cell>
          <cell r="E492">
            <v>0</v>
          </cell>
          <cell r="F492">
            <v>8480000</v>
          </cell>
          <cell r="G492">
            <v>2365000</v>
          </cell>
          <cell r="H492">
            <v>0</v>
          </cell>
          <cell r="I492">
            <v>2365000</v>
          </cell>
          <cell r="J492">
            <v>27.89</v>
          </cell>
          <cell r="K492">
            <v>27.89</v>
          </cell>
          <cell r="R492">
            <v>0</v>
          </cell>
          <cell r="U492">
            <v>0</v>
          </cell>
          <cell r="W492">
            <v>0</v>
          </cell>
          <cell r="X492">
            <v>0</v>
          </cell>
          <cell r="AA492">
            <v>0</v>
          </cell>
          <cell r="AC492">
            <v>0</v>
          </cell>
          <cell r="AF492">
            <v>0</v>
          </cell>
          <cell r="AG492">
            <v>0</v>
          </cell>
          <cell r="AH492">
            <v>0</v>
          </cell>
          <cell r="AK492">
            <v>0</v>
          </cell>
          <cell r="AL492">
            <v>0</v>
          </cell>
          <cell r="AO492">
            <v>0</v>
          </cell>
          <cell r="AZ492">
            <v>2413</v>
          </cell>
          <cell r="BA492" t="str">
            <v>Pengaturan, Pembinaan, Pengawasan dan Pelaksanaan Penataan Bangunan dan Lingkungan, Pengelolaan Gedung dan Rumah Negara</v>
          </cell>
        </row>
        <row r="493">
          <cell r="B493">
            <v>5503067</v>
          </cell>
          <cell r="C493" t="str">
            <v>PEMBANGUNAN INFRASTRUKTUR PERMUKIMAN KAB. TEGAL</v>
          </cell>
          <cell r="D493">
            <v>4685005</v>
          </cell>
          <cell r="E493">
            <v>0</v>
          </cell>
          <cell r="F493">
            <v>4685005</v>
          </cell>
          <cell r="G493">
            <v>1910000</v>
          </cell>
          <cell r="H493">
            <v>0</v>
          </cell>
          <cell r="I493">
            <v>1910000</v>
          </cell>
          <cell r="J493">
            <v>40.770000000000003</v>
          </cell>
          <cell r="K493">
            <v>40.770000000000003</v>
          </cell>
          <cell r="R493">
            <v>0</v>
          </cell>
          <cell r="U493">
            <v>0</v>
          </cell>
          <cell r="W493">
            <v>0</v>
          </cell>
          <cell r="X493">
            <v>0</v>
          </cell>
          <cell r="AA493">
            <v>0</v>
          </cell>
          <cell r="AC493">
            <v>0</v>
          </cell>
          <cell r="AF493">
            <v>0</v>
          </cell>
          <cell r="AG493">
            <v>0</v>
          </cell>
          <cell r="AH493">
            <v>0</v>
          </cell>
          <cell r="AK493">
            <v>0</v>
          </cell>
          <cell r="AL493">
            <v>0</v>
          </cell>
          <cell r="AO493">
            <v>0</v>
          </cell>
          <cell r="AZ493">
            <v>2413</v>
          </cell>
          <cell r="BA493" t="str">
            <v>Pengaturan, Pembinaan, Pengawasan dan Pelaksanaan Penataan Bangunan dan Lingkungan, Pengelolaan Gedung dan Rumah Negara</v>
          </cell>
        </row>
        <row r="494">
          <cell r="B494">
            <v>5503073</v>
          </cell>
          <cell r="C494" t="str">
            <v>PEMBANGUNAN INFRASTRUKTUR PERMUKIMAN KAB. BREBES</v>
          </cell>
          <cell r="D494">
            <v>5585000</v>
          </cell>
          <cell r="E494">
            <v>0</v>
          </cell>
          <cell r="F494">
            <v>5585000</v>
          </cell>
          <cell r="G494">
            <v>3890000</v>
          </cell>
          <cell r="H494">
            <v>0</v>
          </cell>
          <cell r="I494">
            <v>3890000</v>
          </cell>
          <cell r="J494">
            <v>69.650000000000006</v>
          </cell>
          <cell r="K494">
            <v>69.650000000000006</v>
          </cell>
          <cell r="R494">
            <v>0</v>
          </cell>
          <cell r="U494">
            <v>0</v>
          </cell>
          <cell r="W494">
            <v>0</v>
          </cell>
          <cell r="X494">
            <v>0</v>
          </cell>
          <cell r="AA494">
            <v>0</v>
          </cell>
          <cell r="AC494">
            <v>0</v>
          </cell>
          <cell r="AF494">
            <v>0</v>
          </cell>
          <cell r="AG494">
            <v>0</v>
          </cell>
          <cell r="AH494">
            <v>0</v>
          </cell>
          <cell r="AK494">
            <v>0</v>
          </cell>
          <cell r="AL494">
            <v>0</v>
          </cell>
          <cell r="AO494">
            <v>0</v>
          </cell>
          <cell r="AZ494">
            <v>2413</v>
          </cell>
          <cell r="BA494" t="str">
            <v>Pengaturan, Pembinaan, Pengawasan dan Pelaksanaan Penataan Bangunan dan Lingkungan, Pengelolaan Gedung dan Rumah Negara</v>
          </cell>
        </row>
        <row r="495">
          <cell r="B495">
            <v>5503082</v>
          </cell>
          <cell r="C495" t="str">
            <v>PEMBANGUNAN INFRASTRUKTUR PERMUKIMAN KOTA MAGELANG</v>
          </cell>
          <cell r="D495">
            <v>2105000</v>
          </cell>
          <cell r="E495">
            <v>0</v>
          </cell>
          <cell r="F495">
            <v>2105000</v>
          </cell>
          <cell r="G495">
            <v>795000</v>
          </cell>
          <cell r="H495">
            <v>0</v>
          </cell>
          <cell r="I495">
            <v>795000</v>
          </cell>
          <cell r="J495">
            <v>37.770000000000003</v>
          </cell>
          <cell r="K495">
            <v>37.770000000000003</v>
          </cell>
          <cell r="R495">
            <v>0</v>
          </cell>
          <cell r="U495">
            <v>0</v>
          </cell>
          <cell r="W495">
            <v>0</v>
          </cell>
          <cell r="X495">
            <v>0</v>
          </cell>
          <cell r="AA495">
            <v>0</v>
          </cell>
          <cell r="AC495">
            <v>0</v>
          </cell>
          <cell r="AF495">
            <v>0</v>
          </cell>
          <cell r="AG495">
            <v>0</v>
          </cell>
          <cell r="AH495">
            <v>0</v>
          </cell>
          <cell r="AK495">
            <v>0</v>
          </cell>
          <cell r="AL495">
            <v>0</v>
          </cell>
          <cell r="AO495">
            <v>0</v>
          </cell>
          <cell r="AZ495">
            <v>2413</v>
          </cell>
          <cell r="BA495" t="str">
            <v>Pengaturan, Pembinaan, Pengawasan dan Pelaksanaan Penataan Bangunan dan Lingkungan, Pengelolaan Gedung dan Rumah Negara</v>
          </cell>
        </row>
        <row r="496">
          <cell r="B496">
            <v>5503098</v>
          </cell>
          <cell r="C496" t="str">
            <v>PEMBANGUNAN INFRASTRUKTUR PERMUKIMAN KOTA SURAKARTA</v>
          </cell>
          <cell r="D496">
            <v>4920000</v>
          </cell>
          <cell r="E496">
            <v>0</v>
          </cell>
          <cell r="F496">
            <v>4920000</v>
          </cell>
          <cell r="G496">
            <v>3690000</v>
          </cell>
          <cell r="H496">
            <v>0</v>
          </cell>
          <cell r="I496">
            <v>3690000</v>
          </cell>
          <cell r="J496">
            <v>75</v>
          </cell>
          <cell r="K496">
            <v>75</v>
          </cell>
          <cell r="R496">
            <v>0</v>
          </cell>
          <cell r="U496">
            <v>0</v>
          </cell>
          <cell r="W496">
            <v>0</v>
          </cell>
          <cell r="X496">
            <v>0</v>
          </cell>
          <cell r="AA496">
            <v>0</v>
          </cell>
          <cell r="AC496">
            <v>0</v>
          </cell>
          <cell r="AF496">
            <v>0</v>
          </cell>
          <cell r="AG496">
            <v>0</v>
          </cell>
          <cell r="AH496">
            <v>0</v>
          </cell>
          <cell r="AK496">
            <v>0</v>
          </cell>
          <cell r="AL496">
            <v>0</v>
          </cell>
          <cell r="AO496">
            <v>0</v>
          </cell>
          <cell r="AZ496">
            <v>2413</v>
          </cell>
          <cell r="BA496" t="str">
            <v>Pengaturan, Pembinaan, Pengawasan dan Pelaksanaan Penataan Bangunan dan Lingkungan, Pengelolaan Gedung dan Rumah Negara</v>
          </cell>
        </row>
        <row r="497">
          <cell r="B497">
            <v>5503102</v>
          </cell>
          <cell r="C497" t="str">
            <v>PEMBANGUNAN INFRASTRUKTUR PERMUKIMAN KOTA SALATIGA</v>
          </cell>
          <cell r="D497">
            <v>2265000</v>
          </cell>
          <cell r="E497">
            <v>0</v>
          </cell>
          <cell r="F497">
            <v>2265000</v>
          </cell>
          <cell r="G497">
            <v>690000</v>
          </cell>
          <cell r="H497">
            <v>0</v>
          </cell>
          <cell r="I497">
            <v>690000</v>
          </cell>
          <cell r="J497">
            <v>30.46</v>
          </cell>
          <cell r="K497">
            <v>30.46</v>
          </cell>
          <cell r="R497">
            <v>0</v>
          </cell>
          <cell r="U497">
            <v>0</v>
          </cell>
          <cell r="W497">
            <v>0</v>
          </cell>
          <cell r="X497">
            <v>0</v>
          </cell>
          <cell r="AA497">
            <v>0</v>
          </cell>
          <cell r="AC497">
            <v>0</v>
          </cell>
          <cell r="AF497">
            <v>0</v>
          </cell>
          <cell r="AG497">
            <v>0</v>
          </cell>
          <cell r="AH497">
            <v>0</v>
          </cell>
          <cell r="AK497">
            <v>0</v>
          </cell>
          <cell r="AL497">
            <v>0</v>
          </cell>
          <cell r="AO497">
            <v>0</v>
          </cell>
          <cell r="AZ497">
            <v>2413</v>
          </cell>
          <cell r="BA497" t="str">
            <v>Pengaturan, Pembinaan, Pengawasan dan Pelaksanaan Penataan Bangunan dan Lingkungan, Pengelolaan Gedung dan Rumah Negara</v>
          </cell>
        </row>
        <row r="498">
          <cell r="B498">
            <v>5503114</v>
          </cell>
          <cell r="C498" t="str">
            <v>PEMBANGUNAN INFRASTRUKTUR PERMUKIMAN KOTA SUBULUSSALAM</v>
          </cell>
          <cell r="D498">
            <v>9220000</v>
          </cell>
          <cell r="E498">
            <v>0</v>
          </cell>
          <cell r="F498">
            <v>9220000</v>
          </cell>
          <cell r="G498">
            <v>0</v>
          </cell>
          <cell r="H498">
            <v>0</v>
          </cell>
          <cell r="I498">
            <v>0</v>
          </cell>
          <cell r="J498">
            <v>0</v>
          </cell>
          <cell r="K498">
            <v>0</v>
          </cell>
          <cell r="R498">
            <v>0</v>
          </cell>
          <cell r="U498">
            <v>0</v>
          </cell>
          <cell r="W498">
            <v>0</v>
          </cell>
          <cell r="X498">
            <v>0</v>
          </cell>
          <cell r="AA498">
            <v>0</v>
          </cell>
          <cell r="AC498">
            <v>0</v>
          </cell>
          <cell r="AF498">
            <v>0</v>
          </cell>
          <cell r="AG498">
            <v>0</v>
          </cell>
          <cell r="AH498">
            <v>0</v>
          </cell>
          <cell r="AK498">
            <v>0</v>
          </cell>
          <cell r="AL498">
            <v>0</v>
          </cell>
          <cell r="AO498">
            <v>0</v>
          </cell>
          <cell r="AZ498">
            <v>2413</v>
          </cell>
          <cell r="BA498" t="str">
            <v>Pengaturan, Pembinaan, Pengawasan dan Pelaksanaan Penataan Bangunan dan Lingkungan, Pengelolaan Gedung dan Rumah Negara</v>
          </cell>
        </row>
        <row r="499">
          <cell r="B499">
            <v>5503117</v>
          </cell>
          <cell r="C499" t="str">
            <v>PEMBANGUNAN INFRASTRUKTUR PERMUKIMAN KAB. BANDUNG BARAT</v>
          </cell>
          <cell r="D499">
            <v>5710000</v>
          </cell>
          <cell r="E499">
            <v>0</v>
          </cell>
          <cell r="F499">
            <v>5710000</v>
          </cell>
          <cell r="G499">
            <v>3525000</v>
          </cell>
          <cell r="H499">
            <v>0</v>
          </cell>
          <cell r="I499">
            <v>3525000</v>
          </cell>
          <cell r="J499">
            <v>61.73</v>
          </cell>
          <cell r="K499">
            <v>19.16</v>
          </cell>
          <cell r="R499">
            <v>0</v>
          </cell>
          <cell r="U499">
            <v>0</v>
          </cell>
          <cell r="W499">
            <v>0</v>
          </cell>
          <cell r="X499">
            <v>0</v>
          </cell>
          <cell r="AA499">
            <v>0</v>
          </cell>
          <cell r="AC499">
            <v>0</v>
          </cell>
          <cell r="AF499">
            <v>0</v>
          </cell>
          <cell r="AG499">
            <v>0</v>
          </cell>
          <cell r="AH499">
            <v>0</v>
          </cell>
          <cell r="AK499">
            <v>0</v>
          </cell>
          <cell r="AL499">
            <v>0</v>
          </cell>
          <cell r="AO499">
            <v>0</v>
          </cell>
          <cell r="AZ499">
            <v>2413</v>
          </cell>
          <cell r="BA499" t="str">
            <v>Pengaturan, Pembinaan, Pengawasan dan Pelaksanaan Penataan Bangunan dan Lingkungan, Pengelolaan Gedung dan Rumah Negara</v>
          </cell>
        </row>
        <row r="500">
          <cell r="B500">
            <v>5503118</v>
          </cell>
          <cell r="C500" t="str">
            <v>PEMBANGUNAN INFRASTRUKTUR PERMUKIMAN KOTA SEMARANG</v>
          </cell>
          <cell r="D500">
            <v>10860000</v>
          </cell>
          <cell r="E500">
            <v>0</v>
          </cell>
          <cell r="F500">
            <v>10860000</v>
          </cell>
          <cell r="G500">
            <v>3300000</v>
          </cell>
          <cell r="H500">
            <v>0</v>
          </cell>
          <cell r="I500">
            <v>3300000</v>
          </cell>
          <cell r="J500">
            <v>30.39</v>
          </cell>
          <cell r="K500">
            <v>30.39</v>
          </cell>
          <cell r="R500">
            <v>0</v>
          </cell>
          <cell r="U500">
            <v>0</v>
          </cell>
          <cell r="W500">
            <v>0</v>
          </cell>
          <cell r="X500">
            <v>0</v>
          </cell>
          <cell r="AA500">
            <v>0</v>
          </cell>
          <cell r="AC500">
            <v>0</v>
          </cell>
          <cell r="AF500">
            <v>0</v>
          </cell>
          <cell r="AG500">
            <v>0</v>
          </cell>
          <cell r="AH500">
            <v>0</v>
          </cell>
          <cell r="AK500">
            <v>0</v>
          </cell>
          <cell r="AL500">
            <v>0</v>
          </cell>
          <cell r="AO500">
            <v>0</v>
          </cell>
          <cell r="AZ500">
            <v>2413</v>
          </cell>
          <cell r="BA500" t="str">
            <v>Pengaturan, Pembinaan, Pengawasan dan Pelaksanaan Penataan Bangunan dan Lingkungan, Pengelolaan Gedung dan Rumah Negara</v>
          </cell>
        </row>
        <row r="501">
          <cell r="B501">
            <v>5503124</v>
          </cell>
          <cell r="C501" t="str">
            <v>PEMBANGUNAN INFRASTRUKTUR PERMUKIMAN KOTA PEKALONGAN</v>
          </cell>
          <cell r="D501">
            <v>1560000</v>
          </cell>
          <cell r="E501">
            <v>0</v>
          </cell>
          <cell r="F501">
            <v>1560000</v>
          </cell>
          <cell r="G501">
            <v>1550000</v>
          </cell>
          <cell r="H501">
            <v>0</v>
          </cell>
          <cell r="I501">
            <v>1550000</v>
          </cell>
          <cell r="J501">
            <v>99.36</v>
          </cell>
          <cell r="K501">
            <v>99.36</v>
          </cell>
          <cell r="R501">
            <v>0</v>
          </cell>
          <cell r="U501">
            <v>0</v>
          </cell>
          <cell r="W501">
            <v>0</v>
          </cell>
          <cell r="X501">
            <v>0</v>
          </cell>
          <cell r="AA501">
            <v>0</v>
          </cell>
          <cell r="AC501">
            <v>0</v>
          </cell>
          <cell r="AF501">
            <v>0</v>
          </cell>
          <cell r="AG501">
            <v>0</v>
          </cell>
          <cell r="AH501">
            <v>0</v>
          </cell>
          <cell r="AK501">
            <v>0</v>
          </cell>
          <cell r="AL501">
            <v>0</v>
          </cell>
          <cell r="AO501">
            <v>0</v>
          </cell>
          <cell r="AZ501">
            <v>2413</v>
          </cell>
          <cell r="BA501" t="str">
            <v>Pengaturan, Pembinaan, Pengawasan dan Pelaksanaan Penataan Bangunan dan Lingkungan, Pengelolaan Gedung dan Rumah Negara</v>
          </cell>
        </row>
        <row r="502">
          <cell r="B502">
            <v>5503130</v>
          </cell>
          <cell r="C502" t="str">
            <v>PEMBANGUNAN INFRASTRUKTUR PERMUKIMAN KOTA TEGAL</v>
          </cell>
          <cell r="D502">
            <v>1631000</v>
          </cell>
          <cell r="E502">
            <v>0</v>
          </cell>
          <cell r="F502">
            <v>1631000</v>
          </cell>
          <cell r="G502">
            <v>1350000</v>
          </cell>
          <cell r="H502">
            <v>0</v>
          </cell>
          <cell r="I502">
            <v>1350000</v>
          </cell>
          <cell r="J502">
            <v>82.77</v>
          </cell>
          <cell r="K502">
            <v>82.77</v>
          </cell>
          <cell r="R502">
            <v>0</v>
          </cell>
          <cell r="U502">
            <v>0</v>
          </cell>
          <cell r="W502">
            <v>0</v>
          </cell>
          <cell r="X502">
            <v>0</v>
          </cell>
          <cell r="AA502">
            <v>0</v>
          </cell>
          <cell r="AC502">
            <v>0</v>
          </cell>
          <cell r="AF502">
            <v>0</v>
          </cell>
          <cell r="AG502">
            <v>0</v>
          </cell>
          <cell r="AH502">
            <v>0</v>
          </cell>
          <cell r="AK502">
            <v>0</v>
          </cell>
          <cell r="AL502">
            <v>0</v>
          </cell>
          <cell r="AO502">
            <v>0</v>
          </cell>
          <cell r="AZ502">
            <v>2413</v>
          </cell>
          <cell r="BA502" t="str">
            <v>Pengaturan, Pembinaan, Pengawasan dan Pelaksanaan Penataan Bangunan dan Lingkungan, Pengelolaan Gedung dan Rumah Negara</v>
          </cell>
        </row>
        <row r="503">
          <cell r="B503">
            <v>5503149</v>
          </cell>
          <cell r="C503" t="str">
            <v>PEMBANGUNAN INFRASTRUKTUR PERMUKIMAN KAB. KULON PROGO</v>
          </cell>
          <cell r="D503">
            <v>1010000</v>
          </cell>
          <cell r="E503">
            <v>0</v>
          </cell>
          <cell r="F503">
            <v>1010000</v>
          </cell>
          <cell r="G503">
            <v>190000</v>
          </cell>
          <cell r="H503">
            <v>0</v>
          </cell>
          <cell r="I503">
            <v>190000</v>
          </cell>
          <cell r="J503">
            <v>18.809999999999999</v>
          </cell>
          <cell r="K503">
            <v>11.28</v>
          </cell>
          <cell r="R503">
            <v>0</v>
          </cell>
          <cell r="U503">
            <v>0</v>
          </cell>
          <cell r="W503">
            <v>0</v>
          </cell>
          <cell r="X503">
            <v>0</v>
          </cell>
          <cell r="AA503">
            <v>0</v>
          </cell>
          <cell r="AC503">
            <v>0</v>
          </cell>
          <cell r="AF503">
            <v>0</v>
          </cell>
          <cell r="AG503">
            <v>0</v>
          </cell>
          <cell r="AH503">
            <v>0</v>
          </cell>
          <cell r="AK503">
            <v>0</v>
          </cell>
          <cell r="AL503">
            <v>0</v>
          </cell>
          <cell r="AO503">
            <v>0</v>
          </cell>
          <cell r="AZ503">
            <v>2413</v>
          </cell>
          <cell r="BA503" t="str">
            <v>Pengaturan, Pembinaan, Pengawasan dan Pelaksanaan Penataan Bangunan dan Lingkungan, Pengelolaan Gedung dan Rumah Negara</v>
          </cell>
        </row>
        <row r="504">
          <cell r="B504">
            <v>5503155</v>
          </cell>
          <cell r="C504" t="str">
            <v>PEMBANGUNAN INFRASTRUKTUR PERMUKIMAN KAB. BANTUL</v>
          </cell>
          <cell r="D504">
            <v>7970000</v>
          </cell>
          <cell r="E504">
            <v>0</v>
          </cell>
          <cell r="F504">
            <v>7970000</v>
          </cell>
          <cell r="G504">
            <v>4905000</v>
          </cell>
          <cell r="H504">
            <v>0</v>
          </cell>
          <cell r="I504">
            <v>4905000</v>
          </cell>
          <cell r="J504">
            <v>61.54</v>
          </cell>
          <cell r="K504">
            <v>41.8</v>
          </cell>
          <cell r="R504">
            <v>0</v>
          </cell>
          <cell r="U504">
            <v>0</v>
          </cell>
          <cell r="W504">
            <v>0</v>
          </cell>
          <cell r="X504">
            <v>0</v>
          </cell>
          <cell r="AA504">
            <v>0</v>
          </cell>
          <cell r="AC504">
            <v>0</v>
          </cell>
          <cell r="AF504">
            <v>0</v>
          </cell>
          <cell r="AG504">
            <v>0</v>
          </cell>
          <cell r="AH504">
            <v>0</v>
          </cell>
          <cell r="AK504">
            <v>0</v>
          </cell>
          <cell r="AL504">
            <v>0</v>
          </cell>
          <cell r="AO504">
            <v>0</v>
          </cell>
          <cell r="AZ504">
            <v>2413</v>
          </cell>
          <cell r="BA504" t="str">
            <v>Pengaturan, Pembinaan, Pengawasan dan Pelaksanaan Penataan Bangunan dan Lingkungan, Pengelolaan Gedung dan Rumah Negara</v>
          </cell>
        </row>
        <row r="505">
          <cell r="B505">
            <v>5503170</v>
          </cell>
          <cell r="C505" t="str">
            <v>PEMBANGUNAN INFRASTRUKTUR PERMUKIMAN KAB. SLEMAN</v>
          </cell>
          <cell r="D505">
            <v>5490000</v>
          </cell>
          <cell r="E505">
            <v>0</v>
          </cell>
          <cell r="F505">
            <v>5490000</v>
          </cell>
          <cell r="G505">
            <v>2340000</v>
          </cell>
          <cell r="H505">
            <v>0</v>
          </cell>
          <cell r="I505">
            <v>2340000</v>
          </cell>
          <cell r="J505">
            <v>42.62</v>
          </cell>
          <cell r="K505">
            <v>36.6</v>
          </cell>
          <cell r="R505">
            <v>0</v>
          </cell>
          <cell r="U505">
            <v>0</v>
          </cell>
          <cell r="W505">
            <v>0</v>
          </cell>
          <cell r="X505">
            <v>0</v>
          </cell>
          <cell r="AA505">
            <v>0</v>
          </cell>
          <cell r="AC505">
            <v>0</v>
          </cell>
          <cell r="AF505">
            <v>0</v>
          </cell>
          <cell r="AG505">
            <v>0</v>
          </cell>
          <cell r="AH505">
            <v>0</v>
          </cell>
          <cell r="AK505">
            <v>0</v>
          </cell>
          <cell r="AL505">
            <v>0</v>
          </cell>
          <cell r="AO505">
            <v>0</v>
          </cell>
          <cell r="AZ505">
            <v>2413</v>
          </cell>
          <cell r="BA505" t="str">
            <v>Pengaturan, Pembinaan, Pengawasan dan Pelaksanaan Penataan Bangunan dan Lingkungan, Pengelolaan Gedung dan Rumah Negara</v>
          </cell>
        </row>
        <row r="506">
          <cell r="B506">
            <v>5503186</v>
          </cell>
          <cell r="C506" t="str">
            <v>PEMBANGUNAN INFRASTRUKTUR PERMUKIMAN KOTA YOGYAKARTA</v>
          </cell>
          <cell r="D506">
            <v>2575000</v>
          </cell>
          <cell r="E506">
            <v>0</v>
          </cell>
          <cell r="F506">
            <v>2575000</v>
          </cell>
          <cell r="G506">
            <v>650000</v>
          </cell>
          <cell r="H506">
            <v>0</v>
          </cell>
          <cell r="I506">
            <v>650000</v>
          </cell>
          <cell r="J506">
            <v>25.24</v>
          </cell>
          <cell r="K506">
            <v>15.51</v>
          </cell>
          <cell r="R506">
            <v>0</v>
          </cell>
          <cell r="U506">
            <v>0</v>
          </cell>
          <cell r="W506">
            <v>0</v>
          </cell>
          <cell r="X506">
            <v>0</v>
          </cell>
          <cell r="AA506">
            <v>0</v>
          </cell>
          <cell r="AC506">
            <v>0</v>
          </cell>
          <cell r="AF506">
            <v>0</v>
          </cell>
          <cell r="AG506">
            <v>0</v>
          </cell>
          <cell r="AH506">
            <v>0</v>
          </cell>
          <cell r="AK506">
            <v>0</v>
          </cell>
          <cell r="AL506">
            <v>0</v>
          </cell>
          <cell r="AO506">
            <v>0</v>
          </cell>
          <cell r="AZ506">
            <v>2413</v>
          </cell>
          <cell r="BA506" t="str">
            <v>Pengaturan, Pembinaan, Pengawasan dan Pelaksanaan Penataan Bangunan dan Lingkungan, Pengelolaan Gedung dan Rumah Negara</v>
          </cell>
        </row>
        <row r="507">
          <cell r="B507">
            <v>5503192</v>
          </cell>
          <cell r="C507" t="str">
            <v>PEMBANGUNAN INFRASTRUKTUR PERMUKIMAN KAB. PACITAN</v>
          </cell>
          <cell r="D507">
            <v>2850000</v>
          </cell>
          <cell r="E507">
            <v>0</v>
          </cell>
          <cell r="F507">
            <v>2850000</v>
          </cell>
          <cell r="G507">
            <v>1620000</v>
          </cell>
          <cell r="H507">
            <v>0</v>
          </cell>
          <cell r="I507">
            <v>1620000</v>
          </cell>
          <cell r="J507">
            <v>56.84</v>
          </cell>
          <cell r="K507">
            <v>0</v>
          </cell>
          <cell r="R507">
            <v>0</v>
          </cell>
          <cell r="U507">
            <v>0</v>
          </cell>
          <cell r="W507">
            <v>0</v>
          </cell>
          <cell r="X507">
            <v>0</v>
          </cell>
          <cell r="AA507">
            <v>0</v>
          </cell>
          <cell r="AC507">
            <v>0</v>
          </cell>
          <cell r="AF507">
            <v>0</v>
          </cell>
          <cell r="AG507">
            <v>0</v>
          </cell>
          <cell r="AH507">
            <v>0</v>
          </cell>
          <cell r="AK507">
            <v>0</v>
          </cell>
          <cell r="AL507">
            <v>0</v>
          </cell>
          <cell r="AO507">
            <v>0</v>
          </cell>
          <cell r="AZ507">
            <v>2413</v>
          </cell>
          <cell r="BA507" t="str">
            <v>Pengaturan, Pembinaan, Pengawasan dan Pelaksanaan Penataan Bangunan dan Lingkungan, Pengelolaan Gedung dan Rumah Negara</v>
          </cell>
        </row>
        <row r="508">
          <cell r="B508">
            <v>5503206</v>
          </cell>
          <cell r="C508" t="str">
            <v>PEMBANGUNAN INFRASTRUKTUR PERMUKIMAN KAB. PONOROGO</v>
          </cell>
          <cell r="D508">
            <v>3400000</v>
          </cell>
          <cell r="E508">
            <v>0</v>
          </cell>
          <cell r="F508">
            <v>3400000</v>
          </cell>
          <cell r="G508">
            <v>1200000</v>
          </cell>
          <cell r="H508">
            <v>0</v>
          </cell>
          <cell r="I508">
            <v>1200000</v>
          </cell>
          <cell r="J508">
            <v>35.29</v>
          </cell>
          <cell r="K508">
            <v>35.74</v>
          </cell>
          <cell r="R508">
            <v>0</v>
          </cell>
          <cell r="U508">
            <v>0</v>
          </cell>
          <cell r="W508">
            <v>0</v>
          </cell>
          <cell r="X508">
            <v>0</v>
          </cell>
          <cell r="AA508">
            <v>0</v>
          </cell>
          <cell r="AC508">
            <v>0</v>
          </cell>
          <cell r="AF508">
            <v>0</v>
          </cell>
          <cell r="AG508">
            <v>0</v>
          </cell>
          <cell r="AH508">
            <v>0</v>
          </cell>
          <cell r="AK508">
            <v>0</v>
          </cell>
          <cell r="AL508">
            <v>0</v>
          </cell>
          <cell r="AO508">
            <v>0</v>
          </cell>
          <cell r="AZ508">
            <v>2413</v>
          </cell>
          <cell r="BA508" t="str">
            <v>Pengaturan, Pembinaan, Pengawasan dan Pelaksanaan Penataan Bangunan dan Lingkungan, Pengelolaan Gedung dan Rumah Negara</v>
          </cell>
        </row>
        <row r="509">
          <cell r="B509">
            <v>5503212</v>
          </cell>
          <cell r="C509" t="str">
            <v>PEMBANGUNAN INFRASTRUKTUR PERMUKIMAN KAB. TRENGGALEK</v>
          </cell>
          <cell r="D509">
            <v>2030000</v>
          </cell>
          <cell r="E509">
            <v>0</v>
          </cell>
          <cell r="F509">
            <v>2030000</v>
          </cell>
          <cell r="G509">
            <v>0</v>
          </cell>
          <cell r="H509">
            <v>0</v>
          </cell>
          <cell r="I509">
            <v>0</v>
          </cell>
          <cell r="J509">
            <v>0</v>
          </cell>
          <cell r="K509">
            <v>0</v>
          </cell>
          <cell r="R509">
            <v>0</v>
          </cell>
          <cell r="U509">
            <v>0</v>
          </cell>
          <cell r="W509">
            <v>0</v>
          </cell>
          <cell r="X509">
            <v>0</v>
          </cell>
          <cell r="AA509">
            <v>0</v>
          </cell>
          <cell r="AC509">
            <v>0</v>
          </cell>
          <cell r="AF509">
            <v>0</v>
          </cell>
          <cell r="AG509">
            <v>0</v>
          </cell>
          <cell r="AH509">
            <v>0</v>
          </cell>
          <cell r="AK509">
            <v>0</v>
          </cell>
          <cell r="AL509">
            <v>0</v>
          </cell>
          <cell r="AO509">
            <v>0</v>
          </cell>
          <cell r="AZ509">
            <v>2413</v>
          </cell>
          <cell r="BA509" t="str">
            <v>Pengaturan, Pembinaan, Pengawasan dan Pelaksanaan Penataan Bangunan dan Lingkungan, Pengelolaan Gedung dan Rumah Negara</v>
          </cell>
        </row>
        <row r="510">
          <cell r="B510">
            <v>5503221</v>
          </cell>
          <cell r="C510" t="str">
            <v>PEMBANGUNAN INFRASTRUKTUR PERMUKIMAN KAB. TULUNGAGUNG</v>
          </cell>
          <cell r="D510">
            <v>5850000</v>
          </cell>
          <cell r="E510">
            <v>0</v>
          </cell>
          <cell r="F510">
            <v>5850000</v>
          </cell>
          <cell r="G510">
            <v>2475000</v>
          </cell>
          <cell r="H510">
            <v>0</v>
          </cell>
          <cell r="I510">
            <v>2475000</v>
          </cell>
          <cell r="J510">
            <v>42.31</v>
          </cell>
          <cell r="K510">
            <v>14.95</v>
          </cell>
          <cell r="R510">
            <v>0</v>
          </cell>
          <cell r="U510">
            <v>0</v>
          </cell>
          <cell r="W510">
            <v>0</v>
          </cell>
          <cell r="X510">
            <v>0</v>
          </cell>
          <cell r="AA510">
            <v>0</v>
          </cell>
          <cell r="AC510">
            <v>0</v>
          </cell>
          <cell r="AF510">
            <v>0</v>
          </cell>
          <cell r="AG510">
            <v>0</v>
          </cell>
          <cell r="AH510">
            <v>0</v>
          </cell>
          <cell r="AK510">
            <v>0</v>
          </cell>
          <cell r="AL510">
            <v>0</v>
          </cell>
          <cell r="AO510">
            <v>0</v>
          </cell>
          <cell r="AZ510">
            <v>2413</v>
          </cell>
          <cell r="BA510" t="str">
            <v>Pengaturan, Pembinaan, Pengawasan dan Pelaksanaan Penataan Bangunan dan Lingkungan, Pengelolaan Gedung dan Rumah Negara</v>
          </cell>
        </row>
        <row r="511">
          <cell r="B511">
            <v>5503237</v>
          </cell>
          <cell r="C511" t="str">
            <v>PEMBANGUNAN INFRASTRUKTUR PERMUKIMAN KAB. BLITAR</v>
          </cell>
          <cell r="D511">
            <v>1565000</v>
          </cell>
          <cell r="E511">
            <v>0</v>
          </cell>
          <cell r="F511">
            <v>1565000</v>
          </cell>
          <cell r="G511">
            <v>1115000</v>
          </cell>
          <cell r="H511">
            <v>0</v>
          </cell>
          <cell r="I511">
            <v>1115000</v>
          </cell>
          <cell r="J511">
            <v>71.25</v>
          </cell>
          <cell r="K511">
            <v>34.57</v>
          </cell>
          <cell r="R511">
            <v>0</v>
          </cell>
          <cell r="U511">
            <v>0</v>
          </cell>
          <cell r="W511">
            <v>0</v>
          </cell>
          <cell r="X511">
            <v>0</v>
          </cell>
          <cell r="AA511">
            <v>0</v>
          </cell>
          <cell r="AC511">
            <v>0</v>
          </cell>
          <cell r="AF511">
            <v>0</v>
          </cell>
          <cell r="AG511">
            <v>0</v>
          </cell>
          <cell r="AH511">
            <v>0</v>
          </cell>
          <cell r="AK511">
            <v>0</v>
          </cell>
          <cell r="AL511">
            <v>0</v>
          </cell>
          <cell r="AO511">
            <v>0</v>
          </cell>
          <cell r="AZ511">
            <v>2413</v>
          </cell>
          <cell r="BA511" t="str">
            <v>Pengaturan, Pembinaan, Pengawasan dan Pelaksanaan Penataan Bangunan dan Lingkungan, Pengelolaan Gedung dan Rumah Negara</v>
          </cell>
        </row>
        <row r="512">
          <cell r="B512">
            <v>5503243</v>
          </cell>
          <cell r="C512" t="str">
            <v>PEMBANGUNAN INFRASTRUKTUR PERMUKIMAN KAB. KEDIRI</v>
          </cell>
          <cell r="D512">
            <v>5150000</v>
          </cell>
          <cell r="E512">
            <v>0</v>
          </cell>
          <cell r="F512">
            <v>5150000</v>
          </cell>
          <cell r="G512">
            <v>1635000</v>
          </cell>
          <cell r="H512">
            <v>0</v>
          </cell>
          <cell r="I512">
            <v>1635000</v>
          </cell>
          <cell r="J512">
            <v>31.75</v>
          </cell>
          <cell r="K512">
            <v>0</v>
          </cell>
          <cell r="R512">
            <v>0</v>
          </cell>
          <cell r="U512">
            <v>0</v>
          </cell>
          <cell r="W512">
            <v>0</v>
          </cell>
          <cell r="X512">
            <v>0</v>
          </cell>
          <cell r="AA512">
            <v>0</v>
          </cell>
          <cell r="AC512">
            <v>0</v>
          </cell>
          <cell r="AF512">
            <v>0</v>
          </cell>
          <cell r="AG512">
            <v>0</v>
          </cell>
          <cell r="AH512">
            <v>0</v>
          </cell>
          <cell r="AK512">
            <v>0</v>
          </cell>
          <cell r="AL512">
            <v>0</v>
          </cell>
          <cell r="AO512">
            <v>0</v>
          </cell>
          <cell r="AZ512">
            <v>2413</v>
          </cell>
          <cell r="BA512" t="str">
            <v>Pengaturan, Pembinaan, Pengawasan dan Pelaksanaan Penataan Bangunan dan Lingkungan, Pengelolaan Gedung dan Rumah Negara</v>
          </cell>
        </row>
        <row r="513">
          <cell r="B513">
            <v>5503252</v>
          </cell>
          <cell r="C513" t="str">
            <v>PEMBANGUNAN INFRASTRUKTUR PERMUKIMAN KAB. MALANG</v>
          </cell>
          <cell r="D513">
            <v>19480000</v>
          </cell>
          <cell r="E513">
            <v>0</v>
          </cell>
          <cell r="F513">
            <v>19480000</v>
          </cell>
          <cell r="G513">
            <v>5815000</v>
          </cell>
          <cell r="H513">
            <v>0</v>
          </cell>
          <cell r="I513">
            <v>5815000</v>
          </cell>
          <cell r="J513">
            <v>29.85</v>
          </cell>
          <cell r="K513">
            <v>0</v>
          </cell>
          <cell r="R513">
            <v>0</v>
          </cell>
          <cell r="U513">
            <v>0</v>
          </cell>
          <cell r="W513">
            <v>0</v>
          </cell>
          <cell r="X513">
            <v>0</v>
          </cell>
          <cell r="AA513">
            <v>0</v>
          </cell>
          <cell r="AC513">
            <v>0</v>
          </cell>
          <cell r="AF513">
            <v>0</v>
          </cell>
          <cell r="AG513">
            <v>0</v>
          </cell>
          <cell r="AH513">
            <v>0</v>
          </cell>
          <cell r="AK513">
            <v>0</v>
          </cell>
          <cell r="AL513">
            <v>0</v>
          </cell>
          <cell r="AO513">
            <v>0</v>
          </cell>
          <cell r="AZ513">
            <v>2413</v>
          </cell>
          <cell r="BA513" t="str">
            <v>Pengaturan, Pembinaan, Pengawasan dan Pelaksanaan Penataan Bangunan dan Lingkungan, Pengelolaan Gedung dan Rumah Negara</v>
          </cell>
        </row>
        <row r="514">
          <cell r="B514">
            <v>5503268</v>
          </cell>
          <cell r="C514" t="str">
            <v>PEMBANGUNAN INFRASTRUKTUR PERMUKIMAN KAB. LUMAJANG</v>
          </cell>
          <cell r="D514">
            <v>375000</v>
          </cell>
          <cell r="E514">
            <v>0</v>
          </cell>
          <cell r="F514">
            <v>375000</v>
          </cell>
          <cell r="G514">
            <v>60000</v>
          </cell>
          <cell r="H514">
            <v>0</v>
          </cell>
          <cell r="I514">
            <v>60000</v>
          </cell>
          <cell r="J514">
            <v>16</v>
          </cell>
          <cell r="K514">
            <v>0</v>
          </cell>
          <cell r="R514">
            <v>0</v>
          </cell>
          <cell r="U514">
            <v>0</v>
          </cell>
          <cell r="W514">
            <v>0</v>
          </cell>
          <cell r="X514">
            <v>0</v>
          </cell>
          <cell r="AA514">
            <v>0</v>
          </cell>
          <cell r="AC514">
            <v>0</v>
          </cell>
          <cell r="AF514">
            <v>0</v>
          </cell>
          <cell r="AG514">
            <v>0</v>
          </cell>
          <cell r="AH514">
            <v>0</v>
          </cell>
          <cell r="AK514">
            <v>0</v>
          </cell>
          <cell r="AL514">
            <v>0</v>
          </cell>
          <cell r="AO514">
            <v>0</v>
          </cell>
          <cell r="AZ514">
            <v>2413</v>
          </cell>
          <cell r="BA514" t="str">
            <v>Pengaturan, Pembinaan, Pengawasan dan Pelaksanaan Penataan Bangunan dan Lingkungan, Pengelolaan Gedung dan Rumah Negara</v>
          </cell>
        </row>
        <row r="515">
          <cell r="B515">
            <v>5503274</v>
          </cell>
          <cell r="C515" t="str">
            <v>PEMBANGUNAN INFRASTRUKTUR PERMUKIMAN KAB. JEMBER</v>
          </cell>
          <cell r="D515">
            <v>7390000</v>
          </cell>
          <cell r="E515">
            <v>0</v>
          </cell>
          <cell r="F515">
            <v>7390000</v>
          </cell>
          <cell r="G515">
            <v>1765000</v>
          </cell>
          <cell r="H515">
            <v>0</v>
          </cell>
          <cell r="I515">
            <v>1765000</v>
          </cell>
          <cell r="J515">
            <v>23.88</v>
          </cell>
          <cell r="K515">
            <v>0</v>
          </cell>
          <cell r="R515">
            <v>0</v>
          </cell>
          <cell r="U515">
            <v>0</v>
          </cell>
          <cell r="W515">
            <v>0</v>
          </cell>
          <cell r="X515">
            <v>0</v>
          </cell>
          <cell r="AA515">
            <v>0</v>
          </cell>
          <cell r="AC515">
            <v>0</v>
          </cell>
          <cell r="AF515">
            <v>0</v>
          </cell>
          <cell r="AG515">
            <v>0</v>
          </cell>
          <cell r="AH515">
            <v>0</v>
          </cell>
          <cell r="AK515">
            <v>0</v>
          </cell>
          <cell r="AL515">
            <v>0</v>
          </cell>
          <cell r="AO515">
            <v>0</v>
          </cell>
          <cell r="AZ515">
            <v>2413</v>
          </cell>
          <cell r="BA515" t="str">
            <v>Pengaturan, Pembinaan, Pengawasan dan Pelaksanaan Penataan Bangunan dan Lingkungan, Pengelolaan Gedung dan Rumah Negara</v>
          </cell>
        </row>
        <row r="516">
          <cell r="B516">
            <v>5503280</v>
          </cell>
          <cell r="C516" t="str">
            <v>PEMBANGUNAN INFRASTRUKTUR PERMUKIMAN KAB. BANYUWANGI</v>
          </cell>
          <cell r="D516">
            <v>3800000</v>
          </cell>
          <cell r="E516">
            <v>0</v>
          </cell>
          <cell r="F516">
            <v>3800000</v>
          </cell>
          <cell r="G516">
            <v>0</v>
          </cell>
          <cell r="H516">
            <v>0</v>
          </cell>
          <cell r="I516">
            <v>0</v>
          </cell>
          <cell r="J516">
            <v>0</v>
          </cell>
          <cell r="K516">
            <v>0</v>
          </cell>
          <cell r="R516">
            <v>0</v>
          </cell>
          <cell r="U516">
            <v>0</v>
          </cell>
          <cell r="W516">
            <v>0</v>
          </cell>
          <cell r="X516">
            <v>0</v>
          </cell>
          <cell r="AA516">
            <v>0</v>
          </cell>
          <cell r="AC516">
            <v>0</v>
          </cell>
          <cell r="AF516">
            <v>0</v>
          </cell>
          <cell r="AG516">
            <v>0</v>
          </cell>
          <cell r="AH516">
            <v>0</v>
          </cell>
          <cell r="AK516">
            <v>0</v>
          </cell>
          <cell r="AL516">
            <v>0</v>
          </cell>
          <cell r="AO516">
            <v>0</v>
          </cell>
          <cell r="AZ516">
            <v>2413</v>
          </cell>
          <cell r="BA516" t="str">
            <v>Pengaturan, Pembinaan, Pengawasan dan Pelaksanaan Penataan Bangunan dan Lingkungan, Pengelolaan Gedung dan Rumah Negara</v>
          </cell>
        </row>
        <row r="517">
          <cell r="B517">
            <v>5503299</v>
          </cell>
          <cell r="C517" t="str">
            <v>PEMBANGUNAN INFRASTRUKTUR PERMUKIMAN KAB. BONDOWOSO</v>
          </cell>
          <cell r="D517">
            <v>1355000</v>
          </cell>
          <cell r="E517">
            <v>0</v>
          </cell>
          <cell r="F517">
            <v>1355000</v>
          </cell>
          <cell r="G517">
            <v>0</v>
          </cell>
          <cell r="H517">
            <v>0</v>
          </cell>
          <cell r="I517">
            <v>0</v>
          </cell>
          <cell r="J517">
            <v>0</v>
          </cell>
          <cell r="K517">
            <v>0</v>
          </cell>
          <cell r="R517">
            <v>0</v>
          </cell>
          <cell r="U517">
            <v>0</v>
          </cell>
          <cell r="W517">
            <v>0</v>
          </cell>
          <cell r="X517">
            <v>0</v>
          </cell>
          <cell r="AA517">
            <v>0</v>
          </cell>
          <cell r="AC517">
            <v>0</v>
          </cell>
          <cell r="AF517">
            <v>0</v>
          </cell>
          <cell r="AG517">
            <v>0</v>
          </cell>
          <cell r="AH517">
            <v>0</v>
          </cell>
          <cell r="AK517">
            <v>0</v>
          </cell>
          <cell r="AL517">
            <v>0</v>
          </cell>
          <cell r="AO517">
            <v>0</v>
          </cell>
          <cell r="AZ517">
            <v>2413</v>
          </cell>
          <cell r="BA517" t="str">
            <v>Pengaturan, Pembinaan, Pengawasan dan Pelaksanaan Penataan Bangunan dan Lingkungan, Pengelolaan Gedung dan Rumah Negara</v>
          </cell>
        </row>
        <row r="518">
          <cell r="B518">
            <v>5503300</v>
          </cell>
          <cell r="C518" t="str">
            <v>PEMBANGUNAN INFRASTRUKTUR PERMUKIMAN KAB. SITUBONDO</v>
          </cell>
          <cell r="D518">
            <v>3115000</v>
          </cell>
          <cell r="E518">
            <v>0</v>
          </cell>
          <cell r="F518">
            <v>3115000</v>
          </cell>
          <cell r="G518">
            <v>0</v>
          </cell>
          <cell r="H518">
            <v>0</v>
          </cell>
          <cell r="I518">
            <v>0</v>
          </cell>
          <cell r="J518">
            <v>0</v>
          </cell>
          <cell r="K518">
            <v>0</v>
          </cell>
          <cell r="R518">
            <v>0</v>
          </cell>
          <cell r="U518">
            <v>0</v>
          </cell>
          <cell r="W518">
            <v>0</v>
          </cell>
          <cell r="X518">
            <v>0</v>
          </cell>
          <cell r="AA518">
            <v>0</v>
          </cell>
          <cell r="AC518">
            <v>0</v>
          </cell>
          <cell r="AF518">
            <v>0</v>
          </cell>
          <cell r="AG518">
            <v>0</v>
          </cell>
          <cell r="AH518">
            <v>0</v>
          </cell>
          <cell r="AK518">
            <v>0</v>
          </cell>
          <cell r="AL518">
            <v>0</v>
          </cell>
          <cell r="AO518">
            <v>0</v>
          </cell>
          <cell r="AZ518">
            <v>2413</v>
          </cell>
          <cell r="BA518" t="str">
            <v>Pengaturan, Pembinaan, Pengawasan dan Pelaksanaan Penataan Bangunan dan Lingkungan, Pengelolaan Gedung dan Rumah Negara</v>
          </cell>
        </row>
        <row r="519">
          <cell r="B519">
            <v>5503319</v>
          </cell>
          <cell r="C519" t="str">
            <v>PEMBANGUNAN INFRASTRUKTUR PERMUKIMAN KAB. PROBOLINGGO</v>
          </cell>
          <cell r="D519">
            <v>7195000</v>
          </cell>
          <cell r="E519">
            <v>0</v>
          </cell>
          <cell r="F519">
            <v>7195000</v>
          </cell>
          <cell r="G519">
            <v>2120000</v>
          </cell>
          <cell r="H519">
            <v>0</v>
          </cell>
          <cell r="I519">
            <v>2120000</v>
          </cell>
          <cell r="J519">
            <v>29.46</v>
          </cell>
          <cell r="K519">
            <v>0</v>
          </cell>
          <cell r="R519">
            <v>0</v>
          </cell>
          <cell r="U519">
            <v>0</v>
          </cell>
          <cell r="W519">
            <v>0</v>
          </cell>
          <cell r="X519">
            <v>0</v>
          </cell>
          <cell r="AA519">
            <v>0</v>
          </cell>
          <cell r="AC519">
            <v>0</v>
          </cell>
          <cell r="AF519">
            <v>0</v>
          </cell>
          <cell r="AG519">
            <v>0</v>
          </cell>
          <cell r="AH519">
            <v>0</v>
          </cell>
          <cell r="AK519">
            <v>0</v>
          </cell>
          <cell r="AL519">
            <v>0</v>
          </cell>
          <cell r="AO519">
            <v>0</v>
          </cell>
          <cell r="AZ519">
            <v>2413</v>
          </cell>
          <cell r="BA519" t="str">
            <v>Pengaturan, Pembinaan, Pengawasan dan Pelaksanaan Penataan Bangunan dan Lingkungan, Pengelolaan Gedung dan Rumah Negara</v>
          </cell>
        </row>
        <row r="520">
          <cell r="B520">
            <v>5503325</v>
          </cell>
          <cell r="C520" t="str">
            <v>PEMBANGUNAN INFRASTRUKTUR PERMUKIMAN KAB. PASURUAN</v>
          </cell>
          <cell r="D520">
            <v>11595000</v>
          </cell>
          <cell r="E520">
            <v>0</v>
          </cell>
          <cell r="F520">
            <v>11595000</v>
          </cell>
          <cell r="G520">
            <v>96000</v>
          </cell>
          <cell r="H520">
            <v>0</v>
          </cell>
          <cell r="I520">
            <v>96000</v>
          </cell>
          <cell r="J520">
            <v>0.83</v>
          </cell>
          <cell r="K520">
            <v>0</v>
          </cell>
          <cell r="R520">
            <v>0</v>
          </cell>
          <cell r="U520">
            <v>0</v>
          </cell>
          <cell r="W520">
            <v>0</v>
          </cell>
          <cell r="X520">
            <v>0</v>
          </cell>
          <cell r="AA520">
            <v>0</v>
          </cell>
          <cell r="AC520">
            <v>0</v>
          </cell>
          <cell r="AF520">
            <v>0</v>
          </cell>
          <cell r="AG520">
            <v>0</v>
          </cell>
          <cell r="AH520">
            <v>0</v>
          </cell>
          <cell r="AK520">
            <v>0</v>
          </cell>
          <cell r="AL520">
            <v>0</v>
          </cell>
          <cell r="AO520">
            <v>0</v>
          </cell>
          <cell r="AZ520">
            <v>2413</v>
          </cell>
          <cell r="BA520" t="str">
            <v>Pengaturan, Pembinaan, Pengawasan dan Pelaksanaan Penataan Bangunan dan Lingkungan, Pengelolaan Gedung dan Rumah Negara</v>
          </cell>
        </row>
        <row r="521">
          <cell r="B521">
            <v>5503331</v>
          </cell>
          <cell r="C521" t="str">
            <v>PEMBANGUNAN INFRASTRUKTUR PERMUKIMAN KAB. SIDOARJO</v>
          </cell>
          <cell r="D521">
            <v>23737843</v>
          </cell>
          <cell r="E521">
            <v>0</v>
          </cell>
          <cell r="F521">
            <v>23737843</v>
          </cell>
          <cell r="G521">
            <v>3720000</v>
          </cell>
          <cell r="H521">
            <v>0</v>
          </cell>
          <cell r="I521">
            <v>3720000</v>
          </cell>
          <cell r="J521">
            <v>15.67</v>
          </cell>
          <cell r="K521">
            <v>0</v>
          </cell>
          <cell r="R521">
            <v>0</v>
          </cell>
          <cell r="U521">
            <v>0</v>
          </cell>
          <cell r="W521">
            <v>0</v>
          </cell>
          <cell r="X521">
            <v>0</v>
          </cell>
          <cell r="AA521">
            <v>0</v>
          </cell>
          <cell r="AC521">
            <v>0</v>
          </cell>
          <cell r="AF521">
            <v>0</v>
          </cell>
          <cell r="AG521">
            <v>0</v>
          </cell>
          <cell r="AH521">
            <v>0</v>
          </cell>
          <cell r="AK521">
            <v>0</v>
          </cell>
          <cell r="AL521">
            <v>0</v>
          </cell>
          <cell r="AO521">
            <v>0</v>
          </cell>
          <cell r="AZ521">
            <v>2413</v>
          </cell>
          <cell r="BA521" t="str">
            <v>Pengaturan, Pembinaan, Pengawasan dan Pelaksanaan Penataan Bangunan dan Lingkungan, Pengelolaan Gedung dan Rumah Negara</v>
          </cell>
        </row>
        <row r="522">
          <cell r="B522">
            <v>5503340</v>
          </cell>
          <cell r="C522" t="str">
            <v>PEMBANGUNAN INFRASTRUKTUR PERMUKIMAN KAB. MOJOKERTO</v>
          </cell>
          <cell r="D522">
            <v>13830000</v>
          </cell>
          <cell r="E522">
            <v>0</v>
          </cell>
          <cell r="F522">
            <v>13830000</v>
          </cell>
          <cell r="G522">
            <v>6840000</v>
          </cell>
          <cell r="H522">
            <v>0</v>
          </cell>
          <cell r="I522">
            <v>6840000</v>
          </cell>
          <cell r="J522">
            <v>49.46</v>
          </cell>
          <cell r="K522">
            <v>0</v>
          </cell>
          <cell r="R522">
            <v>0</v>
          </cell>
          <cell r="U522">
            <v>0</v>
          </cell>
          <cell r="W522">
            <v>0</v>
          </cell>
          <cell r="X522">
            <v>0</v>
          </cell>
          <cell r="AA522">
            <v>0</v>
          </cell>
          <cell r="AC522">
            <v>0</v>
          </cell>
          <cell r="AF522">
            <v>0</v>
          </cell>
          <cell r="AG522">
            <v>0</v>
          </cell>
          <cell r="AH522">
            <v>0</v>
          </cell>
          <cell r="AK522">
            <v>0</v>
          </cell>
          <cell r="AL522">
            <v>0</v>
          </cell>
          <cell r="AO522">
            <v>0</v>
          </cell>
          <cell r="AZ522">
            <v>2413</v>
          </cell>
          <cell r="BA522" t="str">
            <v>Pengaturan, Pembinaan, Pengawasan dan Pelaksanaan Penataan Bangunan dan Lingkungan, Pengelolaan Gedung dan Rumah Negara</v>
          </cell>
        </row>
        <row r="523">
          <cell r="B523">
            <v>5503356</v>
          </cell>
          <cell r="C523" t="str">
            <v>PEMBANGUNAN INFRASTRUKTUR PERMUKIMAN KAB. JOMBANG</v>
          </cell>
          <cell r="D523">
            <v>8245000</v>
          </cell>
          <cell r="E523">
            <v>0</v>
          </cell>
          <cell r="F523">
            <v>8245000</v>
          </cell>
          <cell r="G523">
            <v>4740000</v>
          </cell>
          <cell r="H523">
            <v>0</v>
          </cell>
          <cell r="I523">
            <v>4740000</v>
          </cell>
          <cell r="J523">
            <v>57.49</v>
          </cell>
          <cell r="K523">
            <v>0</v>
          </cell>
          <cell r="R523">
            <v>0</v>
          </cell>
          <cell r="U523">
            <v>0</v>
          </cell>
          <cell r="W523">
            <v>0</v>
          </cell>
          <cell r="X523">
            <v>0</v>
          </cell>
          <cell r="AA523">
            <v>0</v>
          </cell>
          <cell r="AC523">
            <v>0</v>
          </cell>
          <cell r="AF523">
            <v>0</v>
          </cell>
          <cell r="AG523">
            <v>0</v>
          </cell>
          <cell r="AH523">
            <v>0</v>
          </cell>
          <cell r="AK523">
            <v>0</v>
          </cell>
          <cell r="AL523">
            <v>0</v>
          </cell>
          <cell r="AO523">
            <v>0</v>
          </cell>
          <cell r="AZ523">
            <v>2413</v>
          </cell>
          <cell r="BA523" t="str">
            <v>Pengaturan, Pembinaan, Pengawasan dan Pelaksanaan Penataan Bangunan dan Lingkungan, Pengelolaan Gedung dan Rumah Negara</v>
          </cell>
        </row>
        <row r="524">
          <cell r="B524">
            <v>5503362</v>
          </cell>
          <cell r="C524" t="str">
            <v>PEMBANGUNAN INFRASTRUKTUR PERMUKIMAN KAB. NGANJUK</v>
          </cell>
          <cell r="D524">
            <v>7610000</v>
          </cell>
          <cell r="E524">
            <v>0</v>
          </cell>
          <cell r="F524">
            <v>7610000</v>
          </cell>
          <cell r="G524">
            <v>790000</v>
          </cell>
          <cell r="H524">
            <v>0</v>
          </cell>
          <cell r="I524">
            <v>790000</v>
          </cell>
          <cell r="J524">
            <v>10.38</v>
          </cell>
          <cell r="K524">
            <v>0</v>
          </cell>
          <cell r="R524">
            <v>0</v>
          </cell>
          <cell r="U524">
            <v>0</v>
          </cell>
          <cell r="W524">
            <v>0</v>
          </cell>
          <cell r="X524">
            <v>0</v>
          </cell>
          <cell r="AA524">
            <v>0</v>
          </cell>
          <cell r="AC524">
            <v>0</v>
          </cell>
          <cell r="AF524">
            <v>0</v>
          </cell>
          <cell r="AG524">
            <v>0</v>
          </cell>
          <cell r="AH524">
            <v>0</v>
          </cell>
          <cell r="AK524">
            <v>0</v>
          </cell>
          <cell r="AL524">
            <v>0</v>
          </cell>
          <cell r="AO524">
            <v>0</v>
          </cell>
          <cell r="AZ524">
            <v>2413</v>
          </cell>
          <cell r="BA524" t="str">
            <v>Pengaturan, Pembinaan, Pengawasan dan Pelaksanaan Penataan Bangunan dan Lingkungan, Pengelolaan Gedung dan Rumah Negara</v>
          </cell>
        </row>
        <row r="525">
          <cell r="B525">
            <v>5503371</v>
          </cell>
          <cell r="C525" t="str">
            <v>PEMBANGUNAN INFRASTRUKTUR PERMUKIMAN KAB. MADIUN</v>
          </cell>
          <cell r="D525">
            <v>1460000</v>
          </cell>
          <cell r="E525">
            <v>0</v>
          </cell>
          <cell r="F525">
            <v>1460000</v>
          </cell>
          <cell r="G525">
            <v>330000</v>
          </cell>
          <cell r="H525">
            <v>0</v>
          </cell>
          <cell r="I525">
            <v>330000</v>
          </cell>
          <cell r="J525">
            <v>22.6</v>
          </cell>
          <cell r="K525">
            <v>0</v>
          </cell>
          <cell r="R525">
            <v>0</v>
          </cell>
          <cell r="U525">
            <v>0</v>
          </cell>
          <cell r="W525">
            <v>0</v>
          </cell>
          <cell r="X525">
            <v>0</v>
          </cell>
          <cell r="AA525">
            <v>0</v>
          </cell>
          <cell r="AC525">
            <v>0</v>
          </cell>
          <cell r="AF525">
            <v>0</v>
          </cell>
          <cell r="AG525">
            <v>0</v>
          </cell>
          <cell r="AH525">
            <v>0</v>
          </cell>
          <cell r="AK525">
            <v>0</v>
          </cell>
          <cell r="AL525">
            <v>0</v>
          </cell>
          <cell r="AO525">
            <v>0</v>
          </cell>
          <cell r="AZ525">
            <v>2413</v>
          </cell>
          <cell r="BA525" t="str">
            <v>Pengaturan, Pembinaan, Pengawasan dan Pelaksanaan Penataan Bangunan dan Lingkungan, Pengelolaan Gedung dan Rumah Negara</v>
          </cell>
        </row>
        <row r="526">
          <cell r="B526">
            <v>5503387</v>
          </cell>
          <cell r="C526" t="str">
            <v>PEMBANGUNAN INFRASTRUKTUR PERMUKIMAN KAB. MAGETAN</v>
          </cell>
          <cell r="D526">
            <v>3220000</v>
          </cell>
          <cell r="E526">
            <v>0</v>
          </cell>
          <cell r="F526">
            <v>3220000</v>
          </cell>
          <cell r="G526">
            <v>0</v>
          </cell>
          <cell r="H526">
            <v>0</v>
          </cell>
          <cell r="I526">
            <v>0</v>
          </cell>
          <cell r="J526">
            <v>0</v>
          </cell>
          <cell r="K526">
            <v>0</v>
          </cell>
          <cell r="R526">
            <v>0</v>
          </cell>
          <cell r="U526">
            <v>0</v>
          </cell>
          <cell r="W526">
            <v>0</v>
          </cell>
          <cell r="X526">
            <v>0</v>
          </cell>
          <cell r="AA526">
            <v>0</v>
          </cell>
          <cell r="AC526">
            <v>0</v>
          </cell>
          <cell r="AF526">
            <v>0</v>
          </cell>
          <cell r="AG526">
            <v>0</v>
          </cell>
          <cell r="AH526">
            <v>0</v>
          </cell>
          <cell r="AK526">
            <v>0</v>
          </cell>
          <cell r="AL526">
            <v>0</v>
          </cell>
          <cell r="AO526">
            <v>0</v>
          </cell>
          <cell r="AZ526">
            <v>2413</v>
          </cell>
          <cell r="BA526" t="str">
            <v>Pengaturan, Pembinaan, Pengawasan dan Pelaksanaan Penataan Bangunan dan Lingkungan, Pengelolaan Gedung dan Rumah Negara</v>
          </cell>
        </row>
        <row r="527">
          <cell r="B527">
            <v>5503407</v>
          </cell>
          <cell r="C527" t="str">
            <v>PEMBANGUNAN INFRASTRUKTUR PERMUKIMAN KAB. BOJONEGORO</v>
          </cell>
          <cell r="D527">
            <v>1505000</v>
          </cell>
          <cell r="E527">
            <v>0</v>
          </cell>
          <cell r="F527">
            <v>1505000</v>
          </cell>
          <cell r="G527">
            <v>0</v>
          </cell>
          <cell r="H527">
            <v>0</v>
          </cell>
          <cell r="I527">
            <v>0</v>
          </cell>
          <cell r="J527">
            <v>0</v>
          </cell>
          <cell r="K527">
            <v>0</v>
          </cell>
          <cell r="R527">
            <v>0</v>
          </cell>
          <cell r="U527">
            <v>0</v>
          </cell>
          <cell r="W527">
            <v>0</v>
          </cell>
          <cell r="X527">
            <v>0</v>
          </cell>
          <cell r="AA527">
            <v>0</v>
          </cell>
          <cell r="AC527">
            <v>0</v>
          </cell>
          <cell r="AF527">
            <v>0</v>
          </cell>
          <cell r="AG527">
            <v>0</v>
          </cell>
          <cell r="AH527">
            <v>0</v>
          </cell>
          <cell r="AK527">
            <v>0</v>
          </cell>
          <cell r="AL527">
            <v>0</v>
          </cell>
          <cell r="AO527">
            <v>0</v>
          </cell>
          <cell r="AZ527">
            <v>2413</v>
          </cell>
          <cell r="BA527" t="str">
            <v>Pengaturan, Pembinaan, Pengawasan dan Pelaksanaan Penataan Bangunan dan Lingkungan, Pengelolaan Gedung dan Rumah Negara</v>
          </cell>
        </row>
        <row r="528">
          <cell r="B528">
            <v>5503413</v>
          </cell>
          <cell r="C528" t="str">
            <v>PEMBANGUNAN INFRASTRUKTUR PERMUKIMAN KAB. TUBAN</v>
          </cell>
          <cell r="D528">
            <v>1125000</v>
          </cell>
          <cell r="E528">
            <v>0</v>
          </cell>
          <cell r="F528">
            <v>1125000</v>
          </cell>
          <cell r="G528">
            <v>0</v>
          </cell>
          <cell r="H528">
            <v>0</v>
          </cell>
          <cell r="I528">
            <v>0</v>
          </cell>
          <cell r="J528">
            <v>0</v>
          </cell>
          <cell r="K528">
            <v>0</v>
          </cell>
          <cell r="R528">
            <v>0</v>
          </cell>
          <cell r="U528">
            <v>0</v>
          </cell>
          <cell r="W528">
            <v>0</v>
          </cell>
          <cell r="X528">
            <v>0</v>
          </cell>
          <cell r="AA528">
            <v>0</v>
          </cell>
          <cell r="AC528">
            <v>0</v>
          </cell>
          <cell r="AF528">
            <v>0</v>
          </cell>
          <cell r="AG528">
            <v>0</v>
          </cell>
          <cell r="AH528">
            <v>0</v>
          </cell>
          <cell r="AK528">
            <v>0</v>
          </cell>
          <cell r="AL528">
            <v>0</v>
          </cell>
          <cell r="AO528">
            <v>0</v>
          </cell>
          <cell r="AZ528">
            <v>2413</v>
          </cell>
          <cell r="BA528" t="str">
            <v>Pengaturan, Pembinaan, Pengawasan dan Pelaksanaan Penataan Bangunan dan Lingkungan, Pengelolaan Gedung dan Rumah Negara</v>
          </cell>
        </row>
        <row r="529">
          <cell r="B529">
            <v>5503422</v>
          </cell>
          <cell r="C529" t="str">
            <v>PEMBANGUNAN INFRASTRUKTUR PERMUKIMAN KAB. LAMONGAN</v>
          </cell>
          <cell r="D529">
            <v>3270000</v>
          </cell>
          <cell r="E529">
            <v>0</v>
          </cell>
          <cell r="F529">
            <v>3270000</v>
          </cell>
          <cell r="G529">
            <v>1521000</v>
          </cell>
          <cell r="H529">
            <v>0</v>
          </cell>
          <cell r="I529">
            <v>1521000</v>
          </cell>
          <cell r="J529">
            <v>46.51</v>
          </cell>
          <cell r="K529">
            <v>0</v>
          </cell>
          <cell r="R529">
            <v>0</v>
          </cell>
          <cell r="U529">
            <v>0</v>
          </cell>
          <cell r="W529">
            <v>0</v>
          </cell>
          <cell r="X529">
            <v>0</v>
          </cell>
          <cell r="AA529">
            <v>0</v>
          </cell>
          <cell r="AC529">
            <v>0</v>
          </cell>
          <cell r="AF529">
            <v>0</v>
          </cell>
          <cell r="AG529">
            <v>0</v>
          </cell>
          <cell r="AH529">
            <v>0</v>
          </cell>
          <cell r="AK529">
            <v>0</v>
          </cell>
          <cell r="AL529">
            <v>0</v>
          </cell>
          <cell r="AO529">
            <v>0</v>
          </cell>
          <cell r="AZ529">
            <v>2413</v>
          </cell>
          <cell r="BA529" t="str">
            <v>Pengaturan, Pembinaan, Pengawasan dan Pelaksanaan Penataan Bangunan dan Lingkungan, Pengelolaan Gedung dan Rumah Negara</v>
          </cell>
        </row>
        <row r="530">
          <cell r="B530">
            <v>5503438</v>
          </cell>
          <cell r="C530" t="str">
            <v>PEMBANGUNAN INFRASTRUKTUR PERMUKIMAN KAB. GRESIK</v>
          </cell>
          <cell r="D530">
            <v>11885000</v>
          </cell>
          <cell r="E530">
            <v>0</v>
          </cell>
          <cell r="F530">
            <v>11885000</v>
          </cell>
          <cell r="G530">
            <v>0</v>
          </cell>
          <cell r="H530">
            <v>0</v>
          </cell>
          <cell r="I530">
            <v>0</v>
          </cell>
          <cell r="J530">
            <v>0</v>
          </cell>
          <cell r="K530">
            <v>0</v>
          </cell>
          <cell r="R530">
            <v>0</v>
          </cell>
          <cell r="U530">
            <v>0</v>
          </cell>
          <cell r="W530">
            <v>0</v>
          </cell>
          <cell r="X530">
            <v>0</v>
          </cell>
          <cell r="AA530">
            <v>0</v>
          </cell>
          <cell r="AC530">
            <v>0</v>
          </cell>
          <cell r="AF530">
            <v>0</v>
          </cell>
          <cell r="AG530">
            <v>0</v>
          </cell>
          <cell r="AH530">
            <v>0</v>
          </cell>
          <cell r="AK530">
            <v>0</v>
          </cell>
          <cell r="AL530">
            <v>0</v>
          </cell>
          <cell r="AO530">
            <v>0</v>
          </cell>
          <cell r="AZ530">
            <v>2413</v>
          </cell>
          <cell r="BA530" t="str">
            <v>Pengaturan, Pembinaan, Pengawasan dan Pelaksanaan Penataan Bangunan dan Lingkungan, Pengelolaan Gedung dan Rumah Negara</v>
          </cell>
        </row>
        <row r="531">
          <cell r="B531">
            <v>5503444</v>
          </cell>
          <cell r="C531" t="str">
            <v>PEMBANGUNAN INFRASTRUKTUR PERMUKIMAN KAB. BANGKALAN</v>
          </cell>
          <cell r="D531">
            <v>1200000</v>
          </cell>
          <cell r="E531">
            <v>0</v>
          </cell>
          <cell r="F531">
            <v>1200000</v>
          </cell>
          <cell r="G531">
            <v>0</v>
          </cell>
          <cell r="H531">
            <v>0</v>
          </cell>
          <cell r="I531">
            <v>0</v>
          </cell>
          <cell r="J531">
            <v>0</v>
          </cell>
          <cell r="K531">
            <v>0</v>
          </cell>
          <cell r="R531">
            <v>0</v>
          </cell>
          <cell r="U531">
            <v>0</v>
          </cell>
          <cell r="W531">
            <v>0</v>
          </cell>
          <cell r="X531">
            <v>0</v>
          </cell>
          <cell r="AA531">
            <v>0</v>
          </cell>
          <cell r="AC531">
            <v>0</v>
          </cell>
          <cell r="AF531">
            <v>0</v>
          </cell>
          <cell r="AG531">
            <v>0</v>
          </cell>
          <cell r="AH531">
            <v>0</v>
          </cell>
          <cell r="AK531">
            <v>0</v>
          </cell>
          <cell r="AL531">
            <v>0</v>
          </cell>
          <cell r="AO531">
            <v>0</v>
          </cell>
          <cell r="AZ531">
            <v>2413</v>
          </cell>
          <cell r="BA531" t="str">
            <v>Pengaturan, Pembinaan, Pengawasan dan Pelaksanaan Penataan Bangunan dan Lingkungan, Pengelolaan Gedung dan Rumah Negara</v>
          </cell>
        </row>
        <row r="532">
          <cell r="B532">
            <v>5503469</v>
          </cell>
          <cell r="C532" t="str">
            <v>PEMBANGUNAN INFRASTRUKTUR PERMUKIMAN KAB. PAMEKASAN</v>
          </cell>
          <cell r="D532">
            <v>1325000</v>
          </cell>
          <cell r="E532">
            <v>0</v>
          </cell>
          <cell r="F532">
            <v>1325000</v>
          </cell>
          <cell r="G532">
            <v>470000</v>
          </cell>
          <cell r="H532">
            <v>0</v>
          </cell>
          <cell r="I532">
            <v>470000</v>
          </cell>
          <cell r="J532">
            <v>35.47</v>
          </cell>
          <cell r="K532">
            <v>12.5</v>
          </cell>
          <cell r="R532">
            <v>0</v>
          </cell>
          <cell r="U532">
            <v>0</v>
          </cell>
          <cell r="W532">
            <v>0</v>
          </cell>
          <cell r="X532">
            <v>0</v>
          </cell>
          <cell r="AA532">
            <v>0</v>
          </cell>
          <cell r="AC532">
            <v>0</v>
          </cell>
          <cell r="AF532">
            <v>0</v>
          </cell>
          <cell r="AG532">
            <v>0</v>
          </cell>
          <cell r="AH532">
            <v>0</v>
          </cell>
          <cell r="AK532">
            <v>0</v>
          </cell>
          <cell r="AL532">
            <v>0</v>
          </cell>
          <cell r="AO532">
            <v>0</v>
          </cell>
          <cell r="AZ532">
            <v>2413</v>
          </cell>
          <cell r="BA532" t="str">
            <v>Pengaturan, Pembinaan, Pengawasan dan Pelaksanaan Penataan Bangunan dan Lingkungan, Pengelolaan Gedung dan Rumah Negara</v>
          </cell>
        </row>
        <row r="533">
          <cell r="B533">
            <v>5503475</v>
          </cell>
          <cell r="C533" t="str">
            <v>PEMBANGUNAN INFRASTRUKTUR PERMUKIMAN KAB. SUMENEP</v>
          </cell>
          <cell r="D533">
            <v>1090000</v>
          </cell>
          <cell r="E533">
            <v>0</v>
          </cell>
          <cell r="F533">
            <v>1090000</v>
          </cell>
          <cell r="G533">
            <v>0</v>
          </cell>
          <cell r="H533">
            <v>0</v>
          </cell>
          <cell r="I533">
            <v>0</v>
          </cell>
          <cell r="J533">
            <v>0</v>
          </cell>
          <cell r="K533">
            <v>0</v>
          </cell>
          <cell r="R533">
            <v>0</v>
          </cell>
          <cell r="U533">
            <v>0</v>
          </cell>
          <cell r="W533">
            <v>0</v>
          </cell>
          <cell r="X533">
            <v>0</v>
          </cell>
          <cell r="AA533">
            <v>0</v>
          </cell>
          <cell r="AC533">
            <v>0</v>
          </cell>
          <cell r="AF533">
            <v>0</v>
          </cell>
          <cell r="AG533">
            <v>0</v>
          </cell>
          <cell r="AH533">
            <v>0</v>
          </cell>
          <cell r="AK533">
            <v>0</v>
          </cell>
          <cell r="AL533">
            <v>0</v>
          </cell>
          <cell r="AO533">
            <v>0</v>
          </cell>
          <cell r="AZ533">
            <v>2413</v>
          </cell>
          <cell r="BA533" t="str">
            <v>Pengaturan, Pembinaan, Pengawasan dan Pelaksanaan Penataan Bangunan dan Lingkungan, Pengelolaan Gedung dan Rumah Negara</v>
          </cell>
        </row>
        <row r="534">
          <cell r="B534">
            <v>5503481</v>
          </cell>
          <cell r="C534" t="str">
            <v>PEMBANGUNAN INFRASTRUKTUR PERMUKIMAN KOTA KEDIRI</v>
          </cell>
          <cell r="D534">
            <v>5450000</v>
          </cell>
          <cell r="E534">
            <v>0</v>
          </cell>
          <cell r="F534">
            <v>5450000</v>
          </cell>
          <cell r="G534">
            <v>0</v>
          </cell>
          <cell r="H534">
            <v>0</v>
          </cell>
          <cell r="I534">
            <v>0</v>
          </cell>
          <cell r="J534">
            <v>0</v>
          </cell>
          <cell r="K534">
            <v>0</v>
          </cell>
          <cell r="R534">
            <v>0</v>
          </cell>
          <cell r="U534">
            <v>0</v>
          </cell>
          <cell r="W534">
            <v>0</v>
          </cell>
          <cell r="X534">
            <v>0</v>
          </cell>
          <cell r="AA534">
            <v>0</v>
          </cell>
          <cell r="AC534">
            <v>0</v>
          </cell>
          <cell r="AF534">
            <v>0</v>
          </cell>
          <cell r="AG534">
            <v>0</v>
          </cell>
          <cell r="AH534">
            <v>0</v>
          </cell>
          <cell r="AK534">
            <v>0</v>
          </cell>
          <cell r="AL534">
            <v>0</v>
          </cell>
          <cell r="AO534">
            <v>0</v>
          </cell>
          <cell r="AZ534">
            <v>2413</v>
          </cell>
          <cell r="BA534" t="str">
            <v>Pengaturan, Pembinaan, Pengawasan dan Pelaksanaan Penataan Bangunan dan Lingkungan, Pengelolaan Gedung dan Rumah Negara</v>
          </cell>
        </row>
        <row r="535">
          <cell r="B535">
            <v>5503490</v>
          </cell>
          <cell r="C535" t="str">
            <v>PEMBANGUNAN INFRASTRUKTUR PERMUKIMAN KOTA BLITAR</v>
          </cell>
          <cell r="D535">
            <v>2440000</v>
          </cell>
          <cell r="E535">
            <v>0</v>
          </cell>
          <cell r="F535">
            <v>2440000</v>
          </cell>
          <cell r="G535">
            <v>60000</v>
          </cell>
          <cell r="H535">
            <v>0</v>
          </cell>
          <cell r="I535">
            <v>60000</v>
          </cell>
          <cell r="J535">
            <v>2.46</v>
          </cell>
          <cell r="K535">
            <v>0.33</v>
          </cell>
          <cell r="R535">
            <v>0</v>
          </cell>
          <cell r="U535">
            <v>0</v>
          </cell>
          <cell r="W535">
            <v>0</v>
          </cell>
          <cell r="X535">
            <v>0</v>
          </cell>
          <cell r="AA535">
            <v>0</v>
          </cell>
          <cell r="AC535">
            <v>0</v>
          </cell>
          <cell r="AF535">
            <v>0</v>
          </cell>
          <cell r="AG535">
            <v>0</v>
          </cell>
          <cell r="AH535">
            <v>0</v>
          </cell>
          <cell r="AK535">
            <v>0</v>
          </cell>
          <cell r="AL535">
            <v>0</v>
          </cell>
          <cell r="AO535">
            <v>0</v>
          </cell>
          <cell r="AZ535">
            <v>2413</v>
          </cell>
          <cell r="BA535" t="str">
            <v>Pengaturan, Pembinaan, Pengawasan dan Pelaksanaan Penataan Bangunan dan Lingkungan, Pengelolaan Gedung dan Rumah Negara</v>
          </cell>
        </row>
        <row r="536">
          <cell r="B536">
            <v>5503501</v>
          </cell>
          <cell r="C536" t="str">
            <v>PEMBANGUNAN INFRASTRUKTUR PERMUKIMAN KOTA MALANG</v>
          </cell>
          <cell r="D536">
            <v>2630000</v>
          </cell>
          <cell r="E536">
            <v>0</v>
          </cell>
          <cell r="F536">
            <v>2630000</v>
          </cell>
          <cell r="G536">
            <v>1335000</v>
          </cell>
          <cell r="H536">
            <v>0</v>
          </cell>
          <cell r="I536">
            <v>1335000</v>
          </cell>
          <cell r="J536">
            <v>50.76</v>
          </cell>
          <cell r="K536">
            <v>0</v>
          </cell>
          <cell r="R536">
            <v>0</v>
          </cell>
          <cell r="U536">
            <v>0</v>
          </cell>
          <cell r="W536">
            <v>0</v>
          </cell>
          <cell r="X536">
            <v>0</v>
          </cell>
          <cell r="AA536">
            <v>0</v>
          </cell>
          <cell r="AC536">
            <v>0</v>
          </cell>
          <cell r="AF536">
            <v>0</v>
          </cell>
          <cell r="AG536">
            <v>0</v>
          </cell>
          <cell r="AH536">
            <v>0</v>
          </cell>
          <cell r="AK536">
            <v>0</v>
          </cell>
          <cell r="AL536">
            <v>0</v>
          </cell>
          <cell r="AO536">
            <v>0</v>
          </cell>
          <cell r="AZ536">
            <v>2413</v>
          </cell>
          <cell r="BA536" t="str">
            <v>Pengaturan, Pembinaan, Pengawasan dan Pelaksanaan Penataan Bangunan dan Lingkungan, Pengelolaan Gedung dan Rumah Negara</v>
          </cell>
        </row>
        <row r="537">
          <cell r="B537">
            <v>5503510</v>
          </cell>
          <cell r="C537" t="str">
            <v>PEMBANGUNAN INFRASTRUKTUR PERMUKIMAN KOTA PROBOLINGGO</v>
          </cell>
          <cell r="D537">
            <v>1955000</v>
          </cell>
          <cell r="E537">
            <v>0</v>
          </cell>
          <cell r="F537">
            <v>1955000</v>
          </cell>
          <cell r="G537">
            <v>960000</v>
          </cell>
          <cell r="H537">
            <v>0</v>
          </cell>
          <cell r="I537">
            <v>960000</v>
          </cell>
          <cell r="J537">
            <v>49.1</v>
          </cell>
          <cell r="K537">
            <v>0</v>
          </cell>
          <cell r="R537">
            <v>0</v>
          </cell>
          <cell r="U537">
            <v>0</v>
          </cell>
          <cell r="W537">
            <v>0</v>
          </cell>
          <cell r="X537">
            <v>0</v>
          </cell>
          <cell r="AA537">
            <v>0</v>
          </cell>
          <cell r="AC537">
            <v>0</v>
          </cell>
          <cell r="AF537">
            <v>0</v>
          </cell>
          <cell r="AG537">
            <v>0</v>
          </cell>
          <cell r="AH537">
            <v>0</v>
          </cell>
          <cell r="AK537">
            <v>0</v>
          </cell>
          <cell r="AL537">
            <v>0</v>
          </cell>
          <cell r="AO537">
            <v>0</v>
          </cell>
          <cell r="AZ537">
            <v>2413</v>
          </cell>
          <cell r="BA537" t="str">
            <v>Pengaturan, Pembinaan, Pengawasan dan Pelaksanaan Penataan Bangunan dan Lingkungan, Pengelolaan Gedung dan Rumah Negara</v>
          </cell>
        </row>
        <row r="538">
          <cell r="B538">
            <v>5503526</v>
          </cell>
          <cell r="C538" t="str">
            <v>PEMBANGUNAN INFRASTRUKTUR PERMUKIMAN KOTA PASURUAN</v>
          </cell>
          <cell r="D538">
            <v>1810000</v>
          </cell>
          <cell r="E538">
            <v>0</v>
          </cell>
          <cell r="F538">
            <v>1810000</v>
          </cell>
          <cell r="G538">
            <v>0</v>
          </cell>
          <cell r="H538">
            <v>0</v>
          </cell>
          <cell r="I538">
            <v>0</v>
          </cell>
          <cell r="J538">
            <v>0</v>
          </cell>
          <cell r="K538">
            <v>0</v>
          </cell>
          <cell r="R538">
            <v>0</v>
          </cell>
          <cell r="U538">
            <v>0</v>
          </cell>
          <cell r="W538">
            <v>0</v>
          </cell>
          <cell r="X538">
            <v>0</v>
          </cell>
          <cell r="AA538">
            <v>0</v>
          </cell>
          <cell r="AC538">
            <v>0</v>
          </cell>
          <cell r="AF538">
            <v>0</v>
          </cell>
          <cell r="AG538">
            <v>0</v>
          </cell>
          <cell r="AH538">
            <v>0</v>
          </cell>
          <cell r="AK538">
            <v>0</v>
          </cell>
          <cell r="AL538">
            <v>0</v>
          </cell>
          <cell r="AO538">
            <v>0</v>
          </cell>
          <cell r="AZ538">
            <v>2413</v>
          </cell>
          <cell r="BA538" t="str">
            <v>Pengaturan, Pembinaan, Pengawasan dan Pelaksanaan Penataan Bangunan dan Lingkungan, Pengelolaan Gedung dan Rumah Negara</v>
          </cell>
        </row>
        <row r="539">
          <cell r="B539">
            <v>5503532</v>
          </cell>
          <cell r="C539" t="str">
            <v>PEMBANGUNAN INFRASTRUKTUR PERMUKIMAN KOTA MOJOKERTO</v>
          </cell>
          <cell r="D539">
            <v>960000</v>
          </cell>
          <cell r="E539">
            <v>0</v>
          </cell>
          <cell r="F539">
            <v>960000</v>
          </cell>
          <cell r="G539">
            <v>900000</v>
          </cell>
          <cell r="H539">
            <v>0</v>
          </cell>
          <cell r="I539">
            <v>900000</v>
          </cell>
          <cell r="J539">
            <v>93.75</v>
          </cell>
          <cell r="K539">
            <v>0</v>
          </cell>
          <cell r="R539">
            <v>0</v>
          </cell>
          <cell r="U539">
            <v>0</v>
          </cell>
          <cell r="W539">
            <v>0</v>
          </cell>
          <cell r="X539">
            <v>0</v>
          </cell>
          <cell r="AA539">
            <v>0</v>
          </cell>
          <cell r="AC539">
            <v>0</v>
          </cell>
          <cell r="AF539">
            <v>0</v>
          </cell>
          <cell r="AG539">
            <v>0</v>
          </cell>
          <cell r="AH539">
            <v>0</v>
          </cell>
          <cell r="AK539">
            <v>0</v>
          </cell>
          <cell r="AL539">
            <v>0</v>
          </cell>
          <cell r="AO539">
            <v>0</v>
          </cell>
          <cell r="AZ539">
            <v>2413</v>
          </cell>
          <cell r="BA539" t="str">
            <v>Pengaturan, Pembinaan, Pengawasan dan Pelaksanaan Penataan Bangunan dan Lingkungan, Pengelolaan Gedung dan Rumah Negara</v>
          </cell>
        </row>
        <row r="540">
          <cell r="B540">
            <v>5503541</v>
          </cell>
          <cell r="C540" t="str">
            <v>PEMBANGUNAN INFRASTRUKTUR PERMUKIMAN KOTA MADIUN</v>
          </cell>
          <cell r="D540">
            <v>2020000</v>
          </cell>
          <cell r="E540">
            <v>0</v>
          </cell>
          <cell r="F540">
            <v>2020000</v>
          </cell>
          <cell r="G540">
            <v>1470000</v>
          </cell>
          <cell r="H540">
            <v>0</v>
          </cell>
          <cell r="I540">
            <v>1470000</v>
          </cell>
          <cell r="J540">
            <v>72.77</v>
          </cell>
          <cell r="K540">
            <v>0</v>
          </cell>
          <cell r="R540">
            <v>0</v>
          </cell>
          <cell r="U540">
            <v>0</v>
          </cell>
          <cell r="W540">
            <v>0</v>
          </cell>
          <cell r="X540">
            <v>0</v>
          </cell>
          <cell r="AA540">
            <v>0</v>
          </cell>
          <cell r="AC540">
            <v>0</v>
          </cell>
          <cell r="AF540">
            <v>0</v>
          </cell>
          <cell r="AG540">
            <v>0</v>
          </cell>
          <cell r="AH540">
            <v>0</v>
          </cell>
          <cell r="AK540">
            <v>0</v>
          </cell>
          <cell r="AL540">
            <v>0</v>
          </cell>
          <cell r="AO540">
            <v>0</v>
          </cell>
          <cell r="AZ540">
            <v>2413</v>
          </cell>
          <cell r="BA540" t="str">
            <v>Pengaturan, Pembinaan, Pengawasan dan Pelaksanaan Penataan Bangunan dan Lingkungan, Pengelolaan Gedung dan Rumah Negara</v>
          </cell>
        </row>
        <row r="541">
          <cell r="B541">
            <v>5503557</v>
          </cell>
          <cell r="C541" t="str">
            <v>PEMBANGUNAN INFRASTRUKTUR PERMUKIMAN KOTA SURABAYA</v>
          </cell>
          <cell r="D541">
            <v>23386000</v>
          </cell>
          <cell r="E541">
            <v>0</v>
          </cell>
          <cell r="F541">
            <v>23386000</v>
          </cell>
          <cell r="G541">
            <v>0</v>
          </cell>
          <cell r="H541">
            <v>0</v>
          </cell>
          <cell r="I541">
            <v>0</v>
          </cell>
          <cell r="J541">
            <v>0</v>
          </cell>
          <cell r="K541">
            <v>0</v>
          </cell>
          <cell r="R541">
            <v>0</v>
          </cell>
          <cell r="U541">
            <v>0</v>
          </cell>
          <cell r="W541">
            <v>0</v>
          </cell>
          <cell r="X541">
            <v>0</v>
          </cell>
          <cell r="AA541">
            <v>0</v>
          </cell>
          <cell r="AC541">
            <v>0</v>
          </cell>
          <cell r="AF541">
            <v>0</v>
          </cell>
          <cell r="AG541">
            <v>0</v>
          </cell>
          <cell r="AH541">
            <v>0</v>
          </cell>
          <cell r="AK541">
            <v>0</v>
          </cell>
          <cell r="AL541">
            <v>0</v>
          </cell>
          <cell r="AO541">
            <v>0</v>
          </cell>
          <cell r="AZ541">
            <v>2413</v>
          </cell>
          <cell r="BA541" t="str">
            <v>Pengaturan, Pembinaan, Pengawasan dan Pelaksanaan Penataan Bangunan dan Lingkungan, Pengelolaan Gedung dan Rumah Negara</v>
          </cell>
        </row>
        <row r="542">
          <cell r="B542">
            <v>5503563</v>
          </cell>
          <cell r="C542" t="str">
            <v>PEMBANGUNAN INFRASTRUKTUR PERMUKIMAN KOTA BATU</v>
          </cell>
          <cell r="D542">
            <v>2615000</v>
          </cell>
          <cell r="E542">
            <v>0</v>
          </cell>
          <cell r="F542">
            <v>2615000</v>
          </cell>
          <cell r="G542">
            <v>1240000</v>
          </cell>
          <cell r="H542">
            <v>0</v>
          </cell>
          <cell r="I542">
            <v>1240000</v>
          </cell>
          <cell r="J542">
            <v>47.42</v>
          </cell>
          <cell r="K542">
            <v>0</v>
          </cell>
          <cell r="R542">
            <v>0</v>
          </cell>
          <cell r="U542">
            <v>0</v>
          </cell>
          <cell r="W542">
            <v>0</v>
          </cell>
          <cell r="X542">
            <v>0</v>
          </cell>
          <cell r="AA542">
            <v>0</v>
          </cell>
          <cell r="AC542">
            <v>0</v>
          </cell>
          <cell r="AF542">
            <v>0</v>
          </cell>
          <cell r="AG542">
            <v>0</v>
          </cell>
          <cell r="AH542">
            <v>0</v>
          </cell>
          <cell r="AK542">
            <v>0</v>
          </cell>
          <cell r="AL542">
            <v>0</v>
          </cell>
          <cell r="AO542">
            <v>0</v>
          </cell>
          <cell r="AZ542">
            <v>2413</v>
          </cell>
          <cell r="BA542" t="str">
            <v>Pengaturan, Pembinaan, Pengawasan dan Pelaksanaan Penataan Bangunan dan Lingkungan, Pengelolaan Gedung dan Rumah Negara</v>
          </cell>
        </row>
        <row r="543">
          <cell r="B543">
            <v>5503572</v>
          </cell>
          <cell r="C543" t="str">
            <v>PEMBANGUNAN INFRASTRUKTUR PERMUKIMAN KAB. PANDEGLANG</v>
          </cell>
          <cell r="D543">
            <v>2305000</v>
          </cell>
          <cell r="E543">
            <v>0</v>
          </cell>
          <cell r="F543">
            <v>2305000</v>
          </cell>
          <cell r="G543">
            <v>1065000</v>
          </cell>
          <cell r="H543">
            <v>0</v>
          </cell>
          <cell r="I543">
            <v>1065000</v>
          </cell>
          <cell r="J543">
            <v>46.2</v>
          </cell>
          <cell r="K543">
            <v>23.61</v>
          </cell>
          <cell r="R543">
            <v>0</v>
          </cell>
          <cell r="U543">
            <v>0</v>
          </cell>
          <cell r="W543">
            <v>0</v>
          </cell>
          <cell r="X543">
            <v>0</v>
          </cell>
          <cell r="AA543">
            <v>0</v>
          </cell>
          <cell r="AC543">
            <v>0</v>
          </cell>
          <cell r="AF543">
            <v>0</v>
          </cell>
          <cell r="AG543">
            <v>0</v>
          </cell>
          <cell r="AH543">
            <v>0</v>
          </cell>
          <cell r="AK543">
            <v>0</v>
          </cell>
          <cell r="AL543">
            <v>0</v>
          </cell>
          <cell r="AO543">
            <v>0</v>
          </cell>
          <cell r="AZ543">
            <v>2413</v>
          </cell>
          <cell r="BA543" t="str">
            <v>Pengaturan, Pembinaan, Pengawasan dan Pelaksanaan Penataan Bangunan dan Lingkungan, Pengelolaan Gedung dan Rumah Negara</v>
          </cell>
        </row>
        <row r="544">
          <cell r="B544">
            <v>5503588</v>
          </cell>
          <cell r="C544" t="str">
            <v>PEMBANGUNAN INFRASTRUKTUR PERMUKIMAN KAB. LEBAK</v>
          </cell>
          <cell r="D544">
            <v>1530000</v>
          </cell>
          <cell r="E544">
            <v>0</v>
          </cell>
          <cell r="F544">
            <v>1530000</v>
          </cell>
          <cell r="G544">
            <v>0</v>
          </cell>
          <cell r="H544">
            <v>0</v>
          </cell>
          <cell r="I544">
            <v>0</v>
          </cell>
          <cell r="J544">
            <v>0</v>
          </cell>
          <cell r="K544">
            <v>0</v>
          </cell>
          <cell r="R544">
            <v>0</v>
          </cell>
          <cell r="U544">
            <v>0</v>
          </cell>
          <cell r="W544">
            <v>0</v>
          </cell>
          <cell r="X544">
            <v>0</v>
          </cell>
          <cell r="AA544">
            <v>0</v>
          </cell>
          <cell r="AC544">
            <v>0</v>
          </cell>
          <cell r="AF544">
            <v>0</v>
          </cell>
          <cell r="AG544">
            <v>0</v>
          </cell>
          <cell r="AH544">
            <v>0</v>
          </cell>
          <cell r="AK544">
            <v>0</v>
          </cell>
          <cell r="AL544">
            <v>0</v>
          </cell>
          <cell r="AO544">
            <v>0</v>
          </cell>
          <cell r="AZ544">
            <v>2413</v>
          </cell>
          <cell r="BA544" t="str">
            <v>Pengaturan, Pembinaan, Pengawasan dan Pelaksanaan Penataan Bangunan dan Lingkungan, Pengelolaan Gedung dan Rumah Negara</v>
          </cell>
        </row>
        <row r="545">
          <cell r="B545">
            <v>5503594</v>
          </cell>
          <cell r="C545" t="str">
            <v>PEMBANGUNAN INFRASTRUKTUR PERMUKIMAN KAB. TANGERANG</v>
          </cell>
          <cell r="D545">
            <v>16325000</v>
          </cell>
          <cell r="E545">
            <v>0</v>
          </cell>
          <cell r="F545">
            <v>16325000</v>
          </cell>
          <cell r="G545">
            <v>0</v>
          </cell>
          <cell r="H545">
            <v>0</v>
          </cell>
          <cell r="I545">
            <v>0</v>
          </cell>
          <cell r="J545">
            <v>0</v>
          </cell>
          <cell r="K545">
            <v>0</v>
          </cell>
          <cell r="R545">
            <v>0</v>
          </cell>
          <cell r="U545">
            <v>0</v>
          </cell>
          <cell r="W545">
            <v>0</v>
          </cell>
          <cell r="X545">
            <v>0</v>
          </cell>
          <cell r="AA545">
            <v>0</v>
          </cell>
          <cell r="AC545">
            <v>0</v>
          </cell>
          <cell r="AF545">
            <v>0</v>
          </cell>
          <cell r="AG545">
            <v>0</v>
          </cell>
          <cell r="AH545">
            <v>0</v>
          </cell>
          <cell r="AK545">
            <v>0</v>
          </cell>
          <cell r="AL545">
            <v>0</v>
          </cell>
          <cell r="AO545">
            <v>0</v>
          </cell>
          <cell r="AZ545">
            <v>2413</v>
          </cell>
          <cell r="BA545" t="str">
            <v>Pengaturan, Pembinaan, Pengawasan dan Pelaksanaan Penataan Bangunan dan Lingkungan, Pengelolaan Gedung dan Rumah Negara</v>
          </cell>
        </row>
        <row r="546">
          <cell r="B546">
            <v>5503614</v>
          </cell>
          <cell r="C546" t="str">
            <v>PEMBANGUNAN INFRASTRUKTUR PERMUKIMAN KOTA TANGERANG</v>
          </cell>
          <cell r="D546">
            <v>8435000</v>
          </cell>
          <cell r="E546">
            <v>0</v>
          </cell>
          <cell r="F546">
            <v>8435000</v>
          </cell>
          <cell r="G546">
            <v>4080000</v>
          </cell>
          <cell r="H546">
            <v>0</v>
          </cell>
          <cell r="I546">
            <v>4080000</v>
          </cell>
          <cell r="J546">
            <v>48.37</v>
          </cell>
          <cell r="K546">
            <v>0</v>
          </cell>
          <cell r="R546">
            <v>0</v>
          </cell>
          <cell r="U546">
            <v>0</v>
          </cell>
          <cell r="W546">
            <v>0</v>
          </cell>
          <cell r="X546">
            <v>0</v>
          </cell>
          <cell r="AA546">
            <v>0</v>
          </cell>
          <cell r="AC546">
            <v>0</v>
          </cell>
          <cell r="AF546">
            <v>0</v>
          </cell>
          <cell r="AG546">
            <v>0</v>
          </cell>
          <cell r="AH546">
            <v>0</v>
          </cell>
          <cell r="AK546">
            <v>0</v>
          </cell>
          <cell r="AL546">
            <v>0</v>
          </cell>
          <cell r="AO546">
            <v>0</v>
          </cell>
          <cell r="AZ546">
            <v>2413</v>
          </cell>
          <cell r="BA546" t="str">
            <v>Pengaturan, Pembinaan, Pengawasan dan Pelaksanaan Penataan Bangunan dan Lingkungan, Pengelolaan Gedung dan Rumah Negara</v>
          </cell>
        </row>
        <row r="547">
          <cell r="B547">
            <v>5503620</v>
          </cell>
          <cell r="C547" t="str">
            <v>PEMBANGUNAN INFRASTRUKTUR PERMUKIMAN KOTA CILEGON</v>
          </cell>
          <cell r="D547">
            <v>6550000</v>
          </cell>
          <cell r="E547">
            <v>0</v>
          </cell>
          <cell r="F547">
            <v>6550000</v>
          </cell>
          <cell r="G547">
            <v>0</v>
          </cell>
          <cell r="H547">
            <v>0</v>
          </cell>
          <cell r="I547">
            <v>0</v>
          </cell>
          <cell r="J547">
            <v>0</v>
          </cell>
          <cell r="K547">
            <v>0</v>
          </cell>
          <cell r="R547">
            <v>1</v>
          </cell>
          <cell r="U547">
            <v>125000</v>
          </cell>
          <cell r="W547">
            <v>125000</v>
          </cell>
          <cell r="X547">
            <v>1</v>
          </cell>
          <cell r="AA547">
            <v>125000</v>
          </cell>
          <cell r="AC547">
            <v>125000</v>
          </cell>
          <cell r="AF547">
            <v>125000</v>
          </cell>
          <cell r="AG547">
            <v>0</v>
          </cell>
          <cell r="AH547">
            <v>0</v>
          </cell>
          <cell r="AK547">
            <v>0</v>
          </cell>
          <cell r="AL547">
            <v>0</v>
          </cell>
          <cell r="AO547">
            <v>0</v>
          </cell>
          <cell r="AZ547">
            <v>2413</v>
          </cell>
          <cell r="BA547" t="str">
            <v>Pengaturan, Pembinaan, Pengawasan dan Pelaksanaan Penataan Bangunan dan Lingkungan, Pengelolaan Gedung dan Rumah Negara</v>
          </cell>
        </row>
        <row r="548">
          <cell r="B548">
            <v>5503651</v>
          </cell>
          <cell r="C548" t="str">
            <v>PEMBANGUNAN INFRASTRUKTUR PERMUKIMAN KAB. BADUNG</v>
          </cell>
          <cell r="D548">
            <v>275000</v>
          </cell>
          <cell r="E548">
            <v>0</v>
          </cell>
          <cell r="F548">
            <v>275000</v>
          </cell>
          <cell r="G548">
            <v>165000</v>
          </cell>
          <cell r="H548">
            <v>0</v>
          </cell>
          <cell r="I548">
            <v>165000</v>
          </cell>
          <cell r="J548">
            <v>60</v>
          </cell>
          <cell r="K548">
            <v>10</v>
          </cell>
          <cell r="R548">
            <v>0</v>
          </cell>
          <cell r="U548">
            <v>0</v>
          </cell>
          <cell r="W548">
            <v>0</v>
          </cell>
          <cell r="X548">
            <v>0</v>
          </cell>
          <cell r="AA548">
            <v>0</v>
          </cell>
          <cell r="AC548">
            <v>0</v>
          </cell>
          <cell r="AF548">
            <v>0</v>
          </cell>
          <cell r="AG548">
            <v>0</v>
          </cell>
          <cell r="AH548">
            <v>0</v>
          </cell>
          <cell r="AK548">
            <v>0</v>
          </cell>
          <cell r="AL548">
            <v>0</v>
          </cell>
          <cell r="AO548">
            <v>0</v>
          </cell>
          <cell r="AZ548">
            <v>2413</v>
          </cell>
          <cell r="BA548" t="str">
            <v>Pengaturan, Pembinaan, Pengawasan dan Pelaksanaan Penataan Bangunan dan Lingkungan, Pengelolaan Gedung dan Rumah Negara</v>
          </cell>
        </row>
        <row r="549">
          <cell r="B549">
            <v>5503660</v>
          </cell>
          <cell r="C549" t="str">
            <v>PEMBANGUNAN INFRASTRUKTUR PERMUKIMAN KAB. GIANYAR</v>
          </cell>
          <cell r="D549">
            <v>425000</v>
          </cell>
          <cell r="E549">
            <v>0</v>
          </cell>
          <cell r="F549">
            <v>425000</v>
          </cell>
          <cell r="G549">
            <v>255000</v>
          </cell>
          <cell r="H549">
            <v>0</v>
          </cell>
          <cell r="I549">
            <v>255000</v>
          </cell>
          <cell r="J549">
            <v>60</v>
          </cell>
          <cell r="K549">
            <v>0</v>
          </cell>
          <cell r="R549">
            <v>0</v>
          </cell>
          <cell r="U549">
            <v>0</v>
          </cell>
          <cell r="W549">
            <v>0</v>
          </cell>
          <cell r="X549">
            <v>0</v>
          </cell>
          <cell r="AA549">
            <v>0</v>
          </cell>
          <cell r="AC549">
            <v>0</v>
          </cell>
          <cell r="AF549">
            <v>0</v>
          </cell>
          <cell r="AG549">
            <v>0</v>
          </cell>
          <cell r="AH549">
            <v>0</v>
          </cell>
          <cell r="AK549">
            <v>0</v>
          </cell>
          <cell r="AL549">
            <v>0</v>
          </cell>
          <cell r="AO549">
            <v>0</v>
          </cell>
          <cell r="AZ549">
            <v>2413</v>
          </cell>
          <cell r="BA549" t="str">
            <v>Pengaturan, Pembinaan, Pengawasan dan Pelaksanaan Penataan Bangunan dan Lingkungan, Pengelolaan Gedung dan Rumah Negara</v>
          </cell>
        </row>
        <row r="550">
          <cell r="B550">
            <v>5503676</v>
          </cell>
          <cell r="C550" t="str">
            <v>PEMBANGUNAN INFRASTRUKTUR PERMUKIMAN KAB. KLUNGKUNG</v>
          </cell>
          <cell r="D550">
            <v>750000</v>
          </cell>
          <cell r="E550">
            <v>0</v>
          </cell>
          <cell r="F550">
            <v>750000</v>
          </cell>
          <cell r="G550">
            <v>450000</v>
          </cell>
          <cell r="H550">
            <v>0</v>
          </cell>
          <cell r="I550">
            <v>450000</v>
          </cell>
          <cell r="J550">
            <v>60</v>
          </cell>
          <cell r="K550">
            <v>0</v>
          </cell>
          <cell r="R550">
            <v>0</v>
          </cell>
          <cell r="U550">
            <v>0</v>
          </cell>
          <cell r="W550">
            <v>0</v>
          </cell>
          <cell r="X550">
            <v>0</v>
          </cell>
          <cell r="AA550">
            <v>0</v>
          </cell>
          <cell r="AC550">
            <v>0</v>
          </cell>
          <cell r="AF550">
            <v>0</v>
          </cell>
          <cell r="AG550">
            <v>0</v>
          </cell>
          <cell r="AH550">
            <v>0</v>
          </cell>
          <cell r="AK550">
            <v>0</v>
          </cell>
          <cell r="AL550">
            <v>0</v>
          </cell>
          <cell r="AO550">
            <v>0</v>
          </cell>
          <cell r="AZ550">
            <v>2413</v>
          </cell>
          <cell r="BA550" t="str">
            <v>Pengaturan, Pembinaan, Pengawasan dan Pelaksanaan Penataan Bangunan dan Lingkungan, Pengelolaan Gedung dan Rumah Negara</v>
          </cell>
        </row>
        <row r="551">
          <cell r="B551">
            <v>5503702</v>
          </cell>
          <cell r="C551" t="str">
            <v>PEMBANGUNAN INFRASTRUKTUR PERMUKIMAN KAB BULELENG</v>
          </cell>
          <cell r="D551">
            <v>860000</v>
          </cell>
          <cell r="E551">
            <v>0</v>
          </cell>
          <cell r="F551">
            <v>860000</v>
          </cell>
          <cell r="G551">
            <v>0</v>
          </cell>
          <cell r="H551">
            <v>0</v>
          </cell>
          <cell r="I551">
            <v>0</v>
          </cell>
          <cell r="J551">
            <v>0</v>
          </cell>
          <cell r="K551">
            <v>0</v>
          </cell>
          <cell r="R551">
            <v>0</v>
          </cell>
          <cell r="U551">
            <v>0</v>
          </cell>
          <cell r="W551">
            <v>0</v>
          </cell>
          <cell r="X551">
            <v>0</v>
          </cell>
          <cell r="AA551">
            <v>0</v>
          </cell>
          <cell r="AC551">
            <v>0</v>
          </cell>
          <cell r="AF551">
            <v>0</v>
          </cell>
          <cell r="AG551">
            <v>0</v>
          </cell>
          <cell r="AH551">
            <v>0</v>
          </cell>
          <cell r="AK551">
            <v>0</v>
          </cell>
          <cell r="AL551">
            <v>0</v>
          </cell>
          <cell r="AO551">
            <v>0</v>
          </cell>
          <cell r="AZ551">
            <v>2413</v>
          </cell>
          <cell r="BA551" t="str">
            <v>Pengaturan, Pembinaan, Pengawasan dan Pelaksanaan Penataan Bangunan dan Lingkungan, Pengelolaan Gedung dan Rumah Negara</v>
          </cell>
        </row>
        <row r="552">
          <cell r="B552">
            <v>5503711</v>
          </cell>
          <cell r="C552" t="str">
            <v>PIP KOTA DENPASAR</v>
          </cell>
          <cell r="D552">
            <v>2205000</v>
          </cell>
          <cell r="E552">
            <v>0</v>
          </cell>
          <cell r="F552">
            <v>2205000</v>
          </cell>
          <cell r="G552">
            <v>1290000</v>
          </cell>
          <cell r="H552">
            <v>0</v>
          </cell>
          <cell r="I552">
            <v>1290000</v>
          </cell>
          <cell r="J552">
            <v>58.5</v>
          </cell>
          <cell r="K552">
            <v>0</v>
          </cell>
          <cell r="R552">
            <v>0</v>
          </cell>
          <cell r="U552">
            <v>0</v>
          </cell>
          <cell r="W552">
            <v>0</v>
          </cell>
          <cell r="X552">
            <v>0</v>
          </cell>
          <cell r="AA552">
            <v>0</v>
          </cell>
          <cell r="AC552">
            <v>0</v>
          </cell>
          <cell r="AF552">
            <v>0</v>
          </cell>
          <cell r="AG552">
            <v>0</v>
          </cell>
          <cell r="AH552">
            <v>0</v>
          </cell>
          <cell r="AK552">
            <v>0</v>
          </cell>
          <cell r="AL552">
            <v>0</v>
          </cell>
          <cell r="AO552">
            <v>0</v>
          </cell>
          <cell r="AZ552">
            <v>2413</v>
          </cell>
          <cell r="BA552" t="str">
            <v>Pengaturan, Pembinaan, Pengawasan dan Pelaksanaan Penataan Bangunan dan Lingkungan, Pengelolaan Gedung dan Rumah Negara</v>
          </cell>
        </row>
        <row r="553">
          <cell r="B553">
            <v>5503727</v>
          </cell>
          <cell r="C553" t="str">
            <v>PEMBANGUNAN INFRASTRUKTUR PERMUKIMAN KAB. LOMBOK BARAT</v>
          </cell>
          <cell r="D553">
            <v>4320000</v>
          </cell>
          <cell r="E553">
            <v>0</v>
          </cell>
          <cell r="F553">
            <v>4320000</v>
          </cell>
          <cell r="G553">
            <v>2040000</v>
          </cell>
          <cell r="H553">
            <v>0</v>
          </cell>
          <cell r="I553">
            <v>2040000</v>
          </cell>
          <cell r="J553">
            <v>47.22</v>
          </cell>
          <cell r="K553">
            <v>43.06</v>
          </cell>
          <cell r="R553">
            <v>0</v>
          </cell>
          <cell r="U553">
            <v>0</v>
          </cell>
          <cell r="W553">
            <v>0</v>
          </cell>
          <cell r="X553">
            <v>0</v>
          </cell>
          <cell r="AA553">
            <v>0</v>
          </cell>
          <cell r="AC553">
            <v>0</v>
          </cell>
          <cell r="AF553">
            <v>0</v>
          </cell>
          <cell r="AG553">
            <v>0</v>
          </cell>
          <cell r="AH553">
            <v>0</v>
          </cell>
          <cell r="AK553">
            <v>0</v>
          </cell>
          <cell r="AL553">
            <v>0</v>
          </cell>
          <cell r="AO553">
            <v>0</v>
          </cell>
          <cell r="AZ553">
            <v>2413</v>
          </cell>
          <cell r="BA553" t="str">
            <v>Pengaturan, Pembinaan, Pengawasan dan Pelaksanaan Penataan Bangunan dan Lingkungan, Pengelolaan Gedung dan Rumah Negara</v>
          </cell>
        </row>
        <row r="554">
          <cell r="B554">
            <v>5503733</v>
          </cell>
          <cell r="C554" t="str">
            <v>PEMBANGUNAN INFRASTRUKTUR PERMUKIMAN KAB. LOMBOK TENGAH</v>
          </cell>
          <cell r="D554">
            <v>4290000</v>
          </cell>
          <cell r="E554">
            <v>0</v>
          </cell>
          <cell r="F554">
            <v>4290000</v>
          </cell>
          <cell r="G554">
            <v>2280000</v>
          </cell>
          <cell r="H554">
            <v>0</v>
          </cell>
          <cell r="I554">
            <v>2280000</v>
          </cell>
          <cell r="J554">
            <v>53.15</v>
          </cell>
          <cell r="K554">
            <v>27.91</v>
          </cell>
          <cell r="R554">
            <v>0</v>
          </cell>
          <cell r="U554">
            <v>0</v>
          </cell>
          <cell r="W554">
            <v>0</v>
          </cell>
          <cell r="X554">
            <v>0</v>
          </cell>
          <cell r="AA554">
            <v>0</v>
          </cell>
          <cell r="AC554">
            <v>0</v>
          </cell>
          <cell r="AF554">
            <v>0</v>
          </cell>
          <cell r="AG554">
            <v>0</v>
          </cell>
          <cell r="AH554">
            <v>0</v>
          </cell>
          <cell r="AK554">
            <v>0</v>
          </cell>
          <cell r="AL554">
            <v>0</v>
          </cell>
          <cell r="AO554">
            <v>0</v>
          </cell>
          <cell r="AZ554">
            <v>2413</v>
          </cell>
          <cell r="BA554" t="str">
            <v>Pengaturan, Pembinaan, Pengawasan dan Pelaksanaan Penataan Bangunan dan Lingkungan, Pengelolaan Gedung dan Rumah Negara</v>
          </cell>
        </row>
        <row r="555">
          <cell r="B555">
            <v>5503742</v>
          </cell>
          <cell r="C555" t="str">
            <v>PEMBANGUNAN INFRASTRUKTUR PERMUKIMAN KAB. LOMBOK TIMUR</v>
          </cell>
          <cell r="D555">
            <v>9040000</v>
          </cell>
          <cell r="E555">
            <v>0</v>
          </cell>
          <cell r="F555">
            <v>9040000</v>
          </cell>
          <cell r="G555">
            <v>1665000</v>
          </cell>
          <cell r="H555">
            <v>0</v>
          </cell>
          <cell r="I555">
            <v>1665000</v>
          </cell>
          <cell r="J555">
            <v>18.420000000000002</v>
          </cell>
          <cell r="K555">
            <v>0</v>
          </cell>
          <cell r="R555">
            <v>0</v>
          </cell>
          <cell r="U555">
            <v>0</v>
          </cell>
          <cell r="W555">
            <v>0</v>
          </cell>
          <cell r="X555">
            <v>0</v>
          </cell>
          <cell r="AA555">
            <v>0</v>
          </cell>
          <cell r="AC555">
            <v>0</v>
          </cell>
          <cell r="AF555">
            <v>0</v>
          </cell>
          <cell r="AG555">
            <v>0</v>
          </cell>
          <cell r="AH555">
            <v>0</v>
          </cell>
          <cell r="AK555">
            <v>0</v>
          </cell>
          <cell r="AL555">
            <v>0</v>
          </cell>
          <cell r="AO555">
            <v>0</v>
          </cell>
          <cell r="AZ555">
            <v>2413</v>
          </cell>
          <cell r="BA555" t="str">
            <v>Pengaturan, Pembinaan, Pengawasan dan Pelaksanaan Penataan Bangunan dan Lingkungan, Pengelolaan Gedung dan Rumah Negara</v>
          </cell>
        </row>
        <row r="556">
          <cell r="B556">
            <v>5503758</v>
          </cell>
          <cell r="C556" t="str">
            <v>PEMBANGUNAN INFRASTRUKTUR PERMUKIMAN KAB. SUMBAWA</v>
          </cell>
          <cell r="D556">
            <v>1690000</v>
          </cell>
          <cell r="E556">
            <v>0</v>
          </cell>
          <cell r="F556">
            <v>1690000</v>
          </cell>
          <cell r="G556">
            <v>0</v>
          </cell>
          <cell r="H556">
            <v>0</v>
          </cell>
          <cell r="I556">
            <v>0</v>
          </cell>
          <cell r="J556">
            <v>0</v>
          </cell>
          <cell r="K556">
            <v>0</v>
          </cell>
          <cell r="R556">
            <v>0</v>
          </cell>
          <cell r="U556">
            <v>0</v>
          </cell>
          <cell r="W556">
            <v>0</v>
          </cell>
          <cell r="X556">
            <v>0</v>
          </cell>
          <cell r="AA556">
            <v>0</v>
          </cell>
          <cell r="AC556">
            <v>0</v>
          </cell>
          <cell r="AF556">
            <v>0</v>
          </cell>
          <cell r="AG556">
            <v>0</v>
          </cell>
          <cell r="AH556">
            <v>0</v>
          </cell>
          <cell r="AK556">
            <v>0</v>
          </cell>
          <cell r="AL556">
            <v>0</v>
          </cell>
          <cell r="AO556">
            <v>0</v>
          </cell>
          <cell r="AZ556">
            <v>2413</v>
          </cell>
          <cell r="BA556" t="str">
            <v>Pengaturan, Pembinaan, Pengawasan dan Pelaksanaan Penataan Bangunan dan Lingkungan, Pengelolaan Gedung dan Rumah Negara</v>
          </cell>
        </row>
        <row r="557">
          <cell r="B557">
            <v>5503795</v>
          </cell>
          <cell r="C557" t="str">
            <v>PIP KOTA MATARAM</v>
          </cell>
          <cell r="D557">
            <v>3825000</v>
          </cell>
          <cell r="E557">
            <v>0</v>
          </cell>
          <cell r="F557">
            <v>3825000</v>
          </cell>
          <cell r="G557">
            <v>2835000</v>
          </cell>
          <cell r="H557">
            <v>0</v>
          </cell>
          <cell r="I557">
            <v>2835000</v>
          </cell>
          <cell r="J557">
            <v>74.12</v>
          </cell>
          <cell r="K557">
            <v>45</v>
          </cell>
          <cell r="R557">
            <v>0</v>
          </cell>
          <cell r="U557">
            <v>0</v>
          </cell>
          <cell r="W557">
            <v>0</v>
          </cell>
          <cell r="X557">
            <v>0</v>
          </cell>
          <cell r="AA557">
            <v>0</v>
          </cell>
          <cell r="AC557">
            <v>0</v>
          </cell>
          <cell r="AF557">
            <v>0</v>
          </cell>
          <cell r="AG557">
            <v>0</v>
          </cell>
          <cell r="AH557">
            <v>0</v>
          </cell>
          <cell r="AK557">
            <v>0</v>
          </cell>
          <cell r="AL557">
            <v>0</v>
          </cell>
          <cell r="AO557">
            <v>0</v>
          </cell>
          <cell r="AZ557">
            <v>2413</v>
          </cell>
          <cell r="BA557" t="str">
            <v>Pengaturan, Pembinaan, Pengawasan dan Pelaksanaan Penataan Bangunan dan Lingkungan, Pengelolaan Gedung dan Rumah Negara</v>
          </cell>
        </row>
        <row r="558">
          <cell r="B558">
            <v>5503809</v>
          </cell>
          <cell r="C558" t="str">
            <v>PEMBANGUNAN INFRASTRUKTUR PERMUKIMAN KOTA BIMA</v>
          </cell>
          <cell r="D558">
            <v>2750000</v>
          </cell>
          <cell r="E558">
            <v>0</v>
          </cell>
          <cell r="F558">
            <v>2750000</v>
          </cell>
          <cell r="G558">
            <v>0</v>
          </cell>
          <cell r="H558">
            <v>0</v>
          </cell>
          <cell r="I558">
            <v>0</v>
          </cell>
          <cell r="J558">
            <v>0</v>
          </cell>
          <cell r="K558">
            <v>0</v>
          </cell>
          <cell r="R558">
            <v>0</v>
          </cell>
          <cell r="U558">
            <v>0</v>
          </cell>
          <cell r="W558">
            <v>0</v>
          </cell>
          <cell r="X558">
            <v>0</v>
          </cell>
          <cell r="AA558">
            <v>0</v>
          </cell>
          <cell r="AC558">
            <v>0</v>
          </cell>
          <cell r="AF558">
            <v>0</v>
          </cell>
          <cell r="AG558">
            <v>0</v>
          </cell>
          <cell r="AH558">
            <v>0</v>
          </cell>
          <cell r="AK558">
            <v>0</v>
          </cell>
          <cell r="AL558">
            <v>0</v>
          </cell>
          <cell r="AO558">
            <v>0</v>
          </cell>
          <cell r="AZ558">
            <v>2413</v>
          </cell>
          <cell r="BA558" t="str">
            <v>Pengaturan, Pembinaan, Pengawasan dan Pelaksanaan Penataan Bangunan dan Lingkungan, Pengelolaan Gedung dan Rumah Negara</v>
          </cell>
        </row>
        <row r="559">
          <cell r="B559">
            <v>5503815</v>
          </cell>
          <cell r="C559" t="str">
            <v>PEMBANGUNAN INFRASTRUKTUR PERMUKIMAN KAB. SUMBA BARAT</v>
          </cell>
          <cell r="D559">
            <v>890000</v>
          </cell>
          <cell r="E559">
            <v>0</v>
          </cell>
          <cell r="F559">
            <v>890000</v>
          </cell>
          <cell r="G559">
            <v>555000</v>
          </cell>
          <cell r="H559">
            <v>0</v>
          </cell>
          <cell r="I559">
            <v>555000</v>
          </cell>
          <cell r="J559">
            <v>62.36</v>
          </cell>
          <cell r="K559">
            <v>22.43</v>
          </cell>
          <cell r="R559">
            <v>0</v>
          </cell>
          <cell r="U559">
            <v>0</v>
          </cell>
          <cell r="W559">
            <v>0</v>
          </cell>
          <cell r="X559">
            <v>0</v>
          </cell>
          <cell r="AA559">
            <v>0</v>
          </cell>
          <cell r="AC559">
            <v>0</v>
          </cell>
          <cell r="AF559">
            <v>0</v>
          </cell>
          <cell r="AG559">
            <v>0</v>
          </cell>
          <cell r="AH559">
            <v>0</v>
          </cell>
          <cell r="AK559">
            <v>0</v>
          </cell>
          <cell r="AL559">
            <v>0</v>
          </cell>
          <cell r="AO559">
            <v>0</v>
          </cell>
          <cell r="AZ559">
            <v>2413</v>
          </cell>
          <cell r="BA559" t="str">
            <v>Pengaturan, Pembinaan, Pengawasan dan Pelaksanaan Penataan Bangunan dan Lingkungan, Pengelolaan Gedung dan Rumah Negara</v>
          </cell>
        </row>
        <row r="560">
          <cell r="B560">
            <v>5503821</v>
          </cell>
          <cell r="C560" t="str">
            <v>PEMBANGUNAN INFRASTRUKTUR PERMUKIMAN KAB. SUMBA TIMUR</v>
          </cell>
          <cell r="D560">
            <v>870000</v>
          </cell>
          <cell r="E560">
            <v>0</v>
          </cell>
          <cell r="F560">
            <v>870000</v>
          </cell>
          <cell r="G560">
            <v>615000</v>
          </cell>
          <cell r="H560">
            <v>0</v>
          </cell>
          <cell r="I560">
            <v>615000</v>
          </cell>
          <cell r="J560">
            <v>70.69</v>
          </cell>
          <cell r="K560">
            <v>65.349999999999994</v>
          </cell>
          <cell r="R560">
            <v>0</v>
          </cell>
          <cell r="U560">
            <v>0</v>
          </cell>
          <cell r="W560">
            <v>0</v>
          </cell>
          <cell r="X560">
            <v>0</v>
          </cell>
          <cell r="AA560">
            <v>0</v>
          </cell>
          <cell r="AC560">
            <v>0</v>
          </cell>
          <cell r="AF560">
            <v>0</v>
          </cell>
          <cell r="AG560">
            <v>0</v>
          </cell>
          <cell r="AH560">
            <v>0</v>
          </cell>
          <cell r="AK560">
            <v>0</v>
          </cell>
          <cell r="AL560">
            <v>0</v>
          </cell>
          <cell r="AO560">
            <v>0</v>
          </cell>
          <cell r="AZ560">
            <v>2413</v>
          </cell>
          <cell r="BA560" t="str">
            <v>Pengaturan, Pembinaan, Pengawasan dan Pelaksanaan Penataan Bangunan dan Lingkungan, Pengelolaan Gedung dan Rumah Negara</v>
          </cell>
        </row>
        <row r="561">
          <cell r="B561">
            <v>5503846</v>
          </cell>
          <cell r="C561" t="str">
            <v>PEMBANGUNAN INFRASTRUKTUR PERMUKIMAN KAB. TIMOR TENGAH SELATAN</v>
          </cell>
          <cell r="D561">
            <v>980000</v>
          </cell>
          <cell r="E561">
            <v>0</v>
          </cell>
          <cell r="F561">
            <v>980000</v>
          </cell>
          <cell r="G561">
            <v>437500</v>
          </cell>
          <cell r="H561">
            <v>0</v>
          </cell>
          <cell r="I561">
            <v>437500</v>
          </cell>
          <cell r="J561">
            <v>44.64</v>
          </cell>
          <cell r="K561">
            <v>7.55</v>
          </cell>
          <cell r="R561">
            <v>0</v>
          </cell>
          <cell r="U561">
            <v>0</v>
          </cell>
          <cell r="W561">
            <v>0</v>
          </cell>
          <cell r="X561">
            <v>0</v>
          </cell>
          <cell r="AA561">
            <v>0</v>
          </cell>
          <cell r="AC561">
            <v>0</v>
          </cell>
          <cell r="AF561">
            <v>0</v>
          </cell>
          <cell r="AG561">
            <v>0</v>
          </cell>
          <cell r="AH561">
            <v>0</v>
          </cell>
          <cell r="AK561">
            <v>0</v>
          </cell>
          <cell r="AL561">
            <v>0</v>
          </cell>
          <cell r="AO561">
            <v>0</v>
          </cell>
          <cell r="AZ561">
            <v>2413</v>
          </cell>
          <cell r="BA561" t="str">
            <v>Pengaturan, Pembinaan, Pengawasan dan Pelaksanaan Penataan Bangunan dan Lingkungan, Pengelolaan Gedung dan Rumah Negara</v>
          </cell>
        </row>
        <row r="562">
          <cell r="B562">
            <v>5503861</v>
          </cell>
          <cell r="C562" t="str">
            <v>PEMBANGUNAN INFRASTRUKTUR PERMUKIMAN KAB. BELU</v>
          </cell>
          <cell r="D562">
            <v>665000</v>
          </cell>
          <cell r="E562">
            <v>0</v>
          </cell>
          <cell r="F562">
            <v>665000</v>
          </cell>
          <cell r="G562">
            <v>480000</v>
          </cell>
          <cell r="H562">
            <v>0</v>
          </cell>
          <cell r="I562">
            <v>480000</v>
          </cell>
          <cell r="J562">
            <v>72.180000000000007</v>
          </cell>
          <cell r="K562">
            <v>35.9</v>
          </cell>
          <cell r="R562">
            <v>0</v>
          </cell>
          <cell r="U562">
            <v>0</v>
          </cell>
          <cell r="W562">
            <v>0</v>
          </cell>
          <cell r="X562">
            <v>0</v>
          </cell>
          <cell r="AA562">
            <v>0</v>
          </cell>
          <cell r="AC562">
            <v>0</v>
          </cell>
          <cell r="AF562">
            <v>0</v>
          </cell>
          <cell r="AG562">
            <v>0</v>
          </cell>
          <cell r="AH562">
            <v>0</v>
          </cell>
          <cell r="AK562">
            <v>0</v>
          </cell>
          <cell r="AL562">
            <v>0</v>
          </cell>
          <cell r="AO562">
            <v>0</v>
          </cell>
          <cell r="AZ562">
            <v>2413</v>
          </cell>
          <cell r="BA562" t="str">
            <v>Pengaturan, Pembinaan, Pengawasan dan Pelaksanaan Penataan Bangunan dan Lingkungan, Pengelolaan Gedung dan Rumah Negara</v>
          </cell>
        </row>
        <row r="563">
          <cell r="B563">
            <v>5503903</v>
          </cell>
          <cell r="C563" t="str">
            <v>PEMBANGUNAN INFRASTRUKTUR PERMUKIMAN KAB. SIKKA</v>
          </cell>
          <cell r="D563">
            <v>340000</v>
          </cell>
          <cell r="E563">
            <v>0</v>
          </cell>
          <cell r="F563">
            <v>340000</v>
          </cell>
          <cell r="G563">
            <v>305000</v>
          </cell>
          <cell r="H563">
            <v>0</v>
          </cell>
          <cell r="I563">
            <v>305000</v>
          </cell>
          <cell r="J563">
            <v>89.71</v>
          </cell>
          <cell r="K563">
            <v>26.42</v>
          </cell>
          <cell r="R563">
            <v>0</v>
          </cell>
          <cell r="U563">
            <v>0</v>
          </cell>
          <cell r="W563">
            <v>0</v>
          </cell>
          <cell r="X563">
            <v>0</v>
          </cell>
          <cell r="AA563">
            <v>0</v>
          </cell>
          <cell r="AC563">
            <v>0</v>
          </cell>
          <cell r="AF563">
            <v>0</v>
          </cell>
          <cell r="AG563">
            <v>0</v>
          </cell>
          <cell r="AH563">
            <v>0</v>
          </cell>
          <cell r="AK563">
            <v>0</v>
          </cell>
          <cell r="AL563">
            <v>0</v>
          </cell>
          <cell r="AO563">
            <v>0</v>
          </cell>
          <cell r="AZ563">
            <v>2413</v>
          </cell>
          <cell r="BA563" t="str">
            <v>Pengaturan, Pembinaan, Pengawasan dan Pelaksanaan Penataan Bangunan dan Lingkungan, Pengelolaan Gedung dan Rumah Negara</v>
          </cell>
        </row>
        <row r="564">
          <cell r="B564">
            <v>5503912</v>
          </cell>
          <cell r="C564" t="str">
            <v>PEMBANGUNAN INFRASTRUKTUR PERMUKIMAN KAB. ENDE</v>
          </cell>
          <cell r="D564">
            <v>530000</v>
          </cell>
          <cell r="E564">
            <v>0</v>
          </cell>
          <cell r="F564">
            <v>530000</v>
          </cell>
          <cell r="G564">
            <v>360000</v>
          </cell>
          <cell r="H564">
            <v>0</v>
          </cell>
          <cell r="I564">
            <v>360000</v>
          </cell>
          <cell r="J564">
            <v>67.92</v>
          </cell>
          <cell r="K564">
            <v>54.82</v>
          </cell>
          <cell r="R564">
            <v>0</v>
          </cell>
          <cell r="U564">
            <v>0</v>
          </cell>
          <cell r="W564">
            <v>0</v>
          </cell>
          <cell r="X564">
            <v>0</v>
          </cell>
          <cell r="AA564">
            <v>0</v>
          </cell>
          <cell r="AC564">
            <v>0</v>
          </cell>
          <cell r="AF564">
            <v>0</v>
          </cell>
          <cell r="AG564">
            <v>0</v>
          </cell>
          <cell r="AH564">
            <v>0</v>
          </cell>
          <cell r="AK564">
            <v>0</v>
          </cell>
          <cell r="AL564">
            <v>0</v>
          </cell>
          <cell r="AO564">
            <v>0</v>
          </cell>
          <cell r="AZ564">
            <v>2413</v>
          </cell>
          <cell r="BA564" t="str">
            <v>Pengaturan, Pembinaan, Pengawasan dan Pelaksanaan Penataan Bangunan dan Lingkungan, Pengelolaan Gedung dan Rumah Negara</v>
          </cell>
        </row>
        <row r="565">
          <cell r="B565">
            <v>5503928</v>
          </cell>
          <cell r="C565" t="str">
            <v>PEMBANGUNAN INFRASTRUKTUR PERMUKIMAN KAB. NGADA</v>
          </cell>
          <cell r="D565">
            <v>1145000</v>
          </cell>
          <cell r="E565">
            <v>0</v>
          </cell>
          <cell r="F565">
            <v>1145000</v>
          </cell>
          <cell r="G565">
            <v>480000</v>
          </cell>
          <cell r="H565">
            <v>0</v>
          </cell>
          <cell r="I565">
            <v>480000</v>
          </cell>
          <cell r="J565">
            <v>41.92</v>
          </cell>
          <cell r="K565">
            <v>4.8600000000000003</v>
          </cell>
          <cell r="R565">
            <v>0</v>
          </cell>
          <cell r="U565">
            <v>0</v>
          </cell>
          <cell r="W565">
            <v>0</v>
          </cell>
          <cell r="X565">
            <v>0</v>
          </cell>
          <cell r="AA565">
            <v>0</v>
          </cell>
          <cell r="AC565">
            <v>0</v>
          </cell>
          <cell r="AF565">
            <v>0</v>
          </cell>
          <cell r="AG565">
            <v>0</v>
          </cell>
          <cell r="AH565">
            <v>0</v>
          </cell>
          <cell r="AK565">
            <v>0</v>
          </cell>
          <cell r="AL565">
            <v>0</v>
          </cell>
          <cell r="AO565">
            <v>0</v>
          </cell>
          <cell r="AZ565">
            <v>2413</v>
          </cell>
          <cell r="BA565" t="str">
            <v>Pengaturan, Pembinaan, Pengawasan dan Pelaksanaan Penataan Bangunan dan Lingkungan, Pengelolaan Gedung dan Rumah Negara</v>
          </cell>
        </row>
        <row r="566">
          <cell r="B566">
            <v>5503934</v>
          </cell>
          <cell r="C566" t="str">
            <v>PEMBANGUNAN INFRASTRUKTUR PERMUKIMAN KAB. MANGGARAI</v>
          </cell>
          <cell r="D566">
            <v>1705000</v>
          </cell>
          <cell r="E566">
            <v>0</v>
          </cell>
          <cell r="F566">
            <v>1705000</v>
          </cell>
          <cell r="G566">
            <v>1260000</v>
          </cell>
          <cell r="H566">
            <v>0</v>
          </cell>
          <cell r="I566">
            <v>1260000</v>
          </cell>
          <cell r="J566">
            <v>73.900000000000006</v>
          </cell>
          <cell r="K566">
            <v>1.88</v>
          </cell>
          <cell r="R566">
            <v>0</v>
          </cell>
          <cell r="U566">
            <v>0</v>
          </cell>
          <cell r="W566">
            <v>0</v>
          </cell>
          <cell r="X566">
            <v>0</v>
          </cell>
          <cell r="AA566">
            <v>0</v>
          </cell>
          <cell r="AC566">
            <v>0</v>
          </cell>
          <cell r="AF566">
            <v>0</v>
          </cell>
          <cell r="AG566">
            <v>0</v>
          </cell>
          <cell r="AH566">
            <v>0</v>
          </cell>
          <cell r="AK566">
            <v>0</v>
          </cell>
          <cell r="AL566">
            <v>0</v>
          </cell>
          <cell r="AO566">
            <v>0</v>
          </cell>
          <cell r="AZ566">
            <v>2413</v>
          </cell>
          <cell r="BA566" t="str">
            <v>Pengaturan, Pembinaan, Pengawasan dan Pelaksanaan Penataan Bangunan dan Lingkungan, Pengelolaan Gedung dan Rumah Negara</v>
          </cell>
        </row>
        <row r="567">
          <cell r="B567">
            <v>5503965</v>
          </cell>
          <cell r="C567" t="str">
            <v>PEMBANGUNAN INFRASTRUKTUR PERMUKIMAN KOTA KUPANG</v>
          </cell>
          <cell r="D567">
            <v>3520000</v>
          </cell>
          <cell r="E567">
            <v>0</v>
          </cell>
          <cell r="F567">
            <v>3520000</v>
          </cell>
          <cell r="G567">
            <v>1500000</v>
          </cell>
          <cell r="H567">
            <v>0</v>
          </cell>
          <cell r="I567">
            <v>1500000</v>
          </cell>
          <cell r="J567">
            <v>42.61</v>
          </cell>
          <cell r="K567">
            <v>42.61</v>
          </cell>
          <cell r="R567">
            <v>0</v>
          </cell>
          <cell r="U567">
            <v>0</v>
          </cell>
          <cell r="W567">
            <v>0</v>
          </cell>
          <cell r="X567">
            <v>0</v>
          </cell>
          <cell r="AA567">
            <v>0</v>
          </cell>
          <cell r="AC567">
            <v>0</v>
          </cell>
          <cell r="AF567">
            <v>0</v>
          </cell>
          <cell r="AG567">
            <v>0</v>
          </cell>
          <cell r="AH567">
            <v>0</v>
          </cell>
          <cell r="AK567">
            <v>0</v>
          </cell>
          <cell r="AL567">
            <v>0</v>
          </cell>
          <cell r="AO567">
            <v>0</v>
          </cell>
          <cell r="AZ567">
            <v>2413</v>
          </cell>
          <cell r="BA567" t="str">
            <v>Pengaturan, Pembinaan, Pengawasan dan Pelaksanaan Penataan Bangunan dan Lingkungan, Pengelolaan Gedung dan Rumah Negara</v>
          </cell>
        </row>
        <row r="568">
          <cell r="B568">
            <v>5503971</v>
          </cell>
          <cell r="C568" t="str">
            <v>PEMBANGUNAN INFRASTRUKTUR PERMUKIMAN KAB. SAMBAS</v>
          </cell>
          <cell r="D568">
            <v>1720000</v>
          </cell>
          <cell r="E568">
            <v>0</v>
          </cell>
          <cell r="F568">
            <v>1720000</v>
          </cell>
          <cell r="G568">
            <v>1290000</v>
          </cell>
          <cell r="H568">
            <v>0</v>
          </cell>
          <cell r="I568">
            <v>1290000</v>
          </cell>
          <cell r="J568">
            <v>75</v>
          </cell>
          <cell r="K568">
            <v>32.47</v>
          </cell>
          <cell r="R568">
            <v>0</v>
          </cell>
          <cell r="U568">
            <v>0</v>
          </cell>
          <cell r="W568">
            <v>0</v>
          </cell>
          <cell r="X568">
            <v>0</v>
          </cell>
          <cell r="AA568">
            <v>0</v>
          </cell>
          <cell r="AC568">
            <v>0</v>
          </cell>
          <cell r="AF568">
            <v>0</v>
          </cell>
          <cell r="AG568">
            <v>0</v>
          </cell>
          <cell r="AH568">
            <v>0</v>
          </cell>
          <cell r="AK568">
            <v>0</v>
          </cell>
          <cell r="AL568">
            <v>0</v>
          </cell>
          <cell r="AO568">
            <v>0</v>
          </cell>
          <cell r="AZ568">
            <v>2413</v>
          </cell>
          <cell r="BA568" t="str">
            <v>Pengaturan, Pembinaan, Pengawasan dan Pelaksanaan Penataan Bangunan dan Lingkungan, Pengelolaan Gedung dan Rumah Negara</v>
          </cell>
        </row>
        <row r="569">
          <cell r="B569">
            <v>5503980</v>
          </cell>
          <cell r="C569" t="str">
            <v>PEMBANGUNAN INFRASTRUKTUR PERMUKIMAN KAB. BENGKAYANG</v>
          </cell>
          <cell r="D569">
            <v>435000</v>
          </cell>
          <cell r="E569">
            <v>0</v>
          </cell>
          <cell r="F569">
            <v>435000</v>
          </cell>
          <cell r="G569">
            <v>300000</v>
          </cell>
          <cell r="H569">
            <v>0</v>
          </cell>
          <cell r="I569">
            <v>300000</v>
          </cell>
          <cell r="J569">
            <v>68.97</v>
          </cell>
          <cell r="K569">
            <v>0</v>
          </cell>
          <cell r="R569">
            <v>0</v>
          </cell>
          <cell r="U569">
            <v>0</v>
          </cell>
          <cell r="W569">
            <v>0</v>
          </cell>
          <cell r="X569">
            <v>0</v>
          </cell>
          <cell r="AA569">
            <v>0</v>
          </cell>
          <cell r="AC569">
            <v>0</v>
          </cell>
          <cell r="AF569">
            <v>0</v>
          </cell>
          <cell r="AG569">
            <v>0</v>
          </cell>
          <cell r="AH569">
            <v>0</v>
          </cell>
          <cell r="AK569">
            <v>0</v>
          </cell>
          <cell r="AL569">
            <v>0</v>
          </cell>
          <cell r="AO569">
            <v>0</v>
          </cell>
          <cell r="AZ569">
            <v>2413</v>
          </cell>
          <cell r="BA569" t="str">
            <v>Pengaturan, Pembinaan, Pengawasan dan Pelaksanaan Penataan Bangunan dan Lingkungan, Pengelolaan Gedung dan Rumah Negara</v>
          </cell>
        </row>
        <row r="570">
          <cell r="B570">
            <v>5504022</v>
          </cell>
          <cell r="C570" t="str">
            <v>PEMBANGUNAN INFRASTRUKTUR PERMUKIMAN KAB. KETAPANG</v>
          </cell>
          <cell r="D570">
            <v>890000</v>
          </cell>
          <cell r="E570">
            <v>0</v>
          </cell>
          <cell r="F570">
            <v>890000</v>
          </cell>
          <cell r="G570">
            <v>480000</v>
          </cell>
          <cell r="H570">
            <v>0</v>
          </cell>
          <cell r="I570">
            <v>480000</v>
          </cell>
          <cell r="J570">
            <v>53.93</v>
          </cell>
          <cell r="K570">
            <v>0</v>
          </cell>
          <cell r="R570">
            <v>0</v>
          </cell>
          <cell r="U570">
            <v>0</v>
          </cell>
          <cell r="W570">
            <v>0</v>
          </cell>
          <cell r="X570">
            <v>0</v>
          </cell>
          <cell r="AA570">
            <v>0</v>
          </cell>
          <cell r="AC570">
            <v>0</v>
          </cell>
          <cell r="AF570">
            <v>0</v>
          </cell>
          <cell r="AG570">
            <v>0</v>
          </cell>
          <cell r="AH570">
            <v>0</v>
          </cell>
          <cell r="AK570">
            <v>0</v>
          </cell>
          <cell r="AL570">
            <v>0</v>
          </cell>
          <cell r="AO570">
            <v>0</v>
          </cell>
          <cell r="AZ570">
            <v>2413</v>
          </cell>
          <cell r="BA570" t="str">
            <v>Pengaturan, Pembinaan, Pengawasan dan Pelaksanaan Penataan Bangunan dan Lingkungan, Pengelolaan Gedung dan Rumah Negara</v>
          </cell>
        </row>
        <row r="571">
          <cell r="B571">
            <v>5504084</v>
          </cell>
          <cell r="C571" t="str">
            <v>PEMBANGUNAN INFRASTRUKTUR PERMUKIMAN KOTA PONTIANAK</v>
          </cell>
          <cell r="D571">
            <v>3540000</v>
          </cell>
          <cell r="E571">
            <v>0</v>
          </cell>
          <cell r="F571">
            <v>3540000</v>
          </cell>
          <cell r="G571">
            <v>1800000</v>
          </cell>
          <cell r="H571">
            <v>0</v>
          </cell>
          <cell r="I571">
            <v>1800000</v>
          </cell>
          <cell r="J571">
            <v>50.85</v>
          </cell>
          <cell r="K571">
            <v>0</v>
          </cell>
          <cell r="R571">
            <v>0</v>
          </cell>
          <cell r="U571">
            <v>0</v>
          </cell>
          <cell r="W571">
            <v>0</v>
          </cell>
          <cell r="X571">
            <v>0</v>
          </cell>
          <cell r="AA571">
            <v>0</v>
          </cell>
          <cell r="AC571">
            <v>0</v>
          </cell>
          <cell r="AF571">
            <v>0</v>
          </cell>
          <cell r="AG571">
            <v>0</v>
          </cell>
          <cell r="AH571">
            <v>0</v>
          </cell>
          <cell r="AK571">
            <v>0</v>
          </cell>
          <cell r="AL571">
            <v>0</v>
          </cell>
          <cell r="AO571">
            <v>0</v>
          </cell>
          <cell r="AZ571">
            <v>2413</v>
          </cell>
          <cell r="BA571" t="str">
            <v>Pengaturan, Pembinaan, Pengawasan dan Pelaksanaan Penataan Bangunan dan Lingkungan, Pengelolaan Gedung dan Rumah Negara</v>
          </cell>
        </row>
        <row r="572">
          <cell r="B572">
            <v>5504090</v>
          </cell>
          <cell r="C572" t="str">
            <v>PEMBANGUNAN INFRASTRUKTUR PERMUKIMAN KOTA SINGKAWANG</v>
          </cell>
          <cell r="D572">
            <v>3950000</v>
          </cell>
          <cell r="E572">
            <v>0</v>
          </cell>
          <cell r="F572">
            <v>3950000</v>
          </cell>
          <cell r="G572">
            <v>2400000</v>
          </cell>
          <cell r="H572">
            <v>0</v>
          </cell>
          <cell r="I572">
            <v>2400000</v>
          </cell>
          <cell r="J572">
            <v>60.76</v>
          </cell>
          <cell r="K572">
            <v>0</v>
          </cell>
          <cell r="R572">
            <v>0</v>
          </cell>
          <cell r="U572">
            <v>0</v>
          </cell>
          <cell r="W572">
            <v>0</v>
          </cell>
          <cell r="X572">
            <v>0</v>
          </cell>
          <cell r="AA572">
            <v>0</v>
          </cell>
          <cell r="AC572">
            <v>0</v>
          </cell>
          <cell r="AF572">
            <v>0</v>
          </cell>
          <cell r="AG572">
            <v>0</v>
          </cell>
          <cell r="AH572">
            <v>0</v>
          </cell>
          <cell r="AK572">
            <v>0</v>
          </cell>
          <cell r="AL572">
            <v>0</v>
          </cell>
          <cell r="AO572">
            <v>0</v>
          </cell>
          <cell r="AZ572">
            <v>2413</v>
          </cell>
          <cell r="BA572" t="str">
            <v>Pengaturan, Pembinaan, Pengawasan dan Pelaksanaan Penataan Bangunan dan Lingkungan, Pengelolaan Gedung dan Rumah Negara</v>
          </cell>
        </row>
        <row r="573">
          <cell r="B573">
            <v>5504110</v>
          </cell>
          <cell r="C573" t="str">
            <v>PEMBANGUNAN INFRASTRUKTUR PERMUKIMAN KAB. KOTAWARINGIN TIMUR</v>
          </cell>
          <cell r="D573">
            <v>960000</v>
          </cell>
          <cell r="E573">
            <v>0</v>
          </cell>
          <cell r="F573">
            <v>960000</v>
          </cell>
          <cell r="G573">
            <v>660000</v>
          </cell>
          <cell r="H573">
            <v>0</v>
          </cell>
          <cell r="I573">
            <v>660000</v>
          </cell>
          <cell r="J573">
            <v>68.75</v>
          </cell>
          <cell r="K573">
            <v>0</v>
          </cell>
          <cell r="R573">
            <v>0</v>
          </cell>
          <cell r="U573">
            <v>0</v>
          </cell>
          <cell r="W573">
            <v>0</v>
          </cell>
          <cell r="X573">
            <v>0</v>
          </cell>
          <cell r="AA573">
            <v>0</v>
          </cell>
          <cell r="AC573">
            <v>0</v>
          </cell>
          <cell r="AF573">
            <v>0</v>
          </cell>
          <cell r="AG573">
            <v>0</v>
          </cell>
          <cell r="AH573">
            <v>0</v>
          </cell>
          <cell r="AK573">
            <v>0</v>
          </cell>
          <cell r="AL573">
            <v>0</v>
          </cell>
          <cell r="AO573">
            <v>0</v>
          </cell>
          <cell r="AZ573">
            <v>2413</v>
          </cell>
          <cell r="BA573" t="str">
            <v>Pengaturan, Pembinaan, Pengawasan dan Pelaksanaan Penataan Bangunan dan Lingkungan, Pengelolaan Gedung dan Rumah Negara</v>
          </cell>
        </row>
        <row r="574">
          <cell r="B574">
            <v>5504232</v>
          </cell>
          <cell r="C574" t="str">
            <v>PEMBANGUNAN INFRASTRUKTUR PERMUKIMAN KOTA PALANGKARAYA</v>
          </cell>
          <cell r="D574">
            <v>3065000</v>
          </cell>
          <cell r="E574">
            <v>0</v>
          </cell>
          <cell r="F574">
            <v>3065000</v>
          </cell>
          <cell r="G574">
            <v>235000</v>
          </cell>
          <cell r="H574">
            <v>0</v>
          </cell>
          <cell r="I574">
            <v>235000</v>
          </cell>
          <cell r="J574">
            <v>7.67</v>
          </cell>
          <cell r="K574">
            <v>0</v>
          </cell>
          <cell r="R574">
            <v>0</v>
          </cell>
          <cell r="U574">
            <v>0</v>
          </cell>
          <cell r="W574">
            <v>0</v>
          </cell>
          <cell r="X574">
            <v>0</v>
          </cell>
          <cell r="AA574">
            <v>0</v>
          </cell>
          <cell r="AC574">
            <v>0</v>
          </cell>
          <cell r="AF574">
            <v>0</v>
          </cell>
          <cell r="AG574">
            <v>0</v>
          </cell>
          <cell r="AH574">
            <v>0</v>
          </cell>
          <cell r="AK574">
            <v>0</v>
          </cell>
          <cell r="AL574">
            <v>0</v>
          </cell>
          <cell r="AO574">
            <v>0</v>
          </cell>
          <cell r="AZ574">
            <v>2413</v>
          </cell>
          <cell r="BA574" t="str">
            <v>Pengaturan, Pembinaan, Pengawasan dan Pelaksanaan Penataan Bangunan dan Lingkungan, Pengelolaan Gedung dan Rumah Negara</v>
          </cell>
        </row>
        <row r="575">
          <cell r="B575">
            <v>5504248</v>
          </cell>
          <cell r="C575" t="str">
            <v>PEMBANGUNAN INFRASTRUKTUR PERMUKIMAN KAB. TANAH LAUT</v>
          </cell>
          <cell r="D575">
            <v>650000</v>
          </cell>
          <cell r="E575">
            <v>0</v>
          </cell>
          <cell r="F575">
            <v>650000</v>
          </cell>
          <cell r="G575">
            <v>330000</v>
          </cell>
          <cell r="H575">
            <v>0</v>
          </cell>
          <cell r="I575">
            <v>330000</v>
          </cell>
          <cell r="J575">
            <v>50.77</v>
          </cell>
          <cell r="K575">
            <v>0</v>
          </cell>
          <cell r="R575">
            <v>0</v>
          </cell>
          <cell r="U575">
            <v>0</v>
          </cell>
          <cell r="W575">
            <v>0</v>
          </cell>
          <cell r="X575">
            <v>0</v>
          </cell>
          <cell r="AA575">
            <v>0</v>
          </cell>
          <cell r="AC575">
            <v>0</v>
          </cell>
          <cell r="AF575">
            <v>0</v>
          </cell>
          <cell r="AG575">
            <v>0</v>
          </cell>
          <cell r="AH575">
            <v>0</v>
          </cell>
          <cell r="AK575">
            <v>0</v>
          </cell>
          <cell r="AL575">
            <v>0</v>
          </cell>
          <cell r="AO575">
            <v>0</v>
          </cell>
          <cell r="AZ575">
            <v>2413</v>
          </cell>
          <cell r="BA575" t="str">
            <v>Pengaturan, Pembinaan, Pengawasan dan Pelaksanaan Penataan Bangunan dan Lingkungan, Pengelolaan Gedung dan Rumah Negara</v>
          </cell>
        </row>
        <row r="576">
          <cell r="B576">
            <v>5504254</v>
          </cell>
          <cell r="C576" t="str">
            <v>PEMBANGUNAN INFRASTRUKTUR PERMUKIMAN KAB. KOTA BARU</v>
          </cell>
          <cell r="D576">
            <v>1103000</v>
          </cell>
          <cell r="E576">
            <v>0</v>
          </cell>
          <cell r="F576">
            <v>1103000</v>
          </cell>
          <cell r="G576">
            <v>0</v>
          </cell>
          <cell r="H576">
            <v>0</v>
          </cell>
          <cell r="I576">
            <v>0</v>
          </cell>
          <cell r="J576">
            <v>0</v>
          </cell>
          <cell r="K576">
            <v>0</v>
          </cell>
          <cell r="R576">
            <v>0</v>
          </cell>
          <cell r="U576">
            <v>0</v>
          </cell>
          <cell r="W576">
            <v>0</v>
          </cell>
          <cell r="X576">
            <v>0</v>
          </cell>
          <cell r="AA576">
            <v>0</v>
          </cell>
          <cell r="AC576">
            <v>0</v>
          </cell>
          <cell r="AF576">
            <v>0</v>
          </cell>
          <cell r="AG576">
            <v>0</v>
          </cell>
          <cell r="AH576">
            <v>0</v>
          </cell>
          <cell r="AK576">
            <v>0</v>
          </cell>
          <cell r="AL576">
            <v>0</v>
          </cell>
          <cell r="AO576">
            <v>0</v>
          </cell>
          <cell r="AZ576">
            <v>2413</v>
          </cell>
          <cell r="BA576" t="str">
            <v>Pengaturan, Pembinaan, Pengawasan dan Pelaksanaan Penataan Bangunan dan Lingkungan, Pengelolaan Gedung dan Rumah Negara</v>
          </cell>
        </row>
        <row r="577">
          <cell r="B577">
            <v>5504260</v>
          </cell>
          <cell r="C577" t="str">
            <v>PEMBANGUNAN INFRASTRUKTUR PERMUKIMAN KAB. BANJAR</v>
          </cell>
          <cell r="D577">
            <v>2205000</v>
          </cell>
          <cell r="E577">
            <v>0</v>
          </cell>
          <cell r="F577">
            <v>2205000</v>
          </cell>
          <cell r="G577">
            <v>1360000</v>
          </cell>
          <cell r="H577">
            <v>0</v>
          </cell>
          <cell r="I577">
            <v>1360000</v>
          </cell>
          <cell r="J577">
            <v>61.68</v>
          </cell>
          <cell r="K577">
            <v>23.04</v>
          </cell>
          <cell r="R577">
            <v>0</v>
          </cell>
          <cell r="U577">
            <v>0</v>
          </cell>
          <cell r="W577">
            <v>0</v>
          </cell>
          <cell r="X577">
            <v>0</v>
          </cell>
          <cell r="AA577">
            <v>0</v>
          </cell>
          <cell r="AC577">
            <v>0</v>
          </cell>
          <cell r="AF577">
            <v>0</v>
          </cell>
          <cell r="AG577">
            <v>0</v>
          </cell>
          <cell r="AH577">
            <v>0</v>
          </cell>
          <cell r="AK577">
            <v>0</v>
          </cell>
          <cell r="AL577">
            <v>0</v>
          </cell>
          <cell r="AO577">
            <v>0</v>
          </cell>
          <cell r="AZ577">
            <v>2413</v>
          </cell>
          <cell r="BA577" t="str">
            <v>Pengaturan, Pembinaan, Pengawasan dan Pelaksanaan Penataan Bangunan dan Lingkungan, Pengelolaan Gedung dan Rumah Negara</v>
          </cell>
        </row>
        <row r="578">
          <cell r="B578">
            <v>5504279</v>
          </cell>
          <cell r="C578" t="str">
            <v>PEMBANGUNAN INFRASTRUKTUR PERMUKIMAN KAB. BARITO KUALA</v>
          </cell>
          <cell r="D578">
            <v>1155000</v>
          </cell>
          <cell r="E578">
            <v>0</v>
          </cell>
          <cell r="F578">
            <v>1155000</v>
          </cell>
          <cell r="G578">
            <v>690000</v>
          </cell>
          <cell r="H578">
            <v>0</v>
          </cell>
          <cell r="I578">
            <v>690000</v>
          </cell>
          <cell r="J578">
            <v>59.74</v>
          </cell>
          <cell r="K578">
            <v>0</v>
          </cell>
          <cell r="R578">
            <v>0</v>
          </cell>
          <cell r="U578">
            <v>0</v>
          </cell>
          <cell r="W578">
            <v>0</v>
          </cell>
          <cell r="X578">
            <v>0</v>
          </cell>
          <cell r="AA578">
            <v>0</v>
          </cell>
          <cell r="AC578">
            <v>0</v>
          </cell>
          <cell r="AF578">
            <v>0</v>
          </cell>
          <cell r="AG578">
            <v>0</v>
          </cell>
          <cell r="AH578">
            <v>0</v>
          </cell>
          <cell r="AK578">
            <v>0</v>
          </cell>
          <cell r="AL578">
            <v>0</v>
          </cell>
          <cell r="AO578">
            <v>0</v>
          </cell>
          <cell r="AZ578">
            <v>2413</v>
          </cell>
          <cell r="BA578" t="str">
            <v>Pengaturan, Pembinaan, Pengawasan dan Pelaksanaan Penataan Bangunan dan Lingkungan, Pengelolaan Gedung dan Rumah Negara</v>
          </cell>
        </row>
        <row r="579">
          <cell r="B579">
            <v>5504291</v>
          </cell>
          <cell r="C579" t="str">
            <v>PEMBANGUNAN INFRASTRUKTUR PERMUKIMAN KAB. HULU SUNGAI SELATAN</v>
          </cell>
          <cell r="D579">
            <v>660000</v>
          </cell>
          <cell r="E579">
            <v>0</v>
          </cell>
          <cell r="F579">
            <v>660000</v>
          </cell>
          <cell r="G579">
            <v>0</v>
          </cell>
          <cell r="H579">
            <v>0</v>
          </cell>
          <cell r="I579">
            <v>0</v>
          </cell>
          <cell r="J579">
            <v>0</v>
          </cell>
          <cell r="K579">
            <v>0</v>
          </cell>
          <cell r="R579">
            <v>0</v>
          </cell>
          <cell r="U579">
            <v>0</v>
          </cell>
          <cell r="W579">
            <v>0</v>
          </cell>
          <cell r="X579">
            <v>0</v>
          </cell>
          <cell r="AA579">
            <v>0</v>
          </cell>
          <cell r="AC579">
            <v>0</v>
          </cell>
          <cell r="AF579">
            <v>0</v>
          </cell>
          <cell r="AG579">
            <v>0</v>
          </cell>
          <cell r="AH579">
            <v>0</v>
          </cell>
          <cell r="AK579">
            <v>0</v>
          </cell>
          <cell r="AL579">
            <v>0</v>
          </cell>
          <cell r="AO579">
            <v>0</v>
          </cell>
          <cell r="AZ579">
            <v>2413</v>
          </cell>
          <cell r="BA579" t="str">
            <v>Pengaturan, Pembinaan, Pengawasan dan Pelaksanaan Penataan Bangunan dan Lingkungan, Pengelolaan Gedung dan Rumah Negara</v>
          </cell>
        </row>
        <row r="580">
          <cell r="B580">
            <v>5504305</v>
          </cell>
          <cell r="C580" t="str">
            <v>PEMBANGUNAN INFRASTRUKTUR PERMUKIMAN KAB. HULU SUNGAI TENGAH</v>
          </cell>
          <cell r="D580">
            <v>1070000</v>
          </cell>
          <cell r="E580">
            <v>0</v>
          </cell>
          <cell r="F580">
            <v>1070000</v>
          </cell>
          <cell r="G580">
            <v>855000</v>
          </cell>
          <cell r="H580">
            <v>0</v>
          </cell>
          <cell r="I580">
            <v>855000</v>
          </cell>
          <cell r="J580">
            <v>79.91</v>
          </cell>
          <cell r="K580">
            <v>12.37</v>
          </cell>
          <cell r="R580">
            <v>0</v>
          </cell>
          <cell r="U580">
            <v>0</v>
          </cell>
          <cell r="W580">
            <v>0</v>
          </cell>
          <cell r="X580">
            <v>0</v>
          </cell>
          <cell r="AA580">
            <v>0</v>
          </cell>
          <cell r="AC580">
            <v>0</v>
          </cell>
          <cell r="AF580">
            <v>0</v>
          </cell>
          <cell r="AG580">
            <v>0</v>
          </cell>
          <cell r="AH580">
            <v>0</v>
          </cell>
          <cell r="AK580">
            <v>0</v>
          </cell>
          <cell r="AL580">
            <v>0</v>
          </cell>
          <cell r="AO580">
            <v>0</v>
          </cell>
          <cell r="AZ580">
            <v>2413</v>
          </cell>
          <cell r="BA580" t="str">
            <v>Pengaturan, Pembinaan, Pengawasan dan Pelaksanaan Penataan Bangunan dan Lingkungan, Pengelolaan Gedung dan Rumah Negara</v>
          </cell>
        </row>
        <row r="581">
          <cell r="B581">
            <v>5504311</v>
          </cell>
          <cell r="C581" t="str">
            <v>PEMBANGUNAN INFRASTRUKTUR PERMUKIMAN KAB. HULU SUNGAI UTARA</v>
          </cell>
          <cell r="D581">
            <v>3120000</v>
          </cell>
          <cell r="E581">
            <v>0</v>
          </cell>
          <cell r="F581">
            <v>3120000</v>
          </cell>
          <cell r="G581">
            <v>690000</v>
          </cell>
          <cell r="H581">
            <v>0</v>
          </cell>
          <cell r="I581">
            <v>690000</v>
          </cell>
          <cell r="J581">
            <v>22.12</v>
          </cell>
          <cell r="K581">
            <v>22.12</v>
          </cell>
          <cell r="R581">
            <v>0</v>
          </cell>
          <cell r="U581">
            <v>0</v>
          </cell>
          <cell r="W581">
            <v>0</v>
          </cell>
          <cell r="X581">
            <v>0</v>
          </cell>
          <cell r="AA581">
            <v>0</v>
          </cell>
          <cell r="AC581">
            <v>0</v>
          </cell>
          <cell r="AF581">
            <v>0</v>
          </cell>
          <cell r="AG581">
            <v>0</v>
          </cell>
          <cell r="AH581">
            <v>0</v>
          </cell>
          <cell r="AK581">
            <v>0</v>
          </cell>
          <cell r="AL581">
            <v>0</v>
          </cell>
          <cell r="AO581">
            <v>0</v>
          </cell>
          <cell r="AZ581">
            <v>2413</v>
          </cell>
          <cell r="BA581" t="str">
            <v>Pengaturan, Pembinaan, Pengawasan dan Pelaksanaan Penataan Bangunan dan Lingkungan, Pengelolaan Gedung dan Rumah Negara</v>
          </cell>
        </row>
        <row r="582">
          <cell r="B582">
            <v>5504320</v>
          </cell>
          <cell r="C582" t="str">
            <v>Pembangunan Infrastruktur Permukiman Kab. Tabalong</v>
          </cell>
          <cell r="D582">
            <v>1015000</v>
          </cell>
          <cell r="E582">
            <v>0</v>
          </cell>
          <cell r="F582">
            <v>1015000</v>
          </cell>
          <cell r="G582">
            <v>0</v>
          </cell>
          <cell r="H582">
            <v>0</v>
          </cell>
          <cell r="I582">
            <v>0</v>
          </cell>
          <cell r="J582">
            <v>0</v>
          </cell>
          <cell r="K582">
            <v>0</v>
          </cell>
          <cell r="R582">
            <v>0</v>
          </cell>
          <cell r="U582">
            <v>0</v>
          </cell>
          <cell r="W582">
            <v>0</v>
          </cell>
          <cell r="X582">
            <v>0</v>
          </cell>
          <cell r="AA582">
            <v>0</v>
          </cell>
          <cell r="AC582">
            <v>0</v>
          </cell>
          <cell r="AF582">
            <v>0</v>
          </cell>
          <cell r="AG582">
            <v>0</v>
          </cell>
          <cell r="AH582">
            <v>0</v>
          </cell>
          <cell r="AK582">
            <v>0</v>
          </cell>
          <cell r="AL582">
            <v>0</v>
          </cell>
          <cell r="AO582">
            <v>0</v>
          </cell>
          <cell r="AZ582">
            <v>2413</v>
          </cell>
          <cell r="BA582" t="str">
            <v>Pengaturan, Pembinaan, Pengawasan dan Pelaksanaan Penataan Bangunan dan Lingkungan, Pengelolaan Gedung dan Rumah Negara</v>
          </cell>
        </row>
        <row r="583">
          <cell r="B583">
            <v>5504351</v>
          </cell>
          <cell r="C583" t="str">
            <v>PEMBANGUNAN INFRASTRUKTUR PERMUKIMAN KOTA BANJARMASIN</v>
          </cell>
          <cell r="D583">
            <v>2185000</v>
          </cell>
          <cell r="E583">
            <v>0</v>
          </cell>
          <cell r="F583">
            <v>2185000</v>
          </cell>
          <cell r="G583">
            <v>0</v>
          </cell>
          <cell r="H583">
            <v>0</v>
          </cell>
          <cell r="I583">
            <v>0</v>
          </cell>
          <cell r="J583">
            <v>0</v>
          </cell>
          <cell r="K583">
            <v>0</v>
          </cell>
          <cell r="R583">
            <v>0</v>
          </cell>
          <cell r="U583">
            <v>0</v>
          </cell>
          <cell r="W583">
            <v>0</v>
          </cell>
          <cell r="X583">
            <v>0</v>
          </cell>
          <cell r="AA583">
            <v>0</v>
          </cell>
          <cell r="AC583">
            <v>0</v>
          </cell>
          <cell r="AF583">
            <v>0</v>
          </cell>
          <cell r="AG583">
            <v>0</v>
          </cell>
          <cell r="AH583">
            <v>0</v>
          </cell>
          <cell r="AK583">
            <v>0</v>
          </cell>
          <cell r="AL583">
            <v>0</v>
          </cell>
          <cell r="AO583">
            <v>0</v>
          </cell>
          <cell r="AZ583">
            <v>2413</v>
          </cell>
          <cell r="BA583" t="str">
            <v>Pengaturan, Pembinaan, Pengawasan dan Pelaksanaan Penataan Bangunan dan Lingkungan, Pengelolaan Gedung dan Rumah Negara</v>
          </cell>
        </row>
        <row r="584">
          <cell r="B584">
            <v>5504367</v>
          </cell>
          <cell r="C584" t="str">
            <v>PEMBANGUNAN INFRASTRUKTUR PERMUKIMAN KOTA BANJAR BARU</v>
          </cell>
          <cell r="D584">
            <v>1800000</v>
          </cell>
          <cell r="E584">
            <v>0</v>
          </cell>
          <cell r="F584">
            <v>1800000</v>
          </cell>
          <cell r="G584">
            <v>0</v>
          </cell>
          <cell r="H584">
            <v>0</v>
          </cell>
          <cell r="I584">
            <v>0</v>
          </cell>
          <cell r="J584">
            <v>0</v>
          </cell>
          <cell r="K584">
            <v>0</v>
          </cell>
          <cell r="R584">
            <v>0</v>
          </cell>
          <cell r="U584">
            <v>0</v>
          </cell>
          <cell r="W584">
            <v>0</v>
          </cell>
          <cell r="X584">
            <v>0</v>
          </cell>
          <cell r="AA584">
            <v>0</v>
          </cell>
          <cell r="AC584">
            <v>0</v>
          </cell>
          <cell r="AF584">
            <v>0</v>
          </cell>
          <cell r="AG584">
            <v>0</v>
          </cell>
          <cell r="AH584">
            <v>0</v>
          </cell>
          <cell r="AK584">
            <v>0</v>
          </cell>
          <cell r="AL584">
            <v>0</v>
          </cell>
          <cell r="AO584">
            <v>0</v>
          </cell>
          <cell r="AZ584">
            <v>2413</v>
          </cell>
          <cell r="BA584" t="str">
            <v>Pengaturan, Pembinaan, Pengawasan dan Pelaksanaan Penataan Bangunan dan Lingkungan, Pengelolaan Gedung dan Rumah Negara</v>
          </cell>
        </row>
        <row r="585">
          <cell r="B585">
            <v>5504373</v>
          </cell>
          <cell r="C585" t="str">
            <v>PEMBANGUNAN INFRASTRUKTUR PERMUKIMAN KAB. PASIR</v>
          </cell>
          <cell r="D585">
            <v>1906000</v>
          </cell>
          <cell r="E585">
            <v>0</v>
          </cell>
          <cell r="F585">
            <v>1906000</v>
          </cell>
          <cell r="G585">
            <v>1120000</v>
          </cell>
          <cell r="H585">
            <v>0</v>
          </cell>
          <cell r="I585">
            <v>1120000</v>
          </cell>
          <cell r="J585">
            <v>58.76</v>
          </cell>
          <cell r="K585">
            <v>0</v>
          </cell>
          <cell r="R585">
            <v>0</v>
          </cell>
          <cell r="U585">
            <v>0</v>
          </cell>
          <cell r="W585">
            <v>0</v>
          </cell>
          <cell r="X585">
            <v>0</v>
          </cell>
          <cell r="AA585">
            <v>0</v>
          </cell>
          <cell r="AC585">
            <v>0</v>
          </cell>
          <cell r="AF585">
            <v>0</v>
          </cell>
          <cell r="AG585">
            <v>0</v>
          </cell>
          <cell r="AH585">
            <v>0</v>
          </cell>
          <cell r="AK585">
            <v>0</v>
          </cell>
          <cell r="AL585">
            <v>0</v>
          </cell>
          <cell r="AO585">
            <v>0</v>
          </cell>
          <cell r="AZ585">
            <v>2413</v>
          </cell>
          <cell r="BA585" t="str">
            <v>Pengaturan, Pembinaan, Pengawasan dan Pelaksanaan Penataan Bangunan dan Lingkungan, Pengelolaan Gedung dan Rumah Negara</v>
          </cell>
        </row>
        <row r="586">
          <cell r="B586">
            <v>5504397</v>
          </cell>
          <cell r="C586" t="str">
            <v>PEMBANGUNAN INFRASTRUKTUR PERMUKIMAN KAB. KUTAI KERTANEGARA</v>
          </cell>
          <cell r="D586">
            <v>2420000</v>
          </cell>
          <cell r="E586">
            <v>0</v>
          </cell>
          <cell r="F586">
            <v>2420000</v>
          </cell>
          <cell r="G586">
            <v>360000</v>
          </cell>
          <cell r="H586">
            <v>0</v>
          </cell>
          <cell r="I586">
            <v>360000</v>
          </cell>
          <cell r="J586">
            <v>14.88</v>
          </cell>
          <cell r="K586">
            <v>0</v>
          </cell>
          <cell r="R586">
            <v>0</v>
          </cell>
          <cell r="U586">
            <v>0</v>
          </cell>
          <cell r="W586">
            <v>0</v>
          </cell>
          <cell r="X586">
            <v>0</v>
          </cell>
          <cell r="AA586">
            <v>0</v>
          </cell>
          <cell r="AC586">
            <v>0</v>
          </cell>
          <cell r="AF586">
            <v>0</v>
          </cell>
          <cell r="AG586">
            <v>0</v>
          </cell>
          <cell r="AH586">
            <v>0</v>
          </cell>
          <cell r="AK586">
            <v>0</v>
          </cell>
          <cell r="AL586">
            <v>0</v>
          </cell>
          <cell r="AO586">
            <v>0</v>
          </cell>
          <cell r="AZ586">
            <v>2413</v>
          </cell>
          <cell r="BA586" t="str">
            <v>Pengaturan, Pembinaan, Pengawasan dan Pelaksanaan Penataan Bangunan dan Lingkungan, Pengelolaan Gedung dan Rumah Negara</v>
          </cell>
        </row>
        <row r="587">
          <cell r="B587">
            <v>5504418</v>
          </cell>
          <cell r="C587" t="str">
            <v>PEMBANGUNAN INFRASTRUKTUR PERMUKIMAN KAB. BERAU</v>
          </cell>
          <cell r="D587">
            <v>320000</v>
          </cell>
          <cell r="E587">
            <v>0</v>
          </cell>
          <cell r="F587">
            <v>320000</v>
          </cell>
          <cell r="G587">
            <v>0</v>
          </cell>
          <cell r="H587">
            <v>0</v>
          </cell>
          <cell r="I587">
            <v>0</v>
          </cell>
          <cell r="J587">
            <v>0</v>
          </cell>
          <cell r="K587">
            <v>0</v>
          </cell>
          <cell r="R587">
            <v>0</v>
          </cell>
          <cell r="U587">
            <v>0</v>
          </cell>
          <cell r="W587">
            <v>0</v>
          </cell>
          <cell r="X587">
            <v>0</v>
          </cell>
          <cell r="AA587">
            <v>0</v>
          </cell>
          <cell r="AC587">
            <v>0</v>
          </cell>
          <cell r="AF587">
            <v>0</v>
          </cell>
          <cell r="AG587">
            <v>0</v>
          </cell>
          <cell r="AH587">
            <v>0</v>
          </cell>
          <cell r="AK587">
            <v>0</v>
          </cell>
          <cell r="AL587">
            <v>0</v>
          </cell>
          <cell r="AO587">
            <v>0</v>
          </cell>
          <cell r="AZ587">
            <v>2413</v>
          </cell>
          <cell r="BA587" t="str">
            <v>Pengaturan, Pembinaan, Pengawasan dan Pelaksanaan Penataan Bangunan dan Lingkungan, Pengelolaan Gedung dan Rumah Negara</v>
          </cell>
        </row>
        <row r="588">
          <cell r="B588">
            <v>5504424</v>
          </cell>
          <cell r="C588" t="str">
            <v>PEMBANGUNAN INFRASTRUKTUR PERMUKIMAN KAB. MALINAU</v>
          </cell>
          <cell r="D588">
            <v>275000</v>
          </cell>
          <cell r="E588">
            <v>0</v>
          </cell>
          <cell r="F588">
            <v>275000</v>
          </cell>
          <cell r="G588">
            <v>0</v>
          </cell>
          <cell r="H588">
            <v>0</v>
          </cell>
          <cell r="I588">
            <v>0</v>
          </cell>
          <cell r="J588">
            <v>0</v>
          </cell>
          <cell r="K588">
            <v>0</v>
          </cell>
          <cell r="R588">
            <v>0</v>
          </cell>
          <cell r="U588">
            <v>0</v>
          </cell>
          <cell r="W588">
            <v>0</v>
          </cell>
          <cell r="X588">
            <v>0</v>
          </cell>
          <cell r="AA588">
            <v>0</v>
          </cell>
          <cell r="AC588">
            <v>0</v>
          </cell>
          <cell r="AF588">
            <v>0</v>
          </cell>
          <cell r="AG588">
            <v>0</v>
          </cell>
          <cell r="AH588">
            <v>0</v>
          </cell>
          <cell r="AK588">
            <v>0</v>
          </cell>
          <cell r="AL588">
            <v>0</v>
          </cell>
          <cell r="AO588">
            <v>0</v>
          </cell>
          <cell r="AZ588">
            <v>2413</v>
          </cell>
          <cell r="BA588" t="str">
            <v>Pengaturan, Pembinaan, Pengawasan dan Pelaksanaan Penataan Bangunan dan Lingkungan, Pengelolaan Gedung dan Rumah Negara</v>
          </cell>
        </row>
        <row r="589">
          <cell r="B589">
            <v>5504430</v>
          </cell>
          <cell r="C589" t="str">
            <v>PEMBANGUNAN INFRASTRUKTUR PERMUKIMAN KAB. BULUNGAN</v>
          </cell>
          <cell r="D589">
            <v>140000</v>
          </cell>
          <cell r="E589">
            <v>0</v>
          </cell>
          <cell r="F589">
            <v>140000</v>
          </cell>
          <cell r="G589">
            <v>0</v>
          </cell>
          <cell r="H589">
            <v>0</v>
          </cell>
          <cell r="I589">
            <v>0</v>
          </cell>
          <cell r="J589">
            <v>0</v>
          </cell>
          <cell r="K589">
            <v>0</v>
          </cell>
          <cell r="R589">
            <v>0</v>
          </cell>
          <cell r="U589">
            <v>0</v>
          </cell>
          <cell r="W589">
            <v>0</v>
          </cell>
          <cell r="X589">
            <v>0</v>
          </cell>
          <cell r="AA589">
            <v>0</v>
          </cell>
          <cell r="AC589">
            <v>0</v>
          </cell>
          <cell r="AF589">
            <v>0</v>
          </cell>
          <cell r="AG589">
            <v>0</v>
          </cell>
          <cell r="AH589">
            <v>0</v>
          </cell>
          <cell r="AK589">
            <v>0</v>
          </cell>
          <cell r="AL589">
            <v>0</v>
          </cell>
          <cell r="AO589">
            <v>0</v>
          </cell>
          <cell r="AZ589">
            <v>2413</v>
          </cell>
          <cell r="BA589" t="str">
            <v>Pengaturan, Pembinaan, Pengawasan dan Pelaksanaan Penataan Bangunan dan Lingkungan, Pengelolaan Gedung dan Rumah Negara</v>
          </cell>
        </row>
        <row r="590">
          <cell r="B590">
            <v>5504449</v>
          </cell>
          <cell r="C590" t="str">
            <v>PEMBANGUNAN INFRASTRUKTUR PERMUKIMAN KAB. NUNUKAN</v>
          </cell>
          <cell r="D590">
            <v>858000</v>
          </cell>
          <cell r="E590">
            <v>0</v>
          </cell>
          <cell r="F590">
            <v>858000</v>
          </cell>
          <cell r="G590">
            <v>0</v>
          </cell>
          <cell r="H590">
            <v>0</v>
          </cell>
          <cell r="I590">
            <v>0</v>
          </cell>
          <cell r="J590">
            <v>0</v>
          </cell>
          <cell r="K590">
            <v>0</v>
          </cell>
          <cell r="R590">
            <v>0</v>
          </cell>
          <cell r="U590">
            <v>0</v>
          </cell>
          <cell r="W590">
            <v>0</v>
          </cell>
          <cell r="X590">
            <v>0</v>
          </cell>
          <cell r="AA590">
            <v>0</v>
          </cell>
          <cell r="AC590">
            <v>0</v>
          </cell>
          <cell r="AF590">
            <v>0</v>
          </cell>
          <cell r="AG590">
            <v>0</v>
          </cell>
          <cell r="AH590">
            <v>0</v>
          </cell>
          <cell r="AK590">
            <v>0</v>
          </cell>
          <cell r="AL590">
            <v>0</v>
          </cell>
          <cell r="AO590">
            <v>0</v>
          </cell>
          <cell r="AZ590">
            <v>2413</v>
          </cell>
          <cell r="BA590" t="str">
            <v>Pengaturan, Pembinaan, Pengawasan dan Pelaksanaan Penataan Bangunan dan Lingkungan, Pengelolaan Gedung dan Rumah Negara</v>
          </cell>
        </row>
        <row r="591">
          <cell r="B591">
            <v>5504461</v>
          </cell>
          <cell r="C591" t="str">
            <v>PEMBANGUNAN INFRASTRUKTUR PERMUKIMAN KOTA BALIKPAPAN</v>
          </cell>
          <cell r="D591">
            <v>2070000</v>
          </cell>
          <cell r="E591">
            <v>0</v>
          </cell>
          <cell r="F591">
            <v>2070000</v>
          </cell>
          <cell r="G591">
            <v>1680000</v>
          </cell>
          <cell r="H591">
            <v>0</v>
          </cell>
          <cell r="I591">
            <v>1680000</v>
          </cell>
          <cell r="J591">
            <v>81.16</v>
          </cell>
          <cell r="K591">
            <v>67.59</v>
          </cell>
          <cell r="R591">
            <v>0</v>
          </cell>
          <cell r="U591">
            <v>0</v>
          </cell>
          <cell r="W591">
            <v>0</v>
          </cell>
          <cell r="X591">
            <v>0</v>
          </cell>
          <cell r="AA591">
            <v>0</v>
          </cell>
          <cell r="AC591">
            <v>0</v>
          </cell>
          <cell r="AF591">
            <v>0</v>
          </cell>
          <cell r="AG591">
            <v>0</v>
          </cell>
          <cell r="AH591">
            <v>0</v>
          </cell>
          <cell r="AK591">
            <v>0</v>
          </cell>
          <cell r="AL591">
            <v>0</v>
          </cell>
          <cell r="AO591">
            <v>0</v>
          </cell>
          <cell r="AZ591">
            <v>2413</v>
          </cell>
          <cell r="BA591" t="str">
            <v>Pengaturan, Pembinaan, Pengawasan dan Pelaksanaan Penataan Bangunan dan Lingkungan, Pengelolaan Gedung dan Rumah Negara</v>
          </cell>
        </row>
        <row r="592">
          <cell r="B592">
            <v>5504470</v>
          </cell>
          <cell r="C592" t="str">
            <v>PEMBANGUNAN INFRASTRUKTUR PERMUKIMAN KOTA SAMARINDA</v>
          </cell>
          <cell r="D592">
            <v>2495000</v>
          </cell>
          <cell r="E592">
            <v>0</v>
          </cell>
          <cell r="F592">
            <v>2495000</v>
          </cell>
          <cell r="G592">
            <v>0</v>
          </cell>
          <cell r="H592">
            <v>0</v>
          </cell>
          <cell r="I592">
            <v>0</v>
          </cell>
          <cell r="J592">
            <v>0</v>
          </cell>
          <cell r="K592">
            <v>0</v>
          </cell>
          <cell r="R592">
            <v>0</v>
          </cell>
          <cell r="U592">
            <v>0</v>
          </cell>
          <cell r="W592">
            <v>0</v>
          </cell>
          <cell r="X592">
            <v>0</v>
          </cell>
          <cell r="AA592">
            <v>0</v>
          </cell>
          <cell r="AC592">
            <v>0</v>
          </cell>
          <cell r="AF592">
            <v>0</v>
          </cell>
          <cell r="AG592">
            <v>0</v>
          </cell>
          <cell r="AH592">
            <v>0</v>
          </cell>
          <cell r="AK592">
            <v>0</v>
          </cell>
          <cell r="AL592">
            <v>0</v>
          </cell>
          <cell r="AO592">
            <v>0</v>
          </cell>
          <cell r="AZ592">
            <v>2413</v>
          </cell>
          <cell r="BA592" t="str">
            <v>Pengaturan, Pembinaan, Pengawasan dan Pelaksanaan Penataan Bangunan dan Lingkungan, Pengelolaan Gedung dan Rumah Negara</v>
          </cell>
        </row>
        <row r="593">
          <cell r="B593">
            <v>5504486</v>
          </cell>
          <cell r="C593" t="str">
            <v>PEMBANGUNAN INFRASTRUKTUR PERMUKIMAN KOTA TARAKAN</v>
          </cell>
          <cell r="D593">
            <v>2135000</v>
          </cell>
          <cell r="E593">
            <v>0</v>
          </cell>
          <cell r="F593">
            <v>2135000</v>
          </cell>
          <cell r="G593">
            <v>1170000</v>
          </cell>
          <cell r="H593">
            <v>0</v>
          </cell>
          <cell r="I593">
            <v>1170000</v>
          </cell>
          <cell r="J593">
            <v>54.8</v>
          </cell>
          <cell r="K593">
            <v>54.8</v>
          </cell>
          <cell r="R593">
            <v>0</v>
          </cell>
          <cell r="U593">
            <v>0</v>
          </cell>
          <cell r="W593">
            <v>0</v>
          </cell>
          <cell r="X593">
            <v>0</v>
          </cell>
          <cell r="AA593">
            <v>0</v>
          </cell>
          <cell r="AC593">
            <v>0</v>
          </cell>
          <cell r="AF593">
            <v>0</v>
          </cell>
          <cell r="AG593">
            <v>0</v>
          </cell>
          <cell r="AH593">
            <v>0</v>
          </cell>
          <cell r="AK593">
            <v>0</v>
          </cell>
          <cell r="AL593">
            <v>0</v>
          </cell>
          <cell r="AO593">
            <v>0</v>
          </cell>
          <cell r="AZ593">
            <v>2413</v>
          </cell>
          <cell r="BA593" t="str">
            <v>Pengaturan, Pembinaan, Pengawasan dan Pelaksanaan Penataan Bangunan dan Lingkungan, Pengelolaan Gedung dan Rumah Negara</v>
          </cell>
        </row>
        <row r="594">
          <cell r="B594">
            <v>5504492</v>
          </cell>
          <cell r="C594" t="str">
            <v>PEMBANGUNAN INFRASTRUKTUR PERMUKIMAN KOTA BONTANG</v>
          </cell>
          <cell r="D594">
            <v>2590000</v>
          </cell>
          <cell r="E594">
            <v>0</v>
          </cell>
          <cell r="F594">
            <v>2590000</v>
          </cell>
          <cell r="G594">
            <v>0</v>
          </cell>
          <cell r="H594">
            <v>0</v>
          </cell>
          <cell r="I594">
            <v>0</v>
          </cell>
          <cell r="J594">
            <v>0</v>
          </cell>
          <cell r="K594">
            <v>0</v>
          </cell>
          <cell r="R594">
            <v>0</v>
          </cell>
          <cell r="U594">
            <v>0</v>
          </cell>
          <cell r="W594">
            <v>0</v>
          </cell>
          <cell r="X594">
            <v>0</v>
          </cell>
          <cell r="AA594">
            <v>0</v>
          </cell>
          <cell r="AC594">
            <v>0</v>
          </cell>
          <cell r="AF594">
            <v>0</v>
          </cell>
          <cell r="AG594">
            <v>0</v>
          </cell>
          <cell r="AH594">
            <v>0</v>
          </cell>
          <cell r="AK594">
            <v>0</v>
          </cell>
          <cell r="AL594">
            <v>0</v>
          </cell>
          <cell r="AO594">
            <v>0</v>
          </cell>
          <cell r="AZ594">
            <v>2413</v>
          </cell>
          <cell r="BA594" t="str">
            <v>Pengaturan, Pembinaan, Pengawasan dan Pelaksanaan Penataan Bangunan dan Lingkungan, Pengelolaan Gedung dan Rumah Negara</v>
          </cell>
        </row>
        <row r="595">
          <cell r="B595">
            <v>5504512</v>
          </cell>
          <cell r="C595" t="str">
            <v>PEMBANGUNAN INFRASTRUKTUR PERMUKIMAN KAB. MINAHASA</v>
          </cell>
          <cell r="D595">
            <v>4205000</v>
          </cell>
          <cell r="E595">
            <v>0</v>
          </cell>
          <cell r="F595">
            <v>4205000</v>
          </cell>
          <cell r="G595">
            <v>1645000</v>
          </cell>
          <cell r="H595">
            <v>0</v>
          </cell>
          <cell r="I595">
            <v>1645000</v>
          </cell>
          <cell r="J595">
            <v>39.119999999999997</v>
          </cell>
          <cell r="K595">
            <v>0</v>
          </cell>
          <cell r="R595">
            <v>0</v>
          </cell>
          <cell r="U595">
            <v>0</v>
          </cell>
          <cell r="W595">
            <v>0</v>
          </cell>
          <cell r="X595">
            <v>0</v>
          </cell>
          <cell r="AA595">
            <v>0</v>
          </cell>
          <cell r="AC595">
            <v>0</v>
          </cell>
          <cell r="AF595">
            <v>0</v>
          </cell>
          <cell r="AG595">
            <v>0</v>
          </cell>
          <cell r="AH595">
            <v>0</v>
          </cell>
          <cell r="AK595">
            <v>0</v>
          </cell>
          <cell r="AL595">
            <v>0</v>
          </cell>
          <cell r="AO595">
            <v>0</v>
          </cell>
          <cell r="AZ595">
            <v>2413</v>
          </cell>
          <cell r="BA595" t="str">
            <v>Pengaturan, Pembinaan, Pengawasan dan Pelaksanaan Penataan Bangunan dan Lingkungan, Pengelolaan Gedung dan Rumah Negara</v>
          </cell>
        </row>
        <row r="596">
          <cell r="B596">
            <v>5504552</v>
          </cell>
          <cell r="C596" t="str">
            <v>PEMBANGUNAN INFRASTRUKTUR PERMUKIMAN KAB. MINAHASA UTARA</v>
          </cell>
          <cell r="D596">
            <v>225000</v>
          </cell>
          <cell r="E596">
            <v>0</v>
          </cell>
          <cell r="F596">
            <v>225000</v>
          </cell>
          <cell r="G596">
            <v>40000</v>
          </cell>
          <cell r="H596">
            <v>0</v>
          </cell>
          <cell r="I596">
            <v>40000</v>
          </cell>
          <cell r="J596">
            <v>17.78</v>
          </cell>
          <cell r="K596">
            <v>8.33</v>
          </cell>
          <cell r="R596">
            <v>0</v>
          </cell>
          <cell r="U596">
            <v>0</v>
          </cell>
          <cell r="W596">
            <v>0</v>
          </cell>
          <cell r="X596">
            <v>0</v>
          </cell>
          <cell r="AA596">
            <v>0</v>
          </cell>
          <cell r="AC596">
            <v>0</v>
          </cell>
          <cell r="AF596">
            <v>0</v>
          </cell>
          <cell r="AG596">
            <v>0</v>
          </cell>
          <cell r="AH596">
            <v>0</v>
          </cell>
          <cell r="AK596">
            <v>0</v>
          </cell>
          <cell r="AL596">
            <v>0</v>
          </cell>
          <cell r="AO596">
            <v>0</v>
          </cell>
          <cell r="AZ596">
            <v>2413</v>
          </cell>
          <cell r="BA596" t="str">
            <v>Pengaturan, Pembinaan, Pengawasan dan Pelaksanaan Penataan Bangunan dan Lingkungan, Pengelolaan Gedung dan Rumah Negara</v>
          </cell>
        </row>
        <row r="597">
          <cell r="B597">
            <v>5504568</v>
          </cell>
          <cell r="C597" t="str">
            <v>PEMBANGUNAN INFRASTRUKTUR PERMUKIMAN KOTA MANADO</v>
          </cell>
          <cell r="D597">
            <v>3210000</v>
          </cell>
          <cell r="E597">
            <v>0</v>
          </cell>
          <cell r="F597">
            <v>3210000</v>
          </cell>
          <cell r="G597">
            <v>2700000</v>
          </cell>
          <cell r="H597">
            <v>0</v>
          </cell>
          <cell r="I597">
            <v>2700000</v>
          </cell>
          <cell r="J597">
            <v>84.11</v>
          </cell>
          <cell r="K597">
            <v>7.08</v>
          </cell>
          <cell r="R597">
            <v>0</v>
          </cell>
          <cell r="U597">
            <v>0</v>
          </cell>
          <cell r="W597">
            <v>0</v>
          </cell>
          <cell r="X597">
            <v>0</v>
          </cell>
          <cell r="AA597">
            <v>0</v>
          </cell>
          <cell r="AC597">
            <v>0</v>
          </cell>
          <cell r="AF597">
            <v>0</v>
          </cell>
          <cell r="AG597">
            <v>0</v>
          </cell>
          <cell r="AH597">
            <v>0</v>
          </cell>
          <cell r="AK597">
            <v>0</v>
          </cell>
          <cell r="AL597">
            <v>0</v>
          </cell>
          <cell r="AO597">
            <v>0</v>
          </cell>
          <cell r="AZ597">
            <v>2413</v>
          </cell>
          <cell r="BA597" t="str">
            <v>Pengaturan, Pembinaan, Pengawasan dan Pelaksanaan Penataan Bangunan dan Lingkungan, Pengelolaan Gedung dan Rumah Negara</v>
          </cell>
        </row>
        <row r="598">
          <cell r="B598">
            <v>5504574</v>
          </cell>
          <cell r="C598" t="str">
            <v>PEMBANGUNAN INFRASTRUKTUR PERMUKIMAN KOTA BITUNG</v>
          </cell>
          <cell r="D598">
            <v>3320000</v>
          </cell>
          <cell r="E598">
            <v>0</v>
          </cell>
          <cell r="F598">
            <v>3320000</v>
          </cell>
          <cell r="G598">
            <v>2535000</v>
          </cell>
          <cell r="H598">
            <v>0</v>
          </cell>
          <cell r="I598">
            <v>2535000</v>
          </cell>
          <cell r="J598">
            <v>76.36</v>
          </cell>
          <cell r="K598">
            <v>0.76</v>
          </cell>
          <cell r="R598">
            <v>0</v>
          </cell>
          <cell r="U598">
            <v>0</v>
          </cell>
          <cell r="W598">
            <v>0</v>
          </cell>
          <cell r="X598">
            <v>0</v>
          </cell>
          <cell r="AA598">
            <v>0</v>
          </cell>
          <cell r="AC598">
            <v>0</v>
          </cell>
          <cell r="AF598">
            <v>0</v>
          </cell>
          <cell r="AG598">
            <v>0</v>
          </cell>
          <cell r="AH598">
            <v>0</v>
          </cell>
          <cell r="AK598">
            <v>0</v>
          </cell>
          <cell r="AL598">
            <v>0</v>
          </cell>
          <cell r="AO598">
            <v>0</v>
          </cell>
          <cell r="AZ598">
            <v>2413</v>
          </cell>
          <cell r="BA598" t="str">
            <v>Pengaturan, Pembinaan, Pengawasan dan Pelaksanaan Penataan Bangunan dan Lingkungan, Pengelolaan Gedung dan Rumah Negara</v>
          </cell>
        </row>
        <row r="599">
          <cell r="B599">
            <v>5504580</v>
          </cell>
          <cell r="C599" t="str">
            <v>PEMBANGUNAN INFRASTRUKTUR PERMUKIMAN KOTA TOMOHON</v>
          </cell>
          <cell r="D599">
            <v>1058000</v>
          </cell>
          <cell r="E599">
            <v>0</v>
          </cell>
          <cell r="F599">
            <v>1058000</v>
          </cell>
          <cell r="G599">
            <v>0</v>
          </cell>
          <cell r="H599">
            <v>0</v>
          </cell>
          <cell r="I599">
            <v>0</v>
          </cell>
          <cell r="J599">
            <v>0</v>
          </cell>
          <cell r="K599">
            <v>0</v>
          </cell>
          <cell r="R599">
            <v>0</v>
          </cell>
          <cell r="U599">
            <v>0</v>
          </cell>
          <cell r="W599">
            <v>0</v>
          </cell>
          <cell r="X599">
            <v>0</v>
          </cell>
          <cell r="AA599">
            <v>0</v>
          </cell>
          <cell r="AC599">
            <v>0</v>
          </cell>
          <cell r="AF599">
            <v>0</v>
          </cell>
          <cell r="AG599">
            <v>0</v>
          </cell>
          <cell r="AH599">
            <v>0</v>
          </cell>
          <cell r="AK599">
            <v>0</v>
          </cell>
          <cell r="AL599">
            <v>0</v>
          </cell>
          <cell r="AO599">
            <v>0</v>
          </cell>
          <cell r="AZ599">
            <v>2413</v>
          </cell>
          <cell r="BA599" t="str">
            <v>Pengaturan, Pembinaan, Pengawasan dan Pelaksanaan Penataan Bangunan dan Lingkungan, Pengelolaan Gedung dan Rumah Negara</v>
          </cell>
        </row>
        <row r="600">
          <cell r="B600">
            <v>5504625</v>
          </cell>
          <cell r="C600" t="str">
            <v>PEMBANGUNAN INFRASTRUKTUR PERMUKIMAN KAB. POSO</v>
          </cell>
          <cell r="D600">
            <v>500000</v>
          </cell>
          <cell r="E600">
            <v>0</v>
          </cell>
          <cell r="F600">
            <v>500000</v>
          </cell>
          <cell r="G600">
            <v>375000</v>
          </cell>
          <cell r="H600">
            <v>0</v>
          </cell>
          <cell r="I600">
            <v>375000</v>
          </cell>
          <cell r="J600">
            <v>75</v>
          </cell>
          <cell r="K600">
            <v>95.2</v>
          </cell>
          <cell r="R600">
            <v>0</v>
          </cell>
          <cell r="U600">
            <v>0</v>
          </cell>
          <cell r="W600">
            <v>0</v>
          </cell>
          <cell r="X600">
            <v>0</v>
          </cell>
          <cell r="AA600">
            <v>0</v>
          </cell>
          <cell r="AC600">
            <v>0</v>
          </cell>
          <cell r="AF600">
            <v>0</v>
          </cell>
          <cell r="AG600">
            <v>0</v>
          </cell>
          <cell r="AH600">
            <v>0</v>
          </cell>
          <cell r="AK600">
            <v>0</v>
          </cell>
          <cell r="AL600">
            <v>0</v>
          </cell>
          <cell r="AO600">
            <v>0</v>
          </cell>
          <cell r="AZ600">
            <v>2413</v>
          </cell>
          <cell r="BA600" t="str">
            <v>Pengaturan, Pembinaan, Pengawasan dan Pelaksanaan Penataan Bangunan dan Lingkungan, Pengelolaan Gedung dan Rumah Negara</v>
          </cell>
        </row>
        <row r="601">
          <cell r="B601">
            <v>5504640</v>
          </cell>
          <cell r="C601" t="str">
            <v>PEMBANGUNAN INFRASTRUKTUR PERMUKIMAN KAB. TOLI-TOLI</v>
          </cell>
          <cell r="D601">
            <v>1620000</v>
          </cell>
          <cell r="E601">
            <v>0</v>
          </cell>
          <cell r="F601">
            <v>1620000</v>
          </cell>
          <cell r="G601">
            <v>0</v>
          </cell>
          <cell r="H601">
            <v>0</v>
          </cell>
          <cell r="I601">
            <v>0</v>
          </cell>
          <cell r="J601">
            <v>0</v>
          </cell>
          <cell r="K601">
            <v>0</v>
          </cell>
          <cell r="R601">
            <v>0</v>
          </cell>
          <cell r="U601">
            <v>0</v>
          </cell>
          <cell r="W601">
            <v>0</v>
          </cell>
          <cell r="X601">
            <v>0</v>
          </cell>
          <cell r="AA601">
            <v>0</v>
          </cell>
          <cell r="AC601">
            <v>0</v>
          </cell>
          <cell r="AF601">
            <v>0</v>
          </cell>
          <cell r="AG601">
            <v>0</v>
          </cell>
          <cell r="AH601">
            <v>0</v>
          </cell>
          <cell r="AK601">
            <v>0</v>
          </cell>
          <cell r="AL601">
            <v>0</v>
          </cell>
          <cell r="AO601">
            <v>0</v>
          </cell>
          <cell r="AZ601">
            <v>2413</v>
          </cell>
          <cell r="BA601" t="str">
            <v>Pengaturan, Pembinaan, Pengawasan dan Pelaksanaan Penataan Bangunan dan Lingkungan, Pengelolaan Gedung dan Rumah Negara</v>
          </cell>
        </row>
        <row r="602">
          <cell r="B602">
            <v>5504687</v>
          </cell>
          <cell r="C602" t="str">
            <v>PEMBANGUNAN INFRASTRUKTUR PERMUKIMAN KOTA PALU</v>
          </cell>
          <cell r="D602">
            <v>3075000</v>
          </cell>
          <cell r="E602">
            <v>0</v>
          </cell>
          <cell r="F602">
            <v>3075000</v>
          </cell>
          <cell r="G602">
            <v>0</v>
          </cell>
          <cell r="H602">
            <v>0</v>
          </cell>
          <cell r="I602">
            <v>0</v>
          </cell>
          <cell r="J602">
            <v>0</v>
          </cell>
          <cell r="K602">
            <v>0</v>
          </cell>
          <cell r="R602">
            <v>0</v>
          </cell>
          <cell r="U602">
            <v>0</v>
          </cell>
          <cell r="W602">
            <v>0</v>
          </cell>
          <cell r="X602">
            <v>0</v>
          </cell>
          <cell r="AA602">
            <v>0</v>
          </cell>
          <cell r="AC602">
            <v>0</v>
          </cell>
          <cell r="AF602">
            <v>0</v>
          </cell>
          <cell r="AG602">
            <v>0</v>
          </cell>
          <cell r="AH602">
            <v>0</v>
          </cell>
          <cell r="AK602">
            <v>0</v>
          </cell>
          <cell r="AL602">
            <v>0</v>
          </cell>
          <cell r="AO602">
            <v>0</v>
          </cell>
          <cell r="AZ602">
            <v>2413</v>
          </cell>
          <cell r="BA602" t="str">
            <v>Pengaturan, Pembinaan, Pengawasan dan Pelaksanaan Penataan Bangunan dan Lingkungan, Pengelolaan Gedung dan Rumah Negara</v>
          </cell>
        </row>
        <row r="603">
          <cell r="B603">
            <v>5504693</v>
          </cell>
          <cell r="C603" t="str">
            <v>PEMBANGUNAN INFRASTRUKTUR PERMUKIMAN KAB. SELAYAR</v>
          </cell>
          <cell r="D603">
            <v>120000</v>
          </cell>
          <cell r="E603">
            <v>0</v>
          </cell>
          <cell r="F603">
            <v>120000</v>
          </cell>
          <cell r="G603">
            <v>0</v>
          </cell>
          <cell r="H603">
            <v>0</v>
          </cell>
          <cell r="I603">
            <v>0</v>
          </cell>
          <cell r="J603">
            <v>0</v>
          </cell>
          <cell r="K603">
            <v>0</v>
          </cell>
          <cell r="R603">
            <v>0</v>
          </cell>
          <cell r="U603">
            <v>0</v>
          </cell>
          <cell r="W603">
            <v>0</v>
          </cell>
          <cell r="X603">
            <v>0</v>
          </cell>
          <cell r="AA603">
            <v>0</v>
          </cell>
          <cell r="AC603">
            <v>0</v>
          </cell>
          <cell r="AF603">
            <v>0</v>
          </cell>
          <cell r="AG603">
            <v>0</v>
          </cell>
          <cell r="AH603">
            <v>0</v>
          </cell>
          <cell r="AK603">
            <v>0</v>
          </cell>
          <cell r="AL603">
            <v>0</v>
          </cell>
          <cell r="AO603">
            <v>0</v>
          </cell>
          <cell r="AZ603">
            <v>2413</v>
          </cell>
          <cell r="BA603" t="str">
            <v>Pengaturan, Pembinaan, Pengawasan dan Pelaksanaan Penataan Bangunan dan Lingkungan, Pengelolaan Gedung dan Rumah Negara</v>
          </cell>
        </row>
        <row r="604">
          <cell r="B604">
            <v>5504713</v>
          </cell>
          <cell r="C604" t="str">
            <v>PEMBANGUNAN INFRASTRUKTUR PERMUKIMAN KAB. BULUKUMBA</v>
          </cell>
          <cell r="D604">
            <v>225000</v>
          </cell>
          <cell r="E604">
            <v>0</v>
          </cell>
          <cell r="F604">
            <v>225000</v>
          </cell>
          <cell r="G604">
            <v>0</v>
          </cell>
          <cell r="H604">
            <v>0</v>
          </cell>
          <cell r="I604">
            <v>0</v>
          </cell>
          <cell r="J604">
            <v>0</v>
          </cell>
          <cell r="K604">
            <v>0</v>
          </cell>
          <cell r="R604">
            <v>0</v>
          </cell>
          <cell r="U604">
            <v>0</v>
          </cell>
          <cell r="W604">
            <v>0</v>
          </cell>
          <cell r="X604">
            <v>0</v>
          </cell>
          <cell r="AA604">
            <v>0</v>
          </cell>
          <cell r="AC604">
            <v>0</v>
          </cell>
          <cell r="AF604">
            <v>0</v>
          </cell>
          <cell r="AG604">
            <v>0</v>
          </cell>
          <cell r="AH604">
            <v>0</v>
          </cell>
          <cell r="AK604">
            <v>0</v>
          </cell>
          <cell r="AL604">
            <v>0</v>
          </cell>
          <cell r="AO604">
            <v>0</v>
          </cell>
          <cell r="AZ604">
            <v>2413</v>
          </cell>
          <cell r="BA604" t="str">
            <v>Pengaturan, Pembinaan, Pengawasan dan Pelaksanaan Penataan Bangunan dan Lingkungan, Pengelolaan Gedung dan Rumah Negara</v>
          </cell>
        </row>
        <row r="605">
          <cell r="B605">
            <v>5504717</v>
          </cell>
          <cell r="C605" t="str">
            <v>PEMBANGUNAN INFRASTRUKTUR PERMUKIMAN KAB. BANTAENG</v>
          </cell>
          <cell r="D605">
            <v>630000</v>
          </cell>
          <cell r="E605">
            <v>0</v>
          </cell>
          <cell r="F605">
            <v>630000</v>
          </cell>
          <cell r="G605">
            <v>180000</v>
          </cell>
          <cell r="H605">
            <v>0</v>
          </cell>
          <cell r="I605">
            <v>180000</v>
          </cell>
          <cell r="J605">
            <v>28.57</v>
          </cell>
          <cell r="K605">
            <v>7.62</v>
          </cell>
          <cell r="R605">
            <v>0</v>
          </cell>
          <cell r="U605">
            <v>0</v>
          </cell>
          <cell r="W605">
            <v>0</v>
          </cell>
          <cell r="X605">
            <v>0</v>
          </cell>
          <cell r="AA605">
            <v>0</v>
          </cell>
          <cell r="AC605">
            <v>0</v>
          </cell>
          <cell r="AF605">
            <v>0</v>
          </cell>
          <cell r="AG605">
            <v>0</v>
          </cell>
          <cell r="AH605">
            <v>0</v>
          </cell>
          <cell r="AK605">
            <v>0</v>
          </cell>
          <cell r="AL605">
            <v>0</v>
          </cell>
          <cell r="AO605">
            <v>0</v>
          </cell>
          <cell r="AZ605">
            <v>2413</v>
          </cell>
          <cell r="BA605" t="str">
            <v>Pengaturan, Pembinaan, Pengawasan dan Pelaksanaan Penataan Bangunan dan Lingkungan, Pengelolaan Gedung dan Rumah Negara</v>
          </cell>
        </row>
        <row r="606">
          <cell r="B606">
            <v>5504744</v>
          </cell>
          <cell r="C606" t="str">
            <v>PEMBANGUNAN INFRASTRUKTUR PERMUKIMAN KAB. GOWA</v>
          </cell>
          <cell r="D606">
            <v>1145000</v>
          </cell>
          <cell r="E606">
            <v>0</v>
          </cell>
          <cell r="F606">
            <v>1145000</v>
          </cell>
          <cell r="G606">
            <v>1140000</v>
          </cell>
          <cell r="H606">
            <v>0</v>
          </cell>
          <cell r="I606">
            <v>1140000</v>
          </cell>
          <cell r="J606">
            <v>99.56</v>
          </cell>
          <cell r="K606">
            <v>61.92</v>
          </cell>
          <cell r="R606">
            <v>0</v>
          </cell>
          <cell r="U606">
            <v>0</v>
          </cell>
          <cell r="W606">
            <v>0</v>
          </cell>
          <cell r="X606">
            <v>0</v>
          </cell>
          <cell r="AA606">
            <v>0</v>
          </cell>
          <cell r="AC606">
            <v>0</v>
          </cell>
          <cell r="AF606">
            <v>0</v>
          </cell>
          <cell r="AG606">
            <v>0</v>
          </cell>
          <cell r="AH606">
            <v>0</v>
          </cell>
          <cell r="AK606">
            <v>0</v>
          </cell>
          <cell r="AL606">
            <v>0</v>
          </cell>
          <cell r="AO606">
            <v>0</v>
          </cell>
          <cell r="AZ606">
            <v>2413</v>
          </cell>
          <cell r="BA606" t="str">
            <v>Pengaturan, Pembinaan, Pengawasan dan Pelaksanaan Penataan Bangunan dan Lingkungan, Pengelolaan Gedung dan Rumah Negara</v>
          </cell>
        </row>
        <row r="607">
          <cell r="B607">
            <v>5504750</v>
          </cell>
          <cell r="C607" t="str">
            <v>PEMBANGUNAN INFRASTRUKTUR PERMUKIMAN KAB. SINJAI</v>
          </cell>
          <cell r="D607">
            <v>150000</v>
          </cell>
          <cell r="E607">
            <v>0</v>
          </cell>
          <cell r="F607">
            <v>150000</v>
          </cell>
          <cell r="G607">
            <v>0</v>
          </cell>
          <cell r="H607">
            <v>0</v>
          </cell>
          <cell r="I607">
            <v>0</v>
          </cell>
          <cell r="J607">
            <v>0</v>
          </cell>
          <cell r="K607">
            <v>0</v>
          </cell>
          <cell r="R607">
            <v>0</v>
          </cell>
          <cell r="U607">
            <v>0</v>
          </cell>
          <cell r="W607">
            <v>0</v>
          </cell>
          <cell r="X607">
            <v>0</v>
          </cell>
          <cell r="AA607">
            <v>0</v>
          </cell>
          <cell r="AC607">
            <v>0</v>
          </cell>
          <cell r="AF607">
            <v>0</v>
          </cell>
          <cell r="AG607">
            <v>0</v>
          </cell>
          <cell r="AH607">
            <v>0</v>
          </cell>
          <cell r="AK607">
            <v>0</v>
          </cell>
          <cell r="AL607">
            <v>0</v>
          </cell>
          <cell r="AO607">
            <v>0</v>
          </cell>
          <cell r="AZ607">
            <v>2413</v>
          </cell>
          <cell r="BA607" t="str">
            <v>Pengaturan, Pembinaan, Pengawasan dan Pelaksanaan Penataan Bangunan dan Lingkungan, Pengelolaan Gedung dan Rumah Negara</v>
          </cell>
        </row>
        <row r="608">
          <cell r="B608">
            <v>5504769</v>
          </cell>
          <cell r="C608" t="str">
            <v>PEMBANGUNAN INFRASTRUKTUR PERMUKIMAN KAB. MAROS</v>
          </cell>
          <cell r="D608">
            <v>690000</v>
          </cell>
          <cell r="E608">
            <v>0</v>
          </cell>
          <cell r="F608">
            <v>690000</v>
          </cell>
          <cell r="G608">
            <v>0</v>
          </cell>
          <cell r="H608">
            <v>0</v>
          </cell>
          <cell r="I608">
            <v>0</v>
          </cell>
          <cell r="J608">
            <v>0</v>
          </cell>
          <cell r="K608">
            <v>0</v>
          </cell>
          <cell r="R608">
            <v>0</v>
          </cell>
          <cell r="U608">
            <v>0</v>
          </cell>
          <cell r="W608">
            <v>0</v>
          </cell>
          <cell r="X608">
            <v>0</v>
          </cell>
          <cell r="AA608">
            <v>0</v>
          </cell>
          <cell r="AC608">
            <v>0</v>
          </cell>
          <cell r="AF608">
            <v>0</v>
          </cell>
          <cell r="AG608">
            <v>0</v>
          </cell>
          <cell r="AH608">
            <v>0</v>
          </cell>
          <cell r="AK608">
            <v>0</v>
          </cell>
          <cell r="AL608">
            <v>0</v>
          </cell>
          <cell r="AO608">
            <v>0</v>
          </cell>
          <cell r="AZ608">
            <v>2413</v>
          </cell>
          <cell r="BA608" t="str">
            <v>Pengaturan, Pembinaan, Pengawasan dan Pelaksanaan Penataan Bangunan dan Lingkungan, Pengelolaan Gedung dan Rumah Negara</v>
          </cell>
        </row>
        <row r="609">
          <cell r="B609">
            <v>5504793</v>
          </cell>
          <cell r="C609" t="str">
            <v>PEMBANGUNAN INFRASTRUKTUR PERMUKIMAN KAB. BONE</v>
          </cell>
          <cell r="D609">
            <v>200000</v>
          </cell>
          <cell r="E609">
            <v>0</v>
          </cell>
          <cell r="F609">
            <v>200000</v>
          </cell>
          <cell r="G609">
            <v>0</v>
          </cell>
          <cell r="H609">
            <v>0</v>
          </cell>
          <cell r="I609">
            <v>0</v>
          </cell>
          <cell r="J609">
            <v>0</v>
          </cell>
          <cell r="K609">
            <v>0</v>
          </cell>
          <cell r="R609">
            <v>0</v>
          </cell>
          <cell r="U609">
            <v>0</v>
          </cell>
          <cell r="W609">
            <v>0</v>
          </cell>
          <cell r="X609">
            <v>0</v>
          </cell>
          <cell r="AA609">
            <v>0</v>
          </cell>
          <cell r="AC609">
            <v>0</v>
          </cell>
          <cell r="AF609">
            <v>0</v>
          </cell>
          <cell r="AG609">
            <v>0</v>
          </cell>
          <cell r="AH609">
            <v>0</v>
          </cell>
          <cell r="AK609">
            <v>0</v>
          </cell>
          <cell r="AL609">
            <v>0</v>
          </cell>
          <cell r="AO609">
            <v>0</v>
          </cell>
          <cell r="AZ609">
            <v>2413</v>
          </cell>
          <cell r="BA609" t="str">
            <v>Pengaturan, Pembinaan, Pengawasan dan Pelaksanaan Penataan Bangunan dan Lingkungan, Pengelolaan Gedung dan Rumah Negara</v>
          </cell>
        </row>
        <row r="610">
          <cell r="B610">
            <v>5504810</v>
          </cell>
          <cell r="C610" t="str">
            <v>PEMBANGUNAN INFRASTRUKTUR PERMUKIMAN KAB. WAJO</v>
          </cell>
          <cell r="D610">
            <v>2480000</v>
          </cell>
          <cell r="E610">
            <v>0</v>
          </cell>
          <cell r="F610">
            <v>2480000</v>
          </cell>
          <cell r="G610">
            <v>780000</v>
          </cell>
          <cell r="H610">
            <v>0</v>
          </cell>
          <cell r="I610">
            <v>780000</v>
          </cell>
          <cell r="J610">
            <v>31.45</v>
          </cell>
          <cell r="K610">
            <v>0</v>
          </cell>
          <cell r="R610">
            <v>0</v>
          </cell>
          <cell r="U610">
            <v>0</v>
          </cell>
          <cell r="W610">
            <v>0</v>
          </cell>
          <cell r="X610">
            <v>0</v>
          </cell>
          <cell r="AA610">
            <v>0</v>
          </cell>
          <cell r="AC610">
            <v>0</v>
          </cell>
          <cell r="AF610">
            <v>0</v>
          </cell>
          <cell r="AG610">
            <v>0</v>
          </cell>
          <cell r="AH610">
            <v>0</v>
          </cell>
          <cell r="AK610">
            <v>0</v>
          </cell>
          <cell r="AL610">
            <v>0</v>
          </cell>
          <cell r="AO610">
            <v>0</v>
          </cell>
          <cell r="AZ610">
            <v>2413</v>
          </cell>
          <cell r="BA610" t="str">
            <v>Pengaturan, Pembinaan, Pengawasan dan Pelaksanaan Penataan Bangunan dan Lingkungan, Pengelolaan Gedung dan Rumah Negara</v>
          </cell>
        </row>
        <row r="611">
          <cell r="B611">
            <v>5504826</v>
          </cell>
          <cell r="C611" t="str">
            <v>PEMBANGUNAN INFRASTRUKTUR PERMUKIMAN KAB. SIDENDRENG RAPPANG</v>
          </cell>
          <cell r="D611">
            <v>1085000</v>
          </cell>
          <cell r="E611">
            <v>0</v>
          </cell>
          <cell r="F611">
            <v>1085000</v>
          </cell>
          <cell r="G611">
            <v>1035000</v>
          </cell>
          <cell r="H611">
            <v>0</v>
          </cell>
          <cell r="I611">
            <v>1035000</v>
          </cell>
          <cell r="J611">
            <v>95.39</v>
          </cell>
          <cell r="K611">
            <v>15.03</v>
          </cell>
          <cell r="R611">
            <v>0</v>
          </cell>
          <cell r="U611">
            <v>0</v>
          </cell>
          <cell r="W611">
            <v>0</v>
          </cell>
          <cell r="X611">
            <v>0</v>
          </cell>
          <cell r="AA611">
            <v>0</v>
          </cell>
          <cell r="AC611">
            <v>0</v>
          </cell>
          <cell r="AF611">
            <v>0</v>
          </cell>
          <cell r="AG611">
            <v>0</v>
          </cell>
          <cell r="AH611">
            <v>0</v>
          </cell>
          <cell r="AK611">
            <v>0</v>
          </cell>
          <cell r="AL611">
            <v>0</v>
          </cell>
          <cell r="AO611">
            <v>0</v>
          </cell>
          <cell r="AZ611">
            <v>2413</v>
          </cell>
          <cell r="BA611" t="str">
            <v>Pengaturan, Pembinaan, Pengawasan dan Pelaksanaan Penataan Bangunan dan Lingkungan, Pengelolaan Gedung dan Rumah Negara</v>
          </cell>
        </row>
        <row r="612">
          <cell r="B612">
            <v>5504832</v>
          </cell>
          <cell r="C612" t="str">
            <v>PEMBANGUNAN INFRASTRUKTUR PERMUKIMAN KAB. PINRANG</v>
          </cell>
          <cell r="D612">
            <v>475000</v>
          </cell>
          <cell r="E612">
            <v>0</v>
          </cell>
          <cell r="F612">
            <v>475000</v>
          </cell>
          <cell r="G612">
            <v>360000</v>
          </cell>
          <cell r="H612">
            <v>0</v>
          </cell>
          <cell r="I612">
            <v>360000</v>
          </cell>
          <cell r="J612">
            <v>75.790000000000006</v>
          </cell>
          <cell r="K612">
            <v>5.62</v>
          </cell>
          <cell r="R612">
            <v>0</v>
          </cell>
          <cell r="U612">
            <v>0</v>
          </cell>
          <cell r="W612">
            <v>0</v>
          </cell>
          <cell r="X612">
            <v>0</v>
          </cell>
          <cell r="AA612">
            <v>0</v>
          </cell>
          <cell r="AC612">
            <v>0</v>
          </cell>
          <cell r="AF612">
            <v>0</v>
          </cell>
          <cell r="AG612">
            <v>0</v>
          </cell>
          <cell r="AH612">
            <v>0</v>
          </cell>
          <cell r="AK612">
            <v>0</v>
          </cell>
          <cell r="AL612">
            <v>0</v>
          </cell>
          <cell r="AO612">
            <v>0</v>
          </cell>
          <cell r="AZ612">
            <v>2413</v>
          </cell>
          <cell r="BA612" t="str">
            <v>Pengaturan, Pembinaan, Pengawasan dan Pelaksanaan Penataan Bangunan dan Lingkungan, Pengelolaan Gedung dan Rumah Negara</v>
          </cell>
        </row>
        <row r="613">
          <cell r="B613">
            <v>5504894</v>
          </cell>
          <cell r="C613" t="str">
            <v>PEMBANGUNAN INFRASTRUKTUR PERMUKIMAN KOTA MAKASAR</v>
          </cell>
          <cell r="D613">
            <v>11415000</v>
          </cell>
          <cell r="E613">
            <v>0</v>
          </cell>
          <cell r="F613">
            <v>11415000</v>
          </cell>
          <cell r="G613">
            <v>0</v>
          </cell>
          <cell r="H613">
            <v>0</v>
          </cell>
          <cell r="I613">
            <v>0</v>
          </cell>
          <cell r="J613">
            <v>0</v>
          </cell>
          <cell r="K613">
            <v>0</v>
          </cell>
          <cell r="R613">
            <v>0</v>
          </cell>
          <cell r="U613">
            <v>0</v>
          </cell>
          <cell r="W613">
            <v>0</v>
          </cell>
          <cell r="X613">
            <v>0</v>
          </cell>
          <cell r="AA613">
            <v>0</v>
          </cell>
          <cell r="AC613">
            <v>0</v>
          </cell>
          <cell r="AF613">
            <v>0</v>
          </cell>
          <cell r="AG613">
            <v>0</v>
          </cell>
          <cell r="AH613">
            <v>0</v>
          </cell>
          <cell r="AK613">
            <v>0</v>
          </cell>
          <cell r="AL613">
            <v>0</v>
          </cell>
          <cell r="AO613">
            <v>0</v>
          </cell>
          <cell r="AZ613">
            <v>2413</v>
          </cell>
          <cell r="BA613" t="str">
            <v>Pengaturan, Pembinaan, Pengawasan dan Pelaksanaan Penataan Bangunan dan Lingkungan, Pengelolaan Gedung dan Rumah Negara</v>
          </cell>
        </row>
        <row r="614">
          <cell r="B614">
            <v>5504907</v>
          </cell>
          <cell r="C614" t="str">
            <v>PEMBANGUNAN INFRASTRUKTUR PERMUKIMAN KOTA PARE-PARE</v>
          </cell>
          <cell r="D614">
            <v>1975000</v>
          </cell>
          <cell r="E614">
            <v>0</v>
          </cell>
          <cell r="F614">
            <v>1975000</v>
          </cell>
          <cell r="G614">
            <v>1565000</v>
          </cell>
          <cell r="H614">
            <v>0</v>
          </cell>
          <cell r="I614">
            <v>1565000</v>
          </cell>
          <cell r="J614">
            <v>79.239999999999995</v>
          </cell>
          <cell r="K614">
            <v>7.72</v>
          </cell>
          <cell r="R614">
            <v>0</v>
          </cell>
          <cell r="U614">
            <v>0</v>
          </cell>
          <cell r="W614">
            <v>0</v>
          </cell>
          <cell r="X614">
            <v>0</v>
          </cell>
          <cell r="AA614">
            <v>0</v>
          </cell>
          <cell r="AC614">
            <v>0</v>
          </cell>
          <cell r="AF614">
            <v>0</v>
          </cell>
          <cell r="AG614">
            <v>0</v>
          </cell>
          <cell r="AH614">
            <v>0</v>
          </cell>
          <cell r="AK614">
            <v>0</v>
          </cell>
          <cell r="AL614">
            <v>0</v>
          </cell>
          <cell r="AO614">
            <v>0</v>
          </cell>
          <cell r="AZ614">
            <v>2413</v>
          </cell>
          <cell r="BA614" t="str">
            <v>Pengaturan, Pembinaan, Pengawasan dan Pelaksanaan Penataan Bangunan dan Lingkungan, Pengelolaan Gedung dan Rumah Negara</v>
          </cell>
        </row>
        <row r="615">
          <cell r="B615">
            <v>5504917</v>
          </cell>
          <cell r="C615" t="str">
            <v>PEMBANGUNAN INFRASTRUKTUR PERMUKIMAN KOTA PALOPO</v>
          </cell>
          <cell r="D615">
            <v>2765000</v>
          </cell>
          <cell r="E615">
            <v>0</v>
          </cell>
          <cell r="F615">
            <v>2765000</v>
          </cell>
          <cell r="G615">
            <v>2350000</v>
          </cell>
          <cell r="H615">
            <v>0</v>
          </cell>
          <cell r="I615">
            <v>2350000</v>
          </cell>
          <cell r="J615">
            <v>84.99</v>
          </cell>
          <cell r="K615">
            <v>0</v>
          </cell>
          <cell r="R615">
            <v>0</v>
          </cell>
          <cell r="U615">
            <v>0</v>
          </cell>
          <cell r="W615">
            <v>0</v>
          </cell>
          <cell r="X615">
            <v>0</v>
          </cell>
          <cell r="AA615">
            <v>0</v>
          </cell>
          <cell r="AC615">
            <v>0</v>
          </cell>
          <cell r="AF615">
            <v>0</v>
          </cell>
          <cell r="AG615">
            <v>0</v>
          </cell>
          <cell r="AH615">
            <v>0</v>
          </cell>
          <cell r="AK615">
            <v>0</v>
          </cell>
          <cell r="AL615">
            <v>0</v>
          </cell>
          <cell r="AO615">
            <v>0</v>
          </cell>
          <cell r="AZ615">
            <v>2413</v>
          </cell>
          <cell r="BA615" t="str">
            <v>Pengaturan, Pembinaan, Pengawasan dan Pelaksanaan Penataan Bangunan dan Lingkungan, Pengelolaan Gedung dan Rumah Negara</v>
          </cell>
        </row>
        <row r="616">
          <cell r="B616">
            <v>5504939</v>
          </cell>
          <cell r="C616" t="str">
            <v>PEMBANGUNAN INFRASTRUKTUR PERMUKIMAN KAB. MUNA</v>
          </cell>
          <cell r="D616">
            <v>200000</v>
          </cell>
          <cell r="E616">
            <v>0</v>
          </cell>
          <cell r="F616">
            <v>200000</v>
          </cell>
          <cell r="G616">
            <v>0</v>
          </cell>
          <cell r="H616">
            <v>0</v>
          </cell>
          <cell r="I616">
            <v>0</v>
          </cell>
          <cell r="J616">
            <v>0</v>
          </cell>
          <cell r="K616">
            <v>0</v>
          </cell>
          <cell r="R616">
            <v>0</v>
          </cell>
          <cell r="U616">
            <v>0</v>
          </cell>
          <cell r="W616">
            <v>0</v>
          </cell>
          <cell r="X616">
            <v>0</v>
          </cell>
          <cell r="AA616">
            <v>0</v>
          </cell>
          <cell r="AC616">
            <v>0</v>
          </cell>
          <cell r="AF616">
            <v>0</v>
          </cell>
          <cell r="AG616">
            <v>0</v>
          </cell>
          <cell r="AH616">
            <v>0</v>
          </cell>
          <cell r="AK616">
            <v>0</v>
          </cell>
          <cell r="AL616">
            <v>0</v>
          </cell>
          <cell r="AO616">
            <v>0</v>
          </cell>
          <cell r="AZ616">
            <v>2413</v>
          </cell>
          <cell r="BA616" t="str">
            <v>Pengaturan, Pembinaan, Pengawasan dan Pelaksanaan Penataan Bangunan dan Lingkungan, Pengelolaan Gedung dan Rumah Negara</v>
          </cell>
        </row>
        <row r="617">
          <cell r="B617">
            <v>5504951</v>
          </cell>
          <cell r="C617" t="str">
            <v>PEMBANGUNAN INFRASTRUKTUR PERMUKIMAN KAB. KOLAKA</v>
          </cell>
          <cell r="D617">
            <v>2080000</v>
          </cell>
          <cell r="E617">
            <v>0</v>
          </cell>
          <cell r="F617">
            <v>2080000</v>
          </cell>
          <cell r="G617">
            <v>0</v>
          </cell>
          <cell r="H617">
            <v>0</v>
          </cell>
          <cell r="I617">
            <v>0</v>
          </cell>
          <cell r="J617">
            <v>0</v>
          </cell>
          <cell r="K617">
            <v>0</v>
          </cell>
          <cell r="R617">
            <v>0</v>
          </cell>
          <cell r="U617">
            <v>0</v>
          </cell>
          <cell r="W617">
            <v>0</v>
          </cell>
          <cell r="X617">
            <v>0</v>
          </cell>
          <cell r="AA617">
            <v>0</v>
          </cell>
          <cell r="AC617">
            <v>0</v>
          </cell>
          <cell r="AF617">
            <v>0</v>
          </cell>
          <cell r="AG617">
            <v>0</v>
          </cell>
          <cell r="AH617">
            <v>0</v>
          </cell>
          <cell r="AK617">
            <v>0</v>
          </cell>
          <cell r="AL617">
            <v>0</v>
          </cell>
          <cell r="AO617">
            <v>0</v>
          </cell>
          <cell r="AZ617">
            <v>2413</v>
          </cell>
          <cell r="BA617" t="str">
            <v>Pengaturan, Pembinaan, Pengawasan dan Pelaksanaan Penataan Bangunan dan Lingkungan, Pengelolaan Gedung dan Rumah Negara</v>
          </cell>
        </row>
        <row r="618">
          <cell r="B618">
            <v>5505002</v>
          </cell>
          <cell r="C618" t="str">
            <v>PEMBANGUNAN INFRASTRUKTUR PERMUKIMAN KOTA KENDARI</v>
          </cell>
          <cell r="D618">
            <v>3515000</v>
          </cell>
          <cell r="E618">
            <v>0</v>
          </cell>
          <cell r="F618">
            <v>3515000</v>
          </cell>
          <cell r="G618">
            <v>3285000</v>
          </cell>
          <cell r="H618">
            <v>0</v>
          </cell>
          <cell r="I618">
            <v>3285000</v>
          </cell>
          <cell r="J618">
            <v>93.46</v>
          </cell>
          <cell r="K618">
            <v>33</v>
          </cell>
          <cell r="R618">
            <v>0</v>
          </cell>
          <cell r="U618">
            <v>0</v>
          </cell>
          <cell r="W618">
            <v>0</v>
          </cell>
          <cell r="X618">
            <v>0</v>
          </cell>
          <cell r="AA618">
            <v>0</v>
          </cell>
          <cell r="AC618">
            <v>0</v>
          </cell>
          <cell r="AF618">
            <v>0</v>
          </cell>
          <cell r="AG618">
            <v>0</v>
          </cell>
          <cell r="AH618">
            <v>0</v>
          </cell>
          <cell r="AK618">
            <v>0</v>
          </cell>
          <cell r="AL618">
            <v>0</v>
          </cell>
          <cell r="AO618">
            <v>0</v>
          </cell>
          <cell r="AZ618">
            <v>2413</v>
          </cell>
          <cell r="BA618" t="str">
            <v>Pengaturan, Pembinaan, Pengawasan dan Pelaksanaan Penataan Bangunan dan Lingkungan, Pengelolaan Gedung dan Rumah Negara</v>
          </cell>
        </row>
        <row r="619">
          <cell r="B619">
            <v>5505011</v>
          </cell>
          <cell r="C619" t="str">
            <v>PEMBANGUNAN INFRASTRUKTUR PERMUKIMAN KOTA BAU-BAU</v>
          </cell>
          <cell r="D619">
            <v>2675000</v>
          </cell>
          <cell r="E619">
            <v>0</v>
          </cell>
          <cell r="F619">
            <v>2675000</v>
          </cell>
          <cell r="G619">
            <v>520000</v>
          </cell>
          <cell r="H619">
            <v>0</v>
          </cell>
          <cell r="I619">
            <v>520000</v>
          </cell>
          <cell r="J619">
            <v>19.440000000000001</v>
          </cell>
          <cell r="K619">
            <v>0</v>
          </cell>
          <cell r="R619">
            <v>0</v>
          </cell>
          <cell r="U619">
            <v>0</v>
          </cell>
          <cell r="W619">
            <v>0</v>
          </cell>
          <cell r="X619">
            <v>0</v>
          </cell>
          <cell r="AA619">
            <v>0</v>
          </cell>
          <cell r="AC619">
            <v>0</v>
          </cell>
          <cell r="AF619">
            <v>0</v>
          </cell>
          <cell r="AG619">
            <v>0</v>
          </cell>
          <cell r="AH619">
            <v>0</v>
          </cell>
          <cell r="AK619">
            <v>0</v>
          </cell>
          <cell r="AL619">
            <v>0</v>
          </cell>
          <cell r="AO619">
            <v>0</v>
          </cell>
          <cell r="AZ619">
            <v>2413</v>
          </cell>
          <cell r="BA619" t="str">
            <v>Pengaturan, Pembinaan, Pengawasan dan Pelaksanaan Penataan Bangunan dan Lingkungan, Pengelolaan Gedung dan Rumah Negara</v>
          </cell>
        </row>
        <row r="620">
          <cell r="B620">
            <v>5505033</v>
          </cell>
          <cell r="C620" t="str">
            <v>PEMBANGUNAN INFRASTRUKTUR PERMUKIMAN KAB. GORONTALO</v>
          </cell>
          <cell r="D620">
            <v>3450000</v>
          </cell>
          <cell r="E620">
            <v>0</v>
          </cell>
          <cell r="F620">
            <v>3450000</v>
          </cell>
          <cell r="G620">
            <v>0</v>
          </cell>
          <cell r="H620">
            <v>0</v>
          </cell>
          <cell r="I620">
            <v>0</v>
          </cell>
          <cell r="J620">
            <v>0</v>
          </cell>
          <cell r="K620">
            <v>0</v>
          </cell>
          <cell r="R620">
            <v>0</v>
          </cell>
          <cell r="U620">
            <v>0</v>
          </cell>
          <cell r="W620">
            <v>0</v>
          </cell>
          <cell r="X620">
            <v>0</v>
          </cell>
          <cell r="AA620">
            <v>0</v>
          </cell>
          <cell r="AC620">
            <v>0</v>
          </cell>
          <cell r="AF620">
            <v>0</v>
          </cell>
          <cell r="AG620">
            <v>0</v>
          </cell>
          <cell r="AH620">
            <v>0</v>
          </cell>
          <cell r="AK620">
            <v>0</v>
          </cell>
          <cell r="AL620">
            <v>0</v>
          </cell>
          <cell r="AO620">
            <v>0</v>
          </cell>
          <cell r="AZ620">
            <v>2413</v>
          </cell>
          <cell r="BA620" t="str">
            <v>Pengaturan, Pembinaan, Pengawasan dan Pelaksanaan Penataan Bangunan dan Lingkungan, Pengelolaan Gedung dan Rumah Negara</v>
          </cell>
        </row>
        <row r="621">
          <cell r="B621">
            <v>5505064</v>
          </cell>
          <cell r="C621" t="str">
            <v>PEMBANGUNAN INFRASTRUKTUR PERMUKIMAN KOTA GORONTALO</v>
          </cell>
          <cell r="D621">
            <v>1965000</v>
          </cell>
          <cell r="E621">
            <v>0</v>
          </cell>
          <cell r="F621">
            <v>1965000</v>
          </cell>
          <cell r="G621">
            <v>0</v>
          </cell>
          <cell r="H621">
            <v>0</v>
          </cell>
          <cell r="I621">
            <v>0</v>
          </cell>
          <cell r="J621">
            <v>0</v>
          </cell>
          <cell r="K621">
            <v>0</v>
          </cell>
          <cell r="R621">
            <v>0</v>
          </cell>
          <cell r="U621">
            <v>0</v>
          </cell>
          <cell r="W621">
            <v>0</v>
          </cell>
          <cell r="X621">
            <v>0</v>
          </cell>
          <cell r="AA621">
            <v>0</v>
          </cell>
          <cell r="AC621">
            <v>0</v>
          </cell>
          <cell r="AF621">
            <v>0</v>
          </cell>
          <cell r="AG621">
            <v>0</v>
          </cell>
          <cell r="AH621">
            <v>0</v>
          </cell>
          <cell r="AK621">
            <v>0</v>
          </cell>
          <cell r="AL621">
            <v>0</v>
          </cell>
          <cell r="AO621">
            <v>0</v>
          </cell>
          <cell r="AZ621">
            <v>2413</v>
          </cell>
          <cell r="BA621" t="str">
            <v>Pengaturan, Pembinaan, Pengawasan dan Pelaksanaan Penataan Bangunan dan Lingkungan, Pengelolaan Gedung dan Rumah Negara</v>
          </cell>
        </row>
        <row r="622">
          <cell r="B622">
            <v>5505070</v>
          </cell>
          <cell r="C622" t="str">
            <v>PEMBANGUNAN INFRASTRUKTUR PERMUKIMAN KAB. MAJENE</v>
          </cell>
          <cell r="D622">
            <v>665000</v>
          </cell>
          <cell r="E622">
            <v>0</v>
          </cell>
          <cell r="F622">
            <v>665000</v>
          </cell>
          <cell r="G622">
            <v>480000</v>
          </cell>
          <cell r="H622">
            <v>0</v>
          </cell>
          <cell r="I622">
            <v>480000</v>
          </cell>
          <cell r="J622">
            <v>72.180000000000007</v>
          </cell>
          <cell r="K622">
            <v>72.180000000000007</v>
          </cell>
          <cell r="R622">
            <v>0</v>
          </cell>
          <cell r="U622">
            <v>0</v>
          </cell>
          <cell r="W622">
            <v>0</v>
          </cell>
          <cell r="X622">
            <v>0</v>
          </cell>
          <cell r="AA622">
            <v>0</v>
          </cell>
          <cell r="AC622">
            <v>0</v>
          </cell>
          <cell r="AF622">
            <v>0</v>
          </cell>
          <cell r="AG622">
            <v>0</v>
          </cell>
          <cell r="AH622">
            <v>0</v>
          </cell>
          <cell r="AK622">
            <v>0</v>
          </cell>
          <cell r="AL622">
            <v>0</v>
          </cell>
          <cell r="AO622">
            <v>0</v>
          </cell>
          <cell r="AZ622">
            <v>2413</v>
          </cell>
          <cell r="BA622" t="str">
            <v>Pengaturan, Pembinaan, Pengawasan dan Pelaksanaan Penataan Bangunan dan Lingkungan, Pengelolaan Gedung dan Rumah Negara</v>
          </cell>
        </row>
        <row r="623">
          <cell r="B623">
            <v>5505089</v>
          </cell>
          <cell r="C623" t="str">
            <v>PEMBANGUNAN INFRASTRUKTUR PERMUKIMAN KAB. POLEWALI MANDAR</v>
          </cell>
          <cell r="D623">
            <v>280000</v>
          </cell>
          <cell r="E623">
            <v>0</v>
          </cell>
          <cell r="F623">
            <v>280000</v>
          </cell>
          <cell r="G623">
            <v>0</v>
          </cell>
          <cell r="H623">
            <v>0</v>
          </cell>
          <cell r="I623">
            <v>0</v>
          </cell>
          <cell r="J623">
            <v>0</v>
          </cell>
          <cell r="K623">
            <v>0</v>
          </cell>
          <cell r="R623">
            <v>0</v>
          </cell>
          <cell r="U623">
            <v>0</v>
          </cell>
          <cell r="W623">
            <v>0</v>
          </cell>
          <cell r="X623">
            <v>0</v>
          </cell>
          <cell r="AA623">
            <v>0</v>
          </cell>
          <cell r="AC623">
            <v>0</v>
          </cell>
          <cell r="AF623">
            <v>0</v>
          </cell>
          <cell r="AG623">
            <v>0</v>
          </cell>
          <cell r="AH623">
            <v>0</v>
          </cell>
          <cell r="AK623">
            <v>0</v>
          </cell>
          <cell r="AL623">
            <v>0</v>
          </cell>
          <cell r="AO623">
            <v>0</v>
          </cell>
          <cell r="AZ623">
            <v>2413</v>
          </cell>
          <cell r="BA623" t="str">
            <v>Pengaturan, Pembinaan, Pengawasan dan Pelaksanaan Penataan Bangunan dan Lingkungan, Pengelolaan Gedung dan Rumah Negara</v>
          </cell>
        </row>
        <row r="624">
          <cell r="B624">
            <v>5505124</v>
          </cell>
          <cell r="C624" t="str">
            <v>PEMBANGUNAN INFRASTRUKTUR PERMUKIMAN KAB. KEPULAUAN SANGIHE</v>
          </cell>
          <cell r="D624">
            <v>700000</v>
          </cell>
          <cell r="E624">
            <v>0</v>
          </cell>
          <cell r="F624">
            <v>700000</v>
          </cell>
          <cell r="G624">
            <v>0</v>
          </cell>
          <cell r="H624">
            <v>0</v>
          </cell>
          <cell r="I624">
            <v>0</v>
          </cell>
          <cell r="J624">
            <v>0</v>
          </cell>
          <cell r="K624">
            <v>0</v>
          </cell>
          <cell r="R624">
            <v>0</v>
          </cell>
          <cell r="U624">
            <v>0</v>
          </cell>
          <cell r="W624">
            <v>0</v>
          </cell>
          <cell r="X624">
            <v>0</v>
          </cell>
          <cell r="AA624">
            <v>0</v>
          </cell>
          <cell r="AC624">
            <v>0</v>
          </cell>
          <cell r="AF624">
            <v>0</v>
          </cell>
          <cell r="AG624">
            <v>0</v>
          </cell>
          <cell r="AH624">
            <v>0</v>
          </cell>
          <cell r="AK624">
            <v>0</v>
          </cell>
          <cell r="AL624">
            <v>0</v>
          </cell>
          <cell r="AO624">
            <v>0</v>
          </cell>
          <cell r="AZ624">
            <v>2413</v>
          </cell>
          <cell r="BA624" t="str">
            <v>Pengaturan, Pembinaan, Pengawasan dan Pelaksanaan Penataan Bangunan dan Lingkungan, Pengelolaan Gedung dan Rumah Negara</v>
          </cell>
        </row>
        <row r="625">
          <cell r="B625">
            <v>5505125</v>
          </cell>
          <cell r="C625" t="str">
            <v>PEMBANGUNAN INFRASTRUKTUR PERMUKIMAN KOTA MOBAGU</v>
          </cell>
          <cell r="D625">
            <v>3900000</v>
          </cell>
          <cell r="E625">
            <v>0</v>
          </cell>
          <cell r="F625">
            <v>3900000</v>
          </cell>
          <cell r="G625">
            <v>1760000</v>
          </cell>
          <cell r="H625">
            <v>0</v>
          </cell>
          <cell r="I625">
            <v>1760000</v>
          </cell>
          <cell r="J625">
            <v>45.13</v>
          </cell>
          <cell r="K625">
            <v>20.67</v>
          </cell>
          <cell r="R625">
            <v>0</v>
          </cell>
          <cell r="U625">
            <v>0</v>
          </cell>
          <cell r="W625">
            <v>0</v>
          </cell>
          <cell r="X625">
            <v>0</v>
          </cell>
          <cell r="AA625">
            <v>0</v>
          </cell>
          <cell r="AC625">
            <v>0</v>
          </cell>
          <cell r="AF625">
            <v>0</v>
          </cell>
          <cell r="AG625">
            <v>0</v>
          </cell>
          <cell r="AH625">
            <v>0</v>
          </cell>
          <cell r="AK625">
            <v>0</v>
          </cell>
          <cell r="AL625">
            <v>0</v>
          </cell>
          <cell r="AO625">
            <v>0</v>
          </cell>
          <cell r="AZ625">
            <v>2413</v>
          </cell>
          <cell r="BA625" t="str">
            <v>Pengaturan, Pembinaan, Pengawasan dan Pelaksanaan Penataan Bangunan dan Lingkungan, Pengelolaan Gedung dan Rumah Negara</v>
          </cell>
        </row>
        <row r="626">
          <cell r="B626">
            <v>5505131</v>
          </cell>
          <cell r="C626" t="str">
            <v>PEMBANGUNAN INFRASTRUKTUR PERMUKIMAN KOTA JAYAPURA</v>
          </cell>
          <cell r="D626">
            <v>6230000</v>
          </cell>
          <cell r="E626">
            <v>0</v>
          </cell>
          <cell r="F626">
            <v>6230000</v>
          </cell>
          <cell r="G626">
            <v>1565000</v>
          </cell>
          <cell r="H626">
            <v>0</v>
          </cell>
          <cell r="I626">
            <v>1565000</v>
          </cell>
          <cell r="J626">
            <v>25.12</v>
          </cell>
          <cell r="K626">
            <v>14</v>
          </cell>
          <cell r="R626">
            <v>0</v>
          </cell>
          <cell r="U626">
            <v>0</v>
          </cell>
          <cell r="W626">
            <v>0</v>
          </cell>
          <cell r="X626">
            <v>0</v>
          </cell>
          <cell r="AA626">
            <v>0</v>
          </cell>
          <cell r="AC626">
            <v>0</v>
          </cell>
          <cell r="AF626">
            <v>0</v>
          </cell>
          <cell r="AG626">
            <v>0</v>
          </cell>
          <cell r="AH626">
            <v>0</v>
          </cell>
          <cell r="AK626">
            <v>0</v>
          </cell>
          <cell r="AL626">
            <v>0</v>
          </cell>
          <cell r="AO626">
            <v>0</v>
          </cell>
          <cell r="AZ626">
            <v>2413</v>
          </cell>
          <cell r="BA626" t="str">
            <v>Pengaturan, Pembinaan, Pengawasan dan Pelaksanaan Penataan Bangunan dan Lingkungan, Pengelolaan Gedung dan Rumah Negara</v>
          </cell>
        </row>
        <row r="627">
          <cell r="B627">
            <v>5505146</v>
          </cell>
          <cell r="C627" t="str">
            <v>PEMBANGUNAN INFRASTRUKTUR PERMUKIMAN KAB. MALUKU TENGAH</v>
          </cell>
          <cell r="D627">
            <v>665000</v>
          </cell>
          <cell r="E627">
            <v>0</v>
          </cell>
          <cell r="F627">
            <v>665000</v>
          </cell>
          <cell r="G627">
            <v>0</v>
          </cell>
          <cell r="H627">
            <v>0</v>
          </cell>
          <cell r="I627">
            <v>0</v>
          </cell>
          <cell r="J627">
            <v>0</v>
          </cell>
          <cell r="K627">
            <v>0</v>
          </cell>
          <cell r="R627">
            <v>0</v>
          </cell>
          <cell r="U627">
            <v>0</v>
          </cell>
          <cell r="W627">
            <v>0</v>
          </cell>
          <cell r="X627">
            <v>0</v>
          </cell>
          <cell r="AA627">
            <v>0</v>
          </cell>
          <cell r="AC627">
            <v>0</v>
          </cell>
          <cell r="AF627">
            <v>0</v>
          </cell>
          <cell r="AG627">
            <v>0</v>
          </cell>
          <cell r="AH627">
            <v>0</v>
          </cell>
          <cell r="AK627">
            <v>0</v>
          </cell>
          <cell r="AL627">
            <v>0</v>
          </cell>
          <cell r="AO627">
            <v>0</v>
          </cell>
          <cell r="AZ627">
            <v>2413</v>
          </cell>
          <cell r="BA627" t="str">
            <v>Pengaturan, Pembinaan, Pengawasan dan Pelaksanaan Penataan Bangunan dan Lingkungan, Pengelolaan Gedung dan Rumah Negara</v>
          </cell>
        </row>
        <row r="628">
          <cell r="B628">
            <v>5505192</v>
          </cell>
          <cell r="C628" t="str">
            <v>PEMBANGUNAN INFRASTRUKTUR PERMUKIMAN KOTA AMBON</v>
          </cell>
          <cell r="D628">
            <v>2435000</v>
          </cell>
          <cell r="E628">
            <v>0</v>
          </cell>
          <cell r="F628">
            <v>2435000</v>
          </cell>
          <cell r="G628">
            <v>0</v>
          </cell>
          <cell r="H628">
            <v>0</v>
          </cell>
          <cell r="I628">
            <v>0</v>
          </cell>
          <cell r="J628">
            <v>0</v>
          </cell>
          <cell r="K628">
            <v>0</v>
          </cell>
          <cell r="R628">
            <v>0</v>
          </cell>
          <cell r="U628">
            <v>0</v>
          </cell>
          <cell r="W628">
            <v>0</v>
          </cell>
          <cell r="X628">
            <v>0</v>
          </cell>
          <cell r="AA628">
            <v>0</v>
          </cell>
          <cell r="AC628">
            <v>0</v>
          </cell>
          <cell r="AF628">
            <v>0</v>
          </cell>
          <cell r="AG628">
            <v>0</v>
          </cell>
          <cell r="AH628">
            <v>0</v>
          </cell>
          <cell r="AK628">
            <v>0</v>
          </cell>
          <cell r="AL628">
            <v>0</v>
          </cell>
          <cell r="AO628">
            <v>0</v>
          </cell>
          <cell r="AZ628">
            <v>2413</v>
          </cell>
          <cell r="BA628" t="str">
            <v>Pengaturan, Pembinaan, Pengawasan dan Pelaksanaan Penataan Bangunan dan Lingkungan, Pengelolaan Gedung dan Rumah Negara</v>
          </cell>
        </row>
        <row r="629">
          <cell r="B629">
            <v>5505265</v>
          </cell>
          <cell r="C629" t="str">
            <v>PEMBANGUNAN INFRASTRUKTUR PERMUKIMAN KOTA TERNATE</v>
          </cell>
          <cell r="D629">
            <v>2905000</v>
          </cell>
          <cell r="E629">
            <v>0</v>
          </cell>
          <cell r="F629">
            <v>2905000</v>
          </cell>
          <cell r="G629">
            <v>0</v>
          </cell>
          <cell r="H629">
            <v>0</v>
          </cell>
          <cell r="I629">
            <v>0</v>
          </cell>
          <cell r="J629">
            <v>0</v>
          </cell>
          <cell r="K629">
            <v>0</v>
          </cell>
          <cell r="R629">
            <v>0</v>
          </cell>
          <cell r="U629">
            <v>0</v>
          </cell>
          <cell r="W629">
            <v>0</v>
          </cell>
          <cell r="X629">
            <v>0</v>
          </cell>
          <cell r="AA629">
            <v>0</v>
          </cell>
          <cell r="AC629">
            <v>0</v>
          </cell>
          <cell r="AF629">
            <v>0</v>
          </cell>
          <cell r="AG629">
            <v>0</v>
          </cell>
          <cell r="AH629">
            <v>0</v>
          </cell>
          <cell r="AK629">
            <v>0</v>
          </cell>
          <cell r="AL629">
            <v>0</v>
          </cell>
          <cell r="AO629">
            <v>0</v>
          </cell>
          <cell r="AZ629">
            <v>2413</v>
          </cell>
          <cell r="BA629" t="str">
            <v>Pengaturan, Pembinaan, Pengawasan dan Pelaksanaan Penataan Bangunan dan Lingkungan, Pengelolaan Gedung dan Rumah Negara</v>
          </cell>
        </row>
        <row r="630">
          <cell r="B630">
            <v>5505271</v>
          </cell>
          <cell r="C630" t="str">
            <v>PEMBANGUNAN INFRASTRUKTUR PERMUKIMAN KOTA TIDORE KEPULAUAN</v>
          </cell>
          <cell r="D630">
            <v>2570000</v>
          </cell>
          <cell r="E630">
            <v>0</v>
          </cell>
          <cell r="F630">
            <v>2570000</v>
          </cell>
          <cell r="G630">
            <v>0</v>
          </cell>
          <cell r="H630">
            <v>0</v>
          </cell>
          <cell r="I630">
            <v>0</v>
          </cell>
          <cell r="J630">
            <v>0</v>
          </cell>
          <cell r="K630">
            <v>0</v>
          </cell>
          <cell r="R630">
            <v>0</v>
          </cell>
          <cell r="U630">
            <v>0</v>
          </cell>
          <cell r="W630">
            <v>0</v>
          </cell>
          <cell r="X630">
            <v>0</v>
          </cell>
          <cell r="AA630">
            <v>0</v>
          </cell>
          <cell r="AC630">
            <v>0</v>
          </cell>
          <cell r="AF630">
            <v>0</v>
          </cell>
          <cell r="AG630">
            <v>0</v>
          </cell>
          <cell r="AH630">
            <v>0</v>
          </cell>
          <cell r="AK630">
            <v>0</v>
          </cell>
          <cell r="AL630">
            <v>0</v>
          </cell>
          <cell r="AO630">
            <v>0</v>
          </cell>
          <cell r="AZ630">
            <v>2413</v>
          </cell>
          <cell r="BA630" t="str">
            <v>Pengaturan, Pembinaan, Pengawasan dan Pelaksanaan Penataan Bangunan dan Lingkungan, Pengelolaan Gedung dan Rumah Negara</v>
          </cell>
        </row>
        <row r="631">
          <cell r="B631">
            <v>5505523</v>
          </cell>
          <cell r="C631" t="str">
            <v>PEMBANGUNAN INFRASTRUKTUR PERMUKIMAN KAB. MANOKWARI</v>
          </cell>
          <cell r="D631">
            <v>1192000</v>
          </cell>
          <cell r="E631">
            <v>0</v>
          </cell>
          <cell r="F631">
            <v>1192000</v>
          </cell>
          <cell r="G631">
            <v>0</v>
          </cell>
          <cell r="H631">
            <v>0</v>
          </cell>
          <cell r="I631">
            <v>0</v>
          </cell>
          <cell r="J631">
            <v>0</v>
          </cell>
          <cell r="K631">
            <v>0</v>
          </cell>
          <cell r="R631">
            <v>0</v>
          </cell>
          <cell r="U631">
            <v>0</v>
          </cell>
          <cell r="W631">
            <v>0</v>
          </cell>
          <cell r="X631">
            <v>0</v>
          </cell>
          <cell r="AA631">
            <v>0</v>
          </cell>
          <cell r="AC631">
            <v>0</v>
          </cell>
          <cell r="AF631">
            <v>0</v>
          </cell>
          <cell r="AG631">
            <v>0</v>
          </cell>
          <cell r="AH631">
            <v>0</v>
          </cell>
          <cell r="AK631">
            <v>0</v>
          </cell>
          <cell r="AL631">
            <v>0</v>
          </cell>
          <cell r="AO631">
            <v>0</v>
          </cell>
          <cell r="AZ631">
            <v>2413</v>
          </cell>
          <cell r="BA631" t="str">
            <v>Pengaturan, Pembinaan, Pengawasan dan Pelaksanaan Penataan Bangunan dan Lingkungan, Pengelolaan Gedung dan Rumah Negara</v>
          </cell>
        </row>
        <row r="632">
          <cell r="B632">
            <v>5505560</v>
          </cell>
          <cell r="C632" t="str">
            <v>PEMBANGUNAN INFRASTRUKTUR PERMUKIMAN KOTA SORONG</v>
          </cell>
          <cell r="D632">
            <v>2565000</v>
          </cell>
          <cell r="E632">
            <v>0</v>
          </cell>
          <cell r="F632">
            <v>2565000</v>
          </cell>
          <cell r="G632">
            <v>0</v>
          </cell>
          <cell r="H632">
            <v>0</v>
          </cell>
          <cell r="I632">
            <v>0</v>
          </cell>
          <cell r="J632">
            <v>0</v>
          </cell>
          <cell r="K632">
            <v>0</v>
          </cell>
          <cell r="R632">
            <v>0</v>
          </cell>
          <cell r="U632">
            <v>0</v>
          </cell>
          <cell r="W632">
            <v>0</v>
          </cell>
          <cell r="X632">
            <v>0</v>
          </cell>
          <cell r="AA632">
            <v>0</v>
          </cell>
          <cell r="AC632">
            <v>0</v>
          </cell>
          <cell r="AF632">
            <v>0</v>
          </cell>
          <cell r="AG632">
            <v>0</v>
          </cell>
          <cell r="AH632">
            <v>0</v>
          </cell>
          <cell r="AK632">
            <v>0</v>
          </cell>
          <cell r="AL632">
            <v>0</v>
          </cell>
          <cell r="AO632">
            <v>0</v>
          </cell>
          <cell r="AZ632">
            <v>2413</v>
          </cell>
          <cell r="BA632" t="str">
            <v>Pengaturan, Pembinaan, Pengawasan dan Pelaksanaan Penataan Bangunan dan Lingkungan, Pengelolaan Gedung dan Rumah Negara</v>
          </cell>
        </row>
        <row r="633">
          <cell r="B633">
            <v>5505591</v>
          </cell>
          <cell r="C633" t="str">
            <v>PEMBANGUNAN INFRASTRUKTUR PERMUKIMAN KAB. ACEH SELATAN</v>
          </cell>
          <cell r="D633">
            <v>1330000</v>
          </cell>
          <cell r="E633">
            <v>0</v>
          </cell>
          <cell r="F633">
            <v>1330000</v>
          </cell>
          <cell r="G633">
            <v>42500</v>
          </cell>
          <cell r="H633">
            <v>0</v>
          </cell>
          <cell r="I633">
            <v>42500</v>
          </cell>
          <cell r="J633">
            <v>3.2</v>
          </cell>
          <cell r="K633">
            <v>2.84</v>
          </cell>
          <cell r="R633">
            <v>0</v>
          </cell>
          <cell r="U633">
            <v>0</v>
          </cell>
          <cell r="W633">
            <v>0</v>
          </cell>
          <cell r="X633">
            <v>0</v>
          </cell>
          <cell r="AA633">
            <v>0</v>
          </cell>
          <cell r="AC633">
            <v>0</v>
          </cell>
          <cell r="AF633">
            <v>0</v>
          </cell>
          <cell r="AG633">
            <v>0</v>
          </cell>
          <cell r="AH633">
            <v>0</v>
          </cell>
          <cell r="AK633">
            <v>0</v>
          </cell>
          <cell r="AL633">
            <v>0</v>
          </cell>
          <cell r="AO633">
            <v>0</v>
          </cell>
          <cell r="AZ633">
            <v>2413</v>
          </cell>
          <cell r="BA633" t="str">
            <v>Pengaturan, Pembinaan, Pengawasan dan Pelaksanaan Penataan Bangunan dan Lingkungan, Pengelolaan Gedung dan Rumah Negara</v>
          </cell>
        </row>
        <row r="634">
          <cell r="B634">
            <v>5505605</v>
          </cell>
          <cell r="C634" t="str">
            <v>PEMBANGUNAN INFRASTRUKTUR PERMUKIMAN KAB. ACEH TENGGARA</v>
          </cell>
          <cell r="D634">
            <v>3190000</v>
          </cell>
          <cell r="E634">
            <v>0</v>
          </cell>
          <cell r="F634">
            <v>3190000</v>
          </cell>
          <cell r="G634">
            <v>157500</v>
          </cell>
          <cell r="H634">
            <v>0</v>
          </cell>
          <cell r="I634">
            <v>157500</v>
          </cell>
          <cell r="J634">
            <v>4.9400000000000004</v>
          </cell>
          <cell r="K634">
            <v>0.49</v>
          </cell>
          <cell r="R634">
            <v>0</v>
          </cell>
          <cell r="U634">
            <v>0</v>
          </cell>
          <cell r="W634">
            <v>0</v>
          </cell>
          <cell r="X634">
            <v>0</v>
          </cell>
          <cell r="AA634">
            <v>0</v>
          </cell>
          <cell r="AC634">
            <v>0</v>
          </cell>
          <cell r="AF634">
            <v>0</v>
          </cell>
          <cell r="AG634">
            <v>0</v>
          </cell>
          <cell r="AH634">
            <v>0</v>
          </cell>
          <cell r="AK634">
            <v>0</v>
          </cell>
          <cell r="AL634">
            <v>0</v>
          </cell>
          <cell r="AO634">
            <v>0</v>
          </cell>
          <cell r="AZ634">
            <v>2413</v>
          </cell>
          <cell r="BA634" t="str">
            <v>Pengaturan, Pembinaan, Pengawasan dan Pelaksanaan Penataan Bangunan dan Lingkungan, Pengelolaan Gedung dan Rumah Negara</v>
          </cell>
        </row>
        <row r="635">
          <cell r="B635">
            <v>5505623</v>
          </cell>
          <cell r="C635" t="str">
            <v>PEMBANGUNAN INFRASTRUKTUR PERMUKIMAN KAB. ACEH TENGAH</v>
          </cell>
          <cell r="D635">
            <v>1200000</v>
          </cell>
          <cell r="E635">
            <v>0</v>
          </cell>
          <cell r="F635">
            <v>1200000</v>
          </cell>
          <cell r="G635">
            <v>700000</v>
          </cell>
          <cell r="H635">
            <v>0</v>
          </cell>
          <cell r="I635">
            <v>700000</v>
          </cell>
          <cell r="J635">
            <v>58.33</v>
          </cell>
          <cell r="K635">
            <v>4.3499999999999996</v>
          </cell>
          <cell r="R635">
            <v>0</v>
          </cell>
          <cell r="U635">
            <v>0</v>
          </cell>
          <cell r="W635">
            <v>0</v>
          </cell>
          <cell r="X635">
            <v>0</v>
          </cell>
          <cell r="AA635">
            <v>0</v>
          </cell>
          <cell r="AC635">
            <v>0</v>
          </cell>
          <cell r="AF635">
            <v>0</v>
          </cell>
          <cell r="AG635">
            <v>0</v>
          </cell>
          <cell r="AH635">
            <v>0</v>
          </cell>
          <cell r="AK635">
            <v>0</v>
          </cell>
          <cell r="AL635">
            <v>0</v>
          </cell>
          <cell r="AO635">
            <v>0</v>
          </cell>
          <cell r="AZ635">
            <v>2413</v>
          </cell>
          <cell r="BA635" t="str">
            <v>Pengaturan, Pembinaan, Pengawasan dan Pelaksanaan Penataan Bangunan dan Lingkungan, Pengelolaan Gedung dan Rumah Negara</v>
          </cell>
        </row>
        <row r="636">
          <cell r="B636">
            <v>5505636</v>
          </cell>
          <cell r="C636" t="str">
            <v>PEMBANGUNAN INFRASTRUKTUR PERMUKIMAN KAB. PIDIE</v>
          </cell>
          <cell r="D636">
            <v>1350000</v>
          </cell>
          <cell r="E636">
            <v>0</v>
          </cell>
          <cell r="F636">
            <v>1350000</v>
          </cell>
          <cell r="G636">
            <v>750000</v>
          </cell>
          <cell r="H636">
            <v>0</v>
          </cell>
          <cell r="I636">
            <v>750000</v>
          </cell>
          <cell r="J636">
            <v>55.56</v>
          </cell>
          <cell r="K636">
            <v>22.15</v>
          </cell>
          <cell r="R636">
            <v>0</v>
          </cell>
          <cell r="U636">
            <v>0</v>
          </cell>
          <cell r="W636">
            <v>0</v>
          </cell>
          <cell r="X636">
            <v>0</v>
          </cell>
          <cell r="AA636">
            <v>0</v>
          </cell>
          <cell r="AC636">
            <v>0</v>
          </cell>
          <cell r="AF636">
            <v>0</v>
          </cell>
          <cell r="AG636">
            <v>0</v>
          </cell>
          <cell r="AH636">
            <v>0</v>
          </cell>
          <cell r="AK636">
            <v>0</v>
          </cell>
          <cell r="AL636">
            <v>0</v>
          </cell>
          <cell r="AO636">
            <v>0</v>
          </cell>
          <cell r="AZ636">
            <v>2413</v>
          </cell>
          <cell r="BA636" t="str">
            <v>Pengaturan, Pembinaan, Pengawasan dan Pelaksanaan Penataan Bangunan dan Lingkungan, Pengelolaan Gedung dan Rumah Negara</v>
          </cell>
        </row>
        <row r="637">
          <cell r="B637">
            <v>5505673</v>
          </cell>
          <cell r="C637" t="str">
            <v>PEMBANGUNAN INFRASTRUKTUR PERMUKIMAN KAB. ACEH TAMIANG</v>
          </cell>
          <cell r="D637">
            <v>830000</v>
          </cell>
          <cell r="E637">
            <v>0</v>
          </cell>
          <cell r="F637">
            <v>830000</v>
          </cell>
          <cell r="G637">
            <v>0</v>
          </cell>
          <cell r="H637">
            <v>0</v>
          </cell>
          <cell r="I637">
            <v>0</v>
          </cell>
          <cell r="J637">
            <v>0</v>
          </cell>
          <cell r="K637">
            <v>0</v>
          </cell>
          <cell r="R637">
            <v>0</v>
          </cell>
          <cell r="U637">
            <v>0</v>
          </cell>
          <cell r="W637">
            <v>0</v>
          </cell>
          <cell r="X637">
            <v>0</v>
          </cell>
          <cell r="AA637">
            <v>0</v>
          </cell>
          <cell r="AC637">
            <v>0</v>
          </cell>
          <cell r="AF637">
            <v>0</v>
          </cell>
          <cell r="AG637">
            <v>0</v>
          </cell>
          <cell r="AH637">
            <v>0</v>
          </cell>
          <cell r="AK637">
            <v>0</v>
          </cell>
          <cell r="AL637">
            <v>0</v>
          </cell>
          <cell r="AO637">
            <v>0</v>
          </cell>
          <cell r="AZ637">
            <v>2413</v>
          </cell>
          <cell r="BA637" t="str">
            <v>Pengaturan, Pembinaan, Pengawasan dan Pelaksanaan Penataan Bangunan dan Lingkungan, Pengelolaan Gedung dan Rumah Negara</v>
          </cell>
        </row>
        <row r="638">
          <cell r="B638">
            <v>5506040</v>
          </cell>
          <cell r="C638" t="str">
            <v>PEMBANGUNAN INFRASTRUKTUR PERMUKIMAN KOTA TUAL</v>
          </cell>
          <cell r="D638">
            <v>2455000</v>
          </cell>
          <cell r="E638">
            <v>0</v>
          </cell>
          <cell r="F638">
            <v>2455000</v>
          </cell>
          <cell r="G638">
            <v>700000</v>
          </cell>
          <cell r="H638">
            <v>0</v>
          </cell>
          <cell r="I638">
            <v>700000</v>
          </cell>
          <cell r="J638">
            <v>28.51</v>
          </cell>
          <cell r="K638">
            <v>0</v>
          </cell>
          <cell r="R638">
            <v>0</v>
          </cell>
          <cell r="U638">
            <v>0</v>
          </cell>
          <cell r="W638">
            <v>0</v>
          </cell>
          <cell r="X638">
            <v>0</v>
          </cell>
          <cell r="AA638">
            <v>0</v>
          </cell>
          <cell r="AC638">
            <v>0</v>
          </cell>
          <cell r="AF638">
            <v>0</v>
          </cell>
          <cell r="AG638">
            <v>0</v>
          </cell>
          <cell r="AH638">
            <v>0</v>
          </cell>
          <cell r="AK638">
            <v>0</v>
          </cell>
          <cell r="AL638">
            <v>0</v>
          </cell>
          <cell r="AO638">
            <v>0</v>
          </cell>
          <cell r="AZ638">
            <v>2413</v>
          </cell>
          <cell r="BA638" t="str">
            <v>Pengaturan, Pembinaan, Pengawasan dan Pelaksanaan Penataan Bangunan dan Lingkungan, Pengelolaan Gedung dan Rumah Negara</v>
          </cell>
        </row>
        <row r="639">
          <cell r="B639">
            <v>5506043</v>
          </cell>
          <cell r="C639" t="str">
            <v>PEMBANGUNAN INFRASTRUKTUR PERMUKIMAN KOTA SERANG</v>
          </cell>
          <cell r="D639">
            <v>7870000</v>
          </cell>
          <cell r="E639">
            <v>0</v>
          </cell>
          <cell r="F639">
            <v>7870000</v>
          </cell>
          <cell r="G639">
            <v>0</v>
          </cell>
          <cell r="H639">
            <v>0</v>
          </cell>
          <cell r="I639">
            <v>0</v>
          </cell>
          <cell r="J639">
            <v>0</v>
          </cell>
          <cell r="K639">
            <v>0</v>
          </cell>
          <cell r="R639">
            <v>0</v>
          </cell>
          <cell r="U639">
            <v>0</v>
          </cell>
          <cell r="W639">
            <v>0</v>
          </cell>
          <cell r="X639">
            <v>0</v>
          </cell>
          <cell r="AA639">
            <v>0</v>
          </cell>
          <cell r="AC639">
            <v>0</v>
          </cell>
          <cell r="AF639">
            <v>0</v>
          </cell>
          <cell r="AG639">
            <v>0</v>
          </cell>
          <cell r="AH639">
            <v>0</v>
          </cell>
          <cell r="AK639">
            <v>0</v>
          </cell>
          <cell r="AL639">
            <v>0</v>
          </cell>
          <cell r="AO639">
            <v>0</v>
          </cell>
          <cell r="AZ639">
            <v>2413</v>
          </cell>
          <cell r="BA639" t="str">
            <v>Pengaturan, Pembinaan, Pengawasan dan Pelaksanaan Penataan Bangunan dan Lingkungan, Pengelolaan Gedung dan Rumah Negara</v>
          </cell>
        </row>
        <row r="640">
          <cell r="B640">
            <v>5506055</v>
          </cell>
          <cell r="C640" t="str">
            <v>PEMBANGUNAN INFRASTRUKTUR PERMUKIMAN KABUPATEN BINTAN</v>
          </cell>
          <cell r="D640">
            <v>481000</v>
          </cell>
          <cell r="E640">
            <v>0</v>
          </cell>
          <cell r="F640">
            <v>481000</v>
          </cell>
          <cell r="G640">
            <v>130000</v>
          </cell>
          <cell r="H640">
            <v>0</v>
          </cell>
          <cell r="I640">
            <v>130000</v>
          </cell>
          <cell r="J640">
            <v>27.03</v>
          </cell>
          <cell r="K640">
            <v>27.03</v>
          </cell>
          <cell r="R640">
            <v>0</v>
          </cell>
          <cell r="U640">
            <v>0</v>
          </cell>
          <cell r="W640">
            <v>0</v>
          </cell>
          <cell r="X640">
            <v>0</v>
          </cell>
          <cell r="AA640">
            <v>0</v>
          </cell>
          <cell r="AC640">
            <v>0</v>
          </cell>
          <cell r="AF640">
            <v>0</v>
          </cell>
          <cell r="AG640">
            <v>0</v>
          </cell>
          <cell r="AH640">
            <v>0</v>
          </cell>
          <cell r="AK640">
            <v>0</v>
          </cell>
          <cell r="AL640">
            <v>0</v>
          </cell>
          <cell r="AO640">
            <v>0</v>
          </cell>
          <cell r="AZ640">
            <v>2413</v>
          </cell>
          <cell r="BA640" t="str">
            <v>Pengaturan, Pembinaan, Pengawasan dan Pelaksanaan Penataan Bangunan dan Lingkungan, Pengelolaan Gedung dan Rumah Negara</v>
          </cell>
        </row>
        <row r="641">
          <cell r="B641">
            <v>5506056</v>
          </cell>
          <cell r="C641" t="str">
            <v>PEMBANGUNAN INFRASTRUKTUR PERMUKIMAN KOTA SUNGAI PENUH</v>
          </cell>
          <cell r="D641">
            <v>1075000</v>
          </cell>
          <cell r="E641">
            <v>0</v>
          </cell>
          <cell r="F641">
            <v>1075000</v>
          </cell>
          <cell r="G641">
            <v>0</v>
          </cell>
          <cell r="H641">
            <v>0</v>
          </cell>
          <cell r="I641">
            <v>0</v>
          </cell>
          <cell r="J641">
            <v>0</v>
          </cell>
          <cell r="K641">
            <v>0</v>
          </cell>
          <cell r="R641">
            <v>0</v>
          </cell>
          <cell r="U641">
            <v>0</v>
          </cell>
          <cell r="W641">
            <v>0</v>
          </cell>
          <cell r="X641">
            <v>0</v>
          </cell>
          <cell r="AA641">
            <v>0</v>
          </cell>
          <cell r="AC641">
            <v>0</v>
          </cell>
          <cell r="AF641">
            <v>0</v>
          </cell>
          <cell r="AG641">
            <v>0</v>
          </cell>
          <cell r="AH641">
            <v>0</v>
          </cell>
          <cell r="AK641">
            <v>0</v>
          </cell>
          <cell r="AL641">
            <v>0</v>
          </cell>
          <cell r="AO641">
            <v>0</v>
          </cell>
          <cell r="AZ641">
            <v>2413</v>
          </cell>
          <cell r="BA641" t="str">
            <v>Pengaturan, Pembinaan, Pengawasan dan Pelaksanaan Penataan Bangunan dan Lingkungan, Pengelolaan Gedung dan Rumah Negara</v>
          </cell>
        </row>
        <row r="642">
          <cell r="B642">
            <v>5506057</v>
          </cell>
          <cell r="C642" t="str">
            <v>PEMBANGUNAN INFRASTRUKTUR PERMUKIMAN KABUPATEN TORAJA UTARA</v>
          </cell>
          <cell r="D642">
            <v>775000</v>
          </cell>
          <cell r="E642">
            <v>0</v>
          </cell>
          <cell r="F642">
            <v>775000</v>
          </cell>
          <cell r="G642">
            <v>270000</v>
          </cell>
          <cell r="H642">
            <v>0</v>
          </cell>
          <cell r="I642">
            <v>270000</v>
          </cell>
          <cell r="J642">
            <v>34.840000000000003</v>
          </cell>
          <cell r="K642">
            <v>5.52</v>
          </cell>
          <cell r="R642">
            <v>0</v>
          </cell>
          <cell r="U642">
            <v>0</v>
          </cell>
          <cell r="W642">
            <v>0</v>
          </cell>
          <cell r="X642">
            <v>0</v>
          </cell>
          <cell r="AA642">
            <v>0</v>
          </cell>
          <cell r="AC642">
            <v>0</v>
          </cell>
          <cell r="AF642">
            <v>0</v>
          </cell>
          <cell r="AG642">
            <v>0</v>
          </cell>
          <cell r="AH642">
            <v>0</v>
          </cell>
          <cell r="AK642">
            <v>0</v>
          </cell>
          <cell r="AL642">
            <v>0</v>
          </cell>
          <cell r="AO642">
            <v>0</v>
          </cell>
          <cell r="AZ642">
            <v>2413</v>
          </cell>
          <cell r="BA642" t="str">
            <v>Pengaturan, Pembinaan, Pengawasan dan Pelaksanaan Penataan Bangunan dan Lingkungan, Pengelolaan Gedung dan Rumah Negara</v>
          </cell>
        </row>
        <row r="643">
          <cell r="B643">
            <v>5506059</v>
          </cell>
          <cell r="C643" t="str">
            <v>PEMBANGUNAN INFRASTRUKTUR PERMUKIMAN KABUPATEN PRINGSEWU</v>
          </cell>
          <cell r="D643">
            <v>3520000</v>
          </cell>
          <cell r="E643">
            <v>0</v>
          </cell>
          <cell r="F643">
            <v>3520000</v>
          </cell>
          <cell r="G643">
            <v>0</v>
          </cell>
          <cell r="H643">
            <v>0</v>
          </cell>
          <cell r="I643">
            <v>0</v>
          </cell>
          <cell r="J643">
            <v>0</v>
          </cell>
          <cell r="K643">
            <v>0</v>
          </cell>
          <cell r="R643">
            <v>0</v>
          </cell>
          <cell r="U643">
            <v>0</v>
          </cell>
          <cell r="W643">
            <v>0</v>
          </cell>
          <cell r="X643">
            <v>0</v>
          </cell>
          <cell r="AA643">
            <v>0</v>
          </cell>
          <cell r="AC643">
            <v>0</v>
          </cell>
          <cell r="AF643">
            <v>0</v>
          </cell>
          <cell r="AG643">
            <v>0</v>
          </cell>
          <cell r="AH643">
            <v>0</v>
          </cell>
          <cell r="AK643">
            <v>0</v>
          </cell>
          <cell r="AL643">
            <v>0</v>
          </cell>
          <cell r="AO643">
            <v>0</v>
          </cell>
          <cell r="AZ643">
            <v>2413</v>
          </cell>
          <cell r="BA643" t="str">
            <v>Pengaturan, Pembinaan, Pengawasan dan Pelaksanaan Penataan Bangunan dan Lingkungan, Pengelolaan Gedung dan Rumah Negara</v>
          </cell>
        </row>
        <row r="644">
          <cell r="B644">
            <v>5503557</v>
          </cell>
          <cell r="C644" t="str">
            <v>PEMBANGUNAN INFRASTRUKTUR PERMUKIMAN KOTA SURABAYA</v>
          </cell>
          <cell r="D644">
            <v>0</v>
          </cell>
          <cell r="E644">
            <v>10152000</v>
          </cell>
          <cell r="F644">
            <v>10152000</v>
          </cell>
          <cell r="G644">
            <v>0</v>
          </cell>
          <cell r="H644">
            <v>0</v>
          </cell>
          <cell r="I644">
            <v>0</v>
          </cell>
          <cell r="J644">
            <v>0</v>
          </cell>
          <cell r="K644">
            <v>0</v>
          </cell>
          <cell r="R644">
            <v>0</v>
          </cell>
          <cell r="U644">
            <v>0</v>
          </cell>
          <cell r="W644">
            <v>0</v>
          </cell>
          <cell r="X644">
            <v>0</v>
          </cell>
          <cell r="AA644">
            <v>0</v>
          </cell>
          <cell r="AC644">
            <v>0</v>
          </cell>
          <cell r="AF644">
            <v>0</v>
          </cell>
          <cell r="AG644">
            <v>0</v>
          </cell>
          <cell r="AH644">
            <v>0</v>
          </cell>
          <cell r="AK644">
            <v>0</v>
          </cell>
          <cell r="AL644">
            <v>0</v>
          </cell>
          <cell r="AO644">
            <v>0</v>
          </cell>
          <cell r="AZ644">
            <v>2415</v>
          </cell>
          <cell r="BA644" t="str">
            <v>Pengaturan, Pembinaan, Pengawasan, dan Pelaksanaan Pengembangan Sistem Penyediaan Air Minum</v>
          </cell>
        </row>
        <row r="645">
          <cell r="B645">
            <v>5504826</v>
          </cell>
          <cell r="C645" t="str">
            <v>PEMBANGUNAN INFRASTRUKTUR PERMUKIMAN KAB. SIDENDRENG RAPPANG</v>
          </cell>
          <cell r="D645">
            <v>0</v>
          </cell>
          <cell r="E645">
            <v>1925000</v>
          </cell>
          <cell r="F645">
            <v>1925000</v>
          </cell>
          <cell r="G645">
            <v>0</v>
          </cell>
          <cell r="H645">
            <v>0</v>
          </cell>
          <cell r="I645">
            <v>0</v>
          </cell>
          <cell r="J645">
            <v>0</v>
          </cell>
          <cell r="K645">
            <v>0</v>
          </cell>
          <cell r="R645">
            <v>0</v>
          </cell>
          <cell r="U645">
            <v>0</v>
          </cell>
          <cell r="W645">
            <v>0</v>
          </cell>
          <cell r="X645">
            <v>0</v>
          </cell>
          <cell r="AA645">
            <v>0</v>
          </cell>
          <cell r="AC645">
            <v>0</v>
          </cell>
          <cell r="AF645">
            <v>0</v>
          </cell>
          <cell r="AG645">
            <v>0</v>
          </cell>
          <cell r="AH645">
            <v>0</v>
          </cell>
          <cell r="AK645">
            <v>0</v>
          </cell>
          <cell r="AL645">
            <v>0</v>
          </cell>
          <cell r="AO645">
            <v>0</v>
          </cell>
          <cell r="AZ645">
            <v>2415</v>
          </cell>
          <cell r="BA645" t="str">
            <v>Pengaturan, Pembinaan, Pengawasan, dan Pelaksanaan Pengembangan Sistem Penyediaan Air Minum</v>
          </cell>
        </row>
        <row r="646">
          <cell r="B646">
            <v>5448364</v>
          </cell>
          <cell r="C646" t="str">
            <v>PEMBANGUNAN INFRASTRUKTUR PERMUKIMAN KOTA PADANG</v>
          </cell>
          <cell r="D646">
            <v>0</v>
          </cell>
          <cell r="E646">
            <v>1347500</v>
          </cell>
          <cell r="F646">
            <v>1347500</v>
          </cell>
          <cell r="G646">
            <v>0</v>
          </cell>
          <cell r="H646">
            <v>0</v>
          </cell>
          <cell r="I646">
            <v>0</v>
          </cell>
          <cell r="J646">
            <v>0</v>
          </cell>
          <cell r="K646">
            <v>0</v>
          </cell>
          <cell r="R646">
            <v>0</v>
          </cell>
          <cell r="U646">
            <v>0</v>
          </cell>
          <cell r="W646">
            <v>0</v>
          </cell>
          <cell r="X646">
            <v>0</v>
          </cell>
          <cell r="AA646">
            <v>0</v>
          </cell>
          <cell r="AC646">
            <v>0</v>
          </cell>
          <cell r="AF646">
            <v>0</v>
          </cell>
          <cell r="AG646">
            <v>0</v>
          </cell>
          <cell r="AH646">
            <v>0</v>
          </cell>
          <cell r="AK646">
            <v>0</v>
          </cell>
          <cell r="AL646">
            <v>0</v>
          </cell>
          <cell r="AO646">
            <v>0</v>
          </cell>
          <cell r="AZ646">
            <v>2415</v>
          </cell>
          <cell r="BA646" t="str">
            <v>Pengaturan, Pembinaan, Pengawasan, dan Pelaksanaan Pengembangan Sistem Penyediaan Air Minum</v>
          </cell>
        </row>
        <row r="647">
          <cell r="B647">
            <v>5501685</v>
          </cell>
          <cell r="C647" t="str">
            <v>PEMBANGUNAN INFRASTRUKTUR PERMUKIMAN KAB. PESISIR SELATAN</v>
          </cell>
          <cell r="D647">
            <v>0</v>
          </cell>
          <cell r="E647">
            <v>1732500</v>
          </cell>
          <cell r="F647">
            <v>1732500</v>
          </cell>
          <cell r="G647">
            <v>0</v>
          </cell>
          <cell r="H647">
            <v>0</v>
          </cell>
          <cell r="I647">
            <v>0</v>
          </cell>
          <cell r="J647">
            <v>0</v>
          </cell>
          <cell r="K647">
            <v>0</v>
          </cell>
          <cell r="R647">
            <v>0</v>
          </cell>
          <cell r="U647">
            <v>0</v>
          </cell>
          <cell r="W647">
            <v>0</v>
          </cell>
          <cell r="X647">
            <v>0</v>
          </cell>
          <cell r="AA647">
            <v>0</v>
          </cell>
          <cell r="AC647">
            <v>0</v>
          </cell>
          <cell r="AF647">
            <v>0</v>
          </cell>
          <cell r="AG647">
            <v>0</v>
          </cell>
          <cell r="AH647">
            <v>0</v>
          </cell>
          <cell r="AK647">
            <v>0</v>
          </cell>
          <cell r="AL647">
            <v>0</v>
          </cell>
          <cell r="AO647">
            <v>0</v>
          </cell>
          <cell r="AZ647">
            <v>2415</v>
          </cell>
          <cell r="BA647" t="str">
            <v>Pengaturan, Pembinaan, Pengawasan, dan Pelaksanaan Pengembangan Sistem Penyediaan Air Minum</v>
          </cell>
        </row>
        <row r="648">
          <cell r="B648">
            <v>5501691</v>
          </cell>
          <cell r="C648" t="str">
            <v>PEMBANGUNAN INFRASTRUKTUR PERMUKIMAN KAB. SOLOK</v>
          </cell>
          <cell r="D648">
            <v>0</v>
          </cell>
          <cell r="E648">
            <v>1540000</v>
          </cell>
          <cell r="F648">
            <v>1540000</v>
          </cell>
          <cell r="G648">
            <v>0</v>
          </cell>
          <cell r="H648">
            <v>0</v>
          </cell>
          <cell r="I648">
            <v>0</v>
          </cell>
          <cell r="J648">
            <v>0</v>
          </cell>
          <cell r="K648">
            <v>0</v>
          </cell>
          <cell r="R648">
            <v>0</v>
          </cell>
          <cell r="U648">
            <v>0</v>
          </cell>
          <cell r="W648">
            <v>0</v>
          </cell>
          <cell r="X648">
            <v>0</v>
          </cell>
          <cell r="AA648">
            <v>0</v>
          </cell>
          <cell r="AC648">
            <v>0</v>
          </cell>
          <cell r="AF648">
            <v>0</v>
          </cell>
          <cell r="AG648">
            <v>0</v>
          </cell>
          <cell r="AH648">
            <v>0</v>
          </cell>
          <cell r="AK648">
            <v>0</v>
          </cell>
          <cell r="AL648">
            <v>0</v>
          </cell>
          <cell r="AO648">
            <v>0</v>
          </cell>
          <cell r="AZ648">
            <v>2415</v>
          </cell>
          <cell r="BA648" t="str">
            <v>Pengaturan, Pembinaan, Pengawasan, dan Pelaksanaan Pengembangan Sistem Penyediaan Air Minum</v>
          </cell>
        </row>
        <row r="649">
          <cell r="B649">
            <v>5501705</v>
          </cell>
          <cell r="C649" t="str">
            <v>PEMBANGUNAN INFRASTRUKTUR PERMUKIMAN KAB. SAWAHLUNTO SIJUNJUNG</v>
          </cell>
          <cell r="D649">
            <v>0</v>
          </cell>
          <cell r="E649">
            <v>1347500</v>
          </cell>
          <cell r="F649">
            <v>1347500</v>
          </cell>
          <cell r="G649">
            <v>0</v>
          </cell>
          <cell r="H649">
            <v>0</v>
          </cell>
          <cell r="I649">
            <v>0</v>
          </cell>
          <cell r="J649">
            <v>0</v>
          </cell>
          <cell r="K649">
            <v>0</v>
          </cell>
          <cell r="R649">
            <v>0</v>
          </cell>
          <cell r="U649">
            <v>0</v>
          </cell>
          <cell r="W649">
            <v>0</v>
          </cell>
          <cell r="X649">
            <v>0</v>
          </cell>
          <cell r="AA649">
            <v>0</v>
          </cell>
          <cell r="AC649">
            <v>0</v>
          </cell>
          <cell r="AF649">
            <v>0</v>
          </cell>
          <cell r="AG649">
            <v>0</v>
          </cell>
          <cell r="AH649">
            <v>0</v>
          </cell>
          <cell r="AK649">
            <v>0</v>
          </cell>
          <cell r="AL649">
            <v>0</v>
          </cell>
          <cell r="AO649">
            <v>0</v>
          </cell>
          <cell r="AZ649">
            <v>2415</v>
          </cell>
          <cell r="BA649" t="str">
            <v>Pengaturan, Pembinaan, Pengawasan, dan Pelaksanaan Pengembangan Sistem Penyediaan Air Minum</v>
          </cell>
        </row>
        <row r="650">
          <cell r="B650">
            <v>5501711</v>
          </cell>
          <cell r="C650" t="str">
            <v>PEMBANGUNAN INFRASTRUKTUR PERMUKIMAN KAB. TANAH DATAR</v>
          </cell>
          <cell r="D650">
            <v>0</v>
          </cell>
          <cell r="E650">
            <v>2310000</v>
          </cell>
          <cell r="F650">
            <v>2310000</v>
          </cell>
          <cell r="G650">
            <v>0</v>
          </cell>
          <cell r="H650">
            <v>0</v>
          </cell>
          <cell r="I650">
            <v>0</v>
          </cell>
          <cell r="J650">
            <v>0</v>
          </cell>
          <cell r="K650">
            <v>0</v>
          </cell>
          <cell r="R650">
            <v>0</v>
          </cell>
          <cell r="U650">
            <v>0</v>
          </cell>
          <cell r="W650">
            <v>0</v>
          </cell>
          <cell r="X650">
            <v>0</v>
          </cell>
          <cell r="AA650">
            <v>0</v>
          </cell>
          <cell r="AC650">
            <v>0</v>
          </cell>
          <cell r="AF650">
            <v>0</v>
          </cell>
          <cell r="AG650">
            <v>0</v>
          </cell>
          <cell r="AH650">
            <v>0</v>
          </cell>
          <cell r="AK650">
            <v>0</v>
          </cell>
          <cell r="AL650">
            <v>0</v>
          </cell>
          <cell r="AO650">
            <v>0</v>
          </cell>
          <cell r="AZ650">
            <v>2415</v>
          </cell>
          <cell r="BA650" t="str">
            <v>Pengaturan, Pembinaan, Pengawasan, dan Pelaksanaan Pengembangan Sistem Penyediaan Air Minum</v>
          </cell>
        </row>
        <row r="651">
          <cell r="B651">
            <v>5501720</v>
          </cell>
          <cell r="C651" t="str">
            <v>PEMBANGUNAN INFRASTRUKTUR PERMUKIMAN KAB. PADANG PARIAMAN</v>
          </cell>
          <cell r="D651">
            <v>0</v>
          </cell>
          <cell r="E651">
            <v>1732500</v>
          </cell>
          <cell r="F651">
            <v>1732500</v>
          </cell>
          <cell r="G651">
            <v>0</v>
          </cell>
          <cell r="H651">
            <v>0</v>
          </cell>
          <cell r="I651">
            <v>0</v>
          </cell>
          <cell r="J651">
            <v>0</v>
          </cell>
          <cell r="K651">
            <v>0</v>
          </cell>
          <cell r="R651">
            <v>0</v>
          </cell>
          <cell r="U651">
            <v>0</v>
          </cell>
          <cell r="W651">
            <v>0</v>
          </cell>
          <cell r="X651">
            <v>0</v>
          </cell>
          <cell r="AA651">
            <v>0</v>
          </cell>
          <cell r="AC651">
            <v>0</v>
          </cell>
          <cell r="AF651">
            <v>0</v>
          </cell>
          <cell r="AG651">
            <v>0</v>
          </cell>
          <cell r="AH651">
            <v>0</v>
          </cell>
          <cell r="AK651">
            <v>0</v>
          </cell>
          <cell r="AL651">
            <v>0</v>
          </cell>
          <cell r="AO651">
            <v>0</v>
          </cell>
          <cell r="AZ651">
            <v>2415</v>
          </cell>
          <cell r="BA651" t="str">
            <v>Pengaturan, Pembinaan, Pengawasan, dan Pelaksanaan Pengembangan Sistem Penyediaan Air Minum</v>
          </cell>
        </row>
        <row r="652">
          <cell r="B652">
            <v>5501736</v>
          </cell>
          <cell r="C652" t="str">
            <v>PEMBANGUNAN INFRASTRUKTUR PERMUKIMAN KAB. AGAM</v>
          </cell>
          <cell r="D652">
            <v>0</v>
          </cell>
          <cell r="E652">
            <v>2502500</v>
          </cell>
          <cell r="F652">
            <v>2502500</v>
          </cell>
          <cell r="G652">
            <v>0</v>
          </cell>
          <cell r="H652">
            <v>0</v>
          </cell>
          <cell r="I652">
            <v>0</v>
          </cell>
          <cell r="J652">
            <v>0</v>
          </cell>
          <cell r="K652">
            <v>0</v>
          </cell>
          <cell r="R652">
            <v>0</v>
          </cell>
          <cell r="U652">
            <v>0</v>
          </cell>
          <cell r="W652">
            <v>0</v>
          </cell>
          <cell r="X652">
            <v>0</v>
          </cell>
          <cell r="AA652">
            <v>0</v>
          </cell>
          <cell r="AC652">
            <v>0</v>
          </cell>
          <cell r="AF652">
            <v>0</v>
          </cell>
          <cell r="AG652">
            <v>0</v>
          </cell>
          <cell r="AH652">
            <v>0</v>
          </cell>
          <cell r="AK652">
            <v>0</v>
          </cell>
          <cell r="AL652">
            <v>0</v>
          </cell>
          <cell r="AO652">
            <v>0</v>
          </cell>
          <cell r="AZ652">
            <v>2415</v>
          </cell>
          <cell r="BA652" t="str">
            <v>Pengaturan, Pembinaan, Pengawasan, dan Pelaksanaan Pengembangan Sistem Penyediaan Air Minum</v>
          </cell>
        </row>
        <row r="653">
          <cell r="B653">
            <v>5501742</v>
          </cell>
          <cell r="C653" t="str">
            <v>PEMBANGUNAN INFRASTRUKTUR PERMUKIMAN KAB. LIMA PULUH KOTO</v>
          </cell>
          <cell r="D653">
            <v>0</v>
          </cell>
          <cell r="E653">
            <v>1925000</v>
          </cell>
          <cell r="F653">
            <v>1925000</v>
          </cell>
          <cell r="G653">
            <v>0</v>
          </cell>
          <cell r="H653">
            <v>0</v>
          </cell>
          <cell r="I653">
            <v>0</v>
          </cell>
          <cell r="J653">
            <v>0</v>
          </cell>
          <cell r="K653">
            <v>0</v>
          </cell>
          <cell r="R653">
            <v>0</v>
          </cell>
          <cell r="U653">
            <v>0</v>
          </cell>
          <cell r="W653">
            <v>0</v>
          </cell>
          <cell r="X653">
            <v>0</v>
          </cell>
          <cell r="AA653">
            <v>0</v>
          </cell>
          <cell r="AC653">
            <v>0</v>
          </cell>
          <cell r="AF653">
            <v>0</v>
          </cell>
          <cell r="AG653">
            <v>0</v>
          </cell>
          <cell r="AH653">
            <v>0</v>
          </cell>
          <cell r="AK653">
            <v>0</v>
          </cell>
          <cell r="AL653">
            <v>0</v>
          </cell>
          <cell r="AO653">
            <v>0</v>
          </cell>
          <cell r="AZ653">
            <v>2415</v>
          </cell>
          <cell r="BA653" t="str">
            <v>Pengaturan, Pembinaan, Pengawasan, dan Pelaksanaan Pengembangan Sistem Penyediaan Air Minum</v>
          </cell>
        </row>
        <row r="654">
          <cell r="B654">
            <v>5501751</v>
          </cell>
          <cell r="C654" t="str">
            <v>PEMBANGUNAN INFRASTRUKTUR PERMUKIMAN KAB. PASAMAN</v>
          </cell>
          <cell r="D654">
            <v>0</v>
          </cell>
          <cell r="E654">
            <v>2310000</v>
          </cell>
          <cell r="F654">
            <v>2310000</v>
          </cell>
          <cell r="G654">
            <v>0</v>
          </cell>
          <cell r="H654">
            <v>0</v>
          </cell>
          <cell r="I654">
            <v>0</v>
          </cell>
          <cell r="J654">
            <v>0</v>
          </cell>
          <cell r="K654">
            <v>0</v>
          </cell>
          <cell r="R654">
            <v>0</v>
          </cell>
          <cell r="U654">
            <v>0</v>
          </cell>
          <cell r="W654">
            <v>0</v>
          </cell>
          <cell r="X654">
            <v>0</v>
          </cell>
          <cell r="AA654">
            <v>0</v>
          </cell>
          <cell r="AC654">
            <v>0</v>
          </cell>
          <cell r="AF654">
            <v>0</v>
          </cell>
          <cell r="AG654">
            <v>0</v>
          </cell>
          <cell r="AH654">
            <v>0</v>
          </cell>
          <cell r="AK654">
            <v>0</v>
          </cell>
          <cell r="AL654">
            <v>0</v>
          </cell>
          <cell r="AO654">
            <v>0</v>
          </cell>
          <cell r="AZ654">
            <v>2415</v>
          </cell>
          <cell r="BA654" t="str">
            <v>Pengaturan, Pembinaan, Pengawasan, dan Pelaksanaan Pengembangan Sistem Penyediaan Air Minum</v>
          </cell>
        </row>
        <row r="655">
          <cell r="B655">
            <v>5501767</v>
          </cell>
          <cell r="C655" t="str">
            <v>PEMBANGUNAN INFRASTRUKTUR PERMUKIMAN KAB. SOLOK SELATAN</v>
          </cell>
          <cell r="D655">
            <v>0</v>
          </cell>
          <cell r="E655">
            <v>2310000</v>
          </cell>
          <cell r="F655">
            <v>2310000</v>
          </cell>
          <cell r="G655">
            <v>0</v>
          </cell>
          <cell r="H655">
            <v>0</v>
          </cell>
          <cell r="I655">
            <v>0</v>
          </cell>
          <cell r="J655">
            <v>0</v>
          </cell>
          <cell r="K655">
            <v>0</v>
          </cell>
          <cell r="R655">
            <v>0</v>
          </cell>
          <cell r="U655">
            <v>0</v>
          </cell>
          <cell r="W655">
            <v>0</v>
          </cell>
          <cell r="X655">
            <v>0</v>
          </cell>
          <cell r="AA655">
            <v>0</v>
          </cell>
          <cell r="AC655">
            <v>0</v>
          </cell>
          <cell r="AF655">
            <v>0</v>
          </cell>
          <cell r="AG655">
            <v>0</v>
          </cell>
          <cell r="AH655">
            <v>0</v>
          </cell>
          <cell r="AK655">
            <v>0</v>
          </cell>
          <cell r="AL655">
            <v>0</v>
          </cell>
          <cell r="AO655">
            <v>0</v>
          </cell>
          <cell r="AZ655">
            <v>2415</v>
          </cell>
          <cell r="BA655" t="str">
            <v>Pengaturan, Pembinaan, Pengawasan, dan Pelaksanaan Pengembangan Sistem Penyediaan Air Minum</v>
          </cell>
        </row>
        <row r="656">
          <cell r="B656">
            <v>5501773</v>
          </cell>
          <cell r="C656" t="str">
            <v>PEMBANGUNAN INFRASTRUKTUR PERMUKIMAN KAB. DHARMASRAYA</v>
          </cell>
          <cell r="D656">
            <v>0</v>
          </cell>
          <cell r="E656">
            <v>1925000</v>
          </cell>
          <cell r="F656">
            <v>1925000</v>
          </cell>
          <cell r="G656">
            <v>0</v>
          </cell>
          <cell r="H656">
            <v>0</v>
          </cell>
          <cell r="I656">
            <v>0</v>
          </cell>
          <cell r="J656">
            <v>0</v>
          </cell>
          <cell r="K656">
            <v>0</v>
          </cell>
          <cell r="R656">
            <v>0</v>
          </cell>
          <cell r="U656">
            <v>0</v>
          </cell>
          <cell r="W656">
            <v>0</v>
          </cell>
          <cell r="X656">
            <v>0</v>
          </cell>
          <cell r="AA656">
            <v>0</v>
          </cell>
          <cell r="AC656">
            <v>0</v>
          </cell>
          <cell r="AF656">
            <v>0</v>
          </cell>
          <cell r="AG656">
            <v>0</v>
          </cell>
          <cell r="AH656">
            <v>0</v>
          </cell>
          <cell r="AK656">
            <v>0</v>
          </cell>
          <cell r="AL656">
            <v>0</v>
          </cell>
          <cell r="AO656">
            <v>0</v>
          </cell>
          <cell r="AZ656">
            <v>2415</v>
          </cell>
          <cell r="BA656" t="str">
            <v>Pengaturan, Pembinaan, Pengawasan, dan Pelaksanaan Pengembangan Sistem Penyediaan Air Minum</v>
          </cell>
        </row>
        <row r="657">
          <cell r="B657">
            <v>5501782</v>
          </cell>
          <cell r="C657" t="str">
            <v>PEMBANGUNAN INFRASTRUKTUR PERMUKIMAN KAB. PASAMAN BARAT</v>
          </cell>
          <cell r="D657">
            <v>0</v>
          </cell>
          <cell r="E657">
            <v>1925000</v>
          </cell>
          <cell r="F657">
            <v>1925000</v>
          </cell>
          <cell r="G657">
            <v>0</v>
          </cell>
          <cell r="H657">
            <v>0</v>
          </cell>
          <cell r="I657">
            <v>0</v>
          </cell>
          <cell r="J657">
            <v>0</v>
          </cell>
          <cell r="K657">
            <v>0</v>
          </cell>
          <cell r="R657">
            <v>0</v>
          </cell>
          <cell r="U657">
            <v>0</v>
          </cell>
          <cell r="W657">
            <v>0</v>
          </cell>
          <cell r="X657">
            <v>0</v>
          </cell>
          <cell r="AA657">
            <v>0</v>
          </cell>
          <cell r="AC657">
            <v>0</v>
          </cell>
          <cell r="AF657">
            <v>0</v>
          </cell>
          <cell r="AG657">
            <v>0</v>
          </cell>
          <cell r="AH657">
            <v>0</v>
          </cell>
          <cell r="AK657">
            <v>0</v>
          </cell>
          <cell r="AL657">
            <v>0</v>
          </cell>
          <cell r="AO657">
            <v>0</v>
          </cell>
          <cell r="AZ657">
            <v>2415</v>
          </cell>
          <cell r="BA657" t="str">
            <v>Pengaturan, Pembinaan, Pengawasan, dan Pelaksanaan Pengembangan Sistem Penyediaan Air Minum</v>
          </cell>
        </row>
        <row r="658">
          <cell r="B658">
            <v>5501818</v>
          </cell>
          <cell r="C658" t="str">
            <v>PEMBANGUNAN INFRASTRUKTUR PERMUKIMAN KOTA SAWAH LUNTO</v>
          </cell>
          <cell r="D658">
            <v>0</v>
          </cell>
          <cell r="E658">
            <v>1540000</v>
          </cell>
          <cell r="F658">
            <v>1540000</v>
          </cell>
          <cell r="G658">
            <v>0</v>
          </cell>
          <cell r="H658">
            <v>0</v>
          </cell>
          <cell r="I658">
            <v>0</v>
          </cell>
          <cell r="J658">
            <v>0</v>
          </cell>
          <cell r="K658">
            <v>0</v>
          </cell>
          <cell r="R658">
            <v>0</v>
          </cell>
          <cell r="U658">
            <v>0</v>
          </cell>
          <cell r="W658">
            <v>0</v>
          </cell>
          <cell r="X658">
            <v>0</v>
          </cell>
          <cell r="AA658">
            <v>0</v>
          </cell>
          <cell r="AC658">
            <v>0</v>
          </cell>
          <cell r="AF658">
            <v>0</v>
          </cell>
          <cell r="AG658">
            <v>0</v>
          </cell>
          <cell r="AH658">
            <v>0</v>
          </cell>
          <cell r="AK658">
            <v>0</v>
          </cell>
          <cell r="AL658">
            <v>0</v>
          </cell>
          <cell r="AO658">
            <v>0</v>
          </cell>
          <cell r="AZ658">
            <v>2415</v>
          </cell>
          <cell r="BA658" t="str">
            <v>Pengaturan, Pembinaan, Pengawasan, dan Pelaksanaan Pengembangan Sistem Penyediaan Air Minum</v>
          </cell>
        </row>
        <row r="659">
          <cell r="B659">
            <v>5501849</v>
          </cell>
          <cell r="C659" t="str">
            <v>PEMBANGUNAN INFRASTRUKTUR PERMUKIMAN KOTA PAYAKUMBUH</v>
          </cell>
          <cell r="D659">
            <v>0</v>
          </cell>
          <cell r="E659">
            <v>1540000</v>
          </cell>
          <cell r="F659">
            <v>1540000</v>
          </cell>
          <cell r="G659">
            <v>0</v>
          </cell>
          <cell r="H659">
            <v>0</v>
          </cell>
          <cell r="I659">
            <v>0</v>
          </cell>
          <cell r="J659">
            <v>0</v>
          </cell>
          <cell r="K659">
            <v>0</v>
          </cell>
          <cell r="R659">
            <v>0</v>
          </cell>
          <cell r="U659">
            <v>0</v>
          </cell>
          <cell r="W659">
            <v>0</v>
          </cell>
          <cell r="X659">
            <v>0</v>
          </cell>
          <cell r="AA659">
            <v>0</v>
          </cell>
          <cell r="AC659">
            <v>0</v>
          </cell>
          <cell r="AF659">
            <v>0</v>
          </cell>
          <cell r="AG659">
            <v>0</v>
          </cell>
          <cell r="AH659">
            <v>0</v>
          </cell>
          <cell r="AK659">
            <v>0</v>
          </cell>
          <cell r="AL659">
            <v>0</v>
          </cell>
          <cell r="AO659">
            <v>0</v>
          </cell>
          <cell r="AZ659">
            <v>2415</v>
          </cell>
          <cell r="BA659" t="str">
            <v>Pengaturan, Pembinaan, Pengawasan, dan Pelaksanaan Pengembangan Sistem Penyediaan Air Minum</v>
          </cell>
        </row>
        <row r="660">
          <cell r="B660">
            <v>5501855</v>
          </cell>
          <cell r="C660" t="str">
            <v>PEMBANGUNAN INFRASTRUKTUR PERMUKIMAN KOTA PARIAMAN</v>
          </cell>
          <cell r="D660">
            <v>0</v>
          </cell>
          <cell r="E660">
            <v>1925000</v>
          </cell>
          <cell r="F660">
            <v>1925000</v>
          </cell>
          <cell r="G660">
            <v>0</v>
          </cell>
          <cell r="H660">
            <v>0</v>
          </cell>
          <cell r="I660">
            <v>0</v>
          </cell>
          <cell r="J660">
            <v>0</v>
          </cell>
          <cell r="K660">
            <v>0</v>
          </cell>
          <cell r="R660">
            <v>0</v>
          </cell>
          <cell r="U660">
            <v>0</v>
          </cell>
          <cell r="W660">
            <v>0</v>
          </cell>
          <cell r="X660">
            <v>0</v>
          </cell>
          <cell r="AA660">
            <v>0</v>
          </cell>
          <cell r="AC660">
            <v>0</v>
          </cell>
          <cell r="AF660">
            <v>0</v>
          </cell>
          <cell r="AG660">
            <v>0</v>
          </cell>
          <cell r="AH660">
            <v>0</v>
          </cell>
          <cell r="AK660">
            <v>0</v>
          </cell>
          <cell r="AL660">
            <v>0</v>
          </cell>
          <cell r="AO660">
            <v>0</v>
          </cell>
          <cell r="AZ660">
            <v>2415</v>
          </cell>
          <cell r="BA660" t="str">
            <v>Pengaturan, Pembinaan, Pengawasan, dan Pelaksanaan Pengembangan Sistem Penyediaan Air Minum</v>
          </cell>
        </row>
        <row r="661">
          <cell r="B661">
            <v>5501861</v>
          </cell>
          <cell r="C661" t="str">
            <v>PEMBANGUNAN INFRASTRUKTUR PERMUKIMAN KAB. KUANTAN SINGIGI</v>
          </cell>
          <cell r="D661">
            <v>0</v>
          </cell>
          <cell r="E661">
            <v>2310000</v>
          </cell>
          <cell r="F661">
            <v>2310000</v>
          </cell>
          <cell r="G661">
            <v>0</v>
          </cell>
          <cell r="H661">
            <v>0</v>
          </cell>
          <cell r="I661">
            <v>0</v>
          </cell>
          <cell r="J661">
            <v>0</v>
          </cell>
          <cell r="K661">
            <v>0</v>
          </cell>
          <cell r="R661">
            <v>0</v>
          </cell>
          <cell r="U661">
            <v>0</v>
          </cell>
          <cell r="W661">
            <v>0</v>
          </cell>
          <cell r="X661">
            <v>0</v>
          </cell>
          <cell r="AA661">
            <v>0</v>
          </cell>
          <cell r="AC661">
            <v>0</v>
          </cell>
          <cell r="AF661">
            <v>0</v>
          </cell>
          <cell r="AG661">
            <v>0</v>
          </cell>
          <cell r="AH661">
            <v>0</v>
          </cell>
          <cell r="AK661">
            <v>0</v>
          </cell>
          <cell r="AL661">
            <v>0</v>
          </cell>
          <cell r="AO661">
            <v>0</v>
          </cell>
          <cell r="AZ661">
            <v>2415</v>
          </cell>
          <cell r="BA661" t="str">
            <v>Pengaturan, Pembinaan, Pengawasan, dan Pelaksanaan Pengembangan Sistem Penyediaan Air Minum</v>
          </cell>
        </row>
        <row r="662">
          <cell r="B662">
            <v>5501870</v>
          </cell>
          <cell r="C662" t="str">
            <v>PEMBANGUNAN INFRASTRUKTUR PERMUKIMAN KAB. INDRAGIRI HULU</v>
          </cell>
          <cell r="D662">
            <v>0</v>
          </cell>
          <cell r="E662">
            <v>2117500</v>
          </cell>
          <cell r="F662">
            <v>2117500</v>
          </cell>
          <cell r="G662">
            <v>0</v>
          </cell>
          <cell r="H662">
            <v>0</v>
          </cell>
          <cell r="I662">
            <v>0</v>
          </cell>
          <cell r="J662">
            <v>0</v>
          </cell>
          <cell r="K662">
            <v>0</v>
          </cell>
          <cell r="R662">
            <v>0</v>
          </cell>
          <cell r="U662">
            <v>0</v>
          </cell>
          <cell r="W662">
            <v>0</v>
          </cell>
          <cell r="X662">
            <v>0</v>
          </cell>
          <cell r="AA662">
            <v>0</v>
          </cell>
          <cell r="AC662">
            <v>0</v>
          </cell>
          <cell r="AF662">
            <v>0</v>
          </cell>
          <cell r="AG662">
            <v>0</v>
          </cell>
          <cell r="AH662">
            <v>0</v>
          </cell>
          <cell r="AK662">
            <v>0</v>
          </cell>
          <cell r="AL662">
            <v>0</v>
          </cell>
          <cell r="AO662">
            <v>0</v>
          </cell>
          <cell r="AZ662">
            <v>2415</v>
          </cell>
          <cell r="BA662" t="str">
            <v>Pengaturan, Pembinaan, Pengawasan, dan Pelaksanaan Pengembangan Sistem Penyediaan Air Minum</v>
          </cell>
        </row>
        <row r="663">
          <cell r="B663">
            <v>5501886</v>
          </cell>
          <cell r="C663" t="str">
            <v>PEMBANGUNAN INFRASTRUKTUR PERMUKIMAN KABUPATEN INDRAGIRI HILIR</v>
          </cell>
          <cell r="D663">
            <v>0</v>
          </cell>
          <cell r="E663">
            <v>2502500</v>
          </cell>
          <cell r="F663">
            <v>2502500</v>
          </cell>
          <cell r="G663">
            <v>0</v>
          </cell>
          <cell r="H663">
            <v>0</v>
          </cell>
          <cell r="I663">
            <v>0</v>
          </cell>
          <cell r="J663">
            <v>0</v>
          </cell>
          <cell r="K663">
            <v>0</v>
          </cell>
          <cell r="R663">
            <v>0</v>
          </cell>
          <cell r="U663">
            <v>0</v>
          </cell>
          <cell r="W663">
            <v>0</v>
          </cell>
          <cell r="X663">
            <v>0</v>
          </cell>
          <cell r="AA663">
            <v>0</v>
          </cell>
          <cell r="AC663">
            <v>0</v>
          </cell>
          <cell r="AF663">
            <v>0</v>
          </cell>
          <cell r="AG663">
            <v>0</v>
          </cell>
          <cell r="AH663">
            <v>0</v>
          </cell>
          <cell r="AK663">
            <v>0</v>
          </cell>
          <cell r="AL663">
            <v>0</v>
          </cell>
          <cell r="AO663">
            <v>0</v>
          </cell>
          <cell r="AZ663">
            <v>2415</v>
          </cell>
          <cell r="BA663" t="str">
            <v>Pengaturan, Pembinaan, Pengawasan, dan Pelaksanaan Pengembangan Sistem Penyediaan Air Minum</v>
          </cell>
        </row>
        <row r="664">
          <cell r="B664">
            <v>5501912</v>
          </cell>
          <cell r="C664" t="str">
            <v>PEMBANGUNAN INFRASTRUKTUR PERMUKIMAN KAB. KAMPAR</v>
          </cell>
          <cell r="D664">
            <v>0</v>
          </cell>
          <cell r="E664">
            <v>2695000</v>
          </cell>
          <cell r="F664">
            <v>2695000</v>
          </cell>
          <cell r="G664">
            <v>0</v>
          </cell>
          <cell r="H664">
            <v>0</v>
          </cell>
          <cell r="I664">
            <v>0</v>
          </cell>
          <cell r="J664">
            <v>0</v>
          </cell>
          <cell r="K664">
            <v>0</v>
          </cell>
          <cell r="R664">
            <v>0</v>
          </cell>
          <cell r="U664">
            <v>0</v>
          </cell>
          <cell r="W664">
            <v>0</v>
          </cell>
          <cell r="X664">
            <v>0</v>
          </cell>
          <cell r="AA664">
            <v>0</v>
          </cell>
          <cell r="AC664">
            <v>0</v>
          </cell>
          <cell r="AF664">
            <v>0</v>
          </cell>
          <cell r="AG664">
            <v>0</v>
          </cell>
          <cell r="AH664">
            <v>0</v>
          </cell>
          <cell r="AK664">
            <v>0</v>
          </cell>
          <cell r="AL664">
            <v>0</v>
          </cell>
          <cell r="AO664">
            <v>0</v>
          </cell>
          <cell r="AZ664">
            <v>2415</v>
          </cell>
          <cell r="BA664" t="str">
            <v>Pengaturan, Pembinaan, Pengawasan, dan Pelaksanaan Pengembangan Sistem Penyediaan Air Minum</v>
          </cell>
        </row>
        <row r="665">
          <cell r="B665">
            <v>5501921</v>
          </cell>
          <cell r="C665" t="str">
            <v>PEMBANGUNAN INFRASTRUKTUR PERMUKIMAN KAB. ROKAN HULU</v>
          </cell>
          <cell r="D665">
            <v>0</v>
          </cell>
          <cell r="E665">
            <v>2310000</v>
          </cell>
          <cell r="F665">
            <v>2310000</v>
          </cell>
          <cell r="G665">
            <v>0</v>
          </cell>
          <cell r="H665">
            <v>0</v>
          </cell>
          <cell r="I665">
            <v>0</v>
          </cell>
          <cell r="J665">
            <v>0</v>
          </cell>
          <cell r="K665">
            <v>0</v>
          </cell>
          <cell r="R665">
            <v>0</v>
          </cell>
          <cell r="U665">
            <v>0</v>
          </cell>
          <cell r="W665">
            <v>0</v>
          </cell>
          <cell r="X665">
            <v>0</v>
          </cell>
          <cell r="AA665">
            <v>0</v>
          </cell>
          <cell r="AC665">
            <v>0</v>
          </cell>
          <cell r="AF665">
            <v>0</v>
          </cell>
          <cell r="AG665">
            <v>0</v>
          </cell>
          <cell r="AH665">
            <v>0</v>
          </cell>
          <cell r="AK665">
            <v>0</v>
          </cell>
          <cell r="AL665">
            <v>0</v>
          </cell>
          <cell r="AO665">
            <v>0</v>
          </cell>
          <cell r="AZ665">
            <v>2415</v>
          </cell>
          <cell r="BA665" t="str">
            <v>Pengaturan, Pembinaan, Pengawasan, dan Pelaksanaan Pengembangan Sistem Penyediaan Air Minum</v>
          </cell>
        </row>
        <row r="666">
          <cell r="B666">
            <v>5501937</v>
          </cell>
          <cell r="C666" t="str">
            <v>PIP KAB. BENGKALIS</v>
          </cell>
          <cell r="D666">
            <v>0</v>
          </cell>
          <cell r="E666">
            <v>2310000</v>
          </cell>
          <cell r="F666">
            <v>2310000</v>
          </cell>
          <cell r="G666">
            <v>0</v>
          </cell>
          <cell r="H666">
            <v>0</v>
          </cell>
          <cell r="I666">
            <v>0</v>
          </cell>
          <cell r="J666">
            <v>0</v>
          </cell>
          <cell r="K666">
            <v>0</v>
          </cell>
          <cell r="R666">
            <v>0</v>
          </cell>
          <cell r="U666">
            <v>0</v>
          </cell>
          <cell r="W666">
            <v>0</v>
          </cell>
          <cell r="X666">
            <v>0</v>
          </cell>
          <cell r="AA666">
            <v>0</v>
          </cell>
          <cell r="AC666">
            <v>0</v>
          </cell>
          <cell r="AF666">
            <v>0</v>
          </cell>
          <cell r="AG666">
            <v>0</v>
          </cell>
          <cell r="AH666">
            <v>0</v>
          </cell>
          <cell r="AK666">
            <v>0</v>
          </cell>
          <cell r="AL666">
            <v>0</v>
          </cell>
          <cell r="AO666">
            <v>0</v>
          </cell>
          <cell r="AZ666">
            <v>2415</v>
          </cell>
          <cell r="BA666" t="str">
            <v>Pengaturan, Pembinaan, Pengawasan, dan Pelaksanaan Pengembangan Sistem Penyediaan Air Minum</v>
          </cell>
        </row>
        <row r="667">
          <cell r="B667">
            <v>5502087</v>
          </cell>
          <cell r="C667" t="str">
            <v>PEMBANGUNAN INFRASTRUKTUR PERMUKIMAN KAB. OGAN KOMERING ILIR</v>
          </cell>
          <cell r="D667">
            <v>0</v>
          </cell>
          <cell r="E667">
            <v>2117500</v>
          </cell>
          <cell r="F667">
            <v>2117500</v>
          </cell>
          <cell r="G667">
            <v>0</v>
          </cell>
          <cell r="H667">
            <v>0</v>
          </cell>
          <cell r="I667">
            <v>0</v>
          </cell>
          <cell r="J667">
            <v>0</v>
          </cell>
          <cell r="K667">
            <v>0</v>
          </cell>
          <cell r="R667">
            <v>0</v>
          </cell>
          <cell r="U667">
            <v>0</v>
          </cell>
          <cell r="W667">
            <v>0</v>
          </cell>
          <cell r="X667">
            <v>0</v>
          </cell>
          <cell r="AA667">
            <v>0</v>
          </cell>
          <cell r="AC667">
            <v>0</v>
          </cell>
          <cell r="AF667">
            <v>0</v>
          </cell>
          <cell r="AG667">
            <v>0</v>
          </cell>
          <cell r="AH667">
            <v>0</v>
          </cell>
          <cell r="AK667">
            <v>0</v>
          </cell>
          <cell r="AL667">
            <v>0</v>
          </cell>
          <cell r="AO667">
            <v>0</v>
          </cell>
          <cell r="AZ667">
            <v>2415</v>
          </cell>
          <cell r="BA667" t="str">
            <v>Pengaturan, Pembinaan, Pengawasan, dan Pelaksanaan Pengembangan Sistem Penyediaan Air Minum</v>
          </cell>
        </row>
        <row r="668">
          <cell r="B668">
            <v>5502093</v>
          </cell>
          <cell r="C668" t="str">
            <v>PEMBANGUNAN INFRASTRUKTUR PERMUKIMAN KAB. MUARA ENIM</v>
          </cell>
          <cell r="D668">
            <v>0</v>
          </cell>
          <cell r="E668">
            <v>2117500</v>
          </cell>
          <cell r="F668">
            <v>2117500</v>
          </cell>
          <cell r="G668">
            <v>0</v>
          </cell>
          <cell r="H668">
            <v>0</v>
          </cell>
          <cell r="I668">
            <v>0</v>
          </cell>
          <cell r="J668">
            <v>0</v>
          </cell>
          <cell r="K668">
            <v>0</v>
          </cell>
          <cell r="R668">
            <v>0</v>
          </cell>
          <cell r="U668">
            <v>0</v>
          </cell>
          <cell r="W668">
            <v>0</v>
          </cell>
          <cell r="X668">
            <v>0</v>
          </cell>
          <cell r="AA668">
            <v>0</v>
          </cell>
          <cell r="AC668">
            <v>0</v>
          </cell>
          <cell r="AF668">
            <v>0</v>
          </cell>
          <cell r="AG668">
            <v>0</v>
          </cell>
          <cell r="AH668">
            <v>0</v>
          </cell>
          <cell r="AK668">
            <v>0</v>
          </cell>
          <cell r="AL668">
            <v>0</v>
          </cell>
          <cell r="AO668">
            <v>0</v>
          </cell>
          <cell r="AZ668">
            <v>2415</v>
          </cell>
          <cell r="BA668" t="str">
            <v>Pengaturan, Pembinaan, Pengawasan, dan Pelaksanaan Pengembangan Sistem Penyediaan Air Minum</v>
          </cell>
        </row>
        <row r="669">
          <cell r="B669">
            <v>5502107</v>
          </cell>
          <cell r="C669" t="str">
            <v>PEMBANGUNAN INFRASTRUKTUR PERMUKIMAN KAB. LAHAT</v>
          </cell>
          <cell r="D669">
            <v>0</v>
          </cell>
          <cell r="E669">
            <v>2117500</v>
          </cell>
          <cell r="F669">
            <v>2117500</v>
          </cell>
          <cell r="G669">
            <v>0</v>
          </cell>
          <cell r="H669">
            <v>0</v>
          </cell>
          <cell r="I669">
            <v>0</v>
          </cell>
          <cell r="J669">
            <v>0</v>
          </cell>
          <cell r="K669">
            <v>0</v>
          </cell>
          <cell r="R669">
            <v>0</v>
          </cell>
          <cell r="U669">
            <v>0</v>
          </cell>
          <cell r="W669">
            <v>0</v>
          </cell>
          <cell r="X669">
            <v>0</v>
          </cell>
          <cell r="AA669">
            <v>0</v>
          </cell>
          <cell r="AC669">
            <v>0</v>
          </cell>
          <cell r="AF669">
            <v>0</v>
          </cell>
          <cell r="AG669">
            <v>0</v>
          </cell>
          <cell r="AH669">
            <v>0</v>
          </cell>
          <cell r="AK669">
            <v>0</v>
          </cell>
          <cell r="AL669">
            <v>0</v>
          </cell>
          <cell r="AO669">
            <v>0</v>
          </cell>
          <cell r="AZ669">
            <v>2415</v>
          </cell>
          <cell r="BA669" t="str">
            <v>Pengaturan, Pembinaan, Pengawasan, dan Pelaksanaan Pengembangan Sistem Penyediaan Air Minum</v>
          </cell>
        </row>
        <row r="670">
          <cell r="B670">
            <v>5502113</v>
          </cell>
          <cell r="C670" t="str">
            <v>PEMBANGUNAN INFRASTRUKTUR PERMUKIMAN KABUPATEN MUSI RAWAS</v>
          </cell>
          <cell r="D670">
            <v>0</v>
          </cell>
          <cell r="E670">
            <v>2502500</v>
          </cell>
          <cell r="F670">
            <v>2502500</v>
          </cell>
          <cell r="G670">
            <v>0</v>
          </cell>
          <cell r="H670">
            <v>0</v>
          </cell>
          <cell r="I670">
            <v>0</v>
          </cell>
          <cell r="J670">
            <v>0</v>
          </cell>
          <cell r="K670">
            <v>0</v>
          </cell>
          <cell r="R670">
            <v>0</v>
          </cell>
          <cell r="U670">
            <v>0</v>
          </cell>
          <cell r="W670">
            <v>0</v>
          </cell>
          <cell r="X670">
            <v>0</v>
          </cell>
          <cell r="AA670">
            <v>0</v>
          </cell>
          <cell r="AC670">
            <v>0</v>
          </cell>
          <cell r="AF670">
            <v>0</v>
          </cell>
          <cell r="AG670">
            <v>0</v>
          </cell>
          <cell r="AH670">
            <v>0</v>
          </cell>
          <cell r="AK670">
            <v>0</v>
          </cell>
          <cell r="AL670">
            <v>0</v>
          </cell>
          <cell r="AO670">
            <v>0</v>
          </cell>
          <cell r="AZ670">
            <v>2415</v>
          </cell>
          <cell r="BA670" t="str">
            <v>Pengaturan, Pembinaan, Pengawasan, dan Pelaksanaan Pengembangan Sistem Penyediaan Air Minum</v>
          </cell>
        </row>
        <row r="671">
          <cell r="B671">
            <v>5502122</v>
          </cell>
          <cell r="C671" t="str">
            <v>PEMBANGUNAN INFRASTRUKTUR PERMUKIMAN KAB. MUSI BANYU ASIN</v>
          </cell>
          <cell r="D671">
            <v>0</v>
          </cell>
          <cell r="E671">
            <v>2310000</v>
          </cell>
          <cell r="F671">
            <v>2310000</v>
          </cell>
          <cell r="G671">
            <v>0</v>
          </cell>
          <cell r="H671">
            <v>0</v>
          </cell>
          <cell r="I671">
            <v>0</v>
          </cell>
          <cell r="J671">
            <v>0</v>
          </cell>
          <cell r="K671">
            <v>0</v>
          </cell>
          <cell r="R671">
            <v>0</v>
          </cell>
          <cell r="U671">
            <v>0</v>
          </cell>
          <cell r="W671">
            <v>0</v>
          </cell>
          <cell r="X671">
            <v>0</v>
          </cell>
          <cell r="AA671">
            <v>0</v>
          </cell>
          <cell r="AC671">
            <v>0</v>
          </cell>
          <cell r="AF671">
            <v>0</v>
          </cell>
          <cell r="AG671">
            <v>0</v>
          </cell>
          <cell r="AH671">
            <v>0</v>
          </cell>
          <cell r="AK671">
            <v>0</v>
          </cell>
          <cell r="AL671">
            <v>0</v>
          </cell>
          <cell r="AO671">
            <v>0</v>
          </cell>
          <cell r="AZ671">
            <v>2415</v>
          </cell>
          <cell r="BA671" t="str">
            <v>Pengaturan, Pembinaan, Pengawasan, dan Pelaksanaan Pengembangan Sistem Penyediaan Air Minum</v>
          </cell>
        </row>
        <row r="672">
          <cell r="B672">
            <v>5502144</v>
          </cell>
          <cell r="C672" t="str">
            <v>PEMBANGUNAN INFRASTRUKTUR PERMUKIMAN KAB. OKU SELATAN</v>
          </cell>
          <cell r="D672">
            <v>0</v>
          </cell>
          <cell r="E672">
            <v>2117500</v>
          </cell>
          <cell r="F672">
            <v>2117500</v>
          </cell>
          <cell r="G672">
            <v>0</v>
          </cell>
          <cell r="H672">
            <v>0</v>
          </cell>
          <cell r="I672">
            <v>0</v>
          </cell>
          <cell r="J672">
            <v>0</v>
          </cell>
          <cell r="K672">
            <v>0</v>
          </cell>
          <cell r="R672">
            <v>0</v>
          </cell>
          <cell r="U672">
            <v>0</v>
          </cell>
          <cell r="W672">
            <v>0</v>
          </cell>
          <cell r="X672">
            <v>0</v>
          </cell>
          <cell r="AA672">
            <v>0</v>
          </cell>
          <cell r="AC672">
            <v>0</v>
          </cell>
          <cell r="AF672">
            <v>0</v>
          </cell>
          <cell r="AG672">
            <v>0</v>
          </cell>
          <cell r="AH672">
            <v>0</v>
          </cell>
          <cell r="AK672">
            <v>0</v>
          </cell>
          <cell r="AL672">
            <v>0</v>
          </cell>
          <cell r="AO672">
            <v>0</v>
          </cell>
          <cell r="AZ672">
            <v>2415</v>
          </cell>
          <cell r="BA672" t="str">
            <v>Pengaturan, Pembinaan, Pengawasan, dan Pelaksanaan Pengembangan Sistem Penyediaan Air Minum</v>
          </cell>
        </row>
        <row r="673">
          <cell r="B673">
            <v>5502150</v>
          </cell>
          <cell r="C673" t="str">
            <v>PEMBANGUNAN INFRASTRUKTUR PERMUKIMAN KAB. OKU TIMUR</v>
          </cell>
          <cell r="D673">
            <v>0</v>
          </cell>
          <cell r="E673">
            <v>1925000</v>
          </cell>
          <cell r="F673">
            <v>1925000</v>
          </cell>
          <cell r="G673">
            <v>0</v>
          </cell>
          <cell r="H673">
            <v>0</v>
          </cell>
          <cell r="I673">
            <v>0</v>
          </cell>
          <cell r="J673">
            <v>0</v>
          </cell>
          <cell r="K673">
            <v>0</v>
          </cell>
          <cell r="R673">
            <v>0</v>
          </cell>
          <cell r="U673">
            <v>0</v>
          </cell>
          <cell r="W673">
            <v>0</v>
          </cell>
          <cell r="X673">
            <v>0</v>
          </cell>
          <cell r="AA673">
            <v>0</v>
          </cell>
          <cell r="AC673">
            <v>0</v>
          </cell>
          <cell r="AF673">
            <v>0</v>
          </cell>
          <cell r="AG673">
            <v>0</v>
          </cell>
          <cell r="AH673">
            <v>0</v>
          </cell>
          <cell r="AK673">
            <v>0</v>
          </cell>
          <cell r="AL673">
            <v>0</v>
          </cell>
          <cell r="AO673">
            <v>0</v>
          </cell>
          <cell r="AZ673">
            <v>2415</v>
          </cell>
          <cell r="BA673" t="str">
            <v>Pengaturan, Pembinaan, Pengawasan, dan Pelaksanaan Pengembangan Sistem Penyediaan Air Minum</v>
          </cell>
        </row>
        <row r="674">
          <cell r="B674">
            <v>5502169</v>
          </cell>
          <cell r="C674" t="str">
            <v>PEMBANGUNAN INFRASTRUKTUR PERMUKIMAN KAB. OGAN ILIR</v>
          </cell>
          <cell r="D674">
            <v>0</v>
          </cell>
          <cell r="E674">
            <v>2502500</v>
          </cell>
          <cell r="F674">
            <v>2502500</v>
          </cell>
          <cell r="G674">
            <v>0</v>
          </cell>
          <cell r="H674">
            <v>0</v>
          </cell>
          <cell r="I674">
            <v>0</v>
          </cell>
          <cell r="J674">
            <v>0</v>
          </cell>
          <cell r="K674">
            <v>0</v>
          </cell>
          <cell r="R674">
            <v>0</v>
          </cell>
          <cell r="U674">
            <v>0</v>
          </cell>
          <cell r="W674">
            <v>0</v>
          </cell>
          <cell r="X674">
            <v>0</v>
          </cell>
          <cell r="AA674">
            <v>0</v>
          </cell>
          <cell r="AC674">
            <v>0</v>
          </cell>
          <cell r="AF674">
            <v>0</v>
          </cell>
          <cell r="AG674">
            <v>0</v>
          </cell>
          <cell r="AH674">
            <v>0</v>
          </cell>
          <cell r="AK674">
            <v>0</v>
          </cell>
          <cell r="AL674">
            <v>0</v>
          </cell>
          <cell r="AO674">
            <v>0</v>
          </cell>
          <cell r="AZ674">
            <v>2415</v>
          </cell>
          <cell r="BA674" t="str">
            <v>Pengaturan, Pembinaan, Pengawasan, dan Pelaksanaan Pengembangan Sistem Penyediaan Air Minum</v>
          </cell>
        </row>
        <row r="675">
          <cell r="B675">
            <v>5502583</v>
          </cell>
          <cell r="C675" t="str">
            <v>PEMBANGUNAN INFRASTRUKTUR PERMUKIMAN KAB. GARUT</v>
          </cell>
          <cell r="D675">
            <v>0</v>
          </cell>
          <cell r="E675">
            <v>2502500</v>
          </cell>
          <cell r="F675">
            <v>2502500</v>
          </cell>
          <cell r="G675">
            <v>0</v>
          </cell>
          <cell r="H675">
            <v>0</v>
          </cell>
          <cell r="I675">
            <v>0</v>
          </cell>
          <cell r="J675">
            <v>0</v>
          </cell>
          <cell r="K675">
            <v>0</v>
          </cell>
          <cell r="R675">
            <v>0</v>
          </cell>
          <cell r="U675">
            <v>0</v>
          </cell>
          <cell r="W675">
            <v>0</v>
          </cell>
          <cell r="X675">
            <v>0</v>
          </cell>
          <cell r="AA675">
            <v>0</v>
          </cell>
          <cell r="AC675">
            <v>0</v>
          </cell>
          <cell r="AF675">
            <v>0</v>
          </cell>
          <cell r="AG675">
            <v>0</v>
          </cell>
          <cell r="AH675">
            <v>0</v>
          </cell>
          <cell r="AK675">
            <v>0</v>
          </cell>
          <cell r="AL675">
            <v>0</v>
          </cell>
          <cell r="AO675">
            <v>0</v>
          </cell>
          <cell r="AZ675">
            <v>2415</v>
          </cell>
          <cell r="BA675" t="str">
            <v>Pengaturan, Pembinaan, Pengawasan, dan Pelaksanaan Pengembangan Sistem Penyediaan Air Minum</v>
          </cell>
        </row>
        <row r="676">
          <cell r="B676">
            <v>5502592</v>
          </cell>
          <cell r="C676" t="str">
            <v>PEMBANGUNAN INFRASTRUKTUR PERMUKIMAN KAB. TASIKMALAYA</v>
          </cell>
          <cell r="D676">
            <v>0</v>
          </cell>
          <cell r="E676">
            <v>2502500</v>
          </cell>
          <cell r="F676">
            <v>2502500</v>
          </cell>
          <cell r="G676">
            <v>0</v>
          </cell>
          <cell r="H676">
            <v>0</v>
          </cell>
          <cell r="I676">
            <v>0</v>
          </cell>
          <cell r="J676">
            <v>0</v>
          </cell>
          <cell r="K676">
            <v>0</v>
          </cell>
          <cell r="R676">
            <v>0</v>
          </cell>
          <cell r="U676">
            <v>0</v>
          </cell>
          <cell r="W676">
            <v>0</v>
          </cell>
          <cell r="X676">
            <v>0</v>
          </cell>
          <cell r="AA676">
            <v>0</v>
          </cell>
          <cell r="AC676">
            <v>0</v>
          </cell>
          <cell r="AF676">
            <v>0</v>
          </cell>
          <cell r="AG676">
            <v>0</v>
          </cell>
          <cell r="AH676">
            <v>0</v>
          </cell>
          <cell r="AK676">
            <v>0</v>
          </cell>
          <cell r="AL676">
            <v>0</v>
          </cell>
          <cell r="AO676">
            <v>0</v>
          </cell>
          <cell r="AZ676">
            <v>2415</v>
          </cell>
          <cell r="BA676" t="str">
            <v>Pengaturan, Pembinaan, Pengawasan, dan Pelaksanaan Pengembangan Sistem Penyediaan Air Minum</v>
          </cell>
        </row>
        <row r="677">
          <cell r="B677">
            <v>5502612</v>
          </cell>
          <cell r="C677" t="str">
            <v>PEMBANGUNAN INFRASTRUKTUR PERMUKIMAN KAB. KUNINGAN</v>
          </cell>
          <cell r="D677">
            <v>0</v>
          </cell>
          <cell r="E677">
            <v>2502500</v>
          </cell>
          <cell r="F677">
            <v>2502500</v>
          </cell>
          <cell r="G677">
            <v>0</v>
          </cell>
          <cell r="H677">
            <v>0</v>
          </cell>
          <cell r="I677">
            <v>0</v>
          </cell>
          <cell r="J677">
            <v>0</v>
          </cell>
          <cell r="K677">
            <v>0</v>
          </cell>
          <cell r="R677">
            <v>0</v>
          </cell>
          <cell r="U677">
            <v>0</v>
          </cell>
          <cell r="W677">
            <v>0</v>
          </cell>
          <cell r="X677">
            <v>0</v>
          </cell>
          <cell r="AA677">
            <v>0</v>
          </cell>
          <cell r="AC677">
            <v>0</v>
          </cell>
          <cell r="AF677">
            <v>0</v>
          </cell>
          <cell r="AG677">
            <v>0</v>
          </cell>
          <cell r="AH677">
            <v>0</v>
          </cell>
          <cell r="AK677">
            <v>0</v>
          </cell>
          <cell r="AL677">
            <v>0</v>
          </cell>
          <cell r="AO677">
            <v>0</v>
          </cell>
          <cell r="AZ677">
            <v>2415</v>
          </cell>
          <cell r="BA677" t="str">
            <v>Pengaturan, Pembinaan, Pengawasan, dan Pelaksanaan Pengembangan Sistem Penyediaan Air Minum</v>
          </cell>
        </row>
        <row r="678">
          <cell r="B678">
            <v>5502640</v>
          </cell>
          <cell r="C678" t="str">
            <v>PEMBANGUNAN INFRASTRUKTUR PERMUKIMAN KAB. SUMEDANG</v>
          </cell>
          <cell r="D678">
            <v>0</v>
          </cell>
          <cell r="E678">
            <v>2502500</v>
          </cell>
          <cell r="F678">
            <v>2502500</v>
          </cell>
          <cell r="G678">
            <v>0</v>
          </cell>
          <cell r="H678">
            <v>0</v>
          </cell>
          <cell r="I678">
            <v>0</v>
          </cell>
          <cell r="J678">
            <v>0</v>
          </cell>
          <cell r="K678">
            <v>0</v>
          </cell>
          <cell r="R678">
            <v>0</v>
          </cell>
          <cell r="U678">
            <v>0</v>
          </cell>
          <cell r="W678">
            <v>0</v>
          </cell>
          <cell r="X678">
            <v>0</v>
          </cell>
          <cell r="AA678">
            <v>0</v>
          </cell>
          <cell r="AC678">
            <v>0</v>
          </cell>
          <cell r="AF678">
            <v>0</v>
          </cell>
          <cell r="AG678">
            <v>0</v>
          </cell>
          <cell r="AH678">
            <v>0</v>
          </cell>
          <cell r="AK678">
            <v>0</v>
          </cell>
          <cell r="AL678">
            <v>0</v>
          </cell>
          <cell r="AO678">
            <v>0</v>
          </cell>
          <cell r="AZ678">
            <v>2415</v>
          </cell>
          <cell r="BA678" t="str">
            <v>Pengaturan, Pembinaan, Pengawasan, dan Pelaksanaan Pengembangan Sistem Penyediaan Air Minum</v>
          </cell>
        </row>
        <row r="679">
          <cell r="B679">
            <v>5502665</v>
          </cell>
          <cell r="C679" t="str">
            <v>PEMBANGUNAN INFRASTRUKTUR PERMUKIMAN KAB. SUBANG</v>
          </cell>
          <cell r="D679">
            <v>0</v>
          </cell>
          <cell r="E679">
            <v>2502500</v>
          </cell>
          <cell r="F679">
            <v>2502500</v>
          </cell>
          <cell r="G679">
            <v>0</v>
          </cell>
          <cell r="H679">
            <v>0</v>
          </cell>
          <cell r="I679">
            <v>0</v>
          </cell>
          <cell r="J679">
            <v>0</v>
          </cell>
          <cell r="K679">
            <v>0</v>
          </cell>
          <cell r="R679">
            <v>0</v>
          </cell>
          <cell r="U679">
            <v>0</v>
          </cell>
          <cell r="W679">
            <v>0</v>
          </cell>
          <cell r="X679">
            <v>0</v>
          </cell>
          <cell r="AA679">
            <v>0</v>
          </cell>
          <cell r="AC679">
            <v>0</v>
          </cell>
          <cell r="AF679">
            <v>0</v>
          </cell>
          <cell r="AG679">
            <v>0</v>
          </cell>
          <cell r="AH679">
            <v>0</v>
          </cell>
          <cell r="AK679">
            <v>0</v>
          </cell>
          <cell r="AL679">
            <v>0</v>
          </cell>
          <cell r="AO679">
            <v>0</v>
          </cell>
          <cell r="AZ679">
            <v>2415</v>
          </cell>
          <cell r="BA679" t="str">
            <v>Pengaturan, Pembinaan, Pengawasan, dan Pelaksanaan Pengembangan Sistem Penyediaan Air Minum</v>
          </cell>
        </row>
        <row r="680">
          <cell r="B680">
            <v>5502793</v>
          </cell>
          <cell r="C680" t="str">
            <v>PEMBANGUNAN INFRASTRUKTUR PERMUKIMAN KAB. CILACAP</v>
          </cell>
          <cell r="D680">
            <v>0</v>
          </cell>
          <cell r="E680">
            <v>2502500</v>
          </cell>
          <cell r="F680">
            <v>2502500</v>
          </cell>
          <cell r="G680">
            <v>0</v>
          </cell>
          <cell r="H680">
            <v>0</v>
          </cell>
          <cell r="I680">
            <v>0</v>
          </cell>
          <cell r="J680">
            <v>0</v>
          </cell>
          <cell r="K680">
            <v>0</v>
          </cell>
          <cell r="R680">
            <v>0</v>
          </cell>
          <cell r="U680">
            <v>0</v>
          </cell>
          <cell r="W680">
            <v>0</v>
          </cell>
          <cell r="X680">
            <v>0</v>
          </cell>
          <cell r="AA680">
            <v>0</v>
          </cell>
          <cell r="AC680">
            <v>0</v>
          </cell>
          <cell r="AF680">
            <v>0</v>
          </cell>
          <cell r="AG680">
            <v>0</v>
          </cell>
          <cell r="AH680">
            <v>0</v>
          </cell>
          <cell r="AK680">
            <v>0</v>
          </cell>
          <cell r="AL680">
            <v>0</v>
          </cell>
          <cell r="AO680">
            <v>0</v>
          </cell>
          <cell r="AZ680">
            <v>2415</v>
          </cell>
          <cell r="BA680" t="str">
            <v>Pengaturan, Pembinaan, Pengawasan, dan Pelaksanaan Pengembangan Sistem Penyediaan Air Minum</v>
          </cell>
        </row>
        <row r="681">
          <cell r="B681">
            <v>5502804</v>
          </cell>
          <cell r="C681" t="str">
            <v>PEMBANGUNAN INFRASTRUKTUR PERMUKIMAN KAB. BANYUMAS</v>
          </cell>
          <cell r="D681">
            <v>0</v>
          </cell>
          <cell r="E681">
            <v>2502500</v>
          </cell>
          <cell r="F681">
            <v>2502500</v>
          </cell>
          <cell r="G681">
            <v>0</v>
          </cell>
          <cell r="H681">
            <v>0</v>
          </cell>
          <cell r="I681">
            <v>0</v>
          </cell>
          <cell r="J681">
            <v>0</v>
          </cell>
          <cell r="K681">
            <v>0</v>
          </cell>
          <cell r="R681">
            <v>0</v>
          </cell>
          <cell r="U681">
            <v>0</v>
          </cell>
          <cell r="W681">
            <v>0</v>
          </cell>
          <cell r="X681">
            <v>0</v>
          </cell>
          <cell r="AA681">
            <v>0</v>
          </cell>
          <cell r="AC681">
            <v>0</v>
          </cell>
          <cell r="AF681">
            <v>0</v>
          </cell>
          <cell r="AG681">
            <v>0</v>
          </cell>
          <cell r="AH681">
            <v>0</v>
          </cell>
          <cell r="AK681">
            <v>0</v>
          </cell>
          <cell r="AL681">
            <v>0</v>
          </cell>
          <cell r="AO681">
            <v>0</v>
          </cell>
          <cell r="AZ681">
            <v>2415</v>
          </cell>
          <cell r="BA681" t="str">
            <v>Pengaturan, Pembinaan, Pengawasan, dan Pelaksanaan Pengembangan Sistem Penyediaan Air Minum</v>
          </cell>
        </row>
        <row r="682">
          <cell r="B682">
            <v>5502810</v>
          </cell>
          <cell r="C682" t="str">
            <v>PEMBANGUNAN INFRASTRUKTUR PERMUKIMAN KAB. PURBALINGGA</v>
          </cell>
          <cell r="D682">
            <v>0</v>
          </cell>
          <cell r="E682">
            <v>2502500</v>
          </cell>
          <cell r="F682">
            <v>2502500</v>
          </cell>
          <cell r="G682">
            <v>0</v>
          </cell>
          <cell r="H682">
            <v>0</v>
          </cell>
          <cell r="I682">
            <v>0</v>
          </cell>
          <cell r="J682">
            <v>0</v>
          </cell>
          <cell r="K682">
            <v>0</v>
          </cell>
          <cell r="R682">
            <v>0</v>
          </cell>
          <cell r="U682">
            <v>0</v>
          </cell>
          <cell r="W682">
            <v>0</v>
          </cell>
          <cell r="X682">
            <v>0</v>
          </cell>
          <cell r="AA682">
            <v>0</v>
          </cell>
          <cell r="AC682">
            <v>0</v>
          </cell>
          <cell r="AF682">
            <v>0</v>
          </cell>
          <cell r="AG682">
            <v>0</v>
          </cell>
          <cell r="AH682">
            <v>0</v>
          </cell>
          <cell r="AK682">
            <v>0</v>
          </cell>
          <cell r="AL682">
            <v>0</v>
          </cell>
          <cell r="AO682">
            <v>0</v>
          </cell>
          <cell r="AZ682">
            <v>2415</v>
          </cell>
          <cell r="BA682" t="str">
            <v>Pengaturan, Pembinaan, Pengawasan, dan Pelaksanaan Pengembangan Sistem Penyediaan Air Minum</v>
          </cell>
        </row>
        <row r="683">
          <cell r="B683">
            <v>5502829</v>
          </cell>
          <cell r="C683" t="str">
            <v>PEMBANGUNAN INFRASTRUKTUR PERMUKIMAN KAB. BANJAR NEGARA</v>
          </cell>
          <cell r="D683">
            <v>0</v>
          </cell>
          <cell r="E683">
            <v>1732500</v>
          </cell>
          <cell r="F683">
            <v>1732500</v>
          </cell>
          <cell r="G683">
            <v>0</v>
          </cell>
          <cell r="H683">
            <v>0</v>
          </cell>
          <cell r="I683">
            <v>0</v>
          </cell>
          <cell r="J683">
            <v>0</v>
          </cell>
          <cell r="K683">
            <v>0</v>
          </cell>
          <cell r="R683">
            <v>0</v>
          </cell>
          <cell r="U683">
            <v>0</v>
          </cell>
          <cell r="W683">
            <v>0</v>
          </cell>
          <cell r="X683">
            <v>0</v>
          </cell>
          <cell r="AA683">
            <v>0</v>
          </cell>
          <cell r="AC683">
            <v>0</v>
          </cell>
          <cell r="AF683">
            <v>0</v>
          </cell>
          <cell r="AG683">
            <v>0</v>
          </cell>
          <cell r="AH683">
            <v>0</v>
          </cell>
          <cell r="AK683">
            <v>0</v>
          </cell>
          <cell r="AL683">
            <v>0</v>
          </cell>
          <cell r="AO683">
            <v>0</v>
          </cell>
          <cell r="AZ683">
            <v>2415</v>
          </cell>
          <cell r="BA683" t="str">
            <v>Pengaturan, Pembinaan, Pengawasan, dan Pelaksanaan Pengembangan Sistem Penyediaan Air Minum</v>
          </cell>
        </row>
        <row r="684">
          <cell r="B684">
            <v>5502835</v>
          </cell>
          <cell r="C684" t="str">
            <v>PEMBANGUNAN INFRASTRUKTUR PERMUKIMAN KAB. KEBUMEN</v>
          </cell>
          <cell r="D684">
            <v>0</v>
          </cell>
          <cell r="E684">
            <v>2502500</v>
          </cell>
          <cell r="F684">
            <v>2502500</v>
          </cell>
          <cell r="G684">
            <v>0</v>
          </cell>
          <cell r="H684">
            <v>0</v>
          </cell>
          <cell r="I684">
            <v>0</v>
          </cell>
          <cell r="J684">
            <v>0</v>
          </cell>
          <cell r="K684">
            <v>0</v>
          </cell>
          <cell r="R684">
            <v>0</v>
          </cell>
          <cell r="U684">
            <v>0</v>
          </cell>
          <cell r="W684">
            <v>0</v>
          </cell>
          <cell r="X684">
            <v>0</v>
          </cell>
          <cell r="AA684">
            <v>0</v>
          </cell>
          <cell r="AC684">
            <v>0</v>
          </cell>
          <cell r="AF684">
            <v>0</v>
          </cell>
          <cell r="AG684">
            <v>0</v>
          </cell>
          <cell r="AH684">
            <v>0</v>
          </cell>
          <cell r="AK684">
            <v>0</v>
          </cell>
          <cell r="AL684">
            <v>0</v>
          </cell>
          <cell r="AO684">
            <v>0</v>
          </cell>
          <cell r="AZ684">
            <v>2415</v>
          </cell>
          <cell r="BA684" t="str">
            <v>Pengaturan, Pembinaan, Pengawasan, dan Pelaksanaan Pengembangan Sistem Penyediaan Air Minum</v>
          </cell>
        </row>
        <row r="685">
          <cell r="B685">
            <v>5502841</v>
          </cell>
          <cell r="C685" t="str">
            <v>PEMBANGUNAN INFRASTRUKTUR PERMUKIMAN KAB. PURWOREJO</v>
          </cell>
          <cell r="D685">
            <v>0</v>
          </cell>
          <cell r="E685">
            <v>2502500</v>
          </cell>
          <cell r="F685">
            <v>2502500</v>
          </cell>
          <cell r="G685">
            <v>0</v>
          </cell>
          <cell r="H685">
            <v>0</v>
          </cell>
          <cell r="I685">
            <v>0</v>
          </cell>
          <cell r="J685">
            <v>0</v>
          </cell>
          <cell r="K685">
            <v>0</v>
          </cell>
          <cell r="R685">
            <v>0</v>
          </cell>
          <cell r="U685">
            <v>0</v>
          </cell>
          <cell r="W685">
            <v>0</v>
          </cell>
          <cell r="X685">
            <v>0</v>
          </cell>
          <cell r="AA685">
            <v>0</v>
          </cell>
          <cell r="AC685">
            <v>0</v>
          </cell>
          <cell r="AF685">
            <v>0</v>
          </cell>
          <cell r="AG685">
            <v>0</v>
          </cell>
          <cell r="AH685">
            <v>0</v>
          </cell>
          <cell r="AK685">
            <v>0</v>
          </cell>
          <cell r="AL685">
            <v>0</v>
          </cell>
          <cell r="AO685">
            <v>0</v>
          </cell>
          <cell r="AZ685">
            <v>2415</v>
          </cell>
          <cell r="BA685" t="str">
            <v>Pengaturan, Pembinaan, Pengawasan, dan Pelaksanaan Pengembangan Sistem Penyediaan Air Minum</v>
          </cell>
        </row>
        <row r="686">
          <cell r="B686">
            <v>5502850</v>
          </cell>
          <cell r="C686" t="str">
            <v>PEMBANGUNAN INFRASTRUKTUR PERMUKIMAN KAB. WONOSOBO</v>
          </cell>
          <cell r="D686">
            <v>0</v>
          </cell>
          <cell r="E686">
            <v>2502500</v>
          </cell>
          <cell r="F686">
            <v>2502500</v>
          </cell>
          <cell r="G686">
            <v>0</v>
          </cell>
          <cell r="H686">
            <v>0</v>
          </cell>
          <cell r="I686">
            <v>0</v>
          </cell>
          <cell r="J686">
            <v>0</v>
          </cell>
          <cell r="K686">
            <v>0</v>
          </cell>
          <cell r="R686">
            <v>0</v>
          </cell>
          <cell r="U686">
            <v>0</v>
          </cell>
          <cell r="W686">
            <v>0</v>
          </cell>
          <cell r="X686">
            <v>0</v>
          </cell>
          <cell r="AA686">
            <v>0</v>
          </cell>
          <cell r="AC686">
            <v>0</v>
          </cell>
          <cell r="AF686">
            <v>0</v>
          </cell>
          <cell r="AG686">
            <v>0</v>
          </cell>
          <cell r="AH686">
            <v>0</v>
          </cell>
          <cell r="AK686">
            <v>0</v>
          </cell>
          <cell r="AL686">
            <v>0</v>
          </cell>
          <cell r="AO686">
            <v>0</v>
          </cell>
          <cell r="AZ686">
            <v>2415</v>
          </cell>
          <cell r="BA686" t="str">
            <v>Pengaturan, Pembinaan, Pengawasan, dan Pelaksanaan Pengembangan Sistem Penyediaan Air Minum</v>
          </cell>
        </row>
        <row r="687">
          <cell r="B687">
            <v>5502866</v>
          </cell>
          <cell r="C687" t="str">
            <v>PEMBANGUNAN INFRASTRUKTUR PERMUKIMAN KAB. MAGELANG</v>
          </cell>
          <cell r="D687">
            <v>0</v>
          </cell>
          <cell r="E687">
            <v>2502500</v>
          </cell>
          <cell r="F687">
            <v>2502500</v>
          </cell>
          <cell r="G687">
            <v>0</v>
          </cell>
          <cell r="H687">
            <v>0</v>
          </cell>
          <cell r="I687">
            <v>0</v>
          </cell>
          <cell r="J687">
            <v>0</v>
          </cell>
          <cell r="K687">
            <v>0</v>
          </cell>
          <cell r="R687">
            <v>0</v>
          </cell>
          <cell r="U687">
            <v>0</v>
          </cell>
          <cell r="W687">
            <v>0</v>
          </cell>
          <cell r="X687">
            <v>0</v>
          </cell>
          <cell r="AA687">
            <v>0</v>
          </cell>
          <cell r="AC687">
            <v>0</v>
          </cell>
          <cell r="AF687">
            <v>0</v>
          </cell>
          <cell r="AG687">
            <v>0</v>
          </cell>
          <cell r="AH687">
            <v>0</v>
          </cell>
          <cell r="AK687">
            <v>0</v>
          </cell>
          <cell r="AL687">
            <v>0</v>
          </cell>
          <cell r="AO687">
            <v>0</v>
          </cell>
          <cell r="AZ687">
            <v>2415</v>
          </cell>
          <cell r="BA687" t="str">
            <v>Pengaturan, Pembinaan, Pengawasan, dan Pelaksanaan Pengembangan Sistem Penyediaan Air Minum</v>
          </cell>
        </row>
        <row r="688">
          <cell r="B688">
            <v>5502872</v>
          </cell>
          <cell r="C688" t="str">
            <v>PEMBANGUNAN INFRASTRUKTUR PERMUKIMAN KAB. BOYOLALI</v>
          </cell>
          <cell r="D688">
            <v>0</v>
          </cell>
          <cell r="E688">
            <v>2502500</v>
          </cell>
          <cell r="F688">
            <v>2502500</v>
          </cell>
          <cell r="G688">
            <v>0</v>
          </cell>
          <cell r="H688">
            <v>0</v>
          </cell>
          <cell r="I688">
            <v>0</v>
          </cell>
          <cell r="J688">
            <v>0</v>
          </cell>
          <cell r="K688">
            <v>0</v>
          </cell>
          <cell r="R688">
            <v>0</v>
          </cell>
          <cell r="U688">
            <v>0</v>
          </cell>
          <cell r="W688">
            <v>0</v>
          </cell>
          <cell r="X688">
            <v>0</v>
          </cell>
          <cell r="AA688">
            <v>0</v>
          </cell>
          <cell r="AC688">
            <v>0</v>
          </cell>
          <cell r="AF688">
            <v>0</v>
          </cell>
          <cell r="AG688">
            <v>0</v>
          </cell>
          <cell r="AH688">
            <v>0</v>
          </cell>
          <cell r="AK688">
            <v>0</v>
          </cell>
          <cell r="AL688">
            <v>0</v>
          </cell>
          <cell r="AO688">
            <v>0</v>
          </cell>
          <cell r="AZ688">
            <v>2415</v>
          </cell>
          <cell r="BA688" t="str">
            <v>Pengaturan, Pembinaan, Pengawasan, dan Pelaksanaan Pengembangan Sistem Penyediaan Air Minum</v>
          </cell>
        </row>
        <row r="689">
          <cell r="B689">
            <v>5502881</v>
          </cell>
          <cell r="C689" t="str">
            <v>PEMBANGUNAN INFRASTRUKTUR PERMUKIMAN KAB. KLATEN</v>
          </cell>
          <cell r="D689">
            <v>0</v>
          </cell>
          <cell r="E689">
            <v>2502500</v>
          </cell>
          <cell r="F689">
            <v>2502500</v>
          </cell>
          <cell r="G689">
            <v>0</v>
          </cell>
          <cell r="H689">
            <v>0</v>
          </cell>
          <cell r="I689">
            <v>0</v>
          </cell>
          <cell r="J689">
            <v>0</v>
          </cell>
          <cell r="K689">
            <v>0</v>
          </cell>
          <cell r="R689">
            <v>0</v>
          </cell>
          <cell r="U689">
            <v>0</v>
          </cell>
          <cell r="W689">
            <v>0</v>
          </cell>
          <cell r="X689">
            <v>0</v>
          </cell>
          <cell r="AA689">
            <v>0</v>
          </cell>
          <cell r="AC689">
            <v>0</v>
          </cell>
          <cell r="AF689">
            <v>0</v>
          </cell>
          <cell r="AG689">
            <v>0</v>
          </cell>
          <cell r="AH689">
            <v>0</v>
          </cell>
          <cell r="AK689">
            <v>0</v>
          </cell>
          <cell r="AL689">
            <v>0</v>
          </cell>
          <cell r="AO689">
            <v>0</v>
          </cell>
          <cell r="AZ689">
            <v>2415</v>
          </cell>
          <cell r="BA689" t="str">
            <v>Pengaturan, Pembinaan, Pengawasan, dan Pelaksanaan Pengembangan Sistem Penyediaan Air Minum</v>
          </cell>
        </row>
        <row r="690">
          <cell r="B690">
            <v>5502897</v>
          </cell>
          <cell r="C690" t="str">
            <v>PEMBANGUNAN INFRASTRUKTUR PERMUKIMAN KAB. SUKOHARJO</v>
          </cell>
          <cell r="D690">
            <v>0</v>
          </cell>
          <cell r="E690">
            <v>2502500</v>
          </cell>
          <cell r="F690">
            <v>2502500</v>
          </cell>
          <cell r="G690">
            <v>0</v>
          </cell>
          <cell r="H690">
            <v>0</v>
          </cell>
          <cell r="I690">
            <v>0</v>
          </cell>
          <cell r="J690">
            <v>0</v>
          </cell>
          <cell r="K690">
            <v>0</v>
          </cell>
          <cell r="R690">
            <v>0</v>
          </cell>
          <cell r="U690">
            <v>0</v>
          </cell>
          <cell r="W690">
            <v>0</v>
          </cell>
          <cell r="X690">
            <v>0</v>
          </cell>
          <cell r="AA690">
            <v>0</v>
          </cell>
          <cell r="AC690">
            <v>0</v>
          </cell>
          <cell r="AF690">
            <v>0</v>
          </cell>
          <cell r="AG690">
            <v>0</v>
          </cell>
          <cell r="AH690">
            <v>0</v>
          </cell>
          <cell r="AK690">
            <v>0</v>
          </cell>
          <cell r="AL690">
            <v>0</v>
          </cell>
          <cell r="AO690">
            <v>0</v>
          </cell>
          <cell r="AZ690">
            <v>2415</v>
          </cell>
          <cell r="BA690" t="str">
            <v>Pengaturan, Pembinaan, Pengawasan, dan Pelaksanaan Pengembangan Sistem Penyediaan Air Minum</v>
          </cell>
        </row>
        <row r="691">
          <cell r="B691">
            <v>5502901</v>
          </cell>
          <cell r="C691" t="str">
            <v>PIP KABUPATEN WONOGIRI</v>
          </cell>
          <cell r="D691">
            <v>0</v>
          </cell>
          <cell r="E691">
            <v>2502500</v>
          </cell>
          <cell r="F691">
            <v>2502500</v>
          </cell>
          <cell r="G691">
            <v>0</v>
          </cell>
          <cell r="H691">
            <v>0</v>
          </cell>
          <cell r="I691">
            <v>0</v>
          </cell>
          <cell r="J691">
            <v>0</v>
          </cell>
          <cell r="K691">
            <v>0</v>
          </cell>
          <cell r="R691">
            <v>0</v>
          </cell>
          <cell r="U691">
            <v>0</v>
          </cell>
          <cell r="W691">
            <v>0</v>
          </cell>
          <cell r="X691">
            <v>0</v>
          </cell>
          <cell r="AA691">
            <v>0</v>
          </cell>
          <cell r="AC691">
            <v>0</v>
          </cell>
          <cell r="AF691">
            <v>0</v>
          </cell>
          <cell r="AG691">
            <v>0</v>
          </cell>
          <cell r="AH691">
            <v>0</v>
          </cell>
          <cell r="AK691">
            <v>0</v>
          </cell>
          <cell r="AL691">
            <v>0</v>
          </cell>
          <cell r="AO691">
            <v>0</v>
          </cell>
          <cell r="AZ691">
            <v>2415</v>
          </cell>
          <cell r="BA691" t="str">
            <v>Pengaturan, Pembinaan, Pengawasan, dan Pelaksanaan Pengembangan Sistem Penyediaan Air Minum</v>
          </cell>
        </row>
        <row r="692">
          <cell r="B692">
            <v>5502917</v>
          </cell>
          <cell r="C692" t="str">
            <v>PEMBANGUNAN INFRASTRUKTUR PERMUKIMAN KAB. KARANGANYAR</v>
          </cell>
          <cell r="D692">
            <v>0</v>
          </cell>
          <cell r="E692">
            <v>3850000</v>
          </cell>
          <cell r="F692">
            <v>3850000</v>
          </cell>
          <cell r="G692">
            <v>0</v>
          </cell>
          <cell r="H692">
            <v>0</v>
          </cell>
          <cell r="I692">
            <v>0</v>
          </cell>
          <cell r="J692">
            <v>0</v>
          </cell>
          <cell r="K692">
            <v>0</v>
          </cell>
          <cell r="R692">
            <v>0</v>
          </cell>
          <cell r="U692">
            <v>0</v>
          </cell>
          <cell r="W692">
            <v>0</v>
          </cell>
          <cell r="X692">
            <v>0</v>
          </cell>
          <cell r="AA692">
            <v>0</v>
          </cell>
          <cell r="AC692">
            <v>0</v>
          </cell>
          <cell r="AF692">
            <v>0</v>
          </cell>
          <cell r="AG692">
            <v>0</v>
          </cell>
          <cell r="AH692">
            <v>0</v>
          </cell>
          <cell r="AK692">
            <v>0</v>
          </cell>
          <cell r="AL692">
            <v>0</v>
          </cell>
          <cell r="AO692">
            <v>0</v>
          </cell>
          <cell r="AZ692">
            <v>2415</v>
          </cell>
          <cell r="BA692" t="str">
            <v>Pengaturan, Pembinaan, Pengawasan, dan Pelaksanaan Pengembangan Sistem Penyediaan Air Minum</v>
          </cell>
        </row>
        <row r="693">
          <cell r="B693">
            <v>5502923</v>
          </cell>
          <cell r="C693" t="str">
            <v>PEMBANGUNAN INFRASTRUKTUR PERMUKIMAN KAB. SRAGEN</v>
          </cell>
          <cell r="D693">
            <v>0</v>
          </cell>
          <cell r="E693">
            <v>2502500</v>
          </cell>
          <cell r="F693">
            <v>2502500</v>
          </cell>
          <cell r="G693">
            <v>0</v>
          </cell>
          <cell r="H693">
            <v>0</v>
          </cell>
          <cell r="I693">
            <v>0</v>
          </cell>
          <cell r="J693">
            <v>0</v>
          </cell>
          <cell r="K693">
            <v>0</v>
          </cell>
          <cell r="R693">
            <v>0</v>
          </cell>
          <cell r="U693">
            <v>0</v>
          </cell>
          <cell r="W693">
            <v>0</v>
          </cell>
          <cell r="X693">
            <v>0</v>
          </cell>
          <cell r="AA693">
            <v>0</v>
          </cell>
          <cell r="AC693">
            <v>0</v>
          </cell>
          <cell r="AF693">
            <v>0</v>
          </cell>
          <cell r="AG693">
            <v>0</v>
          </cell>
          <cell r="AH693">
            <v>0</v>
          </cell>
          <cell r="AK693">
            <v>0</v>
          </cell>
          <cell r="AL693">
            <v>0</v>
          </cell>
          <cell r="AO693">
            <v>0</v>
          </cell>
          <cell r="AZ693">
            <v>2415</v>
          </cell>
          <cell r="BA693" t="str">
            <v>Pengaturan, Pembinaan, Pengawasan, dan Pelaksanaan Pengembangan Sistem Penyediaan Air Minum</v>
          </cell>
        </row>
        <row r="694">
          <cell r="B694">
            <v>5502932</v>
          </cell>
          <cell r="C694" t="str">
            <v>PEMBANGUNAN INFRASTRUKTUR PERMUKIMAN KAB. GROBOGAN</v>
          </cell>
          <cell r="D694">
            <v>0</v>
          </cell>
          <cell r="E694">
            <v>2502500</v>
          </cell>
          <cell r="F694">
            <v>2502500</v>
          </cell>
          <cell r="G694">
            <v>0</v>
          </cell>
          <cell r="H694">
            <v>0</v>
          </cell>
          <cell r="I694">
            <v>0</v>
          </cell>
          <cell r="J694">
            <v>0</v>
          </cell>
          <cell r="K694">
            <v>0</v>
          </cell>
          <cell r="R694">
            <v>0</v>
          </cell>
          <cell r="U694">
            <v>0</v>
          </cell>
          <cell r="W694">
            <v>0</v>
          </cell>
          <cell r="X694">
            <v>0</v>
          </cell>
          <cell r="AA694">
            <v>0</v>
          </cell>
          <cell r="AC694">
            <v>0</v>
          </cell>
          <cell r="AF694">
            <v>0</v>
          </cell>
          <cell r="AG694">
            <v>0</v>
          </cell>
          <cell r="AH694">
            <v>0</v>
          </cell>
          <cell r="AK694">
            <v>0</v>
          </cell>
          <cell r="AL694">
            <v>0</v>
          </cell>
          <cell r="AO694">
            <v>0</v>
          </cell>
          <cell r="AZ694">
            <v>2415</v>
          </cell>
          <cell r="BA694" t="str">
            <v>Pengaturan, Pembinaan, Pengawasan, dan Pelaksanaan Pengembangan Sistem Penyediaan Air Minum</v>
          </cell>
        </row>
        <row r="695">
          <cell r="B695">
            <v>5502948</v>
          </cell>
          <cell r="C695" t="str">
            <v>PEMBANGUNAN INFRASTRUKTUR PERMUKIMAN KAB. BLORA</v>
          </cell>
          <cell r="D695">
            <v>0</v>
          </cell>
          <cell r="E695">
            <v>2502500</v>
          </cell>
          <cell r="F695">
            <v>2502500</v>
          </cell>
          <cell r="G695">
            <v>0</v>
          </cell>
          <cell r="H695">
            <v>0</v>
          </cell>
          <cell r="I695">
            <v>0</v>
          </cell>
          <cell r="J695">
            <v>0</v>
          </cell>
          <cell r="K695">
            <v>0</v>
          </cell>
          <cell r="R695">
            <v>0</v>
          </cell>
          <cell r="U695">
            <v>0</v>
          </cell>
          <cell r="W695">
            <v>0</v>
          </cell>
          <cell r="X695">
            <v>0</v>
          </cell>
          <cell r="AA695">
            <v>0</v>
          </cell>
          <cell r="AC695">
            <v>0</v>
          </cell>
          <cell r="AF695">
            <v>0</v>
          </cell>
          <cell r="AG695">
            <v>0</v>
          </cell>
          <cell r="AH695">
            <v>0</v>
          </cell>
          <cell r="AK695">
            <v>0</v>
          </cell>
          <cell r="AL695">
            <v>0</v>
          </cell>
          <cell r="AO695">
            <v>0</v>
          </cell>
          <cell r="AZ695">
            <v>2415</v>
          </cell>
          <cell r="BA695" t="str">
            <v>Pengaturan, Pembinaan, Pengawasan, dan Pelaksanaan Pengembangan Sistem Penyediaan Air Minum</v>
          </cell>
        </row>
        <row r="696">
          <cell r="B696">
            <v>5502954</v>
          </cell>
          <cell r="C696" t="str">
            <v>PEMBANGUNAN INFRASTRUKTUR PERMUKIMAN M KAB. REMBANG</v>
          </cell>
          <cell r="D696">
            <v>0</v>
          </cell>
          <cell r="E696">
            <v>2502500</v>
          </cell>
          <cell r="F696">
            <v>2502500</v>
          </cell>
          <cell r="G696">
            <v>0</v>
          </cell>
          <cell r="H696">
            <v>0</v>
          </cell>
          <cell r="I696">
            <v>0</v>
          </cell>
          <cell r="J696">
            <v>0</v>
          </cell>
          <cell r="K696">
            <v>0</v>
          </cell>
          <cell r="R696">
            <v>0</v>
          </cell>
          <cell r="U696">
            <v>0</v>
          </cell>
          <cell r="W696">
            <v>0</v>
          </cell>
          <cell r="X696">
            <v>0</v>
          </cell>
          <cell r="AA696">
            <v>0</v>
          </cell>
          <cell r="AC696">
            <v>0</v>
          </cell>
          <cell r="AF696">
            <v>0</v>
          </cell>
          <cell r="AG696">
            <v>0</v>
          </cell>
          <cell r="AH696">
            <v>0</v>
          </cell>
          <cell r="AK696">
            <v>0</v>
          </cell>
          <cell r="AL696">
            <v>0</v>
          </cell>
          <cell r="AO696">
            <v>0</v>
          </cell>
          <cell r="AZ696">
            <v>2415</v>
          </cell>
          <cell r="BA696" t="str">
            <v>Pengaturan, Pembinaan, Pengawasan, dan Pelaksanaan Pengembangan Sistem Penyediaan Air Minum</v>
          </cell>
        </row>
        <row r="697">
          <cell r="B697">
            <v>5502960</v>
          </cell>
          <cell r="C697" t="str">
            <v>PEMBANGUNAN INFRASTRUKTUR PERMUKIMAN KAB. PATI</v>
          </cell>
          <cell r="D697">
            <v>0</v>
          </cell>
          <cell r="E697">
            <v>2695000</v>
          </cell>
          <cell r="F697">
            <v>2695000</v>
          </cell>
          <cell r="G697">
            <v>0</v>
          </cell>
          <cell r="H697">
            <v>0</v>
          </cell>
          <cell r="I697">
            <v>0</v>
          </cell>
          <cell r="J697">
            <v>0</v>
          </cell>
          <cell r="K697">
            <v>0</v>
          </cell>
          <cell r="R697">
            <v>0</v>
          </cell>
          <cell r="U697">
            <v>0</v>
          </cell>
          <cell r="W697">
            <v>0</v>
          </cell>
          <cell r="X697">
            <v>0</v>
          </cell>
          <cell r="AA697">
            <v>0</v>
          </cell>
          <cell r="AC697">
            <v>0</v>
          </cell>
          <cell r="AF697">
            <v>0</v>
          </cell>
          <cell r="AG697">
            <v>0</v>
          </cell>
          <cell r="AH697">
            <v>0</v>
          </cell>
          <cell r="AK697">
            <v>0</v>
          </cell>
          <cell r="AL697">
            <v>0</v>
          </cell>
          <cell r="AO697">
            <v>0</v>
          </cell>
          <cell r="AZ697">
            <v>2415</v>
          </cell>
          <cell r="BA697" t="str">
            <v>Pengaturan, Pembinaan, Pengawasan, dan Pelaksanaan Pengembangan Sistem Penyediaan Air Minum</v>
          </cell>
        </row>
        <row r="698">
          <cell r="B698">
            <v>5502979</v>
          </cell>
          <cell r="C698" t="str">
            <v>PEMBANGUNAN INFRASTRUKTUR PERMUKIMAN KAB. KUDUS</v>
          </cell>
          <cell r="D698">
            <v>0</v>
          </cell>
          <cell r="E698">
            <v>2502500</v>
          </cell>
          <cell r="F698">
            <v>2502500</v>
          </cell>
          <cell r="G698">
            <v>0</v>
          </cell>
          <cell r="H698">
            <v>0</v>
          </cell>
          <cell r="I698">
            <v>0</v>
          </cell>
          <cell r="J698">
            <v>0</v>
          </cell>
          <cell r="K698">
            <v>0</v>
          </cell>
          <cell r="R698">
            <v>0</v>
          </cell>
          <cell r="U698">
            <v>0</v>
          </cell>
          <cell r="W698">
            <v>0</v>
          </cell>
          <cell r="X698">
            <v>0</v>
          </cell>
          <cell r="AA698">
            <v>0</v>
          </cell>
          <cell r="AC698">
            <v>0</v>
          </cell>
          <cell r="AF698">
            <v>0</v>
          </cell>
          <cell r="AG698">
            <v>0</v>
          </cell>
          <cell r="AH698">
            <v>0</v>
          </cell>
          <cell r="AK698">
            <v>0</v>
          </cell>
          <cell r="AL698">
            <v>0</v>
          </cell>
          <cell r="AO698">
            <v>0</v>
          </cell>
          <cell r="AZ698">
            <v>2415</v>
          </cell>
          <cell r="BA698" t="str">
            <v>Pengaturan, Pembinaan, Pengawasan, dan Pelaksanaan Pengembangan Sistem Penyediaan Air Minum</v>
          </cell>
        </row>
        <row r="699">
          <cell r="B699">
            <v>5502991</v>
          </cell>
          <cell r="C699" t="str">
            <v>PEMBANGUNAN INFRASTRUKTUR PERMUKIMAN KAB. DEMAK</v>
          </cell>
          <cell r="D699">
            <v>0</v>
          </cell>
          <cell r="E699">
            <v>2502500</v>
          </cell>
          <cell r="F699">
            <v>2502500</v>
          </cell>
          <cell r="G699">
            <v>0</v>
          </cell>
          <cell r="H699">
            <v>0</v>
          </cell>
          <cell r="I699">
            <v>0</v>
          </cell>
          <cell r="J699">
            <v>0</v>
          </cell>
          <cell r="K699">
            <v>0</v>
          </cell>
          <cell r="R699">
            <v>0</v>
          </cell>
          <cell r="U699">
            <v>0</v>
          </cell>
          <cell r="W699">
            <v>0</v>
          </cell>
          <cell r="X699">
            <v>0</v>
          </cell>
          <cell r="AA699">
            <v>0</v>
          </cell>
          <cell r="AC699">
            <v>0</v>
          </cell>
          <cell r="AF699">
            <v>0</v>
          </cell>
          <cell r="AG699">
            <v>0</v>
          </cell>
          <cell r="AH699">
            <v>0</v>
          </cell>
          <cell r="AK699">
            <v>0</v>
          </cell>
          <cell r="AL699">
            <v>0</v>
          </cell>
          <cell r="AO699">
            <v>0</v>
          </cell>
          <cell r="AZ699">
            <v>2415</v>
          </cell>
          <cell r="BA699" t="str">
            <v>Pengaturan, Pembinaan, Pengawasan, dan Pelaksanaan Pengembangan Sistem Penyediaan Air Minum</v>
          </cell>
        </row>
        <row r="700">
          <cell r="B700">
            <v>5503005</v>
          </cell>
          <cell r="C700" t="str">
            <v>PEMBANGUNAN INFRASTRUKTUR PERMUKIMAN KAB. SEMARANG</v>
          </cell>
          <cell r="D700">
            <v>0</v>
          </cell>
          <cell r="E700">
            <v>2502500</v>
          </cell>
          <cell r="F700">
            <v>2502500</v>
          </cell>
          <cell r="G700">
            <v>0</v>
          </cell>
          <cell r="H700">
            <v>0</v>
          </cell>
          <cell r="I700">
            <v>0</v>
          </cell>
          <cell r="J700">
            <v>0</v>
          </cell>
          <cell r="K700">
            <v>0</v>
          </cell>
          <cell r="R700">
            <v>0</v>
          </cell>
          <cell r="U700">
            <v>0</v>
          </cell>
          <cell r="W700">
            <v>0</v>
          </cell>
          <cell r="X700">
            <v>0</v>
          </cell>
          <cell r="AA700">
            <v>0</v>
          </cell>
          <cell r="AC700">
            <v>0</v>
          </cell>
          <cell r="AF700">
            <v>0</v>
          </cell>
          <cell r="AG700">
            <v>0</v>
          </cell>
          <cell r="AH700">
            <v>0</v>
          </cell>
          <cell r="AK700">
            <v>0</v>
          </cell>
          <cell r="AL700">
            <v>0</v>
          </cell>
          <cell r="AO700">
            <v>0</v>
          </cell>
          <cell r="AZ700">
            <v>2415</v>
          </cell>
          <cell r="BA700" t="str">
            <v>Pengaturan, Pembinaan, Pengawasan, dan Pelaksanaan Pengembangan Sistem Penyediaan Air Minum</v>
          </cell>
        </row>
        <row r="701">
          <cell r="B701">
            <v>5503011</v>
          </cell>
          <cell r="C701" t="str">
            <v>PEMBANGUNAN INFRASTRUKTUR PERMUKIMAN KAB. TEMANGGUNG</v>
          </cell>
          <cell r="D701">
            <v>0</v>
          </cell>
          <cell r="E701">
            <v>3080000</v>
          </cell>
          <cell r="F701">
            <v>3080000</v>
          </cell>
          <cell r="G701">
            <v>0</v>
          </cell>
          <cell r="H701">
            <v>0</v>
          </cell>
          <cell r="I701">
            <v>0</v>
          </cell>
          <cell r="J701">
            <v>0</v>
          </cell>
          <cell r="K701">
            <v>0</v>
          </cell>
          <cell r="R701">
            <v>0</v>
          </cell>
          <cell r="U701">
            <v>0</v>
          </cell>
          <cell r="W701">
            <v>0</v>
          </cell>
          <cell r="X701">
            <v>0</v>
          </cell>
          <cell r="AA701">
            <v>0</v>
          </cell>
          <cell r="AC701">
            <v>0</v>
          </cell>
          <cell r="AF701">
            <v>0</v>
          </cell>
          <cell r="AG701">
            <v>0</v>
          </cell>
          <cell r="AH701">
            <v>0</v>
          </cell>
          <cell r="AK701">
            <v>0</v>
          </cell>
          <cell r="AL701">
            <v>0</v>
          </cell>
          <cell r="AO701">
            <v>0</v>
          </cell>
          <cell r="AZ701">
            <v>2415</v>
          </cell>
          <cell r="BA701" t="str">
            <v>Pengaturan, Pembinaan, Pengawasan, dan Pelaksanaan Pengembangan Sistem Penyediaan Air Minum</v>
          </cell>
        </row>
        <row r="702">
          <cell r="B702">
            <v>5503020</v>
          </cell>
          <cell r="C702" t="str">
            <v>PEMBANGUNAN INFRASTRUKTUR PERMUKIMAN KAB. KENDAL</v>
          </cell>
          <cell r="D702">
            <v>0</v>
          </cell>
          <cell r="E702">
            <v>2502500</v>
          </cell>
          <cell r="F702">
            <v>2502500</v>
          </cell>
          <cell r="G702">
            <v>0</v>
          </cell>
          <cell r="H702">
            <v>0</v>
          </cell>
          <cell r="I702">
            <v>0</v>
          </cell>
          <cell r="J702">
            <v>0</v>
          </cell>
          <cell r="K702">
            <v>0</v>
          </cell>
          <cell r="R702">
            <v>0</v>
          </cell>
          <cell r="U702">
            <v>0</v>
          </cell>
          <cell r="W702">
            <v>0</v>
          </cell>
          <cell r="X702">
            <v>0</v>
          </cell>
          <cell r="AA702">
            <v>0</v>
          </cell>
          <cell r="AC702">
            <v>0</v>
          </cell>
          <cell r="AF702">
            <v>0</v>
          </cell>
          <cell r="AG702">
            <v>0</v>
          </cell>
          <cell r="AH702">
            <v>0</v>
          </cell>
          <cell r="AK702">
            <v>0</v>
          </cell>
          <cell r="AL702">
            <v>0</v>
          </cell>
          <cell r="AO702">
            <v>0</v>
          </cell>
          <cell r="AZ702">
            <v>2415</v>
          </cell>
          <cell r="BA702" t="str">
            <v>Pengaturan, Pembinaan, Pengawasan, dan Pelaksanaan Pengembangan Sistem Penyediaan Air Minum</v>
          </cell>
        </row>
        <row r="703">
          <cell r="B703">
            <v>5503036</v>
          </cell>
          <cell r="C703" t="str">
            <v>PEMBANGUNAN INFRASTRUKTUR PERMUKIMAN KAB. BATANG</v>
          </cell>
          <cell r="D703">
            <v>0</v>
          </cell>
          <cell r="E703">
            <v>2502500</v>
          </cell>
          <cell r="F703">
            <v>2502500</v>
          </cell>
          <cell r="G703">
            <v>0</v>
          </cell>
          <cell r="H703">
            <v>0</v>
          </cell>
          <cell r="I703">
            <v>0</v>
          </cell>
          <cell r="J703">
            <v>0</v>
          </cell>
          <cell r="K703">
            <v>0</v>
          </cell>
          <cell r="R703">
            <v>0</v>
          </cell>
          <cell r="U703">
            <v>0</v>
          </cell>
          <cell r="W703">
            <v>0</v>
          </cell>
          <cell r="X703">
            <v>0</v>
          </cell>
          <cell r="AA703">
            <v>0</v>
          </cell>
          <cell r="AC703">
            <v>0</v>
          </cell>
          <cell r="AF703">
            <v>0</v>
          </cell>
          <cell r="AG703">
            <v>0</v>
          </cell>
          <cell r="AH703">
            <v>0</v>
          </cell>
          <cell r="AK703">
            <v>0</v>
          </cell>
          <cell r="AL703">
            <v>0</v>
          </cell>
          <cell r="AO703">
            <v>0</v>
          </cell>
          <cell r="AZ703">
            <v>2415</v>
          </cell>
          <cell r="BA703" t="str">
            <v>Pengaturan, Pembinaan, Pengawasan, dan Pelaksanaan Pengembangan Sistem Penyediaan Air Minum</v>
          </cell>
        </row>
        <row r="704">
          <cell r="B704">
            <v>5503042</v>
          </cell>
          <cell r="C704" t="str">
            <v>PEMBANGUNAN INFRASTRUKTUR PERMUKIMAN KAB. PEKALONGAN</v>
          </cell>
          <cell r="D704">
            <v>0</v>
          </cell>
          <cell r="E704">
            <v>2502500</v>
          </cell>
          <cell r="F704">
            <v>2502500</v>
          </cell>
          <cell r="G704">
            <v>0</v>
          </cell>
          <cell r="H704">
            <v>0</v>
          </cell>
          <cell r="I704">
            <v>0</v>
          </cell>
          <cell r="J704">
            <v>0</v>
          </cell>
          <cell r="K704">
            <v>0</v>
          </cell>
          <cell r="R704">
            <v>0</v>
          </cell>
          <cell r="U704">
            <v>0</v>
          </cell>
          <cell r="W704">
            <v>0</v>
          </cell>
          <cell r="X704">
            <v>0</v>
          </cell>
          <cell r="AA704">
            <v>0</v>
          </cell>
          <cell r="AC704">
            <v>0</v>
          </cell>
          <cell r="AF704">
            <v>0</v>
          </cell>
          <cell r="AG704">
            <v>0</v>
          </cell>
          <cell r="AH704">
            <v>0</v>
          </cell>
          <cell r="AK704">
            <v>0</v>
          </cell>
          <cell r="AL704">
            <v>0</v>
          </cell>
          <cell r="AO704">
            <v>0</v>
          </cell>
          <cell r="AZ704">
            <v>2415</v>
          </cell>
          <cell r="BA704" t="str">
            <v>Pengaturan, Pembinaan, Pengawasan, dan Pelaksanaan Pengembangan Sistem Penyediaan Air Minum</v>
          </cell>
        </row>
        <row r="705">
          <cell r="B705">
            <v>5503051</v>
          </cell>
          <cell r="C705" t="str">
            <v>PEMBANGUNAN INFRASTRUKTUR PERMUKIMAN KAB. PEMALANG</v>
          </cell>
          <cell r="D705">
            <v>0</v>
          </cell>
          <cell r="E705">
            <v>2502500</v>
          </cell>
          <cell r="F705">
            <v>2502500</v>
          </cell>
          <cell r="G705">
            <v>0</v>
          </cell>
          <cell r="H705">
            <v>0</v>
          </cell>
          <cell r="I705">
            <v>0</v>
          </cell>
          <cell r="J705">
            <v>0</v>
          </cell>
          <cell r="K705">
            <v>0</v>
          </cell>
          <cell r="R705">
            <v>0</v>
          </cell>
          <cell r="U705">
            <v>0</v>
          </cell>
          <cell r="W705">
            <v>0</v>
          </cell>
          <cell r="X705">
            <v>0</v>
          </cell>
          <cell r="AA705">
            <v>0</v>
          </cell>
          <cell r="AC705">
            <v>0</v>
          </cell>
          <cell r="AF705">
            <v>0</v>
          </cell>
          <cell r="AG705">
            <v>0</v>
          </cell>
          <cell r="AH705">
            <v>0</v>
          </cell>
          <cell r="AK705">
            <v>0</v>
          </cell>
          <cell r="AL705">
            <v>0</v>
          </cell>
          <cell r="AO705">
            <v>0</v>
          </cell>
          <cell r="AZ705">
            <v>2415</v>
          </cell>
          <cell r="BA705" t="str">
            <v>Pengaturan, Pembinaan, Pengawasan, dan Pelaksanaan Pengembangan Sistem Penyediaan Air Minum</v>
          </cell>
        </row>
        <row r="706">
          <cell r="B706">
            <v>5503067</v>
          </cell>
          <cell r="C706" t="str">
            <v>PEMBANGUNAN INFRASTRUKTUR PERMUKIMAN KAB. TEGAL</v>
          </cell>
          <cell r="D706">
            <v>0</v>
          </cell>
          <cell r="E706">
            <v>2502500</v>
          </cell>
          <cell r="F706">
            <v>2502500</v>
          </cell>
          <cell r="G706">
            <v>0</v>
          </cell>
          <cell r="H706">
            <v>0</v>
          </cell>
          <cell r="I706">
            <v>0</v>
          </cell>
          <cell r="J706">
            <v>0</v>
          </cell>
          <cell r="K706">
            <v>0</v>
          </cell>
          <cell r="R706">
            <v>0</v>
          </cell>
          <cell r="U706">
            <v>0</v>
          </cell>
          <cell r="W706">
            <v>0</v>
          </cell>
          <cell r="X706">
            <v>0</v>
          </cell>
          <cell r="AA706">
            <v>0</v>
          </cell>
          <cell r="AC706">
            <v>0</v>
          </cell>
          <cell r="AF706">
            <v>0</v>
          </cell>
          <cell r="AG706">
            <v>0</v>
          </cell>
          <cell r="AH706">
            <v>0</v>
          </cell>
          <cell r="AK706">
            <v>0</v>
          </cell>
          <cell r="AL706">
            <v>0</v>
          </cell>
          <cell r="AO706">
            <v>0</v>
          </cell>
          <cell r="AZ706">
            <v>2415</v>
          </cell>
          <cell r="BA706" t="str">
            <v>Pengaturan, Pembinaan, Pengawasan, dan Pelaksanaan Pengembangan Sistem Penyediaan Air Minum</v>
          </cell>
        </row>
        <row r="707">
          <cell r="B707">
            <v>5503073</v>
          </cell>
          <cell r="C707" t="str">
            <v>PEMBANGUNAN INFRASTRUKTUR PERMUKIMAN KAB. BREBES</v>
          </cell>
          <cell r="D707">
            <v>0</v>
          </cell>
          <cell r="E707">
            <v>2502500</v>
          </cell>
          <cell r="F707">
            <v>2502500</v>
          </cell>
          <cell r="G707">
            <v>0</v>
          </cell>
          <cell r="H707">
            <v>0</v>
          </cell>
          <cell r="I707">
            <v>0</v>
          </cell>
          <cell r="J707">
            <v>0</v>
          </cell>
          <cell r="K707">
            <v>0</v>
          </cell>
          <cell r="R707">
            <v>0</v>
          </cell>
          <cell r="U707">
            <v>0</v>
          </cell>
          <cell r="W707">
            <v>0</v>
          </cell>
          <cell r="X707">
            <v>0</v>
          </cell>
          <cell r="AA707">
            <v>0</v>
          </cell>
          <cell r="AC707">
            <v>0</v>
          </cell>
          <cell r="AF707">
            <v>0</v>
          </cell>
          <cell r="AG707">
            <v>0</v>
          </cell>
          <cell r="AH707">
            <v>0</v>
          </cell>
          <cell r="AK707">
            <v>0</v>
          </cell>
          <cell r="AL707">
            <v>0</v>
          </cell>
          <cell r="AO707">
            <v>0</v>
          </cell>
          <cell r="AZ707">
            <v>2415</v>
          </cell>
          <cell r="BA707" t="str">
            <v>Pengaturan, Pembinaan, Pengawasan, dan Pelaksanaan Pengembangan Sistem Penyediaan Air Minum</v>
          </cell>
        </row>
        <row r="708">
          <cell r="B708">
            <v>5503118</v>
          </cell>
          <cell r="C708" t="str">
            <v>PEMBANGUNAN INFRASTRUKTUR PERMUKIMAN KOTA SEMARANG</v>
          </cell>
          <cell r="D708">
            <v>0</v>
          </cell>
          <cell r="E708">
            <v>2887500</v>
          </cell>
          <cell r="F708">
            <v>2887500</v>
          </cell>
          <cell r="G708">
            <v>0</v>
          </cell>
          <cell r="H708">
            <v>0</v>
          </cell>
          <cell r="I708">
            <v>0</v>
          </cell>
          <cell r="J708">
            <v>0</v>
          </cell>
          <cell r="K708">
            <v>0</v>
          </cell>
          <cell r="R708">
            <v>0</v>
          </cell>
          <cell r="U708">
            <v>0</v>
          </cell>
          <cell r="W708">
            <v>0</v>
          </cell>
          <cell r="X708">
            <v>0</v>
          </cell>
          <cell r="AA708">
            <v>0</v>
          </cell>
          <cell r="AC708">
            <v>0</v>
          </cell>
          <cell r="AF708">
            <v>0</v>
          </cell>
          <cell r="AG708">
            <v>0</v>
          </cell>
          <cell r="AH708">
            <v>0</v>
          </cell>
          <cell r="AK708">
            <v>0</v>
          </cell>
          <cell r="AL708">
            <v>0</v>
          </cell>
          <cell r="AO708">
            <v>0</v>
          </cell>
          <cell r="AZ708">
            <v>2415</v>
          </cell>
          <cell r="BA708" t="str">
            <v>Pengaturan, Pembinaan, Pengawasan, dan Pelaksanaan Pengembangan Sistem Penyediaan Air Minum</v>
          </cell>
        </row>
        <row r="709">
          <cell r="B709">
            <v>5503124</v>
          </cell>
          <cell r="C709" t="str">
            <v>PEMBANGUNAN INFRASTRUKTUR PERMUKIMAN KOTA PEKALONGAN</v>
          </cell>
          <cell r="D709">
            <v>0</v>
          </cell>
          <cell r="E709">
            <v>2502500</v>
          </cell>
          <cell r="F709">
            <v>2502500</v>
          </cell>
          <cell r="G709">
            <v>0</v>
          </cell>
          <cell r="H709">
            <v>0</v>
          </cell>
          <cell r="I709">
            <v>0</v>
          </cell>
          <cell r="J709">
            <v>0</v>
          </cell>
          <cell r="K709">
            <v>0</v>
          </cell>
          <cell r="R709">
            <v>0</v>
          </cell>
          <cell r="U709">
            <v>0</v>
          </cell>
          <cell r="W709">
            <v>0</v>
          </cell>
          <cell r="X709">
            <v>0</v>
          </cell>
          <cell r="AA709">
            <v>0</v>
          </cell>
          <cell r="AC709">
            <v>0</v>
          </cell>
          <cell r="AF709">
            <v>0</v>
          </cell>
          <cell r="AG709">
            <v>0</v>
          </cell>
          <cell r="AH709">
            <v>0</v>
          </cell>
          <cell r="AK709">
            <v>0</v>
          </cell>
          <cell r="AL709">
            <v>0</v>
          </cell>
          <cell r="AO709">
            <v>0</v>
          </cell>
          <cell r="AZ709">
            <v>2415</v>
          </cell>
          <cell r="BA709" t="str">
            <v>Pengaturan, Pembinaan, Pengawasan, dan Pelaksanaan Pengembangan Sistem Penyediaan Air Minum</v>
          </cell>
        </row>
        <row r="710">
          <cell r="B710">
            <v>5503588</v>
          </cell>
          <cell r="C710" t="str">
            <v>PEMBANGUNAN INFRASTRUKTUR PERMUKIMAN KAB. LEBAK</v>
          </cell>
          <cell r="D710">
            <v>0</v>
          </cell>
          <cell r="E710">
            <v>2502500</v>
          </cell>
          <cell r="F710">
            <v>2502500</v>
          </cell>
          <cell r="G710">
            <v>0</v>
          </cell>
          <cell r="H710">
            <v>0</v>
          </cell>
          <cell r="I710">
            <v>0</v>
          </cell>
          <cell r="J710">
            <v>0</v>
          </cell>
          <cell r="K710">
            <v>0</v>
          </cell>
          <cell r="R710">
            <v>0</v>
          </cell>
          <cell r="U710">
            <v>0</v>
          </cell>
          <cell r="W710">
            <v>0</v>
          </cell>
          <cell r="X710">
            <v>0</v>
          </cell>
          <cell r="AA710">
            <v>0</v>
          </cell>
          <cell r="AC710">
            <v>0</v>
          </cell>
          <cell r="AF710">
            <v>0</v>
          </cell>
          <cell r="AG710">
            <v>0</v>
          </cell>
          <cell r="AH710">
            <v>0</v>
          </cell>
          <cell r="AK710">
            <v>0</v>
          </cell>
          <cell r="AL710">
            <v>0</v>
          </cell>
          <cell r="AO710">
            <v>0</v>
          </cell>
          <cell r="AZ710">
            <v>2415</v>
          </cell>
          <cell r="BA710" t="str">
            <v>Pengaturan, Pembinaan, Pengawasan, dan Pelaksanaan Pengembangan Sistem Penyediaan Air Minum</v>
          </cell>
        </row>
        <row r="711">
          <cell r="B711">
            <v>5503608</v>
          </cell>
          <cell r="C711" t="str">
            <v>PEMBANGUNAN INFRASTRUKTUR PERMUKIMAN KAB. SERANG</v>
          </cell>
          <cell r="D711">
            <v>0</v>
          </cell>
          <cell r="E711">
            <v>2502500</v>
          </cell>
          <cell r="F711">
            <v>2502500</v>
          </cell>
          <cell r="G711">
            <v>0</v>
          </cell>
          <cell r="H711">
            <v>0</v>
          </cell>
          <cell r="I711">
            <v>0</v>
          </cell>
          <cell r="J711">
            <v>0</v>
          </cell>
          <cell r="K711">
            <v>0</v>
          </cell>
          <cell r="R711">
            <v>0</v>
          </cell>
          <cell r="U711">
            <v>0</v>
          </cell>
          <cell r="W711">
            <v>0</v>
          </cell>
          <cell r="X711">
            <v>0</v>
          </cell>
          <cell r="AA711">
            <v>0</v>
          </cell>
          <cell r="AC711">
            <v>0</v>
          </cell>
          <cell r="AF711">
            <v>0</v>
          </cell>
          <cell r="AG711">
            <v>0</v>
          </cell>
          <cell r="AH711">
            <v>0</v>
          </cell>
          <cell r="AK711">
            <v>0</v>
          </cell>
          <cell r="AL711">
            <v>0</v>
          </cell>
          <cell r="AO711">
            <v>0</v>
          </cell>
          <cell r="AZ711">
            <v>2415</v>
          </cell>
          <cell r="BA711" t="str">
            <v>Pengaturan, Pembinaan, Pengawasan, dan Pelaksanaan Pengembangan Sistem Penyediaan Air Minum</v>
          </cell>
        </row>
        <row r="712">
          <cell r="B712">
            <v>5503815</v>
          </cell>
          <cell r="C712" t="str">
            <v>PEMBANGUNAN INFRASTRUKTUR PERMUKIMAN KAB. SUMBA BARAT</v>
          </cell>
          <cell r="D712">
            <v>0</v>
          </cell>
          <cell r="E712">
            <v>1347500</v>
          </cell>
          <cell r="F712">
            <v>1347500</v>
          </cell>
          <cell r="G712">
            <v>0</v>
          </cell>
          <cell r="H712">
            <v>0</v>
          </cell>
          <cell r="I712">
            <v>0</v>
          </cell>
          <cell r="J712">
            <v>0</v>
          </cell>
          <cell r="K712">
            <v>0</v>
          </cell>
          <cell r="R712">
            <v>0</v>
          </cell>
          <cell r="U712">
            <v>0</v>
          </cell>
          <cell r="W712">
            <v>0</v>
          </cell>
          <cell r="X712">
            <v>0</v>
          </cell>
          <cell r="AA712">
            <v>0</v>
          </cell>
          <cell r="AC712">
            <v>0</v>
          </cell>
          <cell r="AF712">
            <v>0</v>
          </cell>
          <cell r="AG712">
            <v>0</v>
          </cell>
          <cell r="AH712">
            <v>0</v>
          </cell>
          <cell r="AK712">
            <v>0</v>
          </cell>
          <cell r="AL712">
            <v>0</v>
          </cell>
          <cell r="AO712">
            <v>0</v>
          </cell>
          <cell r="AZ712">
            <v>2415</v>
          </cell>
          <cell r="BA712" t="str">
            <v>Pengaturan, Pembinaan, Pengawasan, dan Pelaksanaan Pengembangan Sistem Penyediaan Air Minum</v>
          </cell>
        </row>
        <row r="713">
          <cell r="B713">
            <v>5503830</v>
          </cell>
          <cell r="C713" t="str">
            <v>PEMBANGUNAN INFRASTRUKTUR PERMUKIMAN KAB. KUPANG</v>
          </cell>
          <cell r="D713">
            <v>0</v>
          </cell>
          <cell r="E713">
            <v>1540000</v>
          </cell>
          <cell r="F713">
            <v>1540000</v>
          </cell>
          <cell r="G713">
            <v>0</v>
          </cell>
          <cell r="H713">
            <v>0</v>
          </cell>
          <cell r="I713">
            <v>0</v>
          </cell>
          <cell r="J713">
            <v>0</v>
          </cell>
          <cell r="K713">
            <v>0</v>
          </cell>
          <cell r="R713">
            <v>0</v>
          </cell>
          <cell r="U713">
            <v>0</v>
          </cell>
          <cell r="W713">
            <v>0</v>
          </cell>
          <cell r="X713">
            <v>0</v>
          </cell>
          <cell r="AA713">
            <v>0</v>
          </cell>
          <cell r="AC713">
            <v>0</v>
          </cell>
          <cell r="AF713">
            <v>0</v>
          </cell>
          <cell r="AG713">
            <v>0</v>
          </cell>
          <cell r="AH713">
            <v>0</v>
          </cell>
          <cell r="AK713">
            <v>0</v>
          </cell>
          <cell r="AL713">
            <v>0</v>
          </cell>
          <cell r="AO713">
            <v>0</v>
          </cell>
          <cell r="AZ713">
            <v>2415</v>
          </cell>
          <cell r="BA713" t="str">
            <v>Pengaturan, Pembinaan, Pengawasan, dan Pelaksanaan Pengembangan Sistem Penyediaan Air Minum</v>
          </cell>
        </row>
        <row r="714">
          <cell r="B714">
            <v>5503846</v>
          </cell>
          <cell r="C714" t="str">
            <v>PEMBANGUNAN INFRASTRUKTUR PERMUKIMAN KAB. TIMOR TENGAH SELATAN</v>
          </cell>
          <cell r="D714">
            <v>0</v>
          </cell>
          <cell r="E714">
            <v>1540000</v>
          </cell>
          <cell r="F714">
            <v>1540000</v>
          </cell>
          <cell r="G714">
            <v>0</v>
          </cell>
          <cell r="H714">
            <v>0</v>
          </cell>
          <cell r="I714">
            <v>0</v>
          </cell>
          <cell r="J714">
            <v>0</v>
          </cell>
          <cell r="K714">
            <v>0</v>
          </cell>
          <cell r="R714">
            <v>0</v>
          </cell>
          <cell r="U714">
            <v>0</v>
          </cell>
          <cell r="W714">
            <v>0</v>
          </cell>
          <cell r="X714">
            <v>0</v>
          </cell>
          <cell r="AA714">
            <v>0</v>
          </cell>
          <cell r="AC714">
            <v>0</v>
          </cell>
          <cell r="AF714">
            <v>0</v>
          </cell>
          <cell r="AG714">
            <v>0</v>
          </cell>
          <cell r="AH714">
            <v>0</v>
          </cell>
          <cell r="AK714">
            <v>0</v>
          </cell>
          <cell r="AL714">
            <v>0</v>
          </cell>
          <cell r="AO714">
            <v>0</v>
          </cell>
          <cell r="AZ714">
            <v>2415</v>
          </cell>
          <cell r="BA714" t="str">
            <v>Pengaturan, Pembinaan, Pengawasan, dan Pelaksanaan Pengembangan Sistem Penyediaan Air Minum</v>
          </cell>
        </row>
        <row r="715">
          <cell r="B715">
            <v>5503852</v>
          </cell>
          <cell r="C715" t="str">
            <v>PEMBANGUNAN INFRASTRUKTUR PERMUKIMAN KAB. TIMOR TENGAH UTARA</v>
          </cell>
          <cell r="D715">
            <v>0</v>
          </cell>
          <cell r="E715">
            <v>1732500</v>
          </cell>
          <cell r="F715">
            <v>1732500</v>
          </cell>
          <cell r="G715">
            <v>0</v>
          </cell>
          <cell r="H715">
            <v>0</v>
          </cell>
          <cell r="I715">
            <v>0</v>
          </cell>
          <cell r="J715">
            <v>0</v>
          </cell>
          <cell r="K715">
            <v>0</v>
          </cell>
          <cell r="R715">
            <v>0</v>
          </cell>
          <cell r="U715">
            <v>0</v>
          </cell>
          <cell r="W715">
            <v>0</v>
          </cell>
          <cell r="X715">
            <v>0</v>
          </cell>
          <cell r="AA715">
            <v>0</v>
          </cell>
          <cell r="AC715">
            <v>0</v>
          </cell>
          <cell r="AF715">
            <v>0</v>
          </cell>
          <cell r="AG715">
            <v>0</v>
          </cell>
          <cell r="AH715">
            <v>0</v>
          </cell>
          <cell r="AK715">
            <v>0</v>
          </cell>
          <cell r="AL715">
            <v>0</v>
          </cell>
          <cell r="AO715">
            <v>0</v>
          </cell>
          <cell r="AZ715">
            <v>2415</v>
          </cell>
          <cell r="BA715" t="str">
            <v>Pengaturan, Pembinaan, Pengawasan, dan Pelaksanaan Pengembangan Sistem Penyediaan Air Minum</v>
          </cell>
        </row>
        <row r="716">
          <cell r="B716">
            <v>5503877</v>
          </cell>
          <cell r="C716" t="str">
            <v>PEMBANGUNAN INFRASTRUKTUR PERMUKIMAN KAB. ALOR</v>
          </cell>
          <cell r="D716">
            <v>0</v>
          </cell>
          <cell r="E716">
            <v>2117500</v>
          </cell>
          <cell r="F716">
            <v>2117500</v>
          </cell>
          <cell r="G716">
            <v>0</v>
          </cell>
          <cell r="H716">
            <v>0</v>
          </cell>
          <cell r="I716">
            <v>0</v>
          </cell>
          <cell r="J716">
            <v>0</v>
          </cell>
          <cell r="K716">
            <v>0</v>
          </cell>
          <cell r="R716">
            <v>0</v>
          </cell>
          <cell r="U716">
            <v>0</v>
          </cell>
          <cell r="W716">
            <v>0</v>
          </cell>
          <cell r="X716">
            <v>0</v>
          </cell>
          <cell r="AA716">
            <v>0</v>
          </cell>
          <cell r="AC716">
            <v>0</v>
          </cell>
          <cell r="AF716">
            <v>0</v>
          </cell>
          <cell r="AG716">
            <v>0</v>
          </cell>
          <cell r="AH716">
            <v>0</v>
          </cell>
          <cell r="AK716">
            <v>0</v>
          </cell>
          <cell r="AL716">
            <v>0</v>
          </cell>
          <cell r="AO716">
            <v>0</v>
          </cell>
          <cell r="AZ716">
            <v>2415</v>
          </cell>
          <cell r="BA716" t="str">
            <v>Pengaturan, Pembinaan, Pengawasan, dan Pelaksanaan Pengembangan Sistem Penyediaan Air Minum</v>
          </cell>
        </row>
        <row r="717">
          <cell r="B717">
            <v>5503883</v>
          </cell>
          <cell r="C717" t="str">
            <v>PEMBANGUNAN INFRASTRUKTUR PERMUKIMAN KAB. LEMBATA</v>
          </cell>
          <cell r="D717">
            <v>0</v>
          </cell>
          <cell r="E717">
            <v>2117500</v>
          </cell>
          <cell r="F717">
            <v>2117500</v>
          </cell>
          <cell r="G717">
            <v>0</v>
          </cell>
          <cell r="H717">
            <v>0</v>
          </cell>
          <cell r="I717">
            <v>0</v>
          </cell>
          <cell r="J717">
            <v>0</v>
          </cell>
          <cell r="K717">
            <v>0</v>
          </cell>
          <cell r="R717">
            <v>0</v>
          </cell>
          <cell r="U717">
            <v>0</v>
          </cell>
          <cell r="W717">
            <v>0</v>
          </cell>
          <cell r="X717">
            <v>0</v>
          </cell>
          <cell r="AA717">
            <v>0</v>
          </cell>
          <cell r="AC717">
            <v>0</v>
          </cell>
          <cell r="AF717">
            <v>0</v>
          </cell>
          <cell r="AG717">
            <v>0</v>
          </cell>
          <cell r="AH717">
            <v>0</v>
          </cell>
          <cell r="AK717">
            <v>0</v>
          </cell>
          <cell r="AL717">
            <v>0</v>
          </cell>
          <cell r="AO717">
            <v>0</v>
          </cell>
          <cell r="AZ717">
            <v>2415</v>
          </cell>
          <cell r="BA717" t="str">
            <v>Pengaturan, Pembinaan, Pengawasan, dan Pelaksanaan Pengembangan Sistem Penyediaan Air Minum</v>
          </cell>
        </row>
        <row r="718">
          <cell r="B718">
            <v>5503934</v>
          </cell>
          <cell r="C718" t="str">
            <v>PEMBANGUNAN INFRASTRUKTUR PERMUKIMAN KAB. MANGGARAI</v>
          </cell>
          <cell r="D718">
            <v>0</v>
          </cell>
          <cell r="E718">
            <v>2117500</v>
          </cell>
          <cell r="F718">
            <v>2117500</v>
          </cell>
          <cell r="G718">
            <v>0</v>
          </cell>
          <cell r="H718">
            <v>0</v>
          </cell>
          <cell r="I718">
            <v>0</v>
          </cell>
          <cell r="J718">
            <v>0</v>
          </cell>
          <cell r="K718">
            <v>0</v>
          </cell>
          <cell r="R718">
            <v>0</v>
          </cell>
          <cell r="U718">
            <v>0</v>
          </cell>
          <cell r="W718">
            <v>0</v>
          </cell>
          <cell r="X718">
            <v>0</v>
          </cell>
          <cell r="AA718">
            <v>0</v>
          </cell>
          <cell r="AC718">
            <v>0</v>
          </cell>
          <cell r="AF718">
            <v>0</v>
          </cell>
          <cell r="AG718">
            <v>0</v>
          </cell>
          <cell r="AH718">
            <v>0</v>
          </cell>
          <cell r="AK718">
            <v>0</v>
          </cell>
          <cell r="AL718">
            <v>0</v>
          </cell>
          <cell r="AO718">
            <v>0</v>
          </cell>
          <cell r="AZ718">
            <v>2415</v>
          </cell>
          <cell r="BA718" t="str">
            <v>Pengaturan, Pembinaan, Pengawasan, dan Pelaksanaan Pengembangan Sistem Penyediaan Air Minum</v>
          </cell>
        </row>
        <row r="719">
          <cell r="B719">
            <v>5503940</v>
          </cell>
          <cell r="C719" t="str">
            <v>PEMBANGUNAN INFRASTRUKTUR PERMUKIMAN KAB. ROTE NDAO</v>
          </cell>
          <cell r="D719">
            <v>0</v>
          </cell>
          <cell r="E719">
            <v>1925000</v>
          </cell>
          <cell r="F719">
            <v>1925000</v>
          </cell>
          <cell r="G719">
            <v>0</v>
          </cell>
          <cell r="H719">
            <v>0</v>
          </cell>
          <cell r="I719">
            <v>0</v>
          </cell>
          <cell r="J719">
            <v>0</v>
          </cell>
          <cell r="K719">
            <v>0</v>
          </cell>
          <cell r="R719">
            <v>0</v>
          </cell>
          <cell r="U719">
            <v>0</v>
          </cell>
          <cell r="W719">
            <v>0</v>
          </cell>
          <cell r="X719">
            <v>0</v>
          </cell>
          <cell r="AA719">
            <v>0</v>
          </cell>
          <cell r="AC719">
            <v>0</v>
          </cell>
          <cell r="AF719">
            <v>0</v>
          </cell>
          <cell r="AG719">
            <v>0</v>
          </cell>
          <cell r="AH719">
            <v>0</v>
          </cell>
          <cell r="AK719">
            <v>0</v>
          </cell>
          <cell r="AL719">
            <v>0</v>
          </cell>
          <cell r="AO719">
            <v>0</v>
          </cell>
          <cell r="AZ719">
            <v>2415</v>
          </cell>
          <cell r="BA719" t="str">
            <v>Pengaturan, Pembinaan, Pengawasan, dan Pelaksanaan Pengembangan Sistem Penyediaan Air Minum</v>
          </cell>
        </row>
        <row r="720">
          <cell r="B720">
            <v>5503959</v>
          </cell>
          <cell r="C720" t="str">
            <v>PEMBANGUNAN INFRASTRUKTUR PERMUKIMAN KAB. MANGGARAI BARAT</v>
          </cell>
          <cell r="D720">
            <v>0</v>
          </cell>
          <cell r="E720">
            <v>1540000</v>
          </cell>
          <cell r="F720">
            <v>1540000</v>
          </cell>
          <cell r="G720">
            <v>0</v>
          </cell>
          <cell r="H720">
            <v>0</v>
          </cell>
          <cell r="I720">
            <v>0</v>
          </cell>
          <cell r="J720">
            <v>0</v>
          </cell>
          <cell r="K720">
            <v>0</v>
          </cell>
          <cell r="R720">
            <v>0</v>
          </cell>
          <cell r="U720">
            <v>0</v>
          </cell>
          <cell r="W720">
            <v>0</v>
          </cell>
          <cell r="X720">
            <v>0</v>
          </cell>
          <cell r="AA720">
            <v>0</v>
          </cell>
          <cell r="AC720">
            <v>0</v>
          </cell>
          <cell r="AF720">
            <v>0</v>
          </cell>
          <cell r="AG720">
            <v>0</v>
          </cell>
          <cell r="AH720">
            <v>0</v>
          </cell>
          <cell r="AK720">
            <v>0</v>
          </cell>
          <cell r="AL720">
            <v>0</v>
          </cell>
          <cell r="AO720">
            <v>0</v>
          </cell>
          <cell r="AZ720">
            <v>2415</v>
          </cell>
          <cell r="BA720" t="str">
            <v>Pengaturan, Pembinaan, Pengawasan, dan Pelaksanaan Pengembangan Sistem Penyediaan Air Minum</v>
          </cell>
        </row>
        <row r="721">
          <cell r="B721">
            <v>5503965</v>
          </cell>
          <cell r="C721" t="str">
            <v>PEMBANGUNAN INFRASTRUKTUR PERMUKIMAN KOTA KUPANG</v>
          </cell>
          <cell r="D721">
            <v>0</v>
          </cell>
          <cell r="E721">
            <v>2117500</v>
          </cell>
          <cell r="F721">
            <v>2117500</v>
          </cell>
          <cell r="G721">
            <v>0</v>
          </cell>
          <cell r="H721">
            <v>0</v>
          </cell>
          <cell r="I721">
            <v>0</v>
          </cell>
          <cell r="J721">
            <v>0</v>
          </cell>
          <cell r="K721">
            <v>0</v>
          </cell>
          <cell r="R721">
            <v>0</v>
          </cell>
          <cell r="U721">
            <v>0</v>
          </cell>
          <cell r="W721">
            <v>0</v>
          </cell>
          <cell r="X721">
            <v>0</v>
          </cell>
          <cell r="AA721">
            <v>0</v>
          </cell>
          <cell r="AC721">
            <v>0</v>
          </cell>
          <cell r="AF721">
            <v>0</v>
          </cell>
          <cell r="AG721">
            <v>0</v>
          </cell>
          <cell r="AH721">
            <v>0</v>
          </cell>
          <cell r="AK721">
            <v>0</v>
          </cell>
          <cell r="AL721">
            <v>0</v>
          </cell>
          <cell r="AO721">
            <v>0</v>
          </cell>
          <cell r="AZ721">
            <v>2415</v>
          </cell>
          <cell r="BA721" t="str">
            <v>Pengaturan, Pembinaan, Pengawasan, dan Pelaksanaan Pengembangan Sistem Penyediaan Air Minum</v>
          </cell>
        </row>
        <row r="722">
          <cell r="B722">
            <v>5504248</v>
          </cell>
          <cell r="C722" t="str">
            <v>PEMBANGUNAN INFRASTRUKTUR PERMUKIMAN KAB. TANAH LAUT</v>
          </cell>
          <cell r="D722">
            <v>0</v>
          </cell>
          <cell r="E722">
            <v>2310000</v>
          </cell>
          <cell r="F722">
            <v>2310000</v>
          </cell>
          <cell r="G722">
            <v>0</v>
          </cell>
          <cell r="H722">
            <v>0</v>
          </cell>
          <cell r="I722">
            <v>0</v>
          </cell>
          <cell r="J722">
            <v>0</v>
          </cell>
          <cell r="K722">
            <v>0</v>
          </cell>
          <cell r="R722">
            <v>0</v>
          </cell>
          <cell r="U722">
            <v>0</v>
          </cell>
          <cell r="W722">
            <v>0</v>
          </cell>
          <cell r="X722">
            <v>0</v>
          </cell>
          <cell r="AA722">
            <v>0</v>
          </cell>
          <cell r="AC722">
            <v>0</v>
          </cell>
          <cell r="AF722">
            <v>0</v>
          </cell>
          <cell r="AG722">
            <v>0</v>
          </cell>
          <cell r="AH722">
            <v>0</v>
          </cell>
          <cell r="AK722">
            <v>0</v>
          </cell>
          <cell r="AL722">
            <v>0</v>
          </cell>
          <cell r="AO722">
            <v>0</v>
          </cell>
          <cell r="AZ722">
            <v>2415</v>
          </cell>
          <cell r="BA722" t="str">
            <v>Pengaturan, Pembinaan, Pengawasan, dan Pelaksanaan Pengembangan Sistem Penyediaan Air Minum</v>
          </cell>
        </row>
        <row r="723">
          <cell r="B723">
            <v>5504254</v>
          </cell>
          <cell r="C723" t="str">
            <v>PEMBANGUNAN INFRASTRUKTUR PERMUKIMAN KAB. KOTA BARU</v>
          </cell>
          <cell r="D723">
            <v>0</v>
          </cell>
          <cell r="E723">
            <v>2117500</v>
          </cell>
          <cell r="F723">
            <v>2117500</v>
          </cell>
          <cell r="G723">
            <v>0</v>
          </cell>
          <cell r="H723">
            <v>0</v>
          </cell>
          <cell r="I723">
            <v>0</v>
          </cell>
          <cell r="J723">
            <v>0</v>
          </cell>
          <cell r="K723">
            <v>0</v>
          </cell>
          <cell r="R723">
            <v>0</v>
          </cell>
          <cell r="U723">
            <v>0</v>
          </cell>
          <cell r="W723">
            <v>0</v>
          </cell>
          <cell r="X723">
            <v>0</v>
          </cell>
          <cell r="AA723">
            <v>0</v>
          </cell>
          <cell r="AC723">
            <v>0</v>
          </cell>
          <cell r="AF723">
            <v>0</v>
          </cell>
          <cell r="AG723">
            <v>0</v>
          </cell>
          <cell r="AH723">
            <v>0</v>
          </cell>
          <cell r="AK723">
            <v>0</v>
          </cell>
          <cell r="AL723">
            <v>0</v>
          </cell>
          <cell r="AO723">
            <v>0</v>
          </cell>
          <cell r="AZ723">
            <v>2415</v>
          </cell>
          <cell r="BA723" t="str">
            <v>Pengaturan, Pembinaan, Pengawasan, dan Pelaksanaan Pengembangan Sistem Penyediaan Air Minum</v>
          </cell>
        </row>
        <row r="724">
          <cell r="B724">
            <v>5504260</v>
          </cell>
          <cell r="C724" t="str">
            <v>PEMBANGUNAN INFRASTRUKTUR PERMUKIMAN KAB. BANJAR</v>
          </cell>
          <cell r="D724">
            <v>0</v>
          </cell>
          <cell r="E724">
            <v>2502500</v>
          </cell>
          <cell r="F724">
            <v>2502500</v>
          </cell>
          <cell r="G724">
            <v>0</v>
          </cell>
          <cell r="H724">
            <v>0</v>
          </cell>
          <cell r="I724">
            <v>0</v>
          </cell>
          <cell r="J724">
            <v>0</v>
          </cell>
          <cell r="K724">
            <v>0</v>
          </cell>
          <cell r="R724">
            <v>0</v>
          </cell>
          <cell r="U724">
            <v>0</v>
          </cell>
          <cell r="W724">
            <v>0</v>
          </cell>
          <cell r="X724">
            <v>0</v>
          </cell>
          <cell r="AA724">
            <v>0</v>
          </cell>
          <cell r="AC724">
            <v>0</v>
          </cell>
          <cell r="AF724">
            <v>0</v>
          </cell>
          <cell r="AG724">
            <v>0</v>
          </cell>
          <cell r="AH724">
            <v>0</v>
          </cell>
          <cell r="AK724">
            <v>0</v>
          </cell>
          <cell r="AL724">
            <v>0</v>
          </cell>
          <cell r="AO724">
            <v>0</v>
          </cell>
          <cell r="AZ724">
            <v>2415</v>
          </cell>
          <cell r="BA724" t="str">
            <v>Pengaturan, Pembinaan, Pengawasan, dan Pelaksanaan Pengembangan Sistem Penyediaan Air Minum</v>
          </cell>
        </row>
        <row r="725">
          <cell r="B725">
            <v>5504279</v>
          </cell>
          <cell r="C725" t="str">
            <v>PEMBANGUNAN INFRASTRUKTUR PERMUKIMAN KAB. BARITO KUALA</v>
          </cell>
          <cell r="D725">
            <v>0</v>
          </cell>
          <cell r="E725">
            <v>2310000</v>
          </cell>
          <cell r="F725">
            <v>2310000</v>
          </cell>
          <cell r="G725">
            <v>0</v>
          </cell>
          <cell r="H725">
            <v>0</v>
          </cell>
          <cell r="I725">
            <v>0</v>
          </cell>
          <cell r="J725">
            <v>0</v>
          </cell>
          <cell r="K725">
            <v>0</v>
          </cell>
          <cell r="R725">
            <v>0</v>
          </cell>
          <cell r="U725">
            <v>0</v>
          </cell>
          <cell r="W725">
            <v>0</v>
          </cell>
          <cell r="X725">
            <v>0</v>
          </cell>
          <cell r="AA725">
            <v>0</v>
          </cell>
          <cell r="AC725">
            <v>0</v>
          </cell>
          <cell r="AF725">
            <v>0</v>
          </cell>
          <cell r="AG725">
            <v>0</v>
          </cell>
          <cell r="AH725">
            <v>0</v>
          </cell>
          <cell r="AK725">
            <v>0</v>
          </cell>
          <cell r="AL725">
            <v>0</v>
          </cell>
          <cell r="AO725">
            <v>0</v>
          </cell>
          <cell r="AZ725">
            <v>2415</v>
          </cell>
          <cell r="BA725" t="str">
            <v>Pengaturan, Pembinaan, Pengawasan, dan Pelaksanaan Pengembangan Sistem Penyediaan Air Minum</v>
          </cell>
        </row>
        <row r="726">
          <cell r="B726">
            <v>5504291</v>
          </cell>
          <cell r="C726" t="str">
            <v>PEMBANGUNAN INFRASTRUKTUR PERMUKIMAN KAB. HULU SUNGAI SELATAN</v>
          </cell>
          <cell r="D726">
            <v>0</v>
          </cell>
          <cell r="E726">
            <v>2502500</v>
          </cell>
          <cell r="F726">
            <v>2502500</v>
          </cell>
          <cell r="G726">
            <v>0</v>
          </cell>
          <cell r="H726">
            <v>500500</v>
          </cell>
          <cell r="I726">
            <v>500500</v>
          </cell>
          <cell r="J726">
            <v>20</v>
          </cell>
          <cell r="K726">
            <v>0</v>
          </cell>
          <cell r="R726">
            <v>0</v>
          </cell>
          <cell r="U726">
            <v>0</v>
          </cell>
          <cell r="W726">
            <v>0</v>
          </cell>
          <cell r="X726">
            <v>0</v>
          </cell>
          <cell r="AA726">
            <v>0</v>
          </cell>
          <cell r="AC726">
            <v>0</v>
          </cell>
          <cell r="AF726">
            <v>0</v>
          </cell>
          <cell r="AG726">
            <v>0</v>
          </cell>
          <cell r="AH726">
            <v>0</v>
          </cell>
          <cell r="AK726">
            <v>0</v>
          </cell>
          <cell r="AL726">
            <v>0</v>
          </cell>
          <cell r="AO726">
            <v>0</v>
          </cell>
          <cell r="AZ726">
            <v>2415</v>
          </cell>
          <cell r="BA726" t="str">
            <v>Pengaturan, Pembinaan, Pengawasan, dan Pelaksanaan Pengembangan Sistem Penyediaan Air Minum</v>
          </cell>
        </row>
        <row r="727">
          <cell r="B727">
            <v>5504311</v>
          </cell>
          <cell r="C727" t="str">
            <v>PEMBANGUNAN INFRASTRUKTUR PERMUKIMAN KAB. HULU SUNGAI UTARA</v>
          </cell>
          <cell r="D727">
            <v>0</v>
          </cell>
          <cell r="E727">
            <v>2502500</v>
          </cell>
          <cell r="F727">
            <v>2502500</v>
          </cell>
          <cell r="G727">
            <v>0</v>
          </cell>
          <cell r="H727">
            <v>0</v>
          </cell>
          <cell r="I727">
            <v>0</v>
          </cell>
          <cell r="J727">
            <v>0</v>
          </cell>
          <cell r="K727">
            <v>0</v>
          </cell>
          <cell r="R727">
            <v>0</v>
          </cell>
          <cell r="U727">
            <v>0</v>
          </cell>
          <cell r="W727">
            <v>0</v>
          </cell>
          <cell r="X727">
            <v>0</v>
          </cell>
          <cell r="AA727">
            <v>0</v>
          </cell>
          <cell r="AC727">
            <v>0</v>
          </cell>
          <cell r="AF727">
            <v>0</v>
          </cell>
          <cell r="AG727">
            <v>0</v>
          </cell>
          <cell r="AH727">
            <v>0</v>
          </cell>
          <cell r="AK727">
            <v>0</v>
          </cell>
          <cell r="AL727">
            <v>0</v>
          </cell>
          <cell r="AO727">
            <v>0</v>
          </cell>
          <cell r="AZ727">
            <v>2415</v>
          </cell>
          <cell r="BA727" t="str">
            <v>Pengaturan, Pembinaan, Pengawasan, dan Pelaksanaan Pengembangan Sistem Penyediaan Air Minum</v>
          </cell>
        </row>
        <row r="728">
          <cell r="B728">
            <v>5504336</v>
          </cell>
          <cell r="C728" t="str">
            <v>PEMBANGUNAN INFRASTRUKTUR PERMUKIMAN KAB. TANAH BUMBU</v>
          </cell>
          <cell r="D728">
            <v>0</v>
          </cell>
          <cell r="E728">
            <v>1732500</v>
          </cell>
          <cell r="F728">
            <v>1732500</v>
          </cell>
          <cell r="G728">
            <v>0</v>
          </cell>
          <cell r="H728">
            <v>0</v>
          </cell>
          <cell r="I728">
            <v>0</v>
          </cell>
          <cell r="J728">
            <v>0</v>
          </cell>
          <cell r="K728">
            <v>0</v>
          </cell>
          <cell r="R728">
            <v>0</v>
          </cell>
          <cell r="U728">
            <v>0</v>
          </cell>
          <cell r="W728">
            <v>0</v>
          </cell>
          <cell r="X728">
            <v>0</v>
          </cell>
          <cell r="AA728">
            <v>0</v>
          </cell>
          <cell r="AC728">
            <v>0</v>
          </cell>
          <cell r="AF728">
            <v>0</v>
          </cell>
          <cell r="AG728">
            <v>0</v>
          </cell>
          <cell r="AH728">
            <v>0</v>
          </cell>
          <cell r="AK728">
            <v>0</v>
          </cell>
          <cell r="AL728">
            <v>0</v>
          </cell>
          <cell r="AO728">
            <v>0</v>
          </cell>
          <cell r="AZ728">
            <v>2415</v>
          </cell>
          <cell r="BA728" t="str">
            <v>Pengaturan, Pembinaan, Pengawasan, dan Pelaksanaan Pengembangan Sistem Penyediaan Air Minum</v>
          </cell>
        </row>
        <row r="729">
          <cell r="B729">
            <v>5504342</v>
          </cell>
          <cell r="C729" t="str">
            <v>PEMBANGUNAN INFRASTRUKTUR PERMUKIMAN KAB. BALANGAN</v>
          </cell>
          <cell r="D729">
            <v>0</v>
          </cell>
          <cell r="E729">
            <v>2502500</v>
          </cell>
          <cell r="F729">
            <v>2502500</v>
          </cell>
          <cell r="G729">
            <v>0</v>
          </cell>
          <cell r="H729">
            <v>0</v>
          </cell>
          <cell r="I729">
            <v>0</v>
          </cell>
          <cell r="J729">
            <v>0</v>
          </cell>
          <cell r="K729">
            <v>0</v>
          </cell>
          <cell r="R729">
            <v>0</v>
          </cell>
          <cell r="U729">
            <v>0</v>
          </cell>
          <cell r="W729">
            <v>0</v>
          </cell>
          <cell r="X729">
            <v>0</v>
          </cell>
          <cell r="AA729">
            <v>0</v>
          </cell>
          <cell r="AC729">
            <v>0</v>
          </cell>
          <cell r="AF729">
            <v>0</v>
          </cell>
          <cell r="AG729">
            <v>0</v>
          </cell>
          <cell r="AH729">
            <v>0</v>
          </cell>
          <cell r="AK729">
            <v>0</v>
          </cell>
          <cell r="AL729">
            <v>0</v>
          </cell>
          <cell r="AO729">
            <v>0</v>
          </cell>
          <cell r="AZ729">
            <v>2415</v>
          </cell>
          <cell r="BA729" t="str">
            <v>Pengaturan, Pembinaan, Pengawasan, dan Pelaksanaan Pengembangan Sistem Penyediaan Air Minum</v>
          </cell>
        </row>
        <row r="730">
          <cell r="B730">
            <v>5504599</v>
          </cell>
          <cell r="C730" t="str">
            <v>PEMBANGUNAN INFRASTRUKTUR PERMUKIMAN KAB. BANGGAI KEPULAUHAN</v>
          </cell>
          <cell r="D730">
            <v>0</v>
          </cell>
          <cell r="E730">
            <v>2310000</v>
          </cell>
          <cell r="F730">
            <v>2310000</v>
          </cell>
          <cell r="G730">
            <v>0</v>
          </cell>
          <cell r="H730">
            <v>0</v>
          </cell>
          <cell r="I730">
            <v>0</v>
          </cell>
          <cell r="J730">
            <v>0</v>
          </cell>
          <cell r="K730">
            <v>0</v>
          </cell>
          <cell r="R730">
            <v>0</v>
          </cell>
          <cell r="U730">
            <v>0</v>
          </cell>
          <cell r="W730">
            <v>0</v>
          </cell>
          <cell r="X730">
            <v>0</v>
          </cell>
          <cell r="AA730">
            <v>0</v>
          </cell>
          <cell r="AC730">
            <v>0</v>
          </cell>
          <cell r="AF730">
            <v>0</v>
          </cell>
          <cell r="AG730">
            <v>0</v>
          </cell>
          <cell r="AH730">
            <v>0</v>
          </cell>
          <cell r="AK730">
            <v>0</v>
          </cell>
          <cell r="AL730">
            <v>0</v>
          </cell>
          <cell r="AO730">
            <v>0</v>
          </cell>
          <cell r="AZ730">
            <v>2415</v>
          </cell>
          <cell r="BA730" t="str">
            <v>Pengaturan, Pembinaan, Pengawasan, dan Pelaksanaan Pengembangan Sistem Penyediaan Air Minum</v>
          </cell>
        </row>
        <row r="731">
          <cell r="B731">
            <v>5504619</v>
          </cell>
          <cell r="C731" t="str">
            <v>PEMBANGUNAN INFRASTRUKTUR PERMUKIMAN KAB. MOROWALI</v>
          </cell>
          <cell r="D731">
            <v>0</v>
          </cell>
          <cell r="E731">
            <v>1732500</v>
          </cell>
          <cell r="F731">
            <v>1732500</v>
          </cell>
          <cell r="G731">
            <v>0</v>
          </cell>
          <cell r="H731">
            <v>0</v>
          </cell>
          <cell r="I731">
            <v>0</v>
          </cell>
          <cell r="J731">
            <v>0</v>
          </cell>
          <cell r="K731">
            <v>0</v>
          </cell>
          <cell r="R731">
            <v>0</v>
          </cell>
          <cell r="U731">
            <v>0</v>
          </cell>
          <cell r="W731">
            <v>0</v>
          </cell>
          <cell r="X731">
            <v>0</v>
          </cell>
          <cell r="AA731">
            <v>0</v>
          </cell>
          <cell r="AC731">
            <v>0</v>
          </cell>
          <cell r="AF731">
            <v>0</v>
          </cell>
          <cell r="AG731">
            <v>0</v>
          </cell>
          <cell r="AH731">
            <v>0</v>
          </cell>
          <cell r="AK731">
            <v>0</v>
          </cell>
          <cell r="AL731">
            <v>0</v>
          </cell>
          <cell r="AO731">
            <v>0</v>
          </cell>
          <cell r="AZ731">
            <v>2415</v>
          </cell>
          <cell r="BA731" t="str">
            <v>Pengaturan, Pembinaan, Pengawasan, dan Pelaksanaan Pengembangan Sistem Penyediaan Air Minum</v>
          </cell>
        </row>
        <row r="732">
          <cell r="B732">
            <v>5504625</v>
          </cell>
          <cell r="C732" t="str">
            <v>PEMBANGUNAN INFRASTRUKTUR PERMUKIMAN KAB. POSO</v>
          </cell>
          <cell r="D732">
            <v>0</v>
          </cell>
          <cell r="E732">
            <v>2310000</v>
          </cell>
          <cell r="F732">
            <v>2310000</v>
          </cell>
          <cell r="G732">
            <v>0</v>
          </cell>
          <cell r="H732">
            <v>0</v>
          </cell>
          <cell r="I732">
            <v>0</v>
          </cell>
          <cell r="J732">
            <v>0</v>
          </cell>
          <cell r="K732">
            <v>0</v>
          </cell>
          <cell r="R732">
            <v>0</v>
          </cell>
          <cell r="U732">
            <v>0</v>
          </cell>
          <cell r="W732">
            <v>0</v>
          </cell>
          <cell r="X732">
            <v>0</v>
          </cell>
          <cell r="AA732">
            <v>0</v>
          </cell>
          <cell r="AC732">
            <v>0</v>
          </cell>
          <cell r="AF732">
            <v>0</v>
          </cell>
          <cell r="AG732">
            <v>0</v>
          </cell>
          <cell r="AH732">
            <v>0</v>
          </cell>
          <cell r="AK732">
            <v>0</v>
          </cell>
          <cell r="AL732">
            <v>0</v>
          </cell>
          <cell r="AO732">
            <v>0</v>
          </cell>
          <cell r="AZ732">
            <v>2415</v>
          </cell>
          <cell r="BA732" t="str">
            <v>Pengaturan, Pembinaan, Pengawasan, dan Pelaksanaan Pengembangan Sistem Penyediaan Air Minum</v>
          </cell>
        </row>
        <row r="733">
          <cell r="B733">
            <v>5504631</v>
          </cell>
          <cell r="C733" t="str">
            <v>PEMBANGUNAN INFRASTRUKTUR PERMUKIMAN KAB. DONGGALA</v>
          </cell>
          <cell r="D733">
            <v>0</v>
          </cell>
          <cell r="E733">
            <v>2502500</v>
          </cell>
          <cell r="F733">
            <v>2502500</v>
          </cell>
          <cell r="G733">
            <v>0</v>
          </cell>
          <cell r="H733">
            <v>0</v>
          </cell>
          <cell r="I733">
            <v>0</v>
          </cell>
          <cell r="J733">
            <v>0</v>
          </cell>
          <cell r="K733">
            <v>0</v>
          </cell>
          <cell r="R733">
            <v>0</v>
          </cell>
          <cell r="U733">
            <v>0</v>
          </cell>
          <cell r="W733">
            <v>0</v>
          </cell>
          <cell r="X733">
            <v>0</v>
          </cell>
          <cell r="AA733">
            <v>0</v>
          </cell>
          <cell r="AC733">
            <v>0</v>
          </cell>
          <cell r="AF733">
            <v>0</v>
          </cell>
          <cell r="AG733">
            <v>0</v>
          </cell>
          <cell r="AH733">
            <v>0</v>
          </cell>
          <cell r="AK733">
            <v>0</v>
          </cell>
          <cell r="AL733">
            <v>0</v>
          </cell>
          <cell r="AO733">
            <v>0</v>
          </cell>
          <cell r="AZ733">
            <v>2415</v>
          </cell>
          <cell r="BA733" t="str">
            <v>Pengaturan, Pembinaan, Pengawasan, dan Pelaksanaan Pengembangan Sistem Penyediaan Air Minum</v>
          </cell>
        </row>
        <row r="734">
          <cell r="B734">
            <v>5504656</v>
          </cell>
          <cell r="C734" t="str">
            <v>PEMBANGUNAN INFRASTRUKTUR PERMUKIMAN KAB. BUOL</v>
          </cell>
          <cell r="D734">
            <v>0</v>
          </cell>
          <cell r="E734">
            <v>2310000</v>
          </cell>
          <cell r="F734">
            <v>2310000</v>
          </cell>
          <cell r="G734">
            <v>0</v>
          </cell>
          <cell r="H734">
            <v>0</v>
          </cell>
          <cell r="I734">
            <v>0</v>
          </cell>
          <cell r="J734">
            <v>0</v>
          </cell>
          <cell r="K734">
            <v>0</v>
          </cell>
          <cell r="R734">
            <v>0</v>
          </cell>
          <cell r="U734">
            <v>0</v>
          </cell>
          <cell r="W734">
            <v>0</v>
          </cell>
          <cell r="X734">
            <v>0</v>
          </cell>
          <cell r="AA734">
            <v>0</v>
          </cell>
          <cell r="AC734">
            <v>0</v>
          </cell>
          <cell r="AF734">
            <v>0</v>
          </cell>
          <cell r="AG734">
            <v>0</v>
          </cell>
          <cell r="AH734">
            <v>0</v>
          </cell>
          <cell r="AK734">
            <v>0</v>
          </cell>
          <cell r="AL734">
            <v>0</v>
          </cell>
          <cell r="AO734">
            <v>0</v>
          </cell>
          <cell r="AZ734">
            <v>2415</v>
          </cell>
          <cell r="BA734" t="str">
            <v>Pengaturan, Pembinaan, Pengawasan, dan Pelaksanaan Pengembangan Sistem Penyediaan Air Minum</v>
          </cell>
        </row>
        <row r="735">
          <cell r="B735">
            <v>5504662</v>
          </cell>
          <cell r="C735" t="str">
            <v>PEMBANGUNAN INFRASTRUKTUR PERMUKIMAN KAB. PARIGI MOUTONG</v>
          </cell>
          <cell r="D735">
            <v>0</v>
          </cell>
          <cell r="E735">
            <v>2117500</v>
          </cell>
          <cell r="F735">
            <v>2117500</v>
          </cell>
          <cell r="G735">
            <v>0</v>
          </cell>
          <cell r="H735">
            <v>0</v>
          </cell>
          <cell r="I735">
            <v>0</v>
          </cell>
          <cell r="J735">
            <v>0</v>
          </cell>
          <cell r="K735">
            <v>0</v>
          </cell>
          <cell r="R735">
            <v>0</v>
          </cell>
          <cell r="U735">
            <v>0</v>
          </cell>
          <cell r="W735">
            <v>0</v>
          </cell>
          <cell r="X735">
            <v>0</v>
          </cell>
          <cell r="AA735">
            <v>0</v>
          </cell>
          <cell r="AC735">
            <v>0</v>
          </cell>
          <cell r="AF735">
            <v>0</v>
          </cell>
          <cell r="AG735">
            <v>0</v>
          </cell>
          <cell r="AH735">
            <v>0</v>
          </cell>
          <cell r="AK735">
            <v>0</v>
          </cell>
          <cell r="AL735">
            <v>0</v>
          </cell>
          <cell r="AO735">
            <v>0</v>
          </cell>
          <cell r="AZ735">
            <v>2415</v>
          </cell>
          <cell r="BA735" t="str">
            <v>Pengaturan, Pembinaan, Pengawasan, dan Pelaksanaan Pengembangan Sistem Penyediaan Air Minum</v>
          </cell>
        </row>
        <row r="736">
          <cell r="B736">
            <v>5504671</v>
          </cell>
          <cell r="C736" t="str">
            <v>PEMBANGUNAN INFRASTRUKTUR PERMUKIMAN KAB. TOJO UNA-UNA</v>
          </cell>
          <cell r="D736">
            <v>0</v>
          </cell>
          <cell r="E736">
            <v>2502500</v>
          </cell>
          <cell r="F736">
            <v>2502500</v>
          </cell>
          <cell r="G736">
            <v>0</v>
          </cell>
          <cell r="H736">
            <v>0</v>
          </cell>
          <cell r="I736">
            <v>0</v>
          </cell>
          <cell r="J736">
            <v>0</v>
          </cell>
          <cell r="K736">
            <v>0</v>
          </cell>
          <cell r="R736">
            <v>0</v>
          </cell>
          <cell r="U736">
            <v>0</v>
          </cell>
          <cell r="W736">
            <v>0</v>
          </cell>
          <cell r="X736">
            <v>0</v>
          </cell>
          <cell r="AA736">
            <v>0</v>
          </cell>
          <cell r="AC736">
            <v>0</v>
          </cell>
          <cell r="AF736">
            <v>0</v>
          </cell>
          <cell r="AG736">
            <v>0</v>
          </cell>
          <cell r="AH736">
            <v>0</v>
          </cell>
          <cell r="AK736">
            <v>0</v>
          </cell>
          <cell r="AL736">
            <v>0</v>
          </cell>
          <cell r="AO736">
            <v>0</v>
          </cell>
          <cell r="AZ736">
            <v>2415</v>
          </cell>
          <cell r="BA736" t="str">
            <v>Pengaturan, Pembinaan, Pengawasan, dan Pelaksanaan Pengembangan Sistem Penyediaan Air Minum</v>
          </cell>
        </row>
        <row r="737">
          <cell r="B737">
            <v>5504744</v>
          </cell>
          <cell r="C737" t="str">
            <v>PEMBANGUNAN INFRASTRUKTUR PERMUKIMAN KAB. GOWA</v>
          </cell>
          <cell r="D737">
            <v>0</v>
          </cell>
          <cell r="E737">
            <v>2117500</v>
          </cell>
          <cell r="F737">
            <v>2117500</v>
          </cell>
          <cell r="G737">
            <v>0</v>
          </cell>
          <cell r="H737">
            <v>0</v>
          </cell>
          <cell r="I737">
            <v>0</v>
          </cell>
          <cell r="J737">
            <v>0</v>
          </cell>
          <cell r="K737">
            <v>0</v>
          </cell>
          <cell r="R737">
            <v>0</v>
          </cell>
          <cell r="U737">
            <v>0</v>
          </cell>
          <cell r="W737">
            <v>0</v>
          </cell>
          <cell r="X737">
            <v>0</v>
          </cell>
          <cell r="AA737">
            <v>0</v>
          </cell>
          <cell r="AC737">
            <v>0</v>
          </cell>
          <cell r="AF737">
            <v>0</v>
          </cell>
          <cell r="AG737">
            <v>0</v>
          </cell>
          <cell r="AH737">
            <v>0</v>
          </cell>
          <cell r="AK737">
            <v>0</v>
          </cell>
          <cell r="AL737">
            <v>0</v>
          </cell>
          <cell r="AO737">
            <v>0</v>
          </cell>
          <cell r="AZ737">
            <v>2415</v>
          </cell>
          <cell r="BA737" t="str">
            <v>Pengaturan, Pembinaan, Pengawasan, dan Pelaksanaan Pengembangan Sistem Penyediaan Air Minum</v>
          </cell>
        </row>
        <row r="738">
          <cell r="B738">
            <v>5504810</v>
          </cell>
          <cell r="C738" t="str">
            <v>PEMBANGUNAN INFRASTRUKTUR PERMUKIMAN KAB. WAJO</v>
          </cell>
          <cell r="D738">
            <v>0</v>
          </cell>
          <cell r="E738">
            <v>1925000</v>
          </cell>
          <cell r="F738">
            <v>1925000</v>
          </cell>
          <cell r="G738">
            <v>0</v>
          </cell>
          <cell r="H738">
            <v>0</v>
          </cell>
          <cell r="I738">
            <v>0</v>
          </cell>
          <cell r="J738">
            <v>0</v>
          </cell>
          <cell r="K738">
            <v>0</v>
          </cell>
          <cell r="R738">
            <v>0</v>
          </cell>
          <cell r="U738">
            <v>0</v>
          </cell>
          <cell r="W738">
            <v>0</v>
          </cell>
          <cell r="X738">
            <v>0</v>
          </cell>
          <cell r="AA738">
            <v>0</v>
          </cell>
          <cell r="AC738">
            <v>0</v>
          </cell>
          <cell r="AF738">
            <v>0</v>
          </cell>
          <cell r="AG738">
            <v>0</v>
          </cell>
          <cell r="AH738">
            <v>0</v>
          </cell>
          <cell r="AK738">
            <v>0</v>
          </cell>
          <cell r="AL738">
            <v>0</v>
          </cell>
          <cell r="AO738">
            <v>0</v>
          </cell>
          <cell r="AZ738">
            <v>2415</v>
          </cell>
          <cell r="BA738" t="str">
            <v>Pengaturan, Pembinaan, Pengawasan, dan Pelaksanaan Pengembangan Sistem Penyediaan Air Minum</v>
          </cell>
        </row>
        <row r="739">
          <cell r="B739">
            <v>5504832</v>
          </cell>
          <cell r="C739" t="str">
            <v>PEMBANGUNAN INFRASTRUKTUR PERMUKIMAN KAB. PINRANG</v>
          </cell>
          <cell r="D739">
            <v>0</v>
          </cell>
          <cell r="E739">
            <v>1732500</v>
          </cell>
          <cell r="F739">
            <v>1732500</v>
          </cell>
          <cell r="G739">
            <v>0</v>
          </cell>
          <cell r="H739">
            <v>0</v>
          </cell>
          <cell r="I739">
            <v>0</v>
          </cell>
          <cell r="J739">
            <v>0</v>
          </cell>
          <cell r="K739">
            <v>0</v>
          </cell>
          <cell r="R739">
            <v>0</v>
          </cell>
          <cell r="U739">
            <v>0</v>
          </cell>
          <cell r="W739">
            <v>0</v>
          </cell>
          <cell r="X739">
            <v>0</v>
          </cell>
          <cell r="AA739">
            <v>0</v>
          </cell>
          <cell r="AC739">
            <v>0</v>
          </cell>
          <cell r="AF739">
            <v>0</v>
          </cell>
          <cell r="AG739">
            <v>0</v>
          </cell>
          <cell r="AH739">
            <v>0</v>
          </cell>
          <cell r="AK739">
            <v>0</v>
          </cell>
          <cell r="AL739">
            <v>0</v>
          </cell>
          <cell r="AO739">
            <v>0</v>
          </cell>
          <cell r="AZ739">
            <v>2415</v>
          </cell>
          <cell r="BA739" t="str">
            <v>Pengaturan, Pembinaan, Pengawasan, dan Pelaksanaan Pengembangan Sistem Penyediaan Air Minum</v>
          </cell>
        </row>
        <row r="740">
          <cell r="B740">
            <v>5504863</v>
          </cell>
          <cell r="C740" t="str">
            <v>PEMBANGUNAN INFRASTRUKTUR PERMUKIMAN KAB. TANA TORAJA</v>
          </cell>
          <cell r="D740">
            <v>0</v>
          </cell>
          <cell r="E740">
            <v>2117500</v>
          </cell>
          <cell r="F740">
            <v>2117500</v>
          </cell>
          <cell r="G740">
            <v>0</v>
          </cell>
          <cell r="H740">
            <v>0</v>
          </cell>
          <cell r="I740">
            <v>0</v>
          </cell>
          <cell r="J740">
            <v>0</v>
          </cell>
          <cell r="K740">
            <v>0</v>
          </cell>
          <cell r="R740">
            <v>0</v>
          </cell>
          <cell r="U740">
            <v>0</v>
          </cell>
          <cell r="W740">
            <v>0</v>
          </cell>
          <cell r="X740">
            <v>0</v>
          </cell>
          <cell r="AA740">
            <v>0</v>
          </cell>
          <cell r="AC740">
            <v>0</v>
          </cell>
          <cell r="AF740">
            <v>0</v>
          </cell>
          <cell r="AG740">
            <v>0</v>
          </cell>
          <cell r="AH740">
            <v>0</v>
          </cell>
          <cell r="AK740">
            <v>0</v>
          </cell>
          <cell r="AL740">
            <v>0</v>
          </cell>
          <cell r="AO740">
            <v>0</v>
          </cell>
          <cell r="AZ740">
            <v>2415</v>
          </cell>
          <cell r="BA740" t="str">
            <v>Pengaturan, Pembinaan, Pengawasan, dan Pelaksanaan Pengembangan Sistem Penyediaan Air Minum</v>
          </cell>
        </row>
        <row r="741">
          <cell r="B741">
            <v>5504894</v>
          </cell>
          <cell r="C741" t="str">
            <v>PEMBANGUNAN INFRASTRUKTUR PERMUKIMAN KOTA MAKASAR</v>
          </cell>
          <cell r="D741">
            <v>0</v>
          </cell>
          <cell r="E741">
            <v>2310000</v>
          </cell>
          <cell r="F741">
            <v>2310000</v>
          </cell>
          <cell r="G741">
            <v>0</v>
          </cell>
          <cell r="H741">
            <v>0</v>
          </cell>
          <cell r="I741">
            <v>0</v>
          </cell>
          <cell r="J741">
            <v>0</v>
          </cell>
          <cell r="K741">
            <v>0</v>
          </cell>
          <cell r="R741">
            <v>0</v>
          </cell>
          <cell r="U741">
            <v>0</v>
          </cell>
          <cell r="W741">
            <v>0</v>
          </cell>
          <cell r="X741">
            <v>0</v>
          </cell>
          <cell r="AA741">
            <v>0</v>
          </cell>
          <cell r="AC741">
            <v>0</v>
          </cell>
          <cell r="AF741">
            <v>0</v>
          </cell>
          <cell r="AG741">
            <v>0</v>
          </cell>
          <cell r="AH741">
            <v>0</v>
          </cell>
          <cell r="AK741">
            <v>0</v>
          </cell>
          <cell r="AL741">
            <v>0</v>
          </cell>
          <cell r="AO741">
            <v>0</v>
          </cell>
          <cell r="AZ741">
            <v>2415</v>
          </cell>
          <cell r="BA741" t="str">
            <v>Pengaturan, Pembinaan, Pengawasan, dan Pelaksanaan Pengembangan Sistem Penyediaan Air Minum</v>
          </cell>
        </row>
        <row r="742">
          <cell r="B742">
            <v>5505027</v>
          </cell>
          <cell r="C742" t="str">
            <v>PEMBANGUNAN INFRASTRUKTUR PERMUKIMAN KAB. BOALEMO</v>
          </cell>
          <cell r="D742">
            <v>0</v>
          </cell>
          <cell r="E742">
            <v>2310000</v>
          </cell>
          <cell r="F742">
            <v>2310000</v>
          </cell>
          <cell r="G742">
            <v>0</v>
          </cell>
          <cell r="H742">
            <v>0</v>
          </cell>
          <cell r="I742">
            <v>0</v>
          </cell>
          <cell r="J742">
            <v>0</v>
          </cell>
          <cell r="K742">
            <v>0</v>
          </cell>
          <cell r="R742">
            <v>0</v>
          </cell>
          <cell r="U742">
            <v>0</v>
          </cell>
          <cell r="W742">
            <v>0</v>
          </cell>
          <cell r="X742">
            <v>0</v>
          </cell>
          <cell r="AA742">
            <v>0</v>
          </cell>
          <cell r="AC742">
            <v>0</v>
          </cell>
          <cell r="AF742">
            <v>0</v>
          </cell>
          <cell r="AG742">
            <v>0</v>
          </cell>
          <cell r="AH742">
            <v>0</v>
          </cell>
          <cell r="AK742">
            <v>0</v>
          </cell>
          <cell r="AL742">
            <v>0</v>
          </cell>
          <cell r="AO742">
            <v>0</v>
          </cell>
          <cell r="AZ742">
            <v>2415</v>
          </cell>
          <cell r="BA742" t="str">
            <v>Pengaturan, Pembinaan, Pengawasan, dan Pelaksanaan Pengembangan Sistem Penyediaan Air Minum</v>
          </cell>
        </row>
        <row r="743">
          <cell r="B743">
            <v>5505033</v>
          </cell>
          <cell r="C743" t="str">
            <v>PEMBANGUNAN INFRASTRUKTUR PERMUKIMAN KAB. GORONTALO</v>
          </cell>
          <cell r="D743">
            <v>0</v>
          </cell>
          <cell r="E743">
            <v>2310000</v>
          </cell>
          <cell r="F743">
            <v>2310000</v>
          </cell>
          <cell r="G743">
            <v>0</v>
          </cell>
          <cell r="H743">
            <v>0</v>
          </cell>
          <cell r="I743">
            <v>0</v>
          </cell>
          <cell r="J743">
            <v>0</v>
          </cell>
          <cell r="K743">
            <v>0</v>
          </cell>
          <cell r="R743">
            <v>0</v>
          </cell>
          <cell r="U743">
            <v>0</v>
          </cell>
          <cell r="W743">
            <v>0</v>
          </cell>
          <cell r="X743">
            <v>0</v>
          </cell>
          <cell r="AA743">
            <v>0</v>
          </cell>
          <cell r="AC743">
            <v>0</v>
          </cell>
          <cell r="AF743">
            <v>0</v>
          </cell>
          <cell r="AG743">
            <v>0</v>
          </cell>
          <cell r="AH743">
            <v>0</v>
          </cell>
          <cell r="AK743">
            <v>0</v>
          </cell>
          <cell r="AL743">
            <v>0</v>
          </cell>
          <cell r="AO743">
            <v>0</v>
          </cell>
          <cell r="AZ743">
            <v>2415</v>
          </cell>
          <cell r="BA743" t="str">
            <v>Pengaturan, Pembinaan, Pengawasan, dan Pelaksanaan Pengembangan Sistem Penyediaan Air Minum</v>
          </cell>
        </row>
        <row r="744">
          <cell r="B744">
            <v>5505042</v>
          </cell>
          <cell r="C744" t="str">
            <v>PEMBANGUNAN INFRASTRUKTUR PERMUKIMAN KAB. POHUWATO</v>
          </cell>
          <cell r="D744">
            <v>0</v>
          </cell>
          <cell r="E744">
            <v>2502500</v>
          </cell>
          <cell r="F744">
            <v>2502500</v>
          </cell>
          <cell r="G744">
            <v>0</v>
          </cell>
          <cell r="H744">
            <v>0</v>
          </cell>
          <cell r="I744">
            <v>0</v>
          </cell>
          <cell r="J744">
            <v>0</v>
          </cell>
          <cell r="K744">
            <v>0</v>
          </cell>
          <cell r="R744">
            <v>0</v>
          </cell>
          <cell r="U744">
            <v>0</v>
          </cell>
          <cell r="W744">
            <v>0</v>
          </cell>
          <cell r="X744">
            <v>0</v>
          </cell>
          <cell r="AA744">
            <v>0</v>
          </cell>
          <cell r="AC744">
            <v>0</v>
          </cell>
          <cell r="AF744">
            <v>0</v>
          </cell>
          <cell r="AG744">
            <v>0</v>
          </cell>
          <cell r="AH744">
            <v>0</v>
          </cell>
          <cell r="AK744">
            <v>0</v>
          </cell>
          <cell r="AL744">
            <v>0</v>
          </cell>
          <cell r="AO744">
            <v>0</v>
          </cell>
          <cell r="AZ744">
            <v>2415</v>
          </cell>
          <cell r="BA744" t="str">
            <v>Pengaturan, Pembinaan, Pengawasan, dan Pelaksanaan Pengembangan Sistem Penyediaan Air Minum</v>
          </cell>
        </row>
        <row r="745">
          <cell r="B745">
            <v>5505070</v>
          </cell>
          <cell r="C745" t="str">
            <v>PEMBANGUNAN INFRASTRUKTUR PERMUKIMAN KAB. MAJENE</v>
          </cell>
          <cell r="D745">
            <v>0</v>
          </cell>
          <cell r="E745">
            <v>577500</v>
          </cell>
          <cell r="F745">
            <v>577500</v>
          </cell>
          <cell r="G745">
            <v>0</v>
          </cell>
          <cell r="H745">
            <v>0</v>
          </cell>
          <cell r="I745">
            <v>0</v>
          </cell>
          <cell r="J745">
            <v>0</v>
          </cell>
          <cell r="K745">
            <v>0</v>
          </cell>
          <cell r="R745">
            <v>0</v>
          </cell>
          <cell r="U745">
            <v>0</v>
          </cell>
          <cell r="W745">
            <v>0</v>
          </cell>
          <cell r="X745">
            <v>0</v>
          </cell>
          <cell r="AA745">
            <v>0</v>
          </cell>
          <cell r="AC745">
            <v>0</v>
          </cell>
          <cell r="AF745">
            <v>0</v>
          </cell>
          <cell r="AG745">
            <v>0</v>
          </cell>
          <cell r="AH745">
            <v>0</v>
          </cell>
          <cell r="AK745">
            <v>0</v>
          </cell>
          <cell r="AL745">
            <v>0</v>
          </cell>
          <cell r="AO745">
            <v>0</v>
          </cell>
          <cell r="AZ745">
            <v>2415</v>
          </cell>
          <cell r="BA745" t="str">
            <v>Pengaturan, Pembinaan, Pengawasan, dan Pelaksanaan Pengembangan Sistem Penyediaan Air Minum</v>
          </cell>
        </row>
        <row r="746">
          <cell r="B746">
            <v>5505109</v>
          </cell>
          <cell r="C746" t="str">
            <v>PEMBANGUNAN INFRASTRUKTUR PERMUKIMAN KAB. MAMUJU</v>
          </cell>
          <cell r="D746">
            <v>0</v>
          </cell>
          <cell r="E746">
            <v>2695000</v>
          </cell>
          <cell r="F746">
            <v>2695000</v>
          </cell>
          <cell r="G746">
            <v>0</v>
          </cell>
          <cell r="H746">
            <v>0</v>
          </cell>
          <cell r="I746">
            <v>0</v>
          </cell>
          <cell r="J746">
            <v>0</v>
          </cell>
          <cell r="K746">
            <v>0</v>
          </cell>
          <cell r="R746">
            <v>0</v>
          </cell>
          <cell r="U746">
            <v>0</v>
          </cell>
          <cell r="W746">
            <v>0</v>
          </cell>
          <cell r="X746">
            <v>0</v>
          </cell>
          <cell r="AA746">
            <v>0</v>
          </cell>
          <cell r="AC746">
            <v>0</v>
          </cell>
          <cell r="AF746">
            <v>0</v>
          </cell>
          <cell r="AG746">
            <v>0</v>
          </cell>
          <cell r="AH746">
            <v>0</v>
          </cell>
          <cell r="AK746">
            <v>0</v>
          </cell>
          <cell r="AL746">
            <v>0</v>
          </cell>
          <cell r="AO746">
            <v>0</v>
          </cell>
          <cell r="AZ746">
            <v>2415</v>
          </cell>
          <cell r="BA746" t="str">
            <v>Pengaturan, Pembinaan, Pengawasan, dan Pelaksanaan Pengembangan Sistem Penyediaan Air Minum</v>
          </cell>
        </row>
        <row r="747">
          <cell r="B747">
            <v>5505115</v>
          </cell>
          <cell r="C747" t="str">
            <v>PEMBANGUNAN INFRASTRUKTUR PERMUKIMAN KAB. MAMUJU UTARA</v>
          </cell>
          <cell r="D747">
            <v>0</v>
          </cell>
          <cell r="E747">
            <v>2117500</v>
          </cell>
          <cell r="F747">
            <v>2117500</v>
          </cell>
          <cell r="G747">
            <v>0</v>
          </cell>
          <cell r="H747">
            <v>0</v>
          </cell>
          <cell r="I747">
            <v>0</v>
          </cell>
          <cell r="J747">
            <v>0</v>
          </cell>
          <cell r="K747">
            <v>0</v>
          </cell>
          <cell r="R747">
            <v>0</v>
          </cell>
          <cell r="U747">
            <v>0</v>
          </cell>
          <cell r="W747">
            <v>0</v>
          </cell>
          <cell r="X747">
            <v>0</v>
          </cell>
          <cell r="AA747">
            <v>0</v>
          </cell>
          <cell r="AC747">
            <v>0</v>
          </cell>
          <cell r="AF747">
            <v>0</v>
          </cell>
          <cell r="AG747">
            <v>0</v>
          </cell>
          <cell r="AH747">
            <v>0</v>
          </cell>
          <cell r="AK747">
            <v>0</v>
          </cell>
          <cell r="AL747">
            <v>0</v>
          </cell>
          <cell r="AO747">
            <v>0</v>
          </cell>
          <cell r="AZ747">
            <v>2415</v>
          </cell>
          <cell r="BA747" t="str">
            <v>Pengaturan, Pembinaan, Pengawasan, dan Pelaksanaan Pengembangan Sistem Penyediaan Air Minum</v>
          </cell>
        </row>
        <row r="748">
          <cell r="B748">
            <v>5505146</v>
          </cell>
          <cell r="C748" t="str">
            <v>PEMBANGUNAN INFRASTRUKTUR PERMUKIMAN KAB. MALUKU TENGAH</v>
          </cell>
          <cell r="D748">
            <v>0</v>
          </cell>
          <cell r="E748">
            <v>2502500</v>
          </cell>
          <cell r="F748">
            <v>2502500</v>
          </cell>
          <cell r="G748">
            <v>0</v>
          </cell>
          <cell r="H748">
            <v>0</v>
          </cell>
          <cell r="I748">
            <v>0</v>
          </cell>
          <cell r="J748">
            <v>0</v>
          </cell>
          <cell r="K748">
            <v>0</v>
          </cell>
          <cell r="R748">
            <v>0</v>
          </cell>
          <cell r="U748">
            <v>0</v>
          </cell>
          <cell r="W748">
            <v>0</v>
          </cell>
          <cell r="X748">
            <v>0</v>
          </cell>
          <cell r="AA748">
            <v>0</v>
          </cell>
          <cell r="AC748">
            <v>0</v>
          </cell>
          <cell r="AF748">
            <v>0</v>
          </cell>
          <cell r="AG748">
            <v>0</v>
          </cell>
          <cell r="AH748">
            <v>0</v>
          </cell>
          <cell r="AK748">
            <v>0</v>
          </cell>
          <cell r="AL748">
            <v>0</v>
          </cell>
          <cell r="AO748">
            <v>0</v>
          </cell>
          <cell r="AZ748">
            <v>2415</v>
          </cell>
          <cell r="BA748" t="str">
            <v>Pengaturan, Pembinaan, Pengawasan, dan Pelaksanaan Pengembangan Sistem Penyediaan Air Minum</v>
          </cell>
        </row>
        <row r="749">
          <cell r="B749">
            <v>5505240</v>
          </cell>
          <cell r="C749" t="str">
            <v>PEMBANGUNAN INFRASTRUKTUR PERMUKIMAN KAB. HALMAHERA BARAT</v>
          </cell>
          <cell r="D749">
            <v>0</v>
          </cell>
          <cell r="E749">
            <v>1540000</v>
          </cell>
          <cell r="F749">
            <v>1540000</v>
          </cell>
          <cell r="G749">
            <v>0</v>
          </cell>
          <cell r="H749">
            <v>0</v>
          </cell>
          <cell r="I749">
            <v>0</v>
          </cell>
          <cell r="J749">
            <v>0</v>
          </cell>
          <cell r="K749">
            <v>0</v>
          </cell>
          <cell r="R749">
            <v>0</v>
          </cell>
          <cell r="U749">
            <v>0</v>
          </cell>
          <cell r="W749">
            <v>0</v>
          </cell>
          <cell r="X749">
            <v>0</v>
          </cell>
          <cell r="AA749">
            <v>0</v>
          </cell>
          <cell r="AC749">
            <v>0</v>
          </cell>
          <cell r="AF749">
            <v>0</v>
          </cell>
          <cell r="AG749">
            <v>0</v>
          </cell>
          <cell r="AH749">
            <v>0</v>
          </cell>
          <cell r="AK749">
            <v>0</v>
          </cell>
          <cell r="AL749">
            <v>0</v>
          </cell>
          <cell r="AO749">
            <v>0</v>
          </cell>
          <cell r="AZ749">
            <v>2415</v>
          </cell>
          <cell r="BA749" t="str">
            <v>Pengaturan, Pembinaan, Pengawasan, dan Pelaksanaan Pengembangan Sistem Penyediaan Air Minum</v>
          </cell>
        </row>
        <row r="750">
          <cell r="B750">
            <v>5505523</v>
          </cell>
          <cell r="C750" t="str">
            <v>PEMBANGUNAN INFRASTRUKTUR PERMUKIMAN KAB. MANOKWARI</v>
          </cell>
          <cell r="D750">
            <v>0</v>
          </cell>
          <cell r="E750">
            <v>2117500</v>
          </cell>
          <cell r="F750">
            <v>2117500</v>
          </cell>
          <cell r="G750">
            <v>0</v>
          </cell>
          <cell r="H750">
            <v>0</v>
          </cell>
          <cell r="I750">
            <v>0</v>
          </cell>
          <cell r="J750">
            <v>0</v>
          </cell>
          <cell r="K750">
            <v>0</v>
          </cell>
          <cell r="R750">
            <v>0</v>
          </cell>
          <cell r="U750">
            <v>0</v>
          </cell>
          <cell r="W750">
            <v>0</v>
          </cell>
          <cell r="X750">
            <v>0</v>
          </cell>
          <cell r="AA750">
            <v>0</v>
          </cell>
          <cell r="AC750">
            <v>0</v>
          </cell>
          <cell r="AF750">
            <v>0</v>
          </cell>
          <cell r="AG750">
            <v>0</v>
          </cell>
          <cell r="AH750">
            <v>0</v>
          </cell>
          <cell r="AK750">
            <v>0</v>
          </cell>
          <cell r="AL750">
            <v>0</v>
          </cell>
          <cell r="AO750">
            <v>0</v>
          </cell>
          <cell r="AZ750">
            <v>2415</v>
          </cell>
          <cell r="BA750" t="str">
            <v>Pengaturan, Pembinaan, Pengawasan, dan Pelaksanaan Pengembangan Sistem Penyediaan Air Minum</v>
          </cell>
        </row>
        <row r="751">
          <cell r="B751">
            <v>5503903</v>
          </cell>
          <cell r="C751" t="str">
            <v>PEMBANGUNAN INFRASTRUKTUR PERMUKIMAN KAB. SIKKA</v>
          </cell>
          <cell r="D751">
            <v>0</v>
          </cell>
          <cell r="E751">
            <v>1732500</v>
          </cell>
          <cell r="F751">
            <v>1732500</v>
          </cell>
          <cell r="G751">
            <v>0</v>
          </cell>
          <cell r="H751">
            <v>0</v>
          </cell>
          <cell r="I751">
            <v>0</v>
          </cell>
          <cell r="J751">
            <v>0</v>
          </cell>
          <cell r="K751">
            <v>0</v>
          </cell>
          <cell r="R751">
            <v>0</v>
          </cell>
          <cell r="U751">
            <v>0</v>
          </cell>
          <cell r="W751">
            <v>0</v>
          </cell>
          <cell r="X751">
            <v>0</v>
          </cell>
          <cell r="AA751">
            <v>0</v>
          </cell>
          <cell r="AC751">
            <v>0</v>
          </cell>
          <cell r="AF751">
            <v>0</v>
          </cell>
          <cell r="AG751">
            <v>0</v>
          </cell>
          <cell r="AH751">
            <v>0</v>
          </cell>
          <cell r="AK751">
            <v>0</v>
          </cell>
          <cell r="AL751">
            <v>0</v>
          </cell>
          <cell r="AO751">
            <v>0</v>
          </cell>
          <cell r="AZ751">
            <v>2415</v>
          </cell>
          <cell r="BA751" t="str">
            <v>Pengaturan, Pembinaan, Pengawasan, dan Pelaksanaan Pengembangan Sistem Penyediaan Air Minum</v>
          </cell>
        </row>
        <row r="752">
          <cell r="B752">
            <v>5504713</v>
          </cell>
          <cell r="C752" t="str">
            <v>PEMBANGUNAN INFRASTRUKTUR PERMUKIMAN KAB. BULUKUMBA</v>
          </cell>
          <cell r="D752">
            <v>0</v>
          </cell>
          <cell r="E752">
            <v>1732500</v>
          </cell>
          <cell r="F752">
            <v>1732500</v>
          </cell>
          <cell r="G752">
            <v>0</v>
          </cell>
          <cell r="H752">
            <v>0</v>
          </cell>
          <cell r="I752">
            <v>0</v>
          </cell>
          <cell r="J752">
            <v>0</v>
          </cell>
          <cell r="K752">
            <v>0</v>
          </cell>
          <cell r="R752">
            <v>0</v>
          </cell>
          <cell r="U752">
            <v>0</v>
          </cell>
          <cell r="W752">
            <v>0</v>
          </cell>
          <cell r="X752">
            <v>0</v>
          </cell>
          <cell r="AA752">
            <v>0</v>
          </cell>
          <cell r="AC752">
            <v>0</v>
          </cell>
          <cell r="AF752">
            <v>0</v>
          </cell>
          <cell r="AG752">
            <v>0</v>
          </cell>
          <cell r="AH752">
            <v>0</v>
          </cell>
          <cell r="AK752">
            <v>0</v>
          </cell>
          <cell r="AL752">
            <v>0</v>
          </cell>
          <cell r="AO752">
            <v>0</v>
          </cell>
          <cell r="AZ752">
            <v>2415</v>
          </cell>
          <cell r="BA752" t="str">
            <v>Pengaturan, Pembinaan, Pengawasan, dan Pelaksanaan Pengembangan Sistem Penyediaan Air Minum</v>
          </cell>
        </row>
      </sheetData>
      <sheetData sheetId="36" refreshError="1"/>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
      <sheetName val="Hrg"/>
      <sheetName val="Anl"/>
      <sheetName val="RAB RKB"/>
      <sheetName val="RAB WC"/>
      <sheetName val="Srn&amp;Mbl"/>
      <sheetName val="Rkp"/>
      <sheetName val="Schd (2)"/>
      <sheetName val="Schd (3)"/>
      <sheetName val="Sheet4"/>
      <sheetName val="Sheet5"/>
      <sheetName val="Sheet6"/>
      <sheetName val="Sheet7"/>
      <sheetName val="Sheet8"/>
      <sheetName val="Sheet9"/>
      <sheetName val="Sheet10"/>
    </sheetNames>
    <sheetDataSet>
      <sheetData sheetId="0">
        <row r="2">
          <cell r="C2" t="str">
            <v xml:space="preserve">CV. CIPTA BANGUN MANDIRI </v>
          </cell>
        </row>
      </sheetData>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AHAN"/>
      <sheetName val="ANALISA SBU"/>
      <sheetName val="An Exca"/>
      <sheetName val="An Bull"/>
      <sheetName val="RAB Lahan"/>
      <sheetName val="No Als"/>
      <sheetName val="RAB "/>
      <sheetName val="Rek "/>
      <sheetName val="Schedule "/>
    </sheetNames>
    <sheetDataSet>
      <sheetData sheetId="0"/>
      <sheetData sheetId="1"/>
      <sheetData sheetId="2"/>
      <sheetData sheetId="3">
        <row r="51">
          <cell r="H51" t="e">
            <v>#REF!</v>
          </cell>
        </row>
      </sheetData>
      <sheetData sheetId="4"/>
      <sheetData sheetId="5"/>
      <sheetData sheetId="6"/>
      <sheetData sheetId="7"/>
      <sheetData sheetId="8"/>
      <sheetData sheetId="9"/>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
      <sheetName val="Hrg"/>
      <sheetName val="Anl"/>
      <sheetName val="RB RKB"/>
      <sheetName val="RB WC"/>
      <sheetName val="Mbl"/>
      <sheetName val="Rkp"/>
      <sheetName val="Schd"/>
      <sheetName val="Schd (2)"/>
      <sheetName val="LKP Feb"/>
      <sheetName val="MC Feb"/>
      <sheetName val="Sheet4"/>
      <sheetName val="Sheet5"/>
      <sheetName val="Sheet6"/>
      <sheetName val="Sheet7"/>
      <sheetName val="Sheet8"/>
      <sheetName val="Sheet9"/>
      <sheetName val="Sheet10"/>
    </sheetNames>
    <sheetDataSet>
      <sheetData sheetId="0"/>
      <sheetData sheetId="1"/>
      <sheetData sheetId="2" refreshError="1"/>
      <sheetData sheetId="3" refreshError="1"/>
      <sheetData sheetId="4" refreshError="1"/>
      <sheetData sheetId="5"/>
      <sheetData sheetId="6">
        <row r="54">
          <cell r="F54">
            <v>262970122.90000001</v>
          </cell>
        </row>
        <row r="92">
          <cell r="F92">
            <v>7970547.4474999998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ashflow"/>
      <sheetName val="CS"/>
    </sheetNames>
    <sheetDataSet>
      <sheetData sheetId="0"/>
      <sheetData sheetId="1"/>
      <sheetData sheetId="2">
        <row r="1">
          <cell r="A1" t="str">
            <v xml:space="preserve">CASH FLOW </v>
          </cell>
        </row>
        <row r="2">
          <cell r="A2" t="str">
            <v>Proyeksi Proyek Road Rehabilitation di Kazakhtan</v>
          </cell>
        </row>
        <row r="4">
          <cell r="A4" t="str">
            <v>Dalam US$</v>
          </cell>
        </row>
        <row r="6">
          <cell r="B6" t="str">
            <v xml:space="preserve">Nama Karya       : </v>
          </cell>
          <cell r="F6" t="str">
            <v xml:space="preserve">Dibuat oleh        : </v>
          </cell>
          <cell r="J6" t="str">
            <v>Kontrak Gross  :</v>
          </cell>
          <cell r="K6">
            <v>71888644715.488297</v>
          </cell>
        </row>
        <row r="7">
          <cell r="B7" t="str">
            <v xml:space="preserve">Nomor Karya      : </v>
          </cell>
          <cell r="F7" t="str">
            <v>Diperiksa oleh     :</v>
          </cell>
          <cell r="J7" t="str">
            <v>Kontrak Net     :</v>
          </cell>
          <cell r="K7">
            <v>65353313377.716637</v>
          </cell>
        </row>
        <row r="8">
          <cell r="A8" t="str">
            <v>NO</v>
          </cell>
          <cell r="B8" t="str">
            <v>URAIAN</v>
          </cell>
          <cell r="C8" t="str">
            <v>%</v>
          </cell>
          <cell r="D8" t="str">
            <v>JUMLAH</v>
          </cell>
        </row>
        <row r="9">
          <cell r="E9">
            <v>0</v>
          </cell>
          <cell r="F9">
            <v>1</v>
          </cell>
          <cell r="G9">
            <v>2</v>
          </cell>
          <cell r="H9">
            <v>3</v>
          </cell>
          <cell r="I9">
            <v>4</v>
          </cell>
          <cell r="J9">
            <v>5</v>
          </cell>
          <cell r="K9">
            <v>6</v>
          </cell>
          <cell r="L9">
            <v>7</v>
          </cell>
          <cell r="M9">
            <v>8</v>
          </cell>
          <cell r="N9">
            <v>9</v>
          </cell>
          <cell r="O9">
            <v>10</v>
          </cell>
          <cell r="P9">
            <v>11</v>
          </cell>
        </row>
        <row r="10">
          <cell r="B10" t="str">
            <v>ANGGARAN BIAYA PELAKSANAAN (ABP)</v>
          </cell>
        </row>
        <row r="11">
          <cell r="B11" t="str">
            <v xml:space="preserve">     1. Bobot Prestasi per bulan (%)</v>
          </cell>
          <cell r="D11">
            <v>0.99999999999999989</v>
          </cell>
          <cell r="E11">
            <v>0</v>
          </cell>
          <cell r="F11">
            <v>0.10059137022861364</v>
          </cell>
          <cell r="G11">
            <v>0.16317048272330911</v>
          </cell>
          <cell r="H11">
            <v>0.16317048272330911</v>
          </cell>
          <cell r="I11">
            <v>0.17492706207262179</v>
          </cell>
          <cell r="J11">
            <v>0.17492706207262179</v>
          </cell>
          <cell r="K11">
            <v>0.17492706207262179</v>
          </cell>
          <cell r="L11">
            <v>1.1756579349312672E-2</v>
          </cell>
          <cell r="M11">
            <v>1.7949909201382046E-2</v>
          </cell>
          <cell r="N11">
            <v>6.1933298520693743E-3</v>
          </cell>
          <cell r="O11">
            <v>6.1933298520693743E-3</v>
          </cell>
          <cell r="P11">
            <v>6.1933298520693743E-3</v>
          </cell>
        </row>
        <row r="12">
          <cell r="B12" t="str">
            <v xml:space="preserve">     2. Bobot Prestasi akumulatif (%)</v>
          </cell>
          <cell r="D12">
            <v>0.99999999999999989</v>
          </cell>
          <cell r="E12">
            <v>0</v>
          </cell>
          <cell r="F12">
            <v>0.10059137022861364</v>
          </cell>
          <cell r="G12">
            <v>0.26376185295192278</v>
          </cell>
          <cell r="H12">
            <v>0.42693233567523192</v>
          </cell>
          <cell r="I12">
            <v>0.60185939774785369</v>
          </cell>
          <cell r="J12">
            <v>0.77678645982047545</v>
          </cell>
          <cell r="K12">
            <v>0.95171352189309721</v>
          </cell>
          <cell r="L12">
            <v>0.96347010124240984</v>
          </cell>
          <cell r="M12">
            <v>0.9814200104437919</v>
          </cell>
          <cell r="N12">
            <v>0.98761334029586123</v>
          </cell>
          <cell r="O12">
            <v>0.99380667014793056</v>
          </cell>
          <cell r="P12">
            <v>0.99999999999999989</v>
          </cell>
        </row>
        <row r="13">
          <cell r="B13" t="str">
            <v xml:space="preserve">     3. Nilai Prestasi per bulan (US $)</v>
          </cell>
          <cell r="C13">
            <v>100.00000000000003</v>
          </cell>
          <cell r="D13">
            <v>65353313377.716652</v>
          </cell>
          <cell r="F13">
            <v>6573979341.6445026</v>
          </cell>
          <cell r="G13">
            <v>10663731691.409719</v>
          </cell>
          <cell r="H13">
            <v>10663731691.409719</v>
          </cell>
          <cell r="I13">
            <v>11432063105.875341</v>
          </cell>
          <cell r="J13">
            <v>11432063105.875341</v>
          </cell>
          <cell r="K13">
            <v>11432063105.875341</v>
          </cell>
          <cell r="L13">
            <v>768331414.46562302</v>
          </cell>
          <cell r="M13">
            <v>1173086041.1394804</v>
          </cell>
          <cell r="N13">
            <v>404754626.67385721</v>
          </cell>
          <cell r="O13">
            <v>404754626.67385721</v>
          </cell>
          <cell r="P13">
            <v>404754626.67385721</v>
          </cell>
        </row>
        <row r="14">
          <cell r="B14" t="str">
            <v xml:space="preserve">     4. Nilai Prestasi akumulatif (US $)</v>
          </cell>
          <cell r="C14">
            <v>100.00000000000003</v>
          </cell>
          <cell r="D14">
            <v>65353313377.716652</v>
          </cell>
          <cell r="E14">
            <v>0</v>
          </cell>
          <cell r="F14">
            <v>6573979341.6445026</v>
          </cell>
          <cell r="G14">
            <v>17237711033.054222</v>
          </cell>
          <cell r="H14">
            <v>27901442724.463943</v>
          </cell>
          <cell r="I14">
            <v>39333505830.339287</v>
          </cell>
          <cell r="J14">
            <v>50765568936.21463</v>
          </cell>
          <cell r="K14">
            <v>62197632042.089973</v>
          </cell>
          <cell r="L14">
            <v>62965963456.555595</v>
          </cell>
          <cell r="M14">
            <v>64139049497.695076</v>
          </cell>
          <cell r="N14">
            <v>64543804124.368935</v>
          </cell>
          <cell r="O14">
            <v>64948558751.042793</v>
          </cell>
          <cell r="P14">
            <v>65353313377.716652</v>
          </cell>
        </row>
        <row r="15">
          <cell r="A15" t="str">
            <v>I</v>
          </cell>
          <cell r="B15" t="str">
            <v>PENERIMAAN UANG</v>
          </cell>
        </row>
        <row r="16">
          <cell r="B16" t="str">
            <v xml:space="preserve">     1. Uang Muka Proyek</v>
          </cell>
          <cell r="C16">
            <v>20</v>
          </cell>
          <cell r="D16">
            <v>13070662675.543327</v>
          </cell>
          <cell r="F16">
            <v>13070662675.543327</v>
          </cell>
          <cell r="G16">
            <v>0</v>
          </cell>
          <cell r="H16">
            <v>0</v>
          </cell>
          <cell r="I16">
            <v>0</v>
          </cell>
          <cell r="J16">
            <v>0</v>
          </cell>
          <cell r="K16">
            <v>0</v>
          </cell>
          <cell r="L16">
            <v>0</v>
          </cell>
          <cell r="M16">
            <v>0</v>
          </cell>
          <cell r="N16">
            <v>0</v>
          </cell>
          <cell r="O16">
            <v>0</v>
          </cell>
          <cell r="P16">
            <v>0</v>
          </cell>
        </row>
        <row r="17">
          <cell r="B17" t="str">
            <v xml:space="preserve">     2. Pengembalian Uang Muka</v>
          </cell>
          <cell r="C17">
            <v>-20.000000000000004</v>
          </cell>
          <cell r="D17">
            <v>-13070662675.543329</v>
          </cell>
          <cell r="F17">
            <v>-657397934.16445029</v>
          </cell>
          <cell r="G17">
            <v>-1723771103.3054223</v>
          </cell>
          <cell r="H17">
            <v>-2132746338.281944</v>
          </cell>
          <cell r="I17">
            <v>-2209579479.7285061</v>
          </cell>
          <cell r="J17">
            <v>-2286412621.1750684</v>
          </cell>
          <cell r="K17">
            <v>-2286412621.1750684</v>
          </cell>
          <cell r="L17">
            <v>-1220039452.0340965</v>
          </cell>
          <cell r="M17">
            <v>-194141745.56051034</v>
          </cell>
          <cell r="N17">
            <v>-157784066.78133377</v>
          </cell>
          <cell r="O17">
            <v>-80950925.334771454</v>
          </cell>
          <cell r="P17">
            <v>-80950925.334771454</v>
          </cell>
        </row>
        <row r="18">
          <cell r="B18" t="str">
            <v xml:space="preserve">     3. Termin</v>
          </cell>
          <cell r="C18">
            <v>100.00000000000003</v>
          </cell>
          <cell r="D18">
            <v>65353313377.716652</v>
          </cell>
          <cell r="F18">
            <v>3286989670.8222513</v>
          </cell>
          <cell r="G18">
            <v>8618855516.5271111</v>
          </cell>
          <cell r="H18">
            <v>10663731691.409719</v>
          </cell>
          <cell r="I18">
            <v>11047897398.64253</v>
          </cell>
          <cell r="J18">
            <v>11432063105.875341</v>
          </cell>
          <cell r="K18">
            <v>11432063105.875341</v>
          </cell>
          <cell r="L18">
            <v>6100197260.1704826</v>
          </cell>
          <cell r="M18">
            <v>970708727.80255163</v>
          </cell>
          <cell r="N18">
            <v>788920333.90666878</v>
          </cell>
          <cell r="O18">
            <v>404754626.67385721</v>
          </cell>
          <cell r="P18">
            <v>404754626.67385721</v>
          </cell>
        </row>
        <row r="19">
          <cell r="B19" t="str">
            <v xml:space="preserve">     4. Retensi</v>
          </cell>
          <cell r="C19">
            <v>0</v>
          </cell>
          <cell r="D19">
            <v>0</v>
          </cell>
          <cell r="F19">
            <v>-164349483.54111257</v>
          </cell>
          <cell r="G19">
            <v>-430942775.82635558</v>
          </cell>
          <cell r="H19">
            <v>-533186584.57048601</v>
          </cell>
          <cell r="I19">
            <v>-552394869.93212652</v>
          </cell>
          <cell r="J19">
            <v>-571603155.29376709</v>
          </cell>
          <cell r="K19">
            <v>-571603155.29376709</v>
          </cell>
          <cell r="L19">
            <v>-305009863.00852412</v>
          </cell>
          <cell r="M19">
            <v>-48535436.390127584</v>
          </cell>
          <cell r="N19">
            <v>-39446016.695333444</v>
          </cell>
          <cell r="O19">
            <v>-20237731.333692864</v>
          </cell>
          <cell r="P19">
            <v>-20237731.333692864</v>
          </cell>
        </row>
        <row r="20">
          <cell r="B20" t="str">
            <v xml:space="preserve">     5. Pengembalian Retensi</v>
          </cell>
          <cell r="C20">
            <v>0</v>
          </cell>
          <cell r="D20">
            <v>0</v>
          </cell>
          <cell r="F20">
            <v>0</v>
          </cell>
          <cell r="H20">
            <v>0</v>
          </cell>
          <cell r="I20">
            <v>0</v>
          </cell>
          <cell r="J20">
            <v>0</v>
          </cell>
          <cell r="K20">
            <v>0</v>
          </cell>
          <cell r="L20">
            <v>0</v>
          </cell>
          <cell r="M20">
            <v>0</v>
          </cell>
          <cell r="N20">
            <v>0</v>
          </cell>
          <cell r="O20">
            <v>0</v>
          </cell>
          <cell r="P20">
            <v>0</v>
          </cell>
        </row>
        <row r="21">
          <cell r="B21" t="str">
            <v xml:space="preserve">     6. Material on Site</v>
          </cell>
          <cell r="C21">
            <v>0</v>
          </cell>
          <cell r="D21">
            <v>0</v>
          </cell>
          <cell r="F21">
            <v>0</v>
          </cell>
          <cell r="H21">
            <v>0</v>
          </cell>
          <cell r="I21">
            <v>0</v>
          </cell>
          <cell r="J21">
            <v>0</v>
          </cell>
          <cell r="K21">
            <v>0</v>
          </cell>
          <cell r="L21">
            <v>0</v>
          </cell>
          <cell r="M21">
            <v>0</v>
          </cell>
          <cell r="N21">
            <v>0</v>
          </cell>
          <cell r="O21">
            <v>0</v>
          </cell>
          <cell r="P21">
            <v>0</v>
          </cell>
        </row>
        <row r="22">
          <cell r="B22" t="str">
            <v xml:space="preserve">     7. Pengembalian Material on Site</v>
          </cell>
          <cell r="C22">
            <v>0</v>
          </cell>
          <cell r="D22">
            <v>0</v>
          </cell>
          <cell r="F22">
            <v>0</v>
          </cell>
          <cell r="H22">
            <v>0</v>
          </cell>
          <cell r="I22">
            <v>0</v>
          </cell>
          <cell r="J22">
            <v>0</v>
          </cell>
          <cell r="K22">
            <v>0</v>
          </cell>
          <cell r="L22">
            <v>0</v>
          </cell>
          <cell r="M22">
            <v>0</v>
          </cell>
          <cell r="N22">
            <v>0</v>
          </cell>
          <cell r="O22">
            <v>0</v>
          </cell>
          <cell r="P22">
            <v>0</v>
          </cell>
        </row>
        <row r="24">
          <cell r="B24" t="str">
            <v>JUMLAH PENERIMAAN :</v>
          </cell>
          <cell r="D24">
            <v>65353313377.716644</v>
          </cell>
          <cell r="E24">
            <v>0</v>
          </cell>
          <cell r="F24">
            <v>15535904928.660017</v>
          </cell>
          <cell r="G24">
            <v>6464141637.3953333</v>
          </cell>
          <cell r="H24">
            <v>7997798768.5572891</v>
          </cell>
          <cell r="I24">
            <v>8285923048.9818974</v>
          </cell>
          <cell r="J24">
            <v>8574047329.4065065</v>
          </cell>
          <cell r="K24">
            <v>8574047329.4065065</v>
          </cell>
          <cell r="L24">
            <v>4575147945.127862</v>
          </cell>
          <cell r="M24">
            <v>728031545.85191381</v>
          </cell>
          <cell r="N24">
            <v>591690250.4300015</v>
          </cell>
          <cell r="O24">
            <v>303565970.00539291</v>
          </cell>
          <cell r="P24">
            <v>303565970.00539291</v>
          </cell>
        </row>
        <row r="26">
          <cell r="A26" t="str">
            <v>II</v>
          </cell>
          <cell r="B26" t="str">
            <v>PENGELUARAN UANG</v>
          </cell>
        </row>
        <row r="27">
          <cell r="B27" t="str">
            <v>I. BIAYA PROYEK</v>
          </cell>
        </row>
        <row r="28">
          <cell r="B28" t="str">
            <v>A. Biaya Swakelola</v>
          </cell>
        </row>
        <row r="29">
          <cell r="B29" t="str">
            <v xml:space="preserve">     1. Biaya Persiapan Kontraktor</v>
          </cell>
          <cell r="C29">
            <v>1.1334420731184671</v>
          </cell>
          <cell r="D29">
            <v>740741950</v>
          </cell>
          <cell r="F29">
            <v>74074195</v>
          </cell>
          <cell r="G29">
            <v>74074195</v>
          </cell>
          <cell r="H29">
            <v>148148390</v>
          </cell>
          <cell r="I29">
            <v>148148390</v>
          </cell>
          <cell r="J29">
            <v>222222585</v>
          </cell>
          <cell r="K29">
            <v>74074195</v>
          </cell>
        </row>
        <row r="30">
          <cell r="B30" t="str">
            <v xml:space="preserve">     2. Bahan</v>
          </cell>
          <cell r="C30">
            <v>36.087173103562286</v>
          </cell>
          <cell r="D30">
            <v>23584163327.530132</v>
          </cell>
          <cell r="F30">
            <v>2372363304.811676</v>
          </cell>
          <cell r="G30">
            <v>3848239314.7784557</v>
          </cell>
          <cell r="H30">
            <v>3848239314.7784557</v>
          </cell>
          <cell r="I30">
            <v>4125508402.3257141</v>
          </cell>
          <cell r="J30">
            <v>4125508402.3257141</v>
          </cell>
          <cell r="K30">
            <v>4125508402.3257141</v>
          </cell>
          <cell r="L30">
            <v>277269087.54725796</v>
          </cell>
          <cell r="M30">
            <v>423333590.31973016</v>
          </cell>
          <cell r="N30">
            <v>146064502.77247214</v>
          </cell>
          <cell r="O30">
            <v>146064502.77247214</v>
          </cell>
          <cell r="P30">
            <v>146064502.77247214</v>
          </cell>
        </row>
        <row r="31">
          <cell r="B31" t="str">
            <v xml:space="preserve">     3. Biaya Upah</v>
          </cell>
          <cell r="C31">
            <v>5.8876570141095046</v>
          </cell>
          <cell r="D31">
            <v>3847778939.036099</v>
          </cell>
          <cell r="F31">
            <v>387053355.81444252</v>
          </cell>
          <cell r="G31">
            <v>627843946.89510262</v>
          </cell>
          <cell r="H31">
            <v>627843946.89510262</v>
          </cell>
          <cell r="I31">
            <v>673080665.31049466</v>
          </cell>
          <cell r="J31">
            <v>673080665.31049466</v>
          </cell>
          <cell r="K31">
            <v>673080665.31049466</v>
          </cell>
          <cell r="L31">
            <v>45236718.415392034</v>
          </cell>
          <cell r="M31">
            <v>69067282.582688138</v>
          </cell>
          <cell r="N31">
            <v>23830564.167296104</v>
          </cell>
          <cell r="O31">
            <v>23830564.167296104</v>
          </cell>
          <cell r="P31">
            <v>23830564.167296104</v>
          </cell>
        </row>
        <row r="32">
          <cell r="B32" t="str">
            <v xml:space="preserve">     4. Biaya Alat</v>
          </cell>
          <cell r="D32">
            <v>0</v>
          </cell>
        </row>
        <row r="33">
          <cell r="B33" t="str">
            <v xml:space="preserve">             4.1.1. Operational Cost</v>
          </cell>
          <cell r="C33">
            <v>17.041357995042166</v>
          </cell>
          <cell r="D33">
            <v>11137092094.318474</v>
          </cell>
          <cell r="F33">
            <v>1120295354.1297553</v>
          </cell>
          <cell r="G33">
            <v>1817244693.1638944</v>
          </cell>
          <cell r="H33">
            <v>1817244693.1638944</v>
          </cell>
          <cell r="I33">
            <v>1948178800.0913525</v>
          </cell>
          <cell r="J33">
            <v>1948178800.0913525</v>
          </cell>
          <cell r="K33">
            <v>1948178800.0913525</v>
          </cell>
          <cell r="L33">
            <v>130934106.92745794</v>
          </cell>
          <cell r="M33">
            <v>199909791.86044636</v>
          </cell>
          <cell r="N33">
            <v>68975684.932988405</v>
          </cell>
          <cell r="O33">
            <v>68975684.932988405</v>
          </cell>
          <cell r="P33">
            <v>68975684.932988405</v>
          </cell>
        </row>
        <row r="34">
          <cell r="B34" t="str">
            <v xml:space="preserve">             4.1.2. Repair &amp; Maintenance Cost</v>
          </cell>
          <cell r="C34">
            <v>0</v>
          </cell>
          <cell r="D34">
            <v>0</v>
          </cell>
          <cell r="F34">
            <v>0</v>
          </cell>
          <cell r="G34">
            <v>0</v>
          </cell>
          <cell r="H34">
            <v>0</v>
          </cell>
          <cell r="I34">
            <v>0</v>
          </cell>
          <cell r="J34">
            <v>0</v>
          </cell>
          <cell r="K34">
            <v>0</v>
          </cell>
          <cell r="L34">
            <v>0</v>
          </cell>
          <cell r="M34">
            <v>0</v>
          </cell>
          <cell r="N34">
            <v>0</v>
          </cell>
          <cell r="O34">
            <v>0</v>
          </cell>
          <cell r="P34">
            <v>0</v>
          </cell>
        </row>
        <row r="35">
          <cell r="B35" t="str">
            <v xml:space="preserve">             4.2.1. Rental Cost</v>
          </cell>
          <cell r="C35">
            <v>0</v>
          </cell>
          <cell r="D35">
            <v>0</v>
          </cell>
          <cell r="F35">
            <v>0</v>
          </cell>
          <cell r="G35">
            <v>0</v>
          </cell>
          <cell r="H35">
            <v>0</v>
          </cell>
          <cell r="I35">
            <v>0</v>
          </cell>
          <cell r="J35">
            <v>0</v>
          </cell>
          <cell r="K35">
            <v>0</v>
          </cell>
          <cell r="L35">
            <v>0</v>
          </cell>
          <cell r="P35">
            <v>0</v>
          </cell>
        </row>
        <row r="36">
          <cell r="B36" t="str">
            <v xml:space="preserve">     5. Mobilisasi / Demobilisasi</v>
          </cell>
          <cell r="C36">
            <v>1.8361731608992318</v>
          </cell>
          <cell r="D36">
            <v>1200000000</v>
          </cell>
          <cell r="F36">
            <v>450000000</v>
          </cell>
          <cell r="G36">
            <v>150000000</v>
          </cell>
          <cell r="I36">
            <v>0</v>
          </cell>
          <cell r="J36">
            <v>0</v>
          </cell>
          <cell r="K36">
            <v>0</v>
          </cell>
          <cell r="L36">
            <v>0</v>
          </cell>
          <cell r="M36">
            <v>450000000</v>
          </cell>
          <cell r="P36">
            <v>150000000</v>
          </cell>
        </row>
        <row r="37">
          <cell r="B37" t="str">
            <v xml:space="preserve">     6. Biaya ditentukan dalam kontrak</v>
          </cell>
          <cell r="C37">
            <v>0</v>
          </cell>
          <cell r="D37">
            <v>0</v>
          </cell>
          <cell r="F37">
            <v>0</v>
          </cell>
          <cell r="G37">
            <v>0</v>
          </cell>
          <cell r="H37">
            <v>0</v>
          </cell>
          <cell r="I37">
            <v>0</v>
          </cell>
          <cell r="J37">
            <v>0</v>
          </cell>
          <cell r="K37">
            <v>0</v>
          </cell>
          <cell r="L37">
            <v>0</v>
          </cell>
        </row>
        <row r="38">
          <cell r="B38" t="str">
            <v xml:space="preserve">     7. Biaya umum lapangan</v>
          </cell>
          <cell r="C38">
            <v>3.2016077878618385</v>
          </cell>
          <cell r="D38">
            <v>2092356770.7267284</v>
          </cell>
          <cell r="F38">
            <v>190214251.88424808</v>
          </cell>
          <cell r="G38">
            <v>190214251.88424808</v>
          </cell>
          <cell r="H38">
            <v>190214251.88424808</v>
          </cell>
          <cell r="I38">
            <v>190214251.88424808</v>
          </cell>
          <cell r="J38">
            <v>190214251.88424808</v>
          </cell>
          <cell r="K38">
            <v>190214251.88424808</v>
          </cell>
          <cell r="L38">
            <v>190214251.88424808</v>
          </cell>
          <cell r="M38">
            <v>190214251.88424808</v>
          </cell>
          <cell r="N38">
            <v>190214251.88424808</v>
          </cell>
          <cell r="O38">
            <v>190214251.88424808</v>
          </cell>
          <cell r="P38">
            <v>190214251.88424808</v>
          </cell>
        </row>
        <row r="39">
          <cell r="B39" t="str">
            <v>B. Biaya Sub Kontraktor</v>
          </cell>
          <cell r="C39">
            <v>0</v>
          </cell>
          <cell r="D39">
            <v>0</v>
          </cell>
          <cell r="F39">
            <v>0</v>
          </cell>
          <cell r="G39">
            <v>0</v>
          </cell>
          <cell r="H39">
            <v>0</v>
          </cell>
          <cell r="I39">
            <v>0</v>
          </cell>
          <cell r="J39">
            <v>0</v>
          </cell>
          <cell r="K39">
            <v>0</v>
          </cell>
          <cell r="L39">
            <v>0</v>
          </cell>
          <cell r="M39">
            <v>0</v>
          </cell>
          <cell r="N39">
            <v>0</v>
          </cell>
          <cell r="O39">
            <v>0</v>
          </cell>
          <cell r="P39">
            <v>0</v>
          </cell>
        </row>
        <row r="40">
          <cell r="B40" t="str">
            <v>C. Biaya Tambahan</v>
          </cell>
        </row>
        <row r="41">
          <cell r="B41" t="str">
            <v xml:space="preserve">     1. Biaya materai (kontrak)</v>
          </cell>
          <cell r="C41">
            <v>3.8253607518733995E-2</v>
          </cell>
          <cell r="D41">
            <v>25000000.000000004</v>
          </cell>
          <cell r="F41">
            <v>2272727.2727272729</v>
          </cell>
          <cell r="G41">
            <v>2272727.2727272729</v>
          </cell>
          <cell r="H41">
            <v>2272727.2727272729</v>
          </cell>
          <cell r="I41">
            <v>2272727.2727272729</v>
          </cell>
          <cell r="J41">
            <v>2272727.2727272729</v>
          </cell>
          <cell r="K41">
            <v>2272727.2727272729</v>
          </cell>
          <cell r="L41">
            <v>2272727.2727272729</v>
          </cell>
          <cell r="M41">
            <v>2272727.2727272729</v>
          </cell>
          <cell r="N41">
            <v>2272727.2727272729</v>
          </cell>
          <cell r="O41">
            <v>2272727.2727272729</v>
          </cell>
          <cell r="P41">
            <v>2272727.2727272729</v>
          </cell>
        </row>
        <row r="42">
          <cell r="B42" t="str">
            <v xml:space="preserve">     2. Biaya asuransi</v>
          </cell>
          <cell r="C42">
            <v>0.3</v>
          </cell>
          <cell r="D42">
            <v>196059940.13314992</v>
          </cell>
          <cell r="F42">
            <v>196059940.13314992</v>
          </cell>
          <cell r="H42">
            <v>0</v>
          </cell>
          <cell r="I42">
            <v>0</v>
          </cell>
          <cell r="J42">
            <v>0</v>
          </cell>
          <cell r="K42">
            <v>0</v>
          </cell>
          <cell r="L42">
            <v>0</v>
          </cell>
          <cell r="P42">
            <v>0</v>
          </cell>
        </row>
        <row r="43">
          <cell r="B43" t="str">
            <v xml:space="preserve">     3. Resiko konstruksi/Pemeliharaan</v>
          </cell>
          <cell r="C43">
            <v>1.9999999999999998</v>
          </cell>
          <cell r="D43">
            <v>1307066267.5543325</v>
          </cell>
          <cell r="F43">
            <v>0</v>
          </cell>
          <cell r="G43">
            <v>131479586.83289006</v>
          </cell>
          <cell r="H43">
            <v>213274633.82819438</v>
          </cell>
          <cell r="I43">
            <v>213274633.82819438</v>
          </cell>
          <cell r="J43">
            <v>228641262.11750683</v>
          </cell>
          <cell r="K43">
            <v>228641262.11750683</v>
          </cell>
          <cell r="L43">
            <v>228641262.11750683</v>
          </cell>
          <cell r="M43">
            <v>15366628.28931246</v>
          </cell>
          <cell r="N43">
            <v>23461720.822789606</v>
          </cell>
          <cell r="O43">
            <v>8095092.5334771443</v>
          </cell>
          <cell r="P43">
            <v>8095092.5334771443</v>
          </cell>
        </row>
        <row r="44">
          <cell r="B44" t="str">
            <v xml:space="preserve">     4. Biaya pra kontrak / tender</v>
          </cell>
          <cell r="C44">
            <v>0.15301443007493595</v>
          </cell>
          <cell r="D44">
            <v>100000000</v>
          </cell>
          <cell r="E44">
            <v>100000000</v>
          </cell>
        </row>
        <row r="45">
          <cell r="B45" t="str">
            <v xml:space="preserve">     5. PPh (2%)</v>
          </cell>
          <cell r="C45">
            <v>2.0000000000000004</v>
          </cell>
          <cell r="D45">
            <v>1307066267.554333</v>
          </cell>
          <cell r="F45">
            <v>65739793.416445024</v>
          </cell>
          <cell r="G45">
            <v>172377110.33054224</v>
          </cell>
          <cell r="H45">
            <v>213274633.82819438</v>
          </cell>
          <cell r="I45">
            <v>220957947.97285062</v>
          </cell>
          <cell r="J45">
            <v>228641262.11750683</v>
          </cell>
          <cell r="K45">
            <v>228641262.11750683</v>
          </cell>
          <cell r="L45">
            <v>122003945.20340966</v>
          </cell>
          <cell r="M45">
            <v>19414174.556051034</v>
          </cell>
          <cell r="N45">
            <v>15778406.678133376</v>
          </cell>
          <cell r="O45">
            <v>8095092.5334771443</v>
          </cell>
          <cell r="P45">
            <v>8095092.5334771443</v>
          </cell>
        </row>
        <row r="46">
          <cell r="B46" t="str">
            <v xml:space="preserve">     6. Sumbangan Pihak III (1%)</v>
          </cell>
          <cell r="C46">
            <v>0</v>
          </cell>
          <cell r="D46">
            <v>0</v>
          </cell>
          <cell r="F46">
            <v>0</v>
          </cell>
          <cell r="H46">
            <v>0</v>
          </cell>
          <cell r="I46">
            <v>0</v>
          </cell>
          <cell r="J46">
            <v>0</v>
          </cell>
          <cell r="K46">
            <v>0</v>
          </cell>
          <cell r="L46">
            <v>0</v>
          </cell>
          <cell r="P46">
            <v>0</v>
          </cell>
        </row>
        <row r="47">
          <cell r="B47" t="str">
            <v xml:space="preserve">     7.  Contingencies</v>
          </cell>
          <cell r="C47">
            <v>0</v>
          </cell>
          <cell r="D47">
            <v>0</v>
          </cell>
          <cell r="F47">
            <v>0</v>
          </cell>
          <cell r="G47">
            <v>0</v>
          </cell>
          <cell r="H47">
            <v>0</v>
          </cell>
          <cell r="I47">
            <v>0</v>
          </cell>
          <cell r="J47">
            <v>0</v>
          </cell>
          <cell r="K47">
            <v>0</v>
          </cell>
          <cell r="L47">
            <v>0</v>
          </cell>
          <cell r="M47">
            <v>0</v>
          </cell>
          <cell r="N47">
            <v>0</v>
          </cell>
          <cell r="O47">
            <v>0</v>
          </cell>
          <cell r="P47">
            <v>0</v>
          </cell>
        </row>
        <row r="49">
          <cell r="B49" t="str">
            <v>JUMLAH PENGELUARAN PROYEK :</v>
          </cell>
          <cell r="D49">
            <v>45537325556.853249</v>
          </cell>
          <cell r="E49">
            <v>100000000</v>
          </cell>
          <cell r="F49">
            <v>4858072922.4624434</v>
          </cell>
          <cell r="G49">
            <v>7013745826.1578608</v>
          </cell>
          <cell r="H49">
            <v>7060512591.6508169</v>
          </cell>
          <cell r="I49">
            <v>7521635818.6855812</v>
          </cell>
          <cell r="J49">
            <v>7618759956.1195498</v>
          </cell>
          <cell r="K49">
            <v>7470611566.1195498</v>
          </cell>
          <cell r="L49">
            <v>996572099.36799979</v>
          </cell>
          <cell r="M49">
            <v>1369578446.7652032</v>
          </cell>
          <cell r="N49">
            <v>470597858.53065497</v>
          </cell>
          <cell r="O49">
            <v>447547916.09668624</v>
          </cell>
          <cell r="P49">
            <v>597547916.09668636</v>
          </cell>
        </row>
        <row r="51">
          <cell r="B51" t="str">
            <v>II. BIAYA PUSAT</v>
          </cell>
        </row>
        <row r="52">
          <cell r="B52" t="str">
            <v>A. Biaya Swakelola</v>
          </cell>
        </row>
        <row r="53">
          <cell r="B53" t="str">
            <v xml:space="preserve">     1. Bahan</v>
          </cell>
          <cell r="C53">
            <v>12.02905770118743</v>
          </cell>
          <cell r="D53">
            <v>7861387775.8433771</v>
          </cell>
          <cell r="F53">
            <v>790787768.27055871</v>
          </cell>
          <cell r="G53">
            <v>1282746438.2594852</v>
          </cell>
          <cell r="H53">
            <v>1282746438.2594852</v>
          </cell>
          <cell r="I53">
            <v>1375169467.4419045</v>
          </cell>
          <cell r="J53">
            <v>1375169467.4419045</v>
          </cell>
          <cell r="K53">
            <v>1375169467.4419045</v>
          </cell>
          <cell r="L53">
            <v>92423029.18241933</v>
          </cell>
          <cell r="M53">
            <v>141111196.77324337</v>
          </cell>
          <cell r="N53">
            <v>48688167.590824053</v>
          </cell>
          <cell r="O53">
            <v>48688167.590824053</v>
          </cell>
          <cell r="P53">
            <v>48688167.590824053</v>
          </cell>
        </row>
        <row r="54">
          <cell r="B54" t="str">
            <v xml:space="preserve">     2. Biaya Alat</v>
          </cell>
          <cell r="C54">
            <v>5.6804526650140534</v>
          </cell>
          <cell r="D54">
            <v>3712364031.4394903</v>
          </cell>
          <cell r="F54">
            <v>373431784.70991844</v>
          </cell>
          <cell r="G54">
            <v>605748231.05463147</v>
          </cell>
          <cell r="H54">
            <v>605748231.05463147</v>
          </cell>
          <cell r="I54">
            <v>649392933.36378407</v>
          </cell>
          <cell r="J54">
            <v>649392933.36378407</v>
          </cell>
          <cell r="K54">
            <v>649392933.36378407</v>
          </cell>
          <cell r="L54">
            <v>43644702.309152648</v>
          </cell>
          <cell r="M54">
            <v>66636597.28681545</v>
          </cell>
          <cell r="N54">
            <v>22991894.977662802</v>
          </cell>
          <cell r="O54">
            <v>22991894.977662802</v>
          </cell>
          <cell r="P54">
            <v>22991894.977662802</v>
          </cell>
        </row>
        <row r="56">
          <cell r="B56" t="str">
            <v>B. Biaya Tambahan</v>
          </cell>
        </row>
        <row r="57">
          <cell r="B57" t="str">
            <v xml:space="preserve">     1. Provisi Bank</v>
          </cell>
          <cell r="C57">
            <v>0.55275000000000007</v>
          </cell>
          <cell r="D57">
            <v>361240439.69532871</v>
          </cell>
          <cell r="F57">
            <v>361240439.69532871</v>
          </cell>
        </row>
        <row r="58">
          <cell r="B58" t="str">
            <v xml:space="preserve">     2. O. K. P.</v>
          </cell>
          <cell r="C58">
            <v>5.0000000000000009</v>
          </cell>
          <cell r="D58">
            <v>3267665668.8858323</v>
          </cell>
          <cell r="F58">
            <v>164349483.54111257</v>
          </cell>
          <cell r="G58">
            <v>430942775.82635558</v>
          </cell>
          <cell r="H58">
            <v>533186584.57048601</v>
          </cell>
          <cell r="I58">
            <v>552394869.93212652</v>
          </cell>
          <cell r="J58">
            <v>571603155.29376709</v>
          </cell>
          <cell r="K58">
            <v>571603155.29376709</v>
          </cell>
          <cell r="L58">
            <v>305009863.00852412</v>
          </cell>
          <cell r="M58">
            <v>48535436.390127584</v>
          </cell>
          <cell r="N58">
            <v>39446016.695333444</v>
          </cell>
          <cell r="O58">
            <v>20237731.333692864</v>
          </cell>
          <cell r="P58">
            <v>20237731.333692864</v>
          </cell>
        </row>
        <row r="60">
          <cell r="B60" t="str">
            <v>JUMLAH PENGELUARAN PUSAT :</v>
          </cell>
          <cell r="D60">
            <v>15202657915.864031</v>
          </cell>
          <cell r="E60">
            <v>0</v>
          </cell>
          <cell r="F60">
            <v>1689809476.2169185</v>
          </cell>
          <cell r="G60">
            <v>2319437445.1404724</v>
          </cell>
          <cell r="H60">
            <v>2421681253.8846025</v>
          </cell>
          <cell r="I60">
            <v>2576957270.7378149</v>
          </cell>
          <cell r="J60">
            <v>2596165556.0994558</v>
          </cell>
          <cell r="K60">
            <v>2596165556.0994558</v>
          </cell>
          <cell r="L60">
            <v>441077594.50009608</v>
          </cell>
          <cell r="M60">
            <v>256283230.45018643</v>
          </cell>
          <cell r="N60">
            <v>111126079.26382029</v>
          </cell>
          <cell r="O60">
            <v>91917793.902179718</v>
          </cell>
          <cell r="P60">
            <v>91917793.902179718</v>
          </cell>
        </row>
        <row r="62">
          <cell r="A62" t="str">
            <v>III</v>
          </cell>
          <cell r="B62" t="str">
            <v>MARK UP</v>
          </cell>
        </row>
        <row r="63">
          <cell r="B63" t="str">
            <v xml:space="preserve">     1. Overhead</v>
          </cell>
          <cell r="C63">
            <v>0</v>
          </cell>
          <cell r="D63">
            <v>0</v>
          </cell>
          <cell r="F63">
            <v>0</v>
          </cell>
          <cell r="G63">
            <v>0</v>
          </cell>
          <cell r="H63">
            <v>0</v>
          </cell>
          <cell r="I63">
            <v>0</v>
          </cell>
          <cell r="J63">
            <v>0</v>
          </cell>
          <cell r="K63">
            <v>0</v>
          </cell>
          <cell r="L63">
            <v>0</v>
          </cell>
          <cell r="M63">
            <v>0</v>
          </cell>
          <cell r="N63">
            <v>0</v>
          </cell>
          <cell r="O63">
            <v>0</v>
          </cell>
          <cell r="P63">
            <v>0</v>
          </cell>
        </row>
        <row r="64">
          <cell r="B64" t="str">
            <v xml:space="preserve">     2. Profit</v>
          </cell>
          <cell r="C64">
            <v>0</v>
          </cell>
        </row>
        <row r="65">
          <cell r="B65" t="str">
            <v xml:space="preserve">        a. Murni = Saldo akhir (baris bawah)</v>
          </cell>
          <cell r="C65">
            <v>5</v>
          </cell>
          <cell r="D65">
            <v>3267665668.8858318</v>
          </cell>
          <cell r="F65">
            <v>0</v>
          </cell>
          <cell r="G65">
            <v>0</v>
          </cell>
          <cell r="H65">
            <v>0</v>
          </cell>
          <cell r="I65">
            <v>0</v>
          </cell>
          <cell r="J65">
            <v>0</v>
          </cell>
          <cell r="K65">
            <v>0</v>
          </cell>
          <cell r="L65">
            <v>0</v>
          </cell>
          <cell r="M65">
            <v>0</v>
          </cell>
          <cell r="N65">
            <v>0</v>
          </cell>
          <cell r="O65">
            <v>0</v>
          </cell>
          <cell r="P65">
            <v>0</v>
          </cell>
        </row>
        <row r="66">
          <cell r="B66" t="str">
            <v xml:space="preserve">        b. Exchange Rate</v>
          </cell>
          <cell r="C66">
            <v>0</v>
          </cell>
        </row>
        <row r="67">
          <cell r="B67" t="str">
            <v xml:space="preserve">        c. Escalation  (diperkirakan)</v>
          </cell>
          <cell r="C67">
            <v>0</v>
          </cell>
          <cell r="D67">
            <v>0</v>
          </cell>
          <cell r="L67">
            <v>0</v>
          </cell>
        </row>
        <row r="68">
          <cell r="B68" t="str">
            <v xml:space="preserve">        d. Escalation Fee</v>
          </cell>
          <cell r="C68">
            <v>0</v>
          </cell>
          <cell r="D68">
            <v>0</v>
          </cell>
          <cell r="L68">
            <v>0</v>
          </cell>
        </row>
        <row r="69">
          <cell r="B69" t="str">
            <v xml:space="preserve">     3. Inflasi</v>
          </cell>
        </row>
        <row r="70">
          <cell r="B70" t="str">
            <v>a.  Bahan</v>
          </cell>
          <cell r="C70">
            <v>0</v>
          </cell>
          <cell r="D70">
            <v>0</v>
          </cell>
          <cell r="F70">
            <v>0</v>
          </cell>
          <cell r="G70">
            <v>0</v>
          </cell>
          <cell r="H70">
            <v>0</v>
          </cell>
          <cell r="I70">
            <v>0</v>
          </cell>
          <cell r="J70">
            <v>0</v>
          </cell>
          <cell r="K70">
            <v>0</v>
          </cell>
          <cell r="L70">
            <v>0</v>
          </cell>
          <cell r="M70">
            <v>0</v>
          </cell>
          <cell r="N70">
            <v>0</v>
          </cell>
          <cell r="O70">
            <v>0</v>
          </cell>
          <cell r="P70">
            <v>0</v>
          </cell>
        </row>
        <row r="71">
          <cell r="B71" t="str">
            <v>b.  Subkon</v>
          </cell>
          <cell r="C71">
            <v>0</v>
          </cell>
          <cell r="D71">
            <v>0</v>
          </cell>
          <cell r="F71">
            <v>0</v>
          </cell>
          <cell r="G71">
            <v>0</v>
          </cell>
          <cell r="H71">
            <v>0</v>
          </cell>
          <cell r="I71">
            <v>0</v>
          </cell>
          <cell r="J71">
            <v>0</v>
          </cell>
          <cell r="K71">
            <v>0</v>
          </cell>
          <cell r="L71">
            <v>0</v>
          </cell>
        </row>
        <row r="72">
          <cell r="B72" t="str">
            <v xml:space="preserve">     4. SF (Sponsor Fee)</v>
          </cell>
          <cell r="C72">
            <v>0.5</v>
          </cell>
          <cell r="D72">
            <v>326766566.88858318</v>
          </cell>
          <cell r="E72">
            <v>29706051.535325743</v>
          </cell>
          <cell r="F72">
            <v>29706051.535325743</v>
          </cell>
          <cell r="G72">
            <v>29706051.535325743</v>
          </cell>
          <cell r="H72">
            <v>29706051.535325743</v>
          </cell>
          <cell r="I72">
            <v>29706051.535325743</v>
          </cell>
          <cell r="J72">
            <v>29706051.535325743</v>
          </cell>
          <cell r="K72">
            <v>29706051.535325743</v>
          </cell>
          <cell r="L72">
            <v>29706051.535325743</v>
          </cell>
          <cell r="M72">
            <v>29706051.535325743</v>
          </cell>
          <cell r="N72">
            <v>29706051.535325743</v>
          </cell>
          <cell r="O72">
            <v>29706051.535325743</v>
          </cell>
        </row>
        <row r="73">
          <cell r="B73" t="str">
            <v xml:space="preserve">     5. Pengeluaran akibat bunga kredit</v>
          </cell>
          <cell r="C73">
            <v>0.15905850006289596</v>
          </cell>
          <cell r="D73">
            <v>103950000.00000001</v>
          </cell>
          <cell r="F73">
            <v>2383333.3333333335</v>
          </cell>
          <cell r="G73">
            <v>0</v>
          </cell>
          <cell r="H73">
            <v>0</v>
          </cell>
          <cell r="I73">
            <v>0</v>
          </cell>
          <cell r="J73">
            <v>0</v>
          </cell>
          <cell r="K73">
            <v>29333333.333333332</v>
          </cell>
          <cell r="L73">
            <v>60500000</v>
          </cell>
          <cell r="M73">
            <v>0</v>
          </cell>
          <cell r="N73">
            <v>1466666.6666666667</v>
          </cell>
          <cell r="O73">
            <v>1466666.6666666667</v>
          </cell>
          <cell r="P73">
            <v>1466666.6666666667</v>
          </cell>
        </row>
        <row r="74">
          <cell r="B74" t="str">
            <v xml:space="preserve">     6. PPN keluaran</v>
          </cell>
          <cell r="C74">
            <v>6.5157588799791863</v>
          </cell>
          <cell r="D74">
            <v>4258264319.7691975</v>
          </cell>
          <cell r="F74">
            <v>428344642.72119904</v>
          </cell>
          <cell r="G74">
            <v>694823044.62018359</v>
          </cell>
          <cell r="H74">
            <v>694823044.62018359</v>
          </cell>
          <cell r="I74">
            <v>744885666.98589706</v>
          </cell>
          <cell r="J74">
            <v>744885666.98589706</v>
          </cell>
          <cell r="K74">
            <v>744885666.98589706</v>
          </cell>
          <cell r="L74">
            <v>50062622.365713529</v>
          </cell>
          <cell r="M74">
            <v>76435457.895341992</v>
          </cell>
          <cell r="N74">
            <v>26372835.529628463</v>
          </cell>
          <cell r="O74">
            <v>26372835.529628463</v>
          </cell>
          <cell r="P74">
            <v>26372835.529628463</v>
          </cell>
        </row>
        <row r="75">
          <cell r="B75" t="str">
            <v xml:space="preserve">     7. Marginal Deposit</v>
          </cell>
          <cell r="C75">
            <v>0</v>
          </cell>
          <cell r="D75">
            <v>0</v>
          </cell>
          <cell r="E75">
            <v>0</v>
          </cell>
          <cell r="H75">
            <v>0</v>
          </cell>
          <cell r="I75">
            <v>0</v>
          </cell>
          <cell r="J75">
            <v>0</v>
          </cell>
          <cell r="K75">
            <v>0</v>
          </cell>
          <cell r="L75">
            <v>0</v>
          </cell>
          <cell r="P75">
            <v>0</v>
          </cell>
        </row>
        <row r="76">
          <cell r="B76" t="str">
            <v xml:space="preserve">     8. PPN masukan</v>
          </cell>
          <cell r="C76">
            <v>-5.1157569184307246</v>
          </cell>
          <cell r="D76">
            <v>-3343316650.544251</v>
          </cell>
          <cell r="I76">
            <v>-342675714.17695928</v>
          </cell>
          <cell r="J76">
            <v>-555858435.69614685</v>
          </cell>
          <cell r="K76">
            <v>-555858435.69614685</v>
          </cell>
          <cell r="L76">
            <v>-595908533.5887177</v>
          </cell>
          <cell r="M76">
            <v>-595908533.5887177</v>
          </cell>
          <cell r="N76">
            <v>-595908533.5887177</v>
          </cell>
          <cell r="O76">
            <v>-40050097.892570823</v>
          </cell>
          <cell r="P76">
            <v>-61148366.3162736</v>
          </cell>
        </row>
        <row r="77">
          <cell r="B77" t="str">
            <v xml:space="preserve">     9. Inventaris</v>
          </cell>
          <cell r="C77">
            <v>0</v>
          </cell>
          <cell r="D77">
            <v>0</v>
          </cell>
          <cell r="F77">
            <v>0</v>
          </cell>
          <cell r="H77">
            <v>0</v>
          </cell>
          <cell r="I77">
            <v>0</v>
          </cell>
          <cell r="J77">
            <v>0</v>
          </cell>
          <cell r="K77">
            <v>0</v>
          </cell>
          <cell r="L77">
            <v>0</v>
          </cell>
          <cell r="P77">
            <v>0</v>
          </cell>
        </row>
        <row r="78">
          <cell r="B78" t="str">
            <v xml:space="preserve">    10. Persediaan</v>
          </cell>
          <cell r="C78">
            <v>0</v>
          </cell>
          <cell r="D78">
            <v>0</v>
          </cell>
          <cell r="F78">
            <v>0</v>
          </cell>
          <cell r="G78">
            <v>0</v>
          </cell>
          <cell r="H78">
            <v>0</v>
          </cell>
          <cell r="I78">
            <v>0</v>
          </cell>
          <cell r="J78">
            <v>0</v>
          </cell>
          <cell r="K78">
            <v>0</v>
          </cell>
          <cell r="L78">
            <v>0</v>
          </cell>
          <cell r="P78">
            <v>0</v>
          </cell>
        </row>
        <row r="79">
          <cell r="B79" t="str">
            <v xml:space="preserve">    11. Hutang Termin Member (MC) + Retensi</v>
          </cell>
          <cell r="C79">
            <v>0</v>
          </cell>
          <cell r="D79">
            <v>0</v>
          </cell>
          <cell r="F79">
            <v>0</v>
          </cell>
          <cell r="G79">
            <v>0</v>
          </cell>
          <cell r="H79">
            <v>0</v>
          </cell>
          <cell r="I79">
            <v>0</v>
          </cell>
          <cell r="J79">
            <v>0</v>
          </cell>
          <cell r="K79">
            <v>0</v>
          </cell>
          <cell r="L79">
            <v>0</v>
          </cell>
          <cell r="P79">
            <v>0</v>
          </cell>
        </row>
        <row r="80">
          <cell r="B80" t="str">
            <v xml:space="preserve">    12. Jasa Tabungan / Giro</v>
          </cell>
          <cell r="C80">
            <v>0</v>
          </cell>
          <cell r="D80">
            <v>0</v>
          </cell>
          <cell r="F80">
            <v>0</v>
          </cell>
          <cell r="H80">
            <v>0</v>
          </cell>
          <cell r="I80">
            <v>0</v>
          </cell>
          <cell r="J80">
            <v>0</v>
          </cell>
          <cell r="K80">
            <v>0</v>
          </cell>
          <cell r="L80">
            <v>0</v>
          </cell>
          <cell r="P80">
            <v>0</v>
          </cell>
        </row>
        <row r="81">
          <cell r="B81" t="str">
            <v xml:space="preserve">    13. Saldo Proyek</v>
          </cell>
          <cell r="C81">
            <v>9.6850185552629864E-2</v>
          </cell>
          <cell r="D81">
            <v>1.7881393432617188E-7</v>
          </cell>
          <cell r="H81">
            <v>0</v>
          </cell>
          <cell r="I81">
            <v>0</v>
          </cell>
          <cell r="J81">
            <v>0</v>
          </cell>
          <cell r="K81">
            <v>0</v>
          </cell>
          <cell r="L81">
            <v>0</v>
          </cell>
          <cell r="P81">
            <v>0</v>
          </cell>
        </row>
        <row r="83">
          <cell r="B83" t="str">
            <v>JUMLAH MARK UP :</v>
          </cell>
          <cell r="D83">
            <v>4550035099.7282543</v>
          </cell>
          <cell r="E83">
            <v>29706051.535325743</v>
          </cell>
          <cell r="F83">
            <v>460434027.58985811</v>
          </cell>
          <cell r="G83">
            <v>724529096.15550935</v>
          </cell>
          <cell r="H83">
            <v>724529096.15550935</v>
          </cell>
          <cell r="I83">
            <v>431916004.34426355</v>
          </cell>
          <cell r="J83">
            <v>218733282.82507598</v>
          </cell>
          <cell r="K83">
            <v>248066616.15840924</v>
          </cell>
          <cell r="L83">
            <v>-455639859.68767846</v>
          </cell>
          <cell r="M83">
            <v>-489767024.15804994</v>
          </cell>
          <cell r="N83">
            <v>-538362979.85709679</v>
          </cell>
          <cell r="O83">
            <v>17495455.839050055</v>
          </cell>
          <cell r="P83">
            <v>-33308864.119978469</v>
          </cell>
        </row>
        <row r="85">
          <cell r="A85" t="str">
            <v>IV</v>
          </cell>
          <cell r="B85" t="str">
            <v>JUMLAH PENGELUARAN ( I+II+III )</v>
          </cell>
          <cell r="D85">
            <v>65290018572.445541</v>
          </cell>
          <cell r="E85">
            <v>129706051.53532574</v>
          </cell>
          <cell r="F85">
            <v>7008316426.2692194</v>
          </cell>
          <cell r="G85">
            <v>10057712367.453842</v>
          </cell>
          <cell r="H85">
            <v>10206722941.690929</v>
          </cell>
          <cell r="I85">
            <v>10530509093.76766</v>
          </cell>
          <cell r="J85">
            <v>10433658795.044081</v>
          </cell>
          <cell r="K85">
            <v>10314843738.377415</v>
          </cell>
          <cell r="L85">
            <v>982009834.18041742</v>
          </cell>
          <cell r="M85">
            <v>1136094653.0573397</v>
          </cell>
          <cell r="N85">
            <v>43360957.937378526</v>
          </cell>
          <cell r="O85">
            <v>556961165.83791602</v>
          </cell>
          <cell r="P85">
            <v>656156845.87888765</v>
          </cell>
        </row>
        <row r="86">
          <cell r="B86" t="str">
            <v>JUMLAH PENGELUARAN KOMULATIF</v>
          </cell>
          <cell r="D86">
            <v>65290018572.445534</v>
          </cell>
          <cell r="E86">
            <v>129706051.53532574</v>
          </cell>
          <cell r="F86">
            <v>7138022477.8045454</v>
          </cell>
          <cell r="G86">
            <v>17195734845.258389</v>
          </cell>
          <cell r="H86">
            <v>27402457786.949318</v>
          </cell>
          <cell r="I86">
            <v>37932966880.71698</v>
          </cell>
          <cell r="J86">
            <v>48366625675.761063</v>
          </cell>
          <cell r="K86">
            <v>58681469414.138474</v>
          </cell>
          <cell r="L86">
            <v>59663479248.318893</v>
          </cell>
          <cell r="M86">
            <v>60799573901.376236</v>
          </cell>
          <cell r="N86">
            <v>60842934859.313614</v>
          </cell>
          <cell r="O86">
            <v>61399896025.151527</v>
          </cell>
          <cell r="P86">
            <v>62056052871.030418</v>
          </cell>
        </row>
        <row r="88">
          <cell r="A88" t="str">
            <v>V</v>
          </cell>
          <cell r="B88" t="str">
            <v>SELISIH (I - IV)</v>
          </cell>
          <cell r="D88">
            <v>63294805.271110222</v>
          </cell>
          <cell r="E88">
            <v>-129706051.53532574</v>
          </cell>
          <cell r="F88">
            <v>8527588502.3907976</v>
          </cell>
          <cell r="G88">
            <v>-3593570730.0585089</v>
          </cell>
          <cell r="H88">
            <v>-2208924173.1336403</v>
          </cell>
          <cell r="I88">
            <v>-2244586044.7857628</v>
          </cell>
          <cell r="J88">
            <v>-1859611465.6375742</v>
          </cell>
          <cell r="K88">
            <v>-1740796408.9709082</v>
          </cell>
          <cell r="L88">
            <v>3593138110.9474444</v>
          </cell>
          <cell r="M88">
            <v>-408063107.20542586</v>
          </cell>
          <cell r="N88">
            <v>548329292.49262297</v>
          </cell>
          <cell r="O88">
            <v>-253395195.83252311</v>
          </cell>
          <cell r="P88">
            <v>-352590875.87349474</v>
          </cell>
        </row>
        <row r="90">
          <cell r="A90" t="str">
            <v>VI</v>
          </cell>
          <cell r="B90" t="str">
            <v>SALDO AWAL KAS</v>
          </cell>
          <cell r="D90">
            <v>0</v>
          </cell>
          <cell r="E90">
            <v>0</v>
          </cell>
          <cell r="F90">
            <v>293948.46467426419</v>
          </cell>
          <cell r="G90">
            <v>8397882450.8554716</v>
          </cell>
          <cell r="H90">
            <v>4804311720.7969627</v>
          </cell>
          <cell r="I90">
            <v>2595387547.6633224</v>
          </cell>
          <cell r="J90">
            <v>350801502.87755966</v>
          </cell>
          <cell r="K90">
            <v>91190037.239985466</v>
          </cell>
          <cell r="L90">
            <v>50393628.269077301</v>
          </cell>
          <cell r="M90">
            <v>343531739.21652174</v>
          </cell>
          <cell r="N90">
            <v>15468632.011095881</v>
          </cell>
          <cell r="O90">
            <v>563797924.50371885</v>
          </cell>
          <cell r="P90">
            <v>310402728.67119575</v>
          </cell>
        </row>
        <row r="92">
          <cell r="A92" t="str">
            <v>VII</v>
          </cell>
          <cell r="B92" t="str">
            <v>KREDIT BANK</v>
          </cell>
          <cell r="D92">
            <v>0</v>
          </cell>
          <cell r="E92">
            <v>130000000</v>
          </cell>
          <cell r="F92">
            <v>-130000000</v>
          </cell>
          <cell r="G92">
            <v>0</v>
          </cell>
          <cell r="H92">
            <v>0</v>
          </cell>
          <cell r="I92">
            <v>0</v>
          </cell>
          <cell r="J92">
            <v>1600000000</v>
          </cell>
          <cell r="K92">
            <v>1700000000</v>
          </cell>
          <cell r="L92">
            <v>-3300000000</v>
          </cell>
          <cell r="M92">
            <v>80000000</v>
          </cell>
          <cell r="N92">
            <v>0</v>
          </cell>
          <cell r="O92">
            <v>0</v>
          </cell>
          <cell r="P92">
            <v>120000000</v>
          </cell>
        </row>
        <row r="94">
          <cell r="A94" t="str">
            <v>VIII</v>
          </cell>
          <cell r="B94" t="str">
            <v>SALDO AKHIR KAS (V+VI+VII)</v>
          </cell>
          <cell r="D94">
            <v>63294805.271110237</v>
          </cell>
          <cell r="E94">
            <v>293948.46467426419</v>
          </cell>
          <cell r="F94">
            <v>8397882450.8554716</v>
          </cell>
          <cell r="G94">
            <v>4804311720.7969627</v>
          </cell>
          <cell r="H94">
            <v>2595387547.6633224</v>
          </cell>
          <cell r="I94">
            <v>350801502.87755966</v>
          </cell>
          <cell r="J94">
            <v>91190037.239985466</v>
          </cell>
          <cell r="K94">
            <v>50393628.269077301</v>
          </cell>
          <cell r="L94">
            <v>343531739.21652174</v>
          </cell>
          <cell r="M94">
            <v>15468632.011095881</v>
          </cell>
          <cell r="N94">
            <v>563797924.50371885</v>
          </cell>
          <cell r="O94">
            <v>310402728.67119575</v>
          </cell>
          <cell r="P94">
            <v>77811852.797701001</v>
          </cell>
        </row>
        <row r="96">
          <cell r="A96">
            <v>0</v>
          </cell>
          <cell r="B96" t="str">
            <v>Saldo Kredit</v>
          </cell>
          <cell r="E96">
            <v>130000000</v>
          </cell>
          <cell r="F96">
            <v>0</v>
          </cell>
          <cell r="G96">
            <v>0</v>
          </cell>
          <cell r="H96">
            <v>0</v>
          </cell>
          <cell r="I96">
            <v>0</v>
          </cell>
          <cell r="J96">
            <v>1600000000</v>
          </cell>
          <cell r="K96">
            <v>3300000000</v>
          </cell>
          <cell r="L96">
            <v>0</v>
          </cell>
          <cell r="M96">
            <v>80000000</v>
          </cell>
          <cell r="N96">
            <v>80000000</v>
          </cell>
          <cell r="O96">
            <v>80000000</v>
          </cell>
          <cell r="P96">
            <v>200000000</v>
          </cell>
        </row>
        <row r="97">
          <cell r="P97">
            <v>3267665668.8858318</v>
          </cell>
        </row>
        <row r="98">
          <cell r="B98" t="str">
            <v>Keuntungan Murni =</v>
          </cell>
          <cell r="C98">
            <v>0</v>
          </cell>
          <cell r="D98">
            <v>0</v>
          </cell>
          <cell r="P98">
            <v>-122188147.202299</v>
          </cell>
        </row>
        <row r="99">
          <cell r="P99">
            <v>-3389853816.088131</v>
          </cell>
        </row>
      </sheetData>
      <sheetData sheetId="3"/>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Exca"/>
      <sheetName val="An Bull"/>
      <sheetName val="Daft Harga"/>
      <sheetName val="ANALISA"/>
      <sheetName val="RAB Lahan"/>
      <sheetName val="DKH"/>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
      <sheetName val="Upah"/>
      <sheetName val="Bahan"/>
      <sheetName val="Analisa (2)"/>
      <sheetName val="Ana-Bekisting"/>
      <sheetName val="BQ-Aresitrktur"/>
      <sheetName val="dinding"/>
      <sheetName val="Vollantai"/>
      <sheetName val="plafond"/>
      <sheetName val="clading"/>
      <sheetName val="P&amp;Pts"/>
      <sheetName val="PONDASI"/>
      <sheetName val="RABME"/>
      <sheetName val="REKAP"/>
      <sheetName val="Analisa"/>
      <sheetName val="daftar harga"/>
      <sheetName val="Sheet2"/>
      <sheetName val="Person"/>
      <sheetName val="Alat"/>
      <sheetName val="Sheet3"/>
      <sheetName val="me"/>
      <sheetName val="BTL tahap 1"/>
      <sheetName val="BTL total"/>
      <sheetName val="rumus"/>
      <sheetName val="rab me (by owner) "/>
      <sheetName val="BQ (by owner)"/>
      <sheetName val="rab me (fisik)"/>
      <sheetName val="Sat. Pek."/>
      <sheetName val="Normalisasi"/>
      <sheetName val="AHS"/>
      <sheetName val="ANALYS EXTERN"/>
      <sheetName val="COMM"/>
      <sheetName val="I-KAMAR"/>
      <sheetName val="I_KAMAR"/>
      <sheetName val="Bq (ok)"/>
      <sheetName val="Sheet1"/>
      <sheetName val="TOWN"/>
      <sheetName val="Summary "/>
      <sheetName val="3-DIV8"/>
      <sheetName val="Cashflow"/>
      <sheetName val="Fill this out first..."/>
      <sheetName val="DAF-2"/>
      <sheetName val="Steel"/>
      <sheetName val="hs pipa"/>
      <sheetName val="01A- RAB"/>
      <sheetName val="Fill this out first___"/>
      <sheetName val="GRAND TOTAL"/>
      <sheetName val="BQ"/>
      <sheetName val="index"/>
      <sheetName val="Indirect"/>
      <sheetName val="Conn. Lib"/>
      <sheetName val="name"/>
      <sheetName val="fill in first"/>
      <sheetName val="An H.Sat Pek.Ut"/>
      <sheetName val="DI-ESTI"/>
      <sheetName val="U&amp;B"/>
      <sheetName val="harsat"/>
      <sheetName val="Elekt"/>
      <sheetName val="DAF_2"/>
      <sheetName val="Currency"/>
      <sheetName val="OFFICE 2 LT"/>
      <sheetName val="LS_Rutin"/>
      <sheetName val="UBAH"/>
      <sheetName val="ANALISA ARS."/>
      <sheetName val="PERF DARI AWAL"/>
      <sheetName val="spta"/>
      <sheetName val="Anls"/>
      <sheetName val="anal_hs"/>
      <sheetName val="DHS"/>
      <sheetName val="Anal"/>
      <sheetName val="BQ1"/>
      <sheetName val="Analisa_(2)"/>
      <sheetName val="daftar_harga"/>
      <sheetName val="BTL_tahap_1"/>
      <sheetName val="BTL_total"/>
      <sheetName val="rab_me_(by_owner)_"/>
      <sheetName val="BQ_(by_owner)"/>
      <sheetName val="rab_me_(fisik)"/>
      <sheetName val="Sat__Pek_"/>
      <sheetName val="hs_pipa"/>
      <sheetName val="ANALYS_EXTERN"/>
      <sheetName val="Bq_(ok)"/>
      <sheetName val="Rkp"/>
      <sheetName val="SD"/>
      <sheetName val="SDY"/>
      <sheetName val="AC-2"/>
      <sheetName val="Unit Rate"/>
      <sheetName val="Uraian Teknis"/>
      <sheetName val="110 cs EW"/>
      <sheetName val="Pag_hal"/>
      <sheetName val="TSS"/>
      <sheetName val="000000"/>
      <sheetName val="Tataudara"/>
      <sheetName val="112-885"/>
      <sheetName val="Cover"/>
      <sheetName val="ANALISA TENDER"/>
      <sheetName val="Morsip Ht Julu"/>
      <sheetName val="Ana"/>
      <sheetName val="HRG SATUAN"/>
      <sheetName val="RAB"/>
      <sheetName val="ANALISA-A"/>
      <sheetName val="ANALISA KONST BTN"/>
      <sheetName val="UPAH &amp; SEWA"/>
      <sheetName val="HARGA BAHAN"/>
      <sheetName val="Cover Daf-2"/>
      <sheetName val="BQ-1A"/>
      <sheetName val="Pt"/>
      <sheetName val="analis"/>
      <sheetName val="bahan "/>
      <sheetName val="Volume"/>
      <sheetName val="Material"/>
      <sheetName val="analis azaa"/>
      <sheetName val="BQ-E20-02(Rp)"/>
      <sheetName val="TU"/>
      <sheetName val="Sat Das"/>
      <sheetName val="H.Satuan"/>
      <sheetName val="Prelim"/>
      <sheetName val="Anu"/>
      <sheetName val="Rekap Direct Cost"/>
      <sheetName val="RekBq"/>
      <sheetName val="Unit Price"/>
      <sheetName val="HARGA"/>
      <sheetName val="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t"/>
      <sheetName val="vol"/>
      <sheetName val="MAP"/>
      <sheetName val="DPK-ANT"/>
      <sheetName val="PULAU"/>
      <sheetName val="ATAP"/>
      <sheetName val="GARDU"/>
      <sheetName val="PRELIM"/>
      <sheetName val="ANALISA"/>
      <sheetName val="ANSTRUK-1"/>
      <sheetName val="ANSTRUK-2"/>
      <sheetName val="RAMBU"/>
      <sheetName val="ANTEK"/>
      <sheetName val="platpracetak"/>
      <sheetName val="sal"/>
      <sheetName val="HS-1"/>
      <sheetName val="HS-2"/>
      <sheetName val="OPOW"/>
      <sheetName val="UM32"/>
      <sheetName val="61004"/>
      <sheetName val="61005"/>
      <sheetName val="61006"/>
      <sheetName val="61007"/>
      <sheetName val="61008"/>
      <sheetName val="xx"/>
      <sheetName val="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0">
          <cell r="I20">
            <v>5000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tan"/>
      <sheetName val="Jadwal"/>
      <sheetName val="Sheet1"/>
      <sheetName val="Sheet2"/>
      <sheetName val="TDR"/>
      <sheetName val="REKAP-MAP"/>
      <sheetName val="MAP"/>
      <sheetName val="PKT-III-1"/>
      <sheetName val="RKP-JEMB"/>
      <sheetName val="RAB-JEMB"/>
      <sheetName val="ANAL_bab_1"/>
      <sheetName val="UM31_jln"/>
      <sheetName val="ANAL_jln"/>
      <sheetName val="ANTEK"/>
      <sheetName val="UM31_jembt"/>
      <sheetName val="ANAL_jembt"/>
      <sheetName val="HS-1"/>
      <sheetName val="HS-2"/>
      <sheetName val="OPOW"/>
      <sheetName val="JMLAT31"/>
      <sheetName val="JMLAT32"/>
      <sheetName val="ANSTRUK"/>
      <sheetName val="UM32"/>
      <sheetName val="HPJI"/>
      <sheetName val="ALAT"/>
      <sheetName val="61004"/>
      <sheetName val="61005"/>
      <sheetName val="61006"/>
      <sheetName val="610 06"/>
      <sheetName val="61007"/>
      <sheetName val="61008"/>
      <sheetName val="checklist"/>
      <sheetName val="PKT-III-2"/>
      <sheetName val="LAMP"/>
      <sheetName val="RKP"/>
      <sheetName val="RAB"/>
      <sheetName val="MPU"/>
      <sheetName val="HS"/>
      <sheetName val="HS.1"/>
      <sheetName val="AN-BAB1"/>
      <sheetName val="AN-BAB2-8"/>
      <sheetName val="Addenda"/>
      <sheetName val="SUBKON"/>
      <sheetName val="DIV-7"/>
      <sheetName val="Div- Addenda"/>
      <sheetName val="DT-1"/>
      <sheetName val="DT-2"/>
      <sheetName val="DT-3"/>
      <sheetName val="DT-5"/>
      <sheetName val="DT-4"/>
      <sheetName val="DT-6"/>
      <sheetName val="Analisa pek"/>
      <sheetName val="Daftar Alat"/>
      <sheetName val="bilangan"/>
      <sheetName val="srt"/>
      <sheetName val="Markup"/>
      <sheetName val="Rekap"/>
      <sheetName val="BQ"/>
      <sheetName val="Analisa"/>
      <sheetName val="MOS"/>
      <sheetName val="H Sat"/>
      <sheetName val="BAU"/>
      <sheetName val="Umum"/>
      <sheetName val="lamp11"/>
      <sheetName val="JO"/>
      <sheetName val="JO2"/>
      <sheetName val="srtpnwran"/>
      <sheetName val="lamp 1-schd"/>
      <sheetName val="BOQ"/>
      <sheetName val="lamp 2-analisa"/>
      <sheetName val="antek div-7"/>
      <sheetName val="antek div-3"/>
      <sheetName val="antek div-5"/>
      <sheetName val="antek div-6"/>
      <sheetName val="antek div-7a"/>
      <sheetName val="Har Sat"/>
      <sheetName val="lamp3ab"/>
      <sheetName val="lamp4ae"/>
      <sheetName val="Lamp5"/>
      <sheetName val="lamp6a"/>
      <sheetName val="lamp6b"/>
      <sheetName val="LAMP7"/>
      <sheetName val="LAMP8"/>
      <sheetName val="lamp9"/>
      <sheetName val="lamp10"/>
      <sheetName val="Lamp13"/>
      <sheetName val="604"/>
      <sheetName val="606"/>
      <sheetName val="daftar"/>
      <sheetName val="DASHBOARD"/>
      <sheetName val="LIST"/>
      <sheetName val="Rekap Biaya Jalan "/>
      <sheetName val="Kuantitas &amp; Harga Jalan"/>
      <sheetName val="610.08"/>
      <sheetName val="610.07A"/>
      <sheetName val="610.06"/>
      <sheetName val="610.05"/>
      <sheetName val="610.04"/>
      <sheetName val="Rekap Biaya Jembatan"/>
      <sheetName val="Kuantitas &amp; Harga Jembatan"/>
      <sheetName val="Subkon Jmbtan"/>
      <sheetName val="Mata P Utama"/>
      <sheetName val="Analisa P Rutin"/>
      <sheetName val="An-Teknis 1-6"/>
      <sheetName val="An-Teknis-7-12"/>
      <sheetName val="Analisa Utama"/>
      <sheetName val="Harga dasar"/>
      <sheetName val="Upah,Bhn,Alt"/>
      <sheetName val="on site"/>
      <sheetName val="KAP.ALAT "/>
      <sheetName val="Mobilisasi"/>
      <sheetName val="Agregat Halus &amp; Kasar"/>
      <sheetName val="Analisa Quarry"/>
      <sheetName val="anal-mob"/>
      <sheetName val="anal-1"/>
      <sheetName val="anal-2"/>
      <sheetName val="harsat"/>
      <sheetName val="plant"/>
      <sheetName val="sub"/>
      <sheetName val="produk"/>
    </sheetNames>
    <sheetDataSet>
      <sheetData sheetId="0" refreshError="1"/>
      <sheetData sheetId="1" refreshError="1"/>
      <sheetData sheetId="2" refreshError="1"/>
      <sheetData sheetId="3" refreshError="1"/>
      <sheetData sheetId="4" refreshError="1"/>
      <sheetData sheetId="5" refreshError="1"/>
      <sheetData sheetId="6" refreshError="1">
        <row r="17">
          <cell r="AC17">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Pengadaan"/>
      <sheetName val="Pemasangan"/>
      <sheetName val="Ground"/>
      <sheetName val="HSAT"/>
      <sheetName val="Analisa 1"/>
      <sheetName val="Analisa 2"/>
      <sheetName val="Grafik"/>
    </sheetNames>
    <sheetDataSet>
      <sheetData sheetId="0"/>
      <sheetData sheetId="1"/>
      <sheetData sheetId="2"/>
      <sheetData sheetId="3"/>
      <sheetData sheetId="4"/>
      <sheetData sheetId="5"/>
      <sheetData sheetId="6"/>
      <sheetData sheetId="7"/>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x2,5)"/>
      <sheetName val="REKAP-BOX-cinaku"/>
      <sheetName val="cinaku3(0+410)"/>
      <sheetName val="cinaku3(0+405)"/>
      <sheetName val="cinaku3(0+224)"/>
      <sheetName val="cinaku3(0+002"/>
      <sheetName val="cinaku2(1+816)"/>
      <sheetName val="cinaku2(1+724)"/>
      <sheetName val="cinaku2(1+673)"/>
      <sheetName val="cinaku2(0+799)"/>
      <sheetName val="cinaku1(7+461)"/>
      <sheetName val="cinaku1(7+206)"/>
      <sheetName val="cinaku1(6+991)"/>
      <sheetName val="cinaku1(6+446)"/>
      <sheetName val="cinaku1(6+311)"/>
      <sheetName val="cinaku1(6+234)"/>
      <sheetName val="cinaku1(6+108)"/>
      <sheetName val="cinaku1(5+837)"/>
      <sheetName val="cinaku1(5+645)"/>
      <sheetName val="cinaku1(5+512)"/>
      <sheetName val="cinaku1(5+260)"/>
      <sheetName val="cinaki1(5+050)"/>
      <sheetName val="cinaku1(3+225)"/>
      <sheetName val="cinaku1(3+088)"/>
      <sheetName val="cinaku1(2+990)"/>
      <sheetName val="cinaki1(2+581)"/>
      <sheetName val="cinaku1(2+450)"/>
      <sheetName val="cinaku1(2+325)"/>
      <sheetName val="cinaku1(2+140)"/>
      <sheetName val="cinaku1(2+065)"/>
      <sheetName val="cinaku1(1+924)"/>
      <sheetName val="cinaku1(1+710)"/>
      <sheetName val="cinaku1(1+596)"/>
      <sheetName val="cinaku1(1+497.5)"/>
      <sheetName val="cinaku1(1+347)"/>
      <sheetName val="cinaku1(1+285)"/>
      <sheetName val="cinaku1(1+123.8)"/>
      <sheetName val="cinaku1(0+867.15)"/>
      <sheetName val="REKAP-BOX-SIAK"/>
      <sheetName val="siak3(0+003.5)"/>
      <sheetName val="siak2(11+218)"/>
      <sheetName val="siak2(10+445)"/>
      <sheetName val="siak2(6+710)"/>
      <sheetName val="siak2(3+800)"/>
      <sheetName val="siak2(2+120)"/>
      <sheetName val="siak2(1+275)"/>
      <sheetName val="siak2(0+410) "/>
      <sheetName val="siak2(0+030)"/>
      <sheetName val="siak1(8+500)"/>
      <sheetName val="tunggal"/>
      <sheetName val="g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sheetData sheetId="2">
        <row r="16">
          <cell r="N16">
            <v>759</v>
          </cell>
        </row>
      </sheetData>
      <sheetData sheetId="3"/>
      <sheetData sheetId="4"/>
      <sheetData sheetId="5"/>
      <sheetData sheetId="6"/>
      <sheetData sheetId="7"/>
      <sheetData sheetId="8"/>
      <sheetData sheetId="9"/>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DWAL  (2)"/>
      <sheetName val="BA PembPnwrn"/>
      <sheetName val="lam.pem A"/>
      <sheetName val="EVAL ADMINISTRASI &amp;TEKNIK"/>
      <sheetName val="EVA - ADM-1"/>
      <sheetName val="Lamp. TA. ADE"/>
      <sheetName val="Lamp. TA. RATIH"/>
      <sheetName val="Lamp. TA. SETO"/>
      <sheetName val="Teknis"/>
      <sheetName val="EVA - BIAYA"/>
      <sheetName val="Aritmatik"/>
      <sheetName val="Arit Ade"/>
      <sheetName val="Arit Ratih"/>
      <sheetName val="BA - EVA (AdmTek&amp;biaya)"/>
      <sheetName val="Kualifikasi"/>
      <sheetName val="Und pembuktian"/>
      <sheetName val="Und pembuktian (2)"/>
      <sheetName val="BA - Pembuktian"/>
      <sheetName val="BA - Pembuktian (2)"/>
      <sheetName val="BA - Kualifikasi"/>
      <sheetName val="BA - EVA"/>
      <sheetName val="REKAP EVA"/>
      <sheetName val="Penetapan"/>
      <sheetName val="pengumuman"/>
      <sheetName val="und-ng"/>
      <sheetName val="Nego Arit Ade"/>
      <sheetName val="Ba-N"/>
      <sheetName val="Terbilang versi 1"/>
      <sheetName val="BAHS"/>
      <sheetName val="BA. Serah terima Dok"/>
      <sheetName val="LA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2">
          <cell r="H32" t="str">
            <v>&lt;  HPS</v>
          </cell>
          <cell r="J32" t="str">
            <v>MS</v>
          </cell>
        </row>
      </sheetData>
      <sheetData sheetId="14"/>
      <sheetData sheetId="15"/>
      <sheetData sheetId="16"/>
      <sheetData sheetId="17"/>
      <sheetData sheetId="18"/>
      <sheetData sheetId="19"/>
      <sheetData sheetId="20"/>
      <sheetData sheetId="21">
        <row r="19">
          <cell r="I19" t="str">
            <v>&lt;  HPS</v>
          </cell>
          <cell r="K19" t="str">
            <v>MS</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ronologis"/>
      <sheetName val="PENGUMUMAN"/>
      <sheetName val="PEN"/>
      <sheetName val="BA - EVA"/>
      <sheetName val="REKAP EVA"/>
      <sheetName val="BA - KLAVER (1)"/>
      <sheetName val="BA - KLAVER (2)"/>
      <sheetName val="BA - KLAVER (3)"/>
      <sheetName val="Und KlaVer"/>
      <sheetName val="Kualifikasi (Baladewa)"/>
      <sheetName val="Kualifikasi (pagaralam)"/>
      <sheetName val="Kualifikasi(dayahasta)"/>
      <sheetName val="EVA - BIAYA-2"/>
      <sheetName val="EVA - BIAYA"/>
      <sheetName val="EVA - TEKNIS"/>
      <sheetName val="spek"/>
      <sheetName val="EVA - ADM-2"/>
      <sheetName val="EVA - ADM"/>
      <sheetName val="urutan (aritmatik)"/>
      <sheetName val="urutan (3)"/>
      <sheetName val="Und Evaluasi"/>
    </sheetNames>
    <sheetDataSet>
      <sheetData sheetId="0" refreshError="1"/>
      <sheetData sheetId="1" refreshError="1"/>
      <sheetData sheetId="2" refreshError="1"/>
      <sheetData sheetId="3" refreshError="1">
        <row r="8">
          <cell r="B8" t="str">
            <v>SATKER</v>
          </cell>
        </row>
        <row r="102">
          <cell r="D102" t="str">
            <v>Waktu Pelaksanaan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DWAL"/>
      <sheetName val="2. BA Pemb Twr"/>
      <sheetName val="1. Lam Pemb twr"/>
      <sheetName val="3. EVA - ADM"/>
      <sheetName val="4. Lamp. TA. DIDI"/>
      <sheetName val="5. Teknis"/>
      <sheetName val="12. EVA - BIAYA"/>
      <sheetName val="7. Aritmatik"/>
      <sheetName val="6. Aritmatik DIDI"/>
      <sheetName val="8. BA - EVA (AdmTek&amp;biaya)"/>
      <sheetName val="9. Kualifikasi"/>
      <sheetName val="11. Und pembuktian"/>
      <sheetName val="12. BA - Pembuktian"/>
      <sheetName val="10. BA - Kualifikasi"/>
      <sheetName val="14. BA - EVA"/>
      <sheetName val="13. REKAP EVA"/>
      <sheetName val="15. Penetapan"/>
      <sheetName val="16. pengumuman"/>
      <sheetName val="17. UND-Klari-Nego"/>
      <sheetName val="18. Nego Arit Didi"/>
      <sheetName val="19. BA-Klari-Nego"/>
      <sheetName val="Terbilang versi 1"/>
      <sheetName val="19. BAHP"/>
      <sheetName val="BA. Serah terima Dok"/>
      <sheetName val="LA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1">
          <cell r="J41" t="str">
            <v>1 (Satu) Orang</v>
          </cell>
        </row>
        <row r="47">
          <cell r="J47" t="str">
            <v>1 (Satu) Orang</v>
          </cell>
        </row>
        <row r="48">
          <cell r="J48" t="str">
            <v>0 (Nol) Orang</v>
          </cell>
        </row>
        <row r="49">
          <cell r="J49" t="str">
            <v>0 (Nol) Orang</v>
          </cell>
        </row>
        <row r="51">
          <cell r="J51" t="str">
            <v>1 (Satu) Orang</v>
          </cell>
        </row>
        <row r="52">
          <cell r="J52" t="str">
            <v>0 (Nol) Orang</v>
          </cell>
        </row>
        <row r="53">
          <cell r="J53" t="str">
            <v>0 (Nol) Orang</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GUMUMAN"/>
      <sheetName val="PEN"/>
      <sheetName val="USPEN"/>
    </sheetNames>
    <sheetDataSet>
      <sheetData sheetId="0" refreshError="1"/>
      <sheetData sheetId="1" refreshError="1">
        <row r="33">
          <cell r="D33" t="str">
            <v>Nama Perusahaan</v>
          </cell>
          <cell r="E33" t="str">
            <v>:</v>
          </cell>
        </row>
        <row r="34">
          <cell r="E34" t="str">
            <v>:</v>
          </cell>
        </row>
        <row r="35">
          <cell r="E35" t="str">
            <v>:</v>
          </cell>
        </row>
        <row r="36">
          <cell r="E36" t="str">
            <v>:</v>
          </cell>
        </row>
        <row r="37">
          <cell r="E37" t="str">
            <v>:</v>
          </cell>
        </row>
      </sheetData>
      <sheetData sheetId="2"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
      <sheetName val="Nego"/>
      <sheetName val="und-ng"/>
      <sheetName val="um-Menang"/>
      <sheetName val="Tapmen"/>
      <sheetName val="usul Tapmen"/>
      <sheetName val="BAbiaya"/>
      <sheetName val="EVA BIAYA"/>
      <sheetName val="BaPby"/>
      <sheetName val="Pemb.Biaya"/>
      <sheetName val="UND-Biaya (2)"/>
      <sheetName val="Umum"/>
      <sheetName val="Penetapan"/>
      <sheetName val="Unang"/>
      <sheetName val="BAEV"/>
      <sheetName val="Rekap"/>
      <sheetName val="Tenaga Ahli (2)"/>
      <sheetName val="Metodologi (2)"/>
      <sheetName val="Pengalaman (2)"/>
      <sheetName val="EV.ADM"/>
      <sheetName val="BAP"/>
      <sheetName val="lam.pemb"/>
      <sheetName val="lam.pem A"/>
      <sheetName val="TABEL BANTU"/>
      <sheetName val="Tenaga Ahli"/>
      <sheetName val="Metodologi"/>
      <sheetName val="Pengalaman"/>
    </sheetNames>
    <sheetDataSet>
      <sheetData sheetId="0"/>
      <sheetData sheetId="1"/>
      <sheetData sheetId="2"/>
      <sheetData sheetId="3"/>
      <sheetData sheetId="4"/>
      <sheetData sheetId="5"/>
      <sheetData sheetId="6">
        <row r="101">
          <cell r="H101" t="str">
            <v>PANITIA PENGADAAN BARANG / JASA</v>
          </cell>
        </row>
      </sheetData>
      <sheetData sheetId="7">
        <row r="31">
          <cell r="J31" t="str">
            <v>PANITIA PENGADAAN BARANG / JASA</v>
          </cell>
        </row>
      </sheetData>
      <sheetData sheetId="8">
        <row r="6">
          <cell r="B6" t="str">
            <v>SATKER</v>
          </cell>
        </row>
      </sheetData>
      <sheetData sheetId="9"/>
      <sheetData sheetId="10">
        <row r="33">
          <cell r="G33" t="str">
            <v>PANITIA PENGADAAN BARANG/JASA,</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11"/>
      <sheetName val="Info Umum"/>
      <sheetName val="BAPEMB "/>
      <sheetName val="Rekap Aritmatik"/>
      <sheetName val="1.EVA-ADM"/>
      <sheetName val="2.A LAMP TEKNIS"/>
      <sheetName val="2.EVA - TEKNIS"/>
      <sheetName val="3.EVA - BIAYA"/>
      <sheetName val="4. EV.KUA"/>
      <sheetName val="BA EV. PEN"/>
      <sheetName val="Und Pembuktian"/>
      <sheetName val="BA - KLAVER"/>
      <sheetName val="BA - KLAVER (2)"/>
      <sheetName val="BA - KLAVER (3)"/>
      <sheetName val="Terbilang versi 2 (3)"/>
      <sheetName val="Terbilang versi 2 (2)"/>
      <sheetName val="Terbilang versi 2"/>
      <sheetName val="BAHP"/>
      <sheetName val="PEN"/>
      <sheetName val="PENGUMUMAN"/>
      <sheetName val="Serah Terima DOK"/>
    </sheetNames>
    <sheetDataSet>
      <sheetData sheetId="0"/>
      <sheetData sheetId="1"/>
      <sheetData sheetId="2">
        <row r="27">
          <cell r="E27" t="str">
            <v>24 November 2014</v>
          </cell>
        </row>
      </sheetData>
      <sheetData sheetId="3">
        <row r="7">
          <cell r="J7" t="str">
            <v>03/POKJAXIII/BAPEM-ATK/APBD/2014</v>
          </cell>
        </row>
      </sheetData>
      <sheetData sheetId="4"/>
      <sheetData sheetId="5"/>
      <sheetData sheetId="6"/>
      <sheetData sheetId="7"/>
      <sheetData sheetId="8"/>
      <sheetData sheetId="9"/>
      <sheetData sheetId="10">
        <row r="10">
          <cell r="J10" t="str">
            <v>04/POKJAXIII/BA.EV-ATK/APBD/2014</v>
          </cell>
        </row>
        <row r="24">
          <cell r="F24">
            <v>288802000</v>
          </cell>
        </row>
      </sheetData>
      <sheetData sheetId="11">
        <row r="6">
          <cell r="D6" t="str">
            <v>05/POKJAXIII/UND.PB.KL-ATK/APBD/2014</v>
          </cell>
        </row>
      </sheetData>
      <sheetData sheetId="12">
        <row r="10">
          <cell r="I10" t="str">
            <v>06/POKJAXIII/BA.PB.KL-ATK/APBD/2014</v>
          </cell>
        </row>
      </sheetData>
      <sheetData sheetId="13"/>
      <sheetData sheetId="14"/>
      <sheetData sheetId="15"/>
      <sheetData sheetId="16"/>
      <sheetData sheetId="17"/>
      <sheetData sheetId="18">
        <row r="8">
          <cell r="L8" t="str">
            <v>07/POKJAXIII/BAHP-ATK/APBD/2014</v>
          </cell>
        </row>
      </sheetData>
      <sheetData sheetId="19">
        <row r="29">
          <cell r="E29" t="str">
            <v>CV.RIAU BUMI PERSADA</v>
          </cell>
        </row>
      </sheetData>
      <sheetData sheetId="20">
        <row r="1">
          <cell r="B1" t="str">
            <v>POKJA ULP XIII PROVINSI RIAU TAHUN ANGGARAN 2014</v>
          </cell>
        </row>
      </sheetData>
      <sheetData sheetId="2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_Awl"/>
      <sheetName val="Tek1_Awl"/>
      <sheetName val="Tek2_Awl"/>
      <sheetName val="Adm_susul"/>
      <sheetName val="Tek1_susul"/>
      <sheetName val="Tek2_susul"/>
      <sheetName val="Tek3"/>
      <sheetName val="undngan"/>
      <sheetName val="PEMBUKTIAN"/>
      <sheetName val="BA PQ "/>
      <sheetName val="Pntpn daftar pendek"/>
      <sheetName val="Pngmmn"/>
      <sheetName val="Lampiran"/>
      <sheetName val="BA PembPnwrn"/>
      <sheetName val="Rekap imaya"/>
      <sheetName val="KORAT_imaya"/>
      <sheetName val="Rekap Putri"/>
      <sheetName val="KORAT_putri"/>
      <sheetName val="Rekap munasa"/>
      <sheetName val="KORAT_munasa"/>
      <sheetName val="Rekap Aritmatik"/>
      <sheetName val="EV.ADM"/>
      <sheetName val="Pengalaman"/>
      <sheetName val="Metodologi"/>
      <sheetName val="Tenaga Ahli"/>
      <sheetName val="Htg Pglmn_Saidina"/>
      <sheetName val="Htg Pglmn_Sera Rora"/>
      <sheetName val="Htg Pglmn_Andika"/>
      <sheetName val="REKAP EVA"/>
      <sheetName val="BA.Akhir"/>
      <sheetName val="Pntpn"/>
      <sheetName val="Pengumumn"/>
      <sheetName val="und"/>
      <sheetName val="Nego_munasa "/>
      <sheetName val="Ba-N"/>
      <sheetName val="BAHS"/>
      <sheetName val="BA.ST"/>
      <sheetName val="Lamp B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6">
          <cell r="I6" t="str">
            <v>BERITA ACARA SERAH TERIMA DOKUMEN</v>
          </cell>
        </row>
      </sheetData>
      <sheetData sheetId="37"/>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mp BA.ST"/>
      <sheetName val="BA.ST"/>
      <sheetName val="um-Menang"/>
      <sheetName val="penetapan"/>
      <sheetName val="BAHPL"/>
      <sheetName val="Ba-N"/>
      <sheetName val="klari dan nego"/>
      <sheetName val="Und_nego"/>
      <sheetName val="EVA BIAYA"/>
      <sheetName val="Rekap TEKNIS"/>
      <sheetName val="hitung pengalaman"/>
      <sheetName val="Tenaga Ahli"/>
      <sheetName val="Metodologi"/>
      <sheetName val="Pengalaman"/>
      <sheetName val="EV.ADM"/>
      <sheetName val="lam.pem A"/>
      <sheetName val="koreksi aritmatik"/>
      <sheetName val="BAPP"/>
    </sheetNames>
    <sheetDataSet>
      <sheetData sheetId="0" refreshError="1"/>
      <sheetData sheetId="1" refreshError="1">
        <row r="28">
          <cell r="B28" t="str">
            <v>Yang Menerima,</v>
          </cell>
          <cell r="K28" t="str">
            <v>Yang Menyerahkan,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lpseriau.go.id/"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J27"/>
  <sheetViews>
    <sheetView tabSelected="1" view="pageBreakPreview" topLeftCell="A13" zoomScale="90" zoomScaleSheetLayoutView="90" workbookViewId="0">
      <selection activeCell="F26" sqref="F26"/>
    </sheetView>
  </sheetViews>
  <sheetFormatPr defaultColWidth="9.140625" defaultRowHeight="12.75"/>
  <cols>
    <col min="1" max="1" width="0.85546875" style="104" customWidth="1"/>
    <col min="2" max="2" width="5.140625" style="104" customWidth="1"/>
    <col min="3" max="3" width="30.7109375" style="104" customWidth="1"/>
    <col min="4" max="4" width="1.7109375" style="104" customWidth="1"/>
    <col min="5" max="5" width="36.7109375" style="104" customWidth="1"/>
    <col min="6" max="6" width="74.140625" style="104" customWidth="1"/>
    <col min="7" max="7" width="7.140625" style="104" customWidth="1"/>
    <col min="8" max="8" width="23.140625" style="104" customWidth="1"/>
    <col min="9" max="9" width="16.42578125" style="104" hidden="1" customWidth="1"/>
    <col min="10" max="10" width="7.42578125" style="104" customWidth="1"/>
    <col min="11" max="11" width="0.85546875" style="104" customWidth="1"/>
    <col min="12" max="16384" width="9.140625" style="104"/>
  </cols>
  <sheetData>
    <row r="1" spans="2:10" ht="18" customHeight="1">
      <c r="B1" s="1354" t="s">
        <v>657</v>
      </c>
      <c r="C1" s="1354"/>
      <c r="D1" s="1354"/>
      <c r="E1" s="1354"/>
      <c r="F1" s="1354"/>
      <c r="G1" s="1354"/>
      <c r="H1" s="1354"/>
      <c r="I1" s="1354"/>
      <c r="J1" s="1355"/>
    </row>
    <row r="2" spans="2:10" ht="18" customHeight="1">
      <c r="B2" s="283"/>
      <c r="C2" s="283"/>
      <c r="D2" s="283"/>
      <c r="E2" s="283"/>
      <c r="F2" s="283"/>
      <c r="G2" s="283"/>
      <c r="H2" s="283"/>
      <c r="I2" s="283"/>
      <c r="J2" s="284"/>
    </row>
    <row r="3" spans="2:10" ht="18" customHeight="1">
      <c r="B3" s="324" t="s">
        <v>474</v>
      </c>
      <c r="C3" s="324"/>
      <c r="D3" s="325" t="s">
        <v>0</v>
      </c>
      <c r="E3" s="326" t="s">
        <v>644</v>
      </c>
      <c r="F3" s="284"/>
      <c r="G3" s="284"/>
      <c r="H3" s="284"/>
      <c r="I3" s="284"/>
      <c r="J3" s="284"/>
    </row>
    <row r="4" spans="2:10" ht="18" customHeight="1">
      <c r="B4" s="324" t="s">
        <v>323</v>
      </c>
      <c r="C4" s="324"/>
      <c r="D4" s="325" t="s">
        <v>0</v>
      </c>
      <c r="E4" s="326" t="s">
        <v>688</v>
      </c>
      <c r="F4" s="284"/>
      <c r="G4" s="284"/>
      <c r="H4" s="284"/>
      <c r="I4" s="284"/>
      <c r="J4" s="284"/>
    </row>
    <row r="5" spans="2:10" ht="18" customHeight="1">
      <c r="B5" s="324" t="s">
        <v>324</v>
      </c>
      <c r="C5" s="324"/>
      <c r="D5" s="325" t="s">
        <v>0</v>
      </c>
      <c r="E5" s="327">
        <v>47700000</v>
      </c>
      <c r="F5" s="284"/>
      <c r="G5" s="284"/>
      <c r="H5" s="284"/>
      <c r="I5" s="284"/>
      <c r="J5" s="284"/>
    </row>
    <row r="6" spans="2:10" ht="18" customHeight="1">
      <c r="B6" s="324" t="s">
        <v>325</v>
      </c>
      <c r="C6" s="324"/>
      <c r="D6" s="325" t="s">
        <v>0</v>
      </c>
      <c r="E6" s="327">
        <f>E5</f>
        <v>47700000</v>
      </c>
      <c r="F6" s="284"/>
      <c r="G6" s="284"/>
      <c r="H6" s="284"/>
      <c r="I6" s="284"/>
      <c r="J6" s="284"/>
    </row>
    <row r="7" spans="2:10" ht="18" customHeight="1" thickBot="1"/>
    <row r="8" spans="2:10" ht="15" customHeight="1">
      <c r="B8" s="1356" t="s">
        <v>53</v>
      </c>
      <c r="C8" s="1359" t="s">
        <v>326</v>
      </c>
      <c r="D8" s="1360"/>
      <c r="E8" s="1361"/>
      <c r="F8" s="1368" t="s">
        <v>327</v>
      </c>
      <c r="G8" s="1368" t="s">
        <v>328</v>
      </c>
      <c r="H8" s="1345" t="s">
        <v>658</v>
      </c>
      <c r="I8" s="1345" t="s">
        <v>311</v>
      </c>
      <c r="J8" s="1348" t="s">
        <v>329</v>
      </c>
    </row>
    <row r="9" spans="2:10">
      <c r="B9" s="1357"/>
      <c r="C9" s="1362"/>
      <c r="D9" s="1363"/>
      <c r="E9" s="1364"/>
      <c r="F9" s="1369"/>
      <c r="G9" s="1371"/>
      <c r="H9" s="1346"/>
      <c r="I9" s="1346"/>
      <c r="J9" s="1349"/>
    </row>
    <row r="10" spans="2:10" ht="13.5" thickBot="1">
      <c r="B10" s="1358"/>
      <c r="C10" s="1365"/>
      <c r="D10" s="1366"/>
      <c r="E10" s="1367"/>
      <c r="F10" s="1370"/>
      <c r="G10" s="1372"/>
      <c r="H10" s="1347"/>
      <c r="I10" s="1347"/>
      <c r="J10" s="1350"/>
    </row>
    <row r="11" spans="2:10" ht="15">
      <c r="B11" s="310"/>
      <c r="C11" s="311"/>
      <c r="D11" s="312"/>
      <c r="E11" s="313"/>
      <c r="F11" s="311"/>
      <c r="G11" s="314"/>
      <c r="H11" s="311"/>
      <c r="I11" s="311"/>
      <c r="J11" s="315"/>
    </row>
    <row r="12" spans="2:10" ht="24.95" customHeight="1">
      <c r="B12" s="302">
        <v>1</v>
      </c>
      <c r="C12" s="328" t="s">
        <v>536</v>
      </c>
      <c r="D12" s="328"/>
      <c r="E12" s="328"/>
      <c r="F12" s="288" t="s">
        <v>666</v>
      </c>
      <c r="G12" s="289" t="s">
        <v>331</v>
      </c>
      <c r="H12" s="1318" t="s">
        <v>685</v>
      </c>
      <c r="I12" s="290" t="s">
        <v>506</v>
      </c>
      <c r="J12" s="291"/>
    </row>
    <row r="13" spans="2:10" ht="24.95" customHeight="1">
      <c r="B13" s="302">
        <f>B12+1</f>
        <v>2</v>
      </c>
      <c r="C13" s="285" t="s">
        <v>330</v>
      </c>
      <c r="D13" s="286"/>
      <c r="E13" s="287"/>
      <c r="F13" s="288" t="s">
        <v>667</v>
      </c>
      <c r="G13" s="289" t="s">
        <v>331</v>
      </c>
      <c r="H13" s="1318" t="s">
        <v>684</v>
      </c>
      <c r="I13" s="290" t="s">
        <v>304</v>
      </c>
      <c r="J13" s="291"/>
    </row>
    <row r="14" spans="2:10" ht="24.95" customHeight="1">
      <c r="B14" s="302">
        <f t="shared" ref="B14:B26" si="0">B13+1</f>
        <v>3</v>
      </c>
      <c r="C14" s="328" t="s">
        <v>332</v>
      </c>
      <c r="D14" s="328"/>
      <c r="E14" s="328"/>
      <c r="F14" s="289"/>
      <c r="G14" s="289" t="s">
        <v>331</v>
      </c>
      <c r="H14" s="1318" t="s">
        <v>684</v>
      </c>
      <c r="I14" s="290" t="s">
        <v>545</v>
      </c>
      <c r="J14" s="291"/>
    </row>
    <row r="15" spans="2:10" ht="24.95" customHeight="1">
      <c r="B15" s="302">
        <f t="shared" si="0"/>
        <v>4</v>
      </c>
      <c r="C15" s="328" t="s">
        <v>542</v>
      </c>
      <c r="D15" s="328"/>
      <c r="E15" s="328"/>
      <c r="F15" s="288" t="s">
        <v>668</v>
      </c>
      <c r="G15" s="289" t="s">
        <v>331</v>
      </c>
      <c r="H15" s="1317" t="s">
        <v>683</v>
      </c>
      <c r="I15" s="290" t="s">
        <v>304</v>
      </c>
      <c r="J15" s="291"/>
    </row>
    <row r="16" spans="2:10" ht="24.95" customHeight="1">
      <c r="B16" s="302">
        <f t="shared" si="0"/>
        <v>5</v>
      </c>
      <c r="C16" s="1351" t="s">
        <v>541</v>
      </c>
      <c r="D16" s="1352"/>
      <c r="E16" s="1353"/>
      <c r="F16" s="288" t="s">
        <v>669</v>
      </c>
      <c r="G16" s="289" t="s">
        <v>331</v>
      </c>
      <c r="H16" s="1317" t="s">
        <v>682</v>
      </c>
      <c r="I16" s="290" t="s">
        <v>546</v>
      </c>
      <c r="J16" s="291"/>
    </row>
    <row r="17" spans="2:10" ht="24.95" customHeight="1">
      <c r="B17" s="302">
        <f t="shared" si="0"/>
        <v>6</v>
      </c>
      <c r="C17" s="285" t="s">
        <v>543</v>
      </c>
      <c r="D17" s="286"/>
      <c r="E17" s="287"/>
      <c r="F17" s="288" t="s">
        <v>670</v>
      </c>
      <c r="G17" s="289" t="s">
        <v>331</v>
      </c>
      <c r="H17" s="1317" t="s">
        <v>682</v>
      </c>
      <c r="I17" s="290" t="s">
        <v>547</v>
      </c>
      <c r="J17" s="291"/>
    </row>
    <row r="18" spans="2:10" ht="24.95" customHeight="1">
      <c r="B18" s="302">
        <f t="shared" si="0"/>
        <v>7</v>
      </c>
      <c r="C18" s="285" t="s">
        <v>544</v>
      </c>
      <c r="D18" s="286"/>
      <c r="E18" s="287"/>
      <c r="F18" s="288" t="s">
        <v>671</v>
      </c>
      <c r="G18" s="289" t="s">
        <v>331</v>
      </c>
      <c r="H18" s="1317" t="s">
        <v>682</v>
      </c>
      <c r="I18" s="290" t="s">
        <v>304</v>
      </c>
      <c r="J18" s="291"/>
    </row>
    <row r="19" spans="2:10" ht="24.95" customHeight="1">
      <c r="B19" s="302">
        <f t="shared" si="0"/>
        <v>8</v>
      </c>
      <c r="C19" s="285" t="s">
        <v>537</v>
      </c>
      <c r="D19" s="286"/>
      <c r="E19" s="287"/>
      <c r="F19" s="288" t="s">
        <v>672</v>
      </c>
      <c r="G19" s="289" t="s">
        <v>331</v>
      </c>
      <c r="H19" s="1317" t="s">
        <v>682</v>
      </c>
      <c r="I19" s="290" t="s">
        <v>506</v>
      </c>
      <c r="J19" s="291"/>
    </row>
    <row r="20" spans="2:10" ht="24.95" customHeight="1">
      <c r="B20" s="302">
        <f t="shared" si="0"/>
        <v>9</v>
      </c>
      <c r="C20" s="285" t="s">
        <v>538</v>
      </c>
      <c r="D20" s="286"/>
      <c r="E20" s="287"/>
      <c r="F20" s="288" t="s">
        <v>673</v>
      </c>
      <c r="G20" s="289" t="s">
        <v>331</v>
      </c>
      <c r="H20" s="1317" t="s">
        <v>682</v>
      </c>
      <c r="I20" s="290" t="s">
        <v>507</v>
      </c>
      <c r="J20" s="291"/>
    </row>
    <row r="21" spans="2:10" ht="24.95" customHeight="1">
      <c r="B21" s="302">
        <f t="shared" si="0"/>
        <v>10</v>
      </c>
      <c r="C21" s="328" t="s">
        <v>539</v>
      </c>
      <c r="D21" s="328"/>
      <c r="E21" s="328"/>
      <c r="F21" s="288" t="s">
        <v>674</v>
      </c>
      <c r="G21" s="289" t="s">
        <v>331</v>
      </c>
      <c r="H21" s="1317" t="s">
        <v>681</v>
      </c>
      <c r="I21" s="290" t="s">
        <v>466</v>
      </c>
      <c r="J21" s="291"/>
    </row>
    <row r="22" spans="2:10" ht="24.95" customHeight="1">
      <c r="B22" s="302">
        <f t="shared" si="0"/>
        <v>11</v>
      </c>
      <c r="C22" s="328" t="s">
        <v>540</v>
      </c>
      <c r="D22" s="328"/>
      <c r="E22" s="328"/>
      <c r="F22" s="288" t="s">
        <v>675</v>
      </c>
      <c r="G22" s="289" t="s">
        <v>331</v>
      </c>
      <c r="H22" s="1317" t="s">
        <v>681</v>
      </c>
      <c r="I22" s="290" t="s">
        <v>285</v>
      </c>
      <c r="J22" s="291"/>
    </row>
    <row r="23" spans="2:10" ht="24.95" customHeight="1">
      <c r="B23" s="302">
        <f t="shared" si="0"/>
        <v>12</v>
      </c>
      <c r="C23" s="285" t="s">
        <v>651</v>
      </c>
      <c r="D23" s="286"/>
      <c r="E23" s="287"/>
      <c r="F23" s="288" t="s">
        <v>676</v>
      </c>
      <c r="G23" s="289" t="s">
        <v>331</v>
      </c>
      <c r="H23" s="1317" t="s">
        <v>681</v>
      </c>
      <c r="I23" s="290" t="s">
        <v>304</v>
      </c>
      <c r="J23" s="291"/>
    </row>
    <row r="24" spans="2:10" ht="24.95" customHeight="1">
      <c r="B24" s="302">
        <f t="shared" si="0"/>
        <v>13</v>
      </c>
      <c r="C24" s="285" t="s">
        <v>605</v>
      </c>
      <c r="D24" s="286"/>
      <c r="E24" s="287"/>
      <c r="F24" s="288" t="s">
        <v>677</v>
      </c>
      <c r="G24" s="289" t="s">
        <v>331</v>
      </c>
      <c r="H24" s="1317" t="s">
        <v>679</v>
      </c>
      <c r="I24" s="290" t="s">
        <v>304</v>
      </c>
      <c r="J24" s="291"/>
    </row>
    <row r="25" spans="2:10" ht="24.95" customHeight="1">
      <c r="B25" s="302">
        <f t="shared" si="0"/>
        <v>14</v>
      </c>
      <c r="C25" s="285" t="s">
        <v>491</v>
      </c>
      <c r="D25" s="286"/>
      <c r="E25" s="287"/>
      <c r="F25" s="292" t="s">
        <v>678</v>
      </c>
      <c r="G25" s="289" t="s">
        <v>331</v>
      </c>
      <c r="H25" s="1317" t="s">
        <v>680</v>
      </c>
      <c r="I25" s="290" t="s">
        <v>506</v>
      </c>
      <c r="J25" s="291"/>
    </row>
    <row r="26" spans="2:10" ht="24.95" customHeight="1">
      <c r="B26" s="302">
        <f t="shared" si="0"/>
        <v>15</v>
      </c>
      <c r="C26" s="285" t="s">
        <v>492</v>
      </c>
      <c r="D26" s="286"/>
      <c r="E26" s="287"/>
      <c r="F26" s="292" t="s">
        <v>698</v>
      </c>
      <c r="G26" s="289" t="s">
        <v>331</v>
      </c>
      <c r="H26" s="1317" t="s">
        <v>680</v>
      </c>
      <c r="I26" s="290" t="s">
        <v>507</v>
      </c>
      <c r="J26" s="291"/>
    </row>
    <row r="27" spans="2:10" ht="15.75" thickBot="1">
      <c r="B27" s="316"/>
      <c r="C27" s="317"/>
      <c r="D27" s="318"/>
      <c r="E27" s="319"/>
      <c r="F27" s="320"/>
      <c r="G27" s="321"/>
      <c r="H27" s="322"/>
      <c r="I27" s="322"/>
      <c r="J27" s="323"/>
    </row>
  </sheetData>
  <mergeCells count="9">
    <mergeCell ref="I8:I10"/>
    <mergeCell ref="J8:J10"/>
    <mergeCell ref="C16:E16"/>
    <mergeCell ref="B1:J1"/>
    <mergeCell ref="B8:B10"/>
    <mergeCell ref="C8:E10"/>
    <mergeCell ref="F8:F10"/>
    <mergeCell ref="G8:G10"/>
    <mergeCell ref="H8:H10"/>
  </mergeCells>
  <phoneticPr fontId="241" type="noConversion"/>
  <printOptions horizontalCentered="1"/>
  <pageMargins left="0.5" right="0.25" top="0.5" bottom="0.5" header="0.25" footer="0.25"/>
  <pageSetup paperSize="256" scale="70" orientation="landscape" horizontalDpi="429496729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7:U247"/>
  <sheetViews>
    <sheetView view="pageBreakPreview" topLeftCell="A4" zoomScaleSheetLayoutView="100" workbookViewId="0">
      <selection activeCell="A11" sqref="A11:I11"/>
    </sheetView>
  </sheetViews>
  <sheetFormatPr defaultColWidth="9.140625" defaultRowHeight="16.5"/>
  <cols>
    <col min="1" max="1" width="4.42578125" style="737" customWidth="1"/>
    <col min="2" max="2" width="9.42578125" style="737" customWidth="1"/>
    <col min="3" max="3" width="2" style="737" customWidth="1"/>
    <col min="4" max="4" width="24.42578125" style="737" customWidth="1"/>
    <col min="5" max="5" width="21.42578125" style="737" customWidth="1"/>
    <col min="6" max="6" width="8.7109375" style="737" customWidth="1"/>
    <col min="7" max="7" width="9.85546875" style="737" customWidth="1"/>
    <col min="8" max="8" width="10.85546875" style="737" customWidth="1"/>
    <col min="9" max="9" width="17.140625" style="737" customWidth="1"/>
    <col min="10" max="10" width="8.42578125" style="737" customWidth="1"/>
    <col min="11" max="12" width="9.140625" style="737"/>
    <col min="13" max="13" width="13.7109375" style="737" bestFit="1" customWidth="1"/>
    <col min="14" max="16" width="9.140625" style="737"/>
    <col min="17" max="19" width="9.140625" style="737" customWidth="1"/>
    <col min="20" max="20" width="14.7109375" style="737" customWidth="1"/>
    <col min="21" max="21" width="31.7109375" style="737" customWidth="1"/>
    <col min="22" max="22" width="24.140625" style="737" customWidth="1"/>
    <col min="23" max="16384" width="9.140625" style="737"/>
  </cols>
  <sheetData>
    <row r="7" spans="1:10" s="754" customFormat="1" ht="15.95" customHeight="1">
      <c r="A7" s="1373" t="s">
        <v>125</v>
      </c>
      <c r="B7" s="1373"/>
      <c r="C7" s="754" t="s">
        <v>0</v>
      </c>
      <c r="D7" s="1373" t="str">
        <f>jadwal!F12</f>
        <v>01.01/UND/PBJ/KI-PRC/TL/PPK/PPS-RIAU/IV/2025</v>
      </c>
      <c r="E7" s="1373"/>
      <c r="F7" s="1376"/>
      <c r="G7" s="1377" t="s">
        <v>686</v>
      </c>
      <c r="H7" s="1377"/>
      <c r="I7" s="1377"/>
    </row>
    <row r="8" spans="1:10" s="754" customFormat="1" ht="15.95" customHeight="1">
      <c r="A8" s="1373" t="s">
        <v>126</v>
      </c>
      <c r="B8" s="1373"/>
      <c r="C8" s="754" t="s">
        <v>0</v>
      </c>
      <c r="D8" s="754" t="s">
        <v>589</v>
      </c>
      <c r="E8" s="747"/>
      <c r="F8" s="747"/>
    </row>
    <row r="9" spans="1:10" s="746" customFormat="1" ht="15.95" customHeight="1">
      <c r="A9" s="754"/>
      <c r="B9" s="754"/>
      <c r="C9" s="754"/>
      <c r="D9" s="754"/>
    </row>
    <row r="10" spans="1:10" s="745" customFormat="1" ht="15.95" customHeight="1">
      <c r="A10" s="1378" t="s">
        <v>590</v>
      </c>
      <c r="B10" s="1378"/>
      <c r="C10" s="754"/>
      <c r="D10" s="754"/>
      <c r="E10" s="744"/>
    </row>
    <row r="11" spans="1:10" s="745" customFormat="1" ht="15.95" customHeight="1">
      <c r="A11" s="1379" t="s">
        <v>699</v>
      </c>
      <c r="B11" s="1379"/>
      <c r="C11" s="1379"/>
      <c r="D11" s="1379"/>
      <c r="E11" s="1379"/>
      <c r="F11" s="1379"/>
      <c r="G11" s="1379"/>
      <c r="H11" s="1379"/>
      <c r="I11" s="1379"/>
    </row>
    <row r="12" spans="1:10" s="745" customFormat="1" ht="15" customHeight="1">
      <c r="A12" s="744" t="s">
        <v>591</v>
      </c>
      <c r="C12" s="754"/>
      <c r="D12" s="754"/>
    </row>
    <row r="13" spans="1:10" s="746" customFormat="1" ht="15" customHeight="1">
      <c r="A13" s="745"/>
      <c r="B13" s="744" t="s">
        <v>129</v>
      </c>
      <c r="C13" s="754"/>
      <c r="D13" s="754"/>
      <c r="E13" s="747"/>
      <c r="F13" s="747"/>
      <c r="G13" s="743"/>
      <c r="H13" s="747"/>
      <c r="I13" s="747"/>
      <c r="J13" s="747"/>
    </row>
    <row r="14" spans="1:10" s="746" customFormat="1" ht="15.95" customHeight="1">
      <c r="A14" s="754"/>
      <c r="B14" s="754"/>
      <c r="C14" s="754"/>
      <c r="D14" s="754"/>
      <c r="E14" s="747"/>
      <c r="F14" s="747"/>
      <c r="G14" s="743"/>
      <c r="H14" s="747"/>
      <c r="I14" s="747"/>
      <c r="J14" s="747"/>
    </row>
    <row r="15" spans="1:10" s="754" customFormat="1" ht="15.95" customHeight="1">
      <c r="A15" s="1373" t="s">
        <v>127</v>
      </c>
      <c r="B15" s="1373"/>
      <c r="C15" s="754" t="s">
        <v>0</v>
      </c>
      <c r="D15" s="1373" t="s">
        <v>592</v>
      </c>
      <c r="E15" s="1373"/>
      <c r="F15" s="1374"/>
    </row>
    <row r="16" spans="1:10" s="754" customFormat="1" ht="15.95" customHeight="1">
      <c r="D16" s="754" t="s">
        <v>688</v>
      </c>
      <c r="E16" s="744"/>
      <c r="F16" s="744"/>
      <c r="G16" s="753"/>
      <c r="H16" s="753"/>
      <c r="I16" s="753"/>
      <c r="J16" s="753"/>
    </row>
    <row r="17" spans="1:20" s="754" customFormat="1" ht="15.95" customHeight="1">
      <c r="B17" s="748"/>
    </row>
    <row r="18" spans="1:20" s="754" customFormat="1" ht="18" customHeight="1">
      <c r="A18" s="1375" t="s">
        <v>687</v>
      </c>
      <c r="B18" s="1375"/>
      <c r="C18" s="1375"/>
      <c r="D18" s="1375"/>
      <c r="E18" s="1375"/>
      <c r="F18" s="1375"/>
      <c r="G18" s="1375"/>
      <c r="H18" s="1375"/>
      <c r="I18" s="1375"/>
      <c r="L18" s="744"/>
      <c r="M18" s="744"/>
      <c r="N18" s="744"/>
      <c r="O18" s="744"/>
      <c r="P18" s="744"/>
      <c r="Q18" s="744"/>
      <c r="R18" s="744"/>
      <c r="S18" s="744"/>
      <c r="T18" s="744"/>
    </row>
    <row r="19" spans="1:20" s="754" customFormat="1" ht="18" customHeight="1">
      <c r="A19" s="1375"/>
      <c r="B19" s="1375"/>
      <c r="C19" s="1375"/>
      <c r="D19" s="1375"/>
      <c r="E19" s="1375"/>
      <c r="F19" s="1375"/>
      <c r="G19" s="1375"/>
      <c r="H19" s="1375"/>
      <c r="I19" s="1375"/>
      <c r="L19" s="744"/>
      <c r="M19" s="744"/>
      <c r="N19" s="744"/>
      <c r="O19" s="744"/>
      <c r="P19" s="744"/>
      <c r="Q19" s="744"/>
      <c r="R19" s="744"/>
      <c r="S19" s="744"/>
      <c r="T19" s="744"/>
    </row>
    <row r="20" spans="1:20" s="754" customFormat="1" ht="26.25" customHeight="1">
      <c r="A20" s="1375"/>
      <c r="B20" s="1375"/>
      <c r="C20" s="1375"/>
      <c r="D20" s="1375"/>
      <c r="E20" s="1375"/>
      <c r="F20" s="1375"/>
      <c r="G20" s="1375"/>
      <c r="H20" s="1375"/>
      <c r="I20" s="1375"/>
      <c r="L20" s="744"/>
      <c r="M20" s="744"/>
      <c r="N20" s="744"/>
      <c r="O20" s="744"/>
      <c r="P20" s="744"/>
      <c r="Q20" s="744"/>
      <c r="R20" s="744"/>
      <c r="S20" s="744"/>
      <c r="T20" s="744"/>
    </row>
    <row r="21" spans="1:20" s="754" customFormat="1" ht="6.75" customHeight="1">
      <c r="A21" s="753"/>
      <c r="B21" s="753"/>
      <c r="C21" s="753"/>
      <c r="D21" s="753"/>
      <c r="E21" s="753"/>
      <c r="F21" s="753"/>
      <c r="G21" s="753"/>
      <c r="H21" s="753"/>
      <c r="I21" s="753"/>
      <c r="L21" s="744"/>
      <c r="M21" s="744"/>
      <c r="N21" s="744"/>
      <c r="O21" s="744"/>
      <c r="P21" s="744"/>
      <c r="Q21" s="744"/>
      <c r="R21" s="744"/>
      <c r="S21" s="744"/>
      <c r="T21" s="744"/>
    </row>
    <row r="22" spans="1:20" s="754" customFormat="1" ht="18" customHeight="1">
      <c r="A22" s="1375" t="s">
        <v>662</v>
      </c>
      <c r="B22" s="1375"/>
      <c r="C22" s="1375"/>
      <c r="D22" s="1375"/>
      <c r="E22" s="1375"/>
      <c r="F22" s="1375"/>
      <c r="G22" s="1375"/>
      <c r="H22" s="1375"/>
      <c r="I22" s="1375"/>
      <c r="L22" s="744"/>
      <c r="M22" s="744"/>
      <c r="N22" s="744"/>
      <c r="O22" s="744"/>
      <c r="P22" s="744"/>
      <c r="Q22" s="744"/>
      <c r="R22" s="744"/>
      <c r="S22" s="744"/>
      <c r="T22" s="744"/>
    </row>
    <row r="23" spans="1:20" s="754" customFormat="1" ht="18" customHeight="1">
      <c r="A23" s="1375"/>
      <c r="B23" s="1375"/>
      <c r="C23" s="1375"/>
      <c r="D23" s="1375"/>
      <c r="E23" s="1375"/>
      <c r="F23" s="1375"/>
      <c r="G23" s="1375"/>
      <c r="H23" s="1375"/>
      <c r="I23" s="1375"/>
      <c r="L23" s="744"/>
      <c r="M23" s="744"/>
      <c r="N23" s="744"/>
      <c r="O23" s="744"/>
      <c r="P23" s="744"/>
      <c r="Q23" s="744"/>
      <c r="R23" s="744"/>
      <c r="S23" s="744"/>
      <c r="T23" s="744"/>
    </row>
    <row r="24" spans="1:20" s="754" customFormat="1" ht="18" customHeight="1">
      <c r="A24" s="1375"/>
      <c r="B24" s="1375"/>
      <c r="C24" s="1375"/>
      <c r="D24" s="1375"/>
      <c r="E24" s="1375"/>
      <c r="F24" s="1375"/>
      <c r="G24" s="1375"/>
      <c r="H24" s="1375"/>
      <c r="I24" s="1375"/>
      <c r="L24" s="744"/>
      <c r="M24" s="744"/>
      <c r="N24" s="744"/>
      <c r="O24" s="744"/>
      <c r="P24" s="744"/>
      <c r="Q24" s="744"/>
      <c r="R24" s="744"/>
      <c r="S24" s="744"/>
      <c r="T24" s="744"/>
    </row>
    <row r="25" spans="1:20" s="754" customFormat="1" ht="18" customHeight="1">
      <c r="A25" s="799">
        <v>1</v>
      </c>
      <c r="B25" s="1382" t="s">
        <v>595</v>
      </c>
      <c r="C25" s="1382"/>
      <c r="D25" s="1382"/>
      <c r="E25" s="1382"/>
      <c r="F25" s="1382"/>
      <c r="G25" s="799"/>
      <c r="H25" s="799"/>
      <c r="I25" s="799"/>
      <c r="L25" s="744"/>
      <c r="M25" s="744"/>
      <c r="N25" s="744"/>
      <c r="O25" s="744"/>
      <c r="P25" s="744"/>
      <c r="Q25" s="744"/>
      <c r="R25" s="744"/>
      <c r="S25" s="744"/>
      <c r="T25" s="744"/>
    </row>
    <row r="26" spans="1:20" s="754" customFormat="1" ht="18" customHeight="1">
      <c r="A26" s="799">
        <v>2</v>
      </c>
      <c r="B26" s="1382" t="s">
        <v>596</v>
      </c>
      <c r="C26" s="1382"/>
      <c r="D26" s="1382"/>
      <c r="E26" s="1382"/>
      <c r="F26" s="1382"/>
      <c r="G26" s="799"/>
      <c r="H26" s="799"/>
      <c r="I26" s="799"/>
      <c r="L26" s="744"/>
      <c r="M26" s="744"/>
      <c r="N26" s="744"/>
      <c r="O26" s="744"/>
      <c r="P26" s="744"/>
      <c r="Q26" s="744"/>
      <c r="R26" s="744"/>
      <c r="S26" s="744"/>
      <c r="T26" s="744"/>
    </row>
    <row r="27" spans="1:20" s="754" customFormat="1" ht="18" customHeight="1">
      <c r="A27" s="799">
        <v>3</v>
      </c>
      <c r="B27" s="1382" t="s">
        <v>600</v>
      </c>
      <c r="C27" s="1382"/>
      <c r="D27" s="1382"/>
      <c r="E27" s="1382"/>
      <c r="F27" s="1382"/>
      <c r="G27" s="799"/>
      <c r="H27" s="799"/>
      <c r="I27" s="799"/>
      <c r="L27" s="744"/>
      <c r="M27" s="744"/>
      <c r="N27" s="744"/>
      <c r="O27" s="744"/>
      <c r="P27" s="744"/>
      <c r="Q27" s="744"/>
      <c r="R27" s="744"/>
      <c r="S27" s="744"/>
      <c r="T27" s="744"/>
    </row>
    <row r="28" spans="1:20" s="754" customFormat="1" ht="18" customHeight="1">
      <c r="A28" s="799">
        <v>4</v>
      </c>
      <c r="B28" s="1382" t="s">
        <v>597</v>
      </c>
      <c r="C28" s="1382"/>
      <c r="D28" s="1382"/>
      <c r="E28" s="1382"/>
      <c r="F28" s="1382"/>
      <c r="G28" s="799"/>
      <c r="H28" s="799"/>
      <c r="I28" s="799"/>
      <c r="L28" s="744"/>
      <c r="M28" s="744"/>
      <c r="N28" s="744"/>
      <c r="O28" s="744"/>
      <c r="P28" s="744"/>
      <c r="Q28" s="744"/>
      <c r="R28" s="744"/>
      <c r="S28" s="744"/>
      <c r="T28" s="744"/>
    </row>
    <row r="29" spans="1:20" s="754" customFormat="1" ht="18" customHeight="1">
      <c r="A29" s="799">
        <v>5</v>
      </c>
      <c r="B29" s="1382" t="s">
        <v>598</v>
      </c>
      <c r="C29" s="1382"/>
      <c r="D29" s="1382"/>
      <c r="E29" s="1382"/>
      <c r="F29" s="1382"/>
      <c r="G29" s="799"/>
      <c r="H29" s="799"/>
      <c r="I29" s="799"/>
      <c r="L29" s="744"/>
      <c r="M29" s="744"/>
      <c r="N29" s="744"/>
      <c r="O29" s="744"/>
      <c r="P29" s="744"/>
      <c r="Q29" s="744"/>
      <c r="R29" s="744"/>
      <c r="S29" s="744"/>
      <c r="T29" s="744"/>
    </row>
    <row r="30" spans="1:20" s="754" customFormat="1" ht="18" customHeight="1">
      <c r="A30" s="799">
        <v>6</v>
      </c>
      <c r="B30" s="1382" t="s">
        <v>599</v>
      </c>
      <c r="C30" s="1382"/>
      <c r="D30" s="1382"/>
      <c r="E30" s="1382"/>
      <c r="F30" s="1382"/>
      <c r="G30" s="799"/>
      <c r="H30" s="799"/>
      <c r="I30" s="799"/>
      <c r="L30" s="744"/>
      <c r="M30" s="744"/>
      <c r="N30" s="744"/>
      <c r="O30" s="744"/>
      <c r="P30" s="744"/>
      <c r="Q30" s="744"/>
      <c r="R30" s="744"/>
      <c r="S30" s="744"/>
      <c r="T30" s="744"/>
    </row>
    <row r="31" spans="1:20" s="754" customFormat="1" ht="18" customHeight="1">
      <c r="A31" s="799">
        <v>7</v>
      </c>
      <c r="B31" s="1382" t="s">
        <v>601</v>
      </c>
      <c r="C31" s="1382"/>
      <c r="D31" s="1382"/>
      <c r="E31" s="1382"/>
      <c r="F31" s="1382"/>
      <c r="G31" s="799"/>
      <c r="H31" s="799"/>
      <c r="I31" s="799"/>
      <c r="L31" s="744"/>
      <c r="M31" s="744"/>
      <c r="N31" s="744"/>
      <c r="O31" s="744"/>
      <c r="P31" s="744"/>
      <c r="Q31" s="744"/>
      <c r="R31" s="744"/>
      <c r="S31" s="744"/>
      <c r="T31" s="744"/>
    </row>
    <row r="32" spans="1:20" s="754" customFormat="1" ht="10.5" customHeight="1">
      <c r="A32" s="799"/>
      <c r="B32" s="799"/>
      <c r="C32" s="799"/>
      <c r="D32" s="799"/>
      <c r="E32" s="799"/>
      <c r="F32" s="799"/>
      <c r="G32" s="799"/>
      <c r="H32" s="799"/>
      <c r="I32" s="799"/>
      <c r="L32" s="744"/>
      <c r="M32" s="744"/>
      <c r="N32" s="744"/>
      <c r="O32" s="744"/>
      <c r="P32" s="744"/>
      <c r="Q32" s="744"/>
      <c r="R32" s="744"/>
      <c r="S32" s="744"/>
      <c r="T32" s="744"/>
    </row>
    <row r="33" spans="1:20" s="754" customFormat="1" ht="18" customHeight="1">
      <c r="A33" s="1379" t="s">
        <v>593</v>
      </c>
      <c r="B33" s="1379"/>
      <c r="C33" s="1379"/>
      <c r="D33" s="1379"/>
      <c r="E33" s="1379"/>
      <c r="F33" s="1379"/>
      <c r="G33" s="1379"/>
      <c r="H33" s="1379"/>
      <c r="I33" s="1379"/>
      <c r="L33" s="744"/>
      <c r="M33" s="744"/>
      <c r="N33" s="744"/>
      <c r="O33" s="744"/>
      <c r="P33" s="744"/>
      <c r="Q33" s="744"/>
      <c r="R33" s="744"/>
      <c r="S33" s="744"/>
      <c r="T33" s="744"/>
    </row>
    <row r="34" spans="1:20" s="754" customFormat="1" ht="18" customHeight="1">
      <c r="A34" s="1383"/>
      <c r="B34" s="1383"/>
      <c r="C34" s="1383"/>
      <c r="D34" s="1383"/>
      <c r="E34" s="1383"/>
      <c r="F34" s="1383"/>
      <c r="G34" s="1383"/>
      <c r="H34" s="1383"/>
      <c r="I34" s="1383"/>
      <c r="L34" s="744"/>
      <c r="M34" s="744"/>
      <c r="N34" s="744"/>
      <c r="O34" s="744"/>
      <c r="P34" s="744"/>
      <c r="Q34" s="744"/>
      <c r="R34" s="744"/>
      <c r="S34" s="744"/>
      <c r="T34" s="744"/>
    </row>
    <row r="35" spans="1:20" s="754" customFormat="1" ht="46.35" customHeight="1">
      <c r="B35" s="749"/>
      <c r="C35" s="750"/>
      <c r="E35" s="1384" t="s">
        <v>659</v>
      </c>
      <c r="F35" s="1384"/>
      <c r="G35" s="1384"/>
      <c r="H35" s="1384"/>
      <c r="I35" s="1384"/>
      <c r="L35" s="744"/>
      <c r="M35" s="744"/>
      <c r="N35" s="744"/>
      <c r="O35" s="744"/>
      <c r="P35" s="744"/>
      <c r="Q35" s="744"/>
      <c r="R35" s="744"/>
      <c r="S35" s="744"/>
      <c r="T35" s="744"/>
    </row>
    <row r="36" spans="1:20" s="754" customFormat="1" ht="24.6" customHeight="1">
      <c r="C36" s="750"/>
      <c r="E36" s="751"/>
      <c r="F36" s="751"/>
      <c r="G36" s="751"/>
      <c r="H36" s="751"/>
      <c r="I36" s="751"/>
      <c r="L36" s="744"/>
      <c r="M36" s="744"/>
      <c r="N36" s="744"/>
      <c r="O36" s="744"/>
      <c r="P36" s="744"/>
      <c r="Q36" s="744"/>
      <c r="R36" s="744"/>
      <c r="S36" s="744"/>
      <c r="T36" s="744"/>
    </row>
    <row r="37" spans="1:20" s="754" customFormat="1" ht="21" customHeight="1">
      <c r="B37" s="749"/>
      <c r="C37" s="750"/>
      <c r="F37" s="751"/>
      <c r="G37" s="751"/>
      <c r="H37" s="751"/>
      <c r="I37" s="751"/>
    </row>
    <row r="38" spans="1:20" s="754" customFormat="1" ht="15.75">
      <c r="B38" s="749"/>
      <c r="C38" s="752"/>
      <c r="E38" s="1380" t="s">
        <v>618</v>
      </c>
      <c r="F38" s="1380"/>
      <c r="G38" s="1380"/>
      <c r="H38" s="1380"/>
      <c r="I38" s="1380"/>
    </row>
    <row r="39" spans="1:20" s="754" customFormat="1" ht="15.75">
      <c r="B39" s="749"/>
      <c r="C39" s="750"/>
      <c r="E39" s="1381" t="s">
        <v>613</v>
      </c>
      <c r="F39" s="1381"/>
      <c r="G39" s="1381"/>
      <c r="H39" s="1381"/>
      <c r="I39" s="1381"/>
    </row>
    <row r="40" spans="1:20">
      <c r="B40" s="738"/>
      <c r="C40" s="740"/>
      <c r="F40" s="739"/>
      <c r="G40" s="739"/>
      <c r="H40" s="739"/>
      <c r="I40" s="739"/>
    </row>
    <row r="52" spans="21:21" ht="15" customHeight="1">
      <c r="U52" s="741"/>
    </row>
    <row r="53" spans="21:21" ht="15" customHeight="1">
      <c r="U53" s="741"/>
    </row>
    <row r="54" spans="21:21" ht="15" customHeight="1">
      <c r="U54" s="741"/>
    </row>
    <row r="55" spans="21:21" ht="15" customHeight="1">
      <c r="U55" s="741"/>
    </row>
    <row r="56" spans="21:21" ht="15" customHeight="1">
      <c r="U56" s="741"/>
    </row>
    <row r="57" spans="21:21" ht="18.600000000000001" customHeight="1">
      <c r="U57" s="741"/>
    </row>
    <row r="58" spans="21:21" ht="18.600000000000001" customHeight="1">
      <c r="U58" s="741"/>
    </row>
    <row r="59" spans="21:21">
      <c r="U59" s="741"/>
    </row>
    <row r="60" spans="21:21">
      <c r="U60" s="742"/>
    </row>
    <row r="61" spans="21:21">
      <c r="U61" s="742"/>
    </row>
    <row r="62" spans="21:21">
      <c r="U62" s="742"/>
    </row>
    <row r="63" spans="21:21">
      <c r="U63" s="742"/>
    </row>
    <row r="64" spans="21:21">
      <c r="U64" s="742"/>
    </row>
    <row r="65" spans="21:21">
      <c r="U65" s="742"/>
    </row>
    <row r="66" spans="21:21">
      <c r="U66" s="742"/>
    </row>
    <row r="67" spans="21:21">
      <c r="U67" s="742"/>
    </row>
    <row r="68" spans="21:21">
      <c r="U68" s="742"/>
    </row>
    <row r="70" spans="21:21">
      <c r="U70" s="742"/>
    </row>
    <row r="71" spans="21:21">
      <c r="U71" s="742"/>
    </row>
    <row r="72" spans="21:21">
      <c r="U72" s="742"/>
    </row>
    <row r="73" spans="21:21">
      <c r="U73" s="742"/>
    </row>
    <row r="74" spans="21:21">
      <c r="U74" s="742"/>
    </row>
    <row r="75" spans="21:21">
      <c r="U75" s="742"/>
    </row>
    <row r="76" spans="21:21">
      <c r="U76" s="742"/>
    </row>
    <row r="77" spans="21:21">
      <c r="U77" s="742"/>
    </row>
    <row r="78" spans="21:21">
      <c r="U78" s="742"/>
    </row>
    <row r="79" spans="21:21">
      <c r="U79" s="742"/>
    </row>
    <row r="80" spans="21:21">
      <c r="U80" s="742"/>
    </row>
    <row r="81" spans="21:21">
      <c r="U81" s="742"/>
    </row>
    <row r="82" spans="21:21">
      <c r="U82" s="742"/>
    </row>
    <row r="83" spans="21:21">
      <c r="U83" s="742"/>
    </row>
    <row r="84" spans="21:21">
      <c r="U84" s="742"/>
    </row>
    <row r="85" spans="21:21">
      <c r="U85" s="742"/>
    </row>
    <row r="86" spans="21:21">
      <c r="U86" s="742"/>
    </row>
    <row r="87" spans="21:21">
      <c r="U87" s="742"/>
    </row>
    <row r="88" spans="21:21">
      <c r="U88" s="742"/>
    </row>
    <row r="89" spans="21:21">
      <c r="U89" s="742"/>
    </row>
    <row r="90" spans="21:21">
      <c r="U90" s="742"/>
    </row>
    <row r="91" spans="21:21">
      <c r="U91" s="742"/>
    </row>
    <row r="92" spans="21:21">
      <c r="U92" s="742"/>
    </row>
    <row r="93" spans="21:21">
      <c r="U93" s="742"/>
    </row>
    <row r="94" spans="21:21">
      <c r="U94" s="742"/>
    </row>
    <row r="95" spans="21:21">
      <c r="U95" s="742"/>
    </row>
    <row r="96" spans="21:21">
      <c r="U96" s="742"/>
    </row>
    <row r="97" spans="21:21">
      <c r="U97" s="742"/>
    </row>
    <row r="98" spans="21:21">
      <c r="U98" s="742"/>
    </row>
    <row r="99" spans="21:21">
      <c r="U99" s="742"/>
    </row>
    <row r="100" spans="21:21">
      <c r="U100" s="742"/>
    </row>
    <row r="101" spans="21:21">
      <c r="U101" s="742"/>
    </row>
    <row r="102" spans="21:21">
      <c r="U102" s="742"/>
    </row>
    <row r="104" spans="21:21">
      <c r="U104" s="742"/>
    </row>
    <row r="105" spans="21:21">
      <c r="U105" s="742"/>
    </row>
    <row r="106" spans="21:21">
      <c r="U106" s="742"/>
    </row>
    <row r="107" spans="21:21">
      <c r="U107" s="742"/>
    </row>
    <row r="108" spans="21:21">
      <c r="U108" s="742"/>
    </row>
    <row r="109" spans="21:21">
      <c r="U109" s="742"/>
    </row>
    <row r="110" spans="21:21">
      <c r="U110" s="742"/>
    </row>
    <row r="111" spans="21:21">
      <c r="U111" s="742"/>
    </row>
    <row r="112" spans="21:21">
      <c r="U112" s="742"/>
    </row>
    <row r="113" spans="21:21">
      <c r="U113" s="742"/>
    </row>
    <row r="114" spans="21:21">
      <c r="U114" s="742"/>
    </row>
    <row r="115" spans="21:21">
      <c r="U115" s="742"/>
    </row>
    <row r="116" spans="21:21">
      <c r="U116" s="742"/>
    </row>
    <row r="117" spans="21:21">
      <c r="U117" s="742"/>
    </row>
    <row r="118" spans="21:21">
      <c r="U118" s="742"/>
    </row>
    <row r="119" spans="21:21">
      <c r="U119" s="742"/>
    </row>
    <row r="120" spans="21:21">
      <c r="U120" s="742"/>
    </row>
    <row r="121" spans="21:21">
      <c r="U121" s="742"/>
    </row>
    <row r="122" spans="21:21">
      <c r="U122" s="742"/>
    </row>
    <row r="123" spans="21:21">
      <c r="U123" s="742"/>
    </row>
    <row r="124" spans="21:21">
      <c r="U124" s="742"/>
    </row>
    <row r="125" spans="21:21">
      <c r="U125" s="742"/>
    </row>
    <row r="126" spans="21:21">
      <c r="U126" s="742"/>
    </row>
    <row r="127" spans="21:21">
      <c r="U127" s="742"/>
    </row>
    <row r="128" spans="21:21">
      <c r="U128" s="742"/>
    </row>
    <row r="129" spans="21:21">
      <c r="U129" s="742"/>
    </row>
    <row r="130" spans="21:21">
      <c r="U130" s="742"/>
    </row>
    <row r="131" spans="21:21">
      <c r="U131" s="742"/>
    </row>
    <row r="132" spans="21:21">
      <c r="U132" s="742"/>
    </row>
    <row r="133" spans="21:21">
      <c r="U133" s="742"/>
    </row>
    <row r="134" spans="21:21">
      <c r="U134" s="742"/>
    </row>
    <row r="135" spans="21:21">
      <c r="U135" s="742"/>
    </row>
    <row r="136" spans="21:21">
      <c r="U136" s="742"/>
    </row>
    <row r="137" spans="21:21">
      <c r="U137" s="742"/>
    </row>
    <row r="138" spans="21:21">
      <c r="U138" s="742"/>
    </row>
    <row r="139" spans="21:21">
      <c r="U139" s="742"/>
    </row>
    <row r="140" spans="21:21">
      <c r="U140" s="742"/>
    </row>
    <row r="141" spans="21:21">
      <c r="U141" s="742"/>
    </row>
    <row r="142" spans="21:21">
      <c r="U142" s="742"/>
    </row>
    <row r="143" spans="21:21">
      <c r="U143" s="742"/>
    </row>
    <row r="144" spans="21:21">
      <c r="U144" s="742"/>
    </row>
    <row r="145" spans="21:21">
      <c r="U145" s="742"/>
    </row>
    <row r="146" spans="21:21">
      <c r="U146" s="742"/>
    </row>
    <row r="147" spans="21:21">
      <c r="U147" s="742"/>
    </row>
    <row r="148" spans="21:21">
      <c r="U148" s="742"/>
    </row>
    <row r="149" spans="21:21">
      <c r="U149" s="742"/>
    </row>
    <row r="150" spans="21:21">
      <c r="U150" s="742"/>
    </row>
    <row r="151" spans="21:21">
      <c r="U151" s="742"/>
    </row>
    <row r="152" spans="21:21">
      <c r="U152" s="742"/>
    </row>
    <row r="153" spans="21:21">
      <c r="U153" s="742"/>
    </row>
    <row r="154" spans="21:21">
      <c r="U154" s="742"/>
    </row>
    <row r="155" spans="21:21">
      <c r="U155" s="742"/>
    </row>
    <row r="156" spans="21:21">
      <c r="U156" s="742"/>
    </row>
    <row r="157" spans="21:21">
      <c r="U157" s="742"/>
    </row>
    <row r="158" spans="21:21">
      <c r="U158" s="742"/>
    </row>
    <row r="159" spans="21:21">
      <c r="U159" s="742"/>
    </row>
    <row r="160" spans="21:21">
      <c r="U160" s="742"/>
    </row>
    <row r="161" spans="21:21">
      <c r="U161" s="742"/>
    </row>
    <row r="162" spans="21:21">
      <c r="U162" s="742"/>
    </row>
    <row r="163" spans="21:21">
      <c r="U163" s="742"/>
    </row>
    <row r="164" spans="21:21">
      <c r="U164" s="742"/>
    </row>
    <row r="165" spans="21:21">
      <c r="U165" s="742"/>
    </row>
    <row r="166" spans="21:21">
      <c r="U166" s="742"/>
    </row>
    <row r="167" spans="21:21">
      <c r="U167" s="742"/>
    </row>
    <row r="168" spans="21:21">
      <c r="U168" s="742"/>
    </row>
    <row r="169" spans="21:21">
      <c r="U169" s="742"/>
    </row>
    <row r="170" spans="21:21">
      <c r="U170" s="742"/>
    </row>
    <row r="171" spans="21:21">
      <c r="U171" s="742"/>
    </row>
    <row r="172" spans="21:21">
      <c r="U172" s="742"/>
    </row>
    <row r="173" spans="21:21">
      <c r="U173" s="742"/>
    </row>
    <row r="174" spans="21:21">
      <c r="U174" s="742"/>
    </row>
    <row r="175" spans="21:21">
      <c r="U175" s="742"/>
    </row>
    <row r="176" spans="21:21">
      <c r="U176" s="742"/>
    </row>
    <row r="177" spans="21:21">
      <c r="U177" s="742"/>
    </row>
    <row r="178" spans="21:21">
      <c r="U178" s="742"/>
    </row>
    <row r="179" spans="21:21">
      <c r="U179" s="742"/>
    </row>
    <row r="180" spans="21:21">
      <c r="U180" s="742"/>
    </row>
    <row r="181" spans="21:21">
      <c r="U181" s="742"/>
    </row>
    <row r="182" spans="21:21">
      <c r="U182" s="742"/>
    </row>
    <row r="183" spans="21:21">
      <c r="U183" s="742"/>
    </row>
    <row r="184" spans="21:21">
      <c r="U184" s="742"/>
    </row>
    <row r="185" spans="21:21">
      <c r="U185" s="742"/>
    </row>
    <row r="186" spans="21:21">
      <c r="U186" s="742"/>
    </row>
    <row r="187" spans="21:21">
      <c r="U187" s="742"/>
    </row>
    <row r="188" spans="21:21">
      <c r="U188" s="742"/>
    </row>
    <row r="189" spans="21:21">
      <c r="U189" s="742"/>
    </row>
    <row r="190" spans="21:21">
      <c r="U190" s="742"/>
    </row>
    <row r="191" spans="21:21">
      <c r="U191" s="742"/>
    </row>
    <row r="192" spans="21:21">
      <c r="U192" s="742"/>
    </row>
    <row r="193" spans="21:21">
      <c r="U193" s="742"/>
    </row>
    <row r="194" spans="21:21">
      <c r="U194" s="742"/>
    </row>
    <row r="195" spans="21:21">
      <c r="U195" s="742"/>
    </row>
    <row r="196" spans="21:21">
      <c r="U196" s="742"/>
    </row>
    <row r="197" spans="21:21">
      <c r="U197" s="742"/>
    </row>
    <row r="198" spans="21:21">
      <c r="U198" s="742"/>
    </row>
    <row r="199" spans="21:21">
      <c r="U199" s="742"/>
    </row>
    <row r="200" spans="21:21">
      <c r="U200" s="742"/>
    </row>
    <row r="201" spans="21:21">
      <c r="U201" s="742"/>
    </row>
    <row r="202" spans="21:21">
      <c r="U202" s="742"/>
    </row>
    <row r="203" spans="21:21">
      <c r="U203" s="742"/>
    </row>
    <row r="204" spans="21:21">
      <c r="U204" s="742"/>
    </row>
    <row r="205" spans="21:21">
      <c r="U205" s="742"/>
    </row>
    <row r="206" spans="21:21">
      <c r="U206" s="742"/>
    </row>
    <row r="207" spans="21:21">
      <c r="U207" s="742"/>
    </row>
    <row r="208" spans="21:21">
      <c r="U208" s="742"/>
    </row>
    <row r="209" spans="21:21">
      <c r="U209" s="742"/>
    </row>
    <row r="210" spans="21:21">
      <c r="U210" s="742"/>
    </row>
    <row r="211" spans="21:21">
      <c r="U211" s="742"/>
    </row>
    <row r="212" spans="21:21">
      <c r="U212" s="742"/>
    </row>
    <row r="213" spans="21:21">
      <c r="U213" s="742"/>
    </row>
    <row r="214" spans="21:21">
      <c r="U214" s="742"/>
    </row>
    <row r="215" spans="21:21">
      <c r="U215" s="742"/>
    </row>
    <row r="216" spans="21:21">
      <c r="U216" s="742"/>
    </row>
    <row r="217" spans="21:21">
      <c r="U217" s="742"/>
    </row>
    <row r="218" spans="21:21">
      <c r="U218" s="742"/>
    </row>
    <row r="219" spans="21:21">
      <c r="U219" s="742"/>
    </row>
    <row r="220" spans="21:21">
      <c r="U220" s="742"/>
    </row>
    <row r="221" spans="21:21">
      <c r="U221" s="742"/>
    </row>
    <row r="222" spans="21:21">
      <c r="U222" s="742"/>
    </row>
    <row r="223" spans="21:21">
      <c r="U223" s="742"/>
    </row>
    <row r="224" spans="21:21">
      <c r="U224" s="742"/>
    </row>
    <row r="225" spans="21:21">
      <c r="U225" s="742"/>
    </row>
    <row r="226" spans="21:21">
      <c r="U226" s="742"/>
    </row>
    <row r="227" spans="21:21">
      <c r="U227" s="742"/>
    </row>
    <row r="228" spans="21:21">
      <c r="U228" s="742"/>
    </row>
    <row r="229" spans="21:21">
      <c r="U229" s="742"/>
    </row>
    <row r="230" spans="21:21">
      <c r="U230" s="742"/>
    </row>
    <row r="231" spans="21:21">
      <c r="U231" s="742"/>
    </row>
    <row r="232" spans="21:21">
      <c r="U232" s="742"/>
    </row>
    <row r="233" spans="21:21">
      <c r="U233" s="742"/>
    </row>
    <row r="234" spans="21:21">
      <c r="U234" s="742"/>
    </row>
    <row r="235" spans="21:21">
      <c r="U235" s="742"/>
    </row>
    <row r="236" spans="21:21">
      <c r="U236" s="742"/>
    </row>
    <row r="237" spans="21:21">
      <c r="U237" s="742"/>
    </row>
    <row r="238" spans="21:21">
      <c r="U238" s="742"/>
    </row>
    <row r="239" spans="21:21">
      <c r="U239" s="742"/>
    </row>
    <row r="240" spans="21:21">
      <c r="U240" s="742"/>
    </row>
    <row r="241" spans="21:21">
      <c r="U241" s="742"/>
    </row>
    <row r="242" spans="21:21">
      <c r="U242" s="742"/>
    </row>
    <row r="243" spans="21:21">
      <c r="U243" s="742"/>
    </row>
    <row r="244" spans="21:21">
      <c r="U244" s="742"/>
    </row>
    <row r="245" spans="21:21">
      <c r="U245" s="742"/>
    </row>
    <row r="246" spans="21:21">
      <c r="U246" s="742"/>
    </row>
    <row r="247" spans="21:21">
      <c r="U247" s="742"/>
    </row>
  </sheetData>
  <mergeCells count="22">
    <mergeCell ref="E38:I38"/>
    <mergeCell ref="E39:I39"/>
    <mergeCell ref="A22:I24"/>
    <mergeCell ref="B25:F25"/>
    <mergeCell ref="B26:F26"/>
    <mergeCell ref="B28:F28"/>
    <mergeCell ref="B29:F29"/>
    <mergeCell ref="A33:I33"/>
    <mergeCell ref="B30:F30"/>
    <mergeCell ref="B31:F31"/>
    <mergeCell ref="B27:F27"/>
    <mergeCell ref="A34:I34"/>
    <mergeCell ref="E35:I35"/>
    <mergeCell ref="A15:B15"/>
    <mergeCell ref="D15:F15"/>
    <mergeCell ref="A18:I20"/>
    <mergeCell ref="A7:B7"/>
    <mergeCell ref="D7:F7"/>
    <mergeCell ref="G7:I7"/>
    <mergeCell ref="A8:B8"/>
    <mergeCell ref="A10:B10"/>
    <mergeCell ref="A11:I11"/>
  </mergeCells>
  <printOptions horizontalCentered="1"/>
  <pageMargins left="0" right="6.4960630000000005E-2" top="0.25" bottom="0.43307086614173201" header="0.31496062992126" footer="0.31496062992126"/>
  <pageSetup paperSize="9" scale="88"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P49"/>
  <sheetViews>
    <sheetView view="pageBreakPreview" topLeftCell="A10" zoomScaleSheetLayoutView="100" workbookViewId="0">
      <selection activeCell="J12" sqref="J12"/>
    </sheetView>
  </sheetViews>
  <sheetFormatPr defaultColWidth="8.85546875" defaultRowHeight="12.75"/>
  <cols>
    <col min="1" max="1" width="0.42578125" style="105" customWidth="1"/>
    <col min="2" max="2" width="4.7109375" style="105" customWidth="1"/>
    <col min="3" max="3" width="3.7109375" style="105" customWidth="1"/>
    <col min="4" max="4" width="14.42578125" style="105" customWidth="1"/>
    <col min="5" max="5" width="12.85546875" style="105" customWidth="1"/>
    <col min="6" max="6" width="12.28515625" style="105" customWidth="1"/>
    <col min="7" max="7" width="4" style="105" customWidth="1"/>
    <col min="8" max="8" width="10.42578125" style="105" customWidth="1"/>
    <col min="9" max="9" width="1.42578125" style="105" customWidth="1"/>
    <col min="10" max="10" width="21.42578125" style="105" customWidth="1"/>
    <col min="11" max="11" width="25.140625" style="105" customWidth="1"/>
    <col min="12" max="12" width="23.85546875" style="105" customWidth="1"/>
    <col min="13" max="13" width="0.85546875" style="105" customWidth="1"/>
    <col min="14" max="255" width="9.140625" style="105"/>
    <col min="256" max="256" width="1.85546875" style="105" customWidth="1"/>
    <col min="257" max="257" width="4" style="105" customWidth="1"/>
    <col min="258" max="258" width="3.42578125" style="105" customWidth="1"/>
    <col min="259" max="260" width="9.140625" style="105"/>
    <col min="261" max="261" width="12.42578125" style="105" customWidth="1"/>
    <col min="262" max="262" width="16.42578125" style="105" customWidth="1"/>
    <col min="263" max="263" width="12.28515625" style="105" customWidth="1"/>
    <col min="264" max="264" width="2.140625" style="105" customWidth="1"/>
    <col min="265" max="265" width="21" style="105" customWidth="1"/>
    <col min="266" max="266" width="15.7109375" style="105" customWidth="1"/>
    <col min="267" max="267" width="14.85546875" style="105" customWidth="1"/>
    <col min="268" max="268" width="1.42578125" style="105" customWidth="1"/>
    <col min="269" max="511" width="9.140625" style="105"/>
    <col min="512" max="512" width="1.85546875" style="105" customWidth="1"/>
    <col min="513" max="513" width="4" style="105" customWidth="1"/>
    <col min="514" max="514" width="3.42578125" style="105" customWidth="1"/>
    <col min="515" max="516" width="9.140625" style="105"/>
    <col min="517" max="517" width="12.42578125" style="105" customWidth="1"/>
    <col min="518" max="518" width="16.42578125" style="105" customWidth="1"/>
    <col min="519" max="519" width="12.28515625" style="105" customWidth="1"/>
    <col min="520" max="520" width="2.140625" style="105" customWidth="1"/>
    <col min="521" max="521" width="21" style="105" customWidth="1"/>
    <col min="522" max="522" width="15.7109375" style="105" customWidth="1"/>
    <col min="523" max="523" width="14.85546875" style="105" customWidth="1"/>
    <col min="524" max="524" width="1.42578125" style="105" customWidth="1"/>
    <col min="525" max="767" width="9.140625" style="105"/>
    <col min="768" max="768" width="1.85546875" style="105" customWidth="1"/>
    <col min="769" max="769" width="4" style="105" customWidth="1"/>
    <col min="770" max="770" width="3.42578125" style="105" customWidth="1"/>
    <col min="771" max="772" width="9.140625" style="105"/>
    <col min="773" max="773" width="12.42578125" style="105" customWidth="1"/>
    <col min="774" max="774" width="16.42578125" style="105" customWidth="1"/>
    <col min="775" max="775" width="12.28515625" style="105" customWidth="1"/>
    <col min="776" max="776" width="2.140625" style="105" customWidth="1"/>
    <col min="777" max="777" width="21" style="105" customWidth="1"/>
    <col min="778" max="778" width="15.7109375" style="105" customWidth="1"/>
    <col min="779" max="779" width="14.85546875" style="105" customWidth="1"/>
    <col min="780" max="780" width="1.42578125" style="105" customWidth="1"/>
    <col min="781" max="1023" width="9.140625" style="105"/>
    <col min="1024" max="1024" width="1.85546875" style="105" customWidth="1"/>
    <col min="1025" max="1025" width="4" style="105" customWidth="1"/>
    <col min="1026" max="1026" width="3.42578125" style="105" customWidth="1"/>
    <col min="1027" max="1028" width="9.140625" style="105"/>
    <col min="1029" max="1029" width="12.42578125" style="105" customWidth="1"/>
    <col min="1030" max="1030" width="16.42578125" style="105" customWidth="1"/>
    <col min="1031" max="1031" width="12.28515625" style="105" customWidth="1"/>
    <col min="1032" max="1032" width="2.140625" style="105" customWidth="1"/>
    <col min="1033" max="1033" width="21" style="105" customWidth="1"/>
    <col min="1034" max="1034" width="15.7109375" style="105" customWidth="1"/>
    <col min="1035" max="1035" width="14.85546875" style="105" customWidth="1"/>
    <col min="1036" max="1036" width="1.42578125" style="105" customWidth="1"/>
    <col min="1037" max="1279" width="9.140625" style="105"/>
    <col min="1280" max="1280" width="1.85546875" style="105" customWidth="1"/>
    <col min="1281" max="1281" width="4" style="105" customWidth="1"/>
    <col min="1282" max="1282" width="3.42578125" style="105" customWidth="1"/>
    <col min="1283" max="1284" width="9.140625" style="105"/>
    <col min="1285" max="1285" width="12.42578125" style="105" customWidth="1"/>
    <col min="1286" max="1286" width="16.42578125" style="105" customWidth="1"/>
    <col min="1287" max="1287" width="12.28515625" style="105" customWidth="1"/>
    <col min="1288" max="1288" width="2.140625" style="105" customWidth="1"/>
    <col min="1289" max="1289" width="21" style="105" customWidth="1"/>
    <col min="1290" max="1290" width="15.7109375" style="105" customWidth="1"/>
    <col min="1291" max="1291" width="14.85546875" style="105" customWidth="1"/>
    <col min="1292" max="1292" width="1.42578125" style="105" customWidth="1"/>
    <col min="1293" max="1535" width="9.140625" style="105"/>
    <col min="1536" max="1536" width="1.85546875" style="105" customWidth="1"/>
    <col min="1537" max="1537" width="4" style="105" customWidth="1"/>
    <col min="1538" max="1538" width="3.42578125" style="105" customWidth="1"/>
    <col min="1539" max="1540" width="9.140625" style="105"/>
    <col min="1541" max="1541" width="12.42578125" style="105" customWidth="1"/>
    <col min="1542" max="1542" width="16.42578125" style="105" customWidth="1"/>
    <col min="1543" max="1543" width="12.28515625" style="105" customWidth="1"/>
    <col min="1544" max="1544" width="2.140625" style="105" customWidth="1"/>
    <col min="1545" max="1545" width="21" style="105" customWidth="1"/>
    <col min="1546" max="1546" width="15.7109375" style="105" customWidth="1"/>
    <col min="1547" max="1547" width="14.85546875" style="105" customWidth="1"/>
    <col min="1548" max="1548" width="1.42578125" style="105" customWidth="1"/>
    <col min="1549" max="1791" width="9.140625" style="105"/>
    <col min="1792" max="1792" width="1.85546875" style="105" customWidth="1"/>
    <col min="1793" max="1793" width="4" style="105" customWidth="1"/>
    <col min="1794" max="1794" width="3.42578125" style="105" customWidth="1"/>
    <col min="1795" max="1796" width="9.140625" style="105"/>
    <col min="1797" max="1797" width="12.42578125" style="105" customWidth="1"/>
    <col min="1798" max="1798" width="16.42578125" style="105" customWidth="1"/>
    <col min="1799" max="1799" width="12.28515625" style="105" customWidth="1"/>
    <col min="1800" max="1800" width="2.140625" style="105" customWidth="1"/>
    <col min="1801" max="1801" width="21" style="105" customWidth="1"/>
    <col min="1802" max="1802" width="15.7109375" style="105" customWidth="1"/>
    <col min="1803" max="1803" width="14.85546875" style="105" customWidth="1"/>
    <col min="1804" max="1804" width="1.42578125" style="105" customWidth="1"/>
    <col min="1805" max="2047" width="9.140625" style="105"/>
    <col min="2048" max="2048" width="1.85546875" style="105" customWidth="1"/>
    <col min="2049" max="2049" width="4" style="105" customWidth="1"/>
    <col min="2050" max="2050" width="3.42578125" style="105" customWidth="1"/>
    <col min="2051" max="2052" width="9.140625" style="105"/>
    <col min="2053" max="2053" width="12.42578125" style="105" customWidth="1"/>
    <col min="2054" max="2054" width="16.42578125" style="105" customWidth="1"/>
    <col min="2055" max="2055" width="12.28515625" style="105" customWidth="1"/>
    <col min="2056" max="2056" width="2.140625" style="105" customWidth="1"/>
    <col min="2057" max="2057" width="21" style="105" customWidth="1"/>
    <col min="2058" max="2058" width="15.7109375" style="105" customWidth="1"/>
    <col min="2059" max="2059" width="14.85546875" style="105" customWidth="1"/>
    <col min="2060" max="2060" width="1.42578125" style="105" customWidth="1"/>
    <col min="2061" max="2303" width="9.140625" style="105"/>
    <col min="2304" max="2304" width="1.85546875" style="105" customWidth="1"/>
    <col min="2305" max="2305" width="4" style="105" customWidth="1"/>
    <col min="2306" max="2306" width="3.42578125" style="105" customWidth="1"/>
    <col min="2307" max="2308" width="9.140625" style="105"/>
    <col min="2309" max="2309" width="12.42578125" style="105" customWidth="1"/>
    <col min="2310" max="2310" width="16.42578125" style="105" customWidth="1"/>
    <col min="2311" max="2311" width="12.28515625" style="105" customWidth="1"/>
    <col min="2312" max="2312" width="2.140625" style="105" customWidth="1"/>
    <col min="2313" max="2313" width="21" style="105" customWidth="1"/>
    <col min="2314" max="2314" width="15.7109375" style="105" customWidth="1"/>
    <col min="2315" max="2315" width="14.85546875" style="105" customWidth="1"/>
    <col min="2316" max="2316" width="1.42578125" style="105" customWidth="1"/>
    <col min="2317" max="2559" width="9.140625" style="105"/>
    <col min="2560" max="2560" width="1.85546875" style="105" customWidth="1"/>
    <col min="2561" max="2561" width="4" style="105" customWidth="1"/>
    <col min="2562" max="2562" width="3.42578125" style="105" customWidth="1"/>
    <col min="2563" max="2564" width="9.140625" style="105"/>
    <col min="2565" max="2565" width="12.42578125" style="105" customWidth="1"/>
    <col min="2566" max="2566" width="16.42578125" style="105" customWidth="1"/>
    <col min="2567" max="2567" width="12.28515625" style="105" customWidth="1"/>
    <col min="2568" max="2568" width="2.140625" style="105" customWidth="1"/>
    <col min="2569" max="2569" width="21" style="105" customWidth="1"/>
    <col min="2570" max="2570" width="15.7109375" style="105" customWidth="1"/>
    <col min="2571" max="2571" width="14.85546875" style="105" customWidth="1"/>
    <col min="2572" max="2572" width="1.42578125" style="105" customWidth="1"/>
    <col min="2573" max="2815" width="9.140625" style="105"/>
    <col min="2816" max="2816" width="1.85546875" style="105" customWidth="1"/>
    <col min="2817" max="2817" width="4" style="105" customWidth="1"/>
    <col min="2818" max="2818" width="3.42578125" style="105" customWidth="1"/>
    <col min="2819" max="2820" width="9.140625" style="105"/>
    <col min="2821" max="2821" width="12.42578125" style="105" customWidth="1"/>
    <col min="2822" max="2822" width="16.42578125" style="105" customWidth="1"/>
    <col min="2823" max="2823" width="12.28515625" style="105" customWidth="1"/>
    <col min="2824" max="2824" width="2.140625" style="105" customWidth="1"/>
    <col min="2825" max="2825" width="21" style="105" customWidth="1"/>
    <col min="2826" max="2826" width="15.7109375" style="105" customWidth="1"/>
    <col min="2827" max="2827" width="14.85546875" style="105" customWidth="1"/>
    <col min="2828" max="2828" width="1.42578125" style="105" customWidth="1"/>
    <col min="2829" max="3071" width="9.140625" style="105"/>
    <col min="3072" max="3072" width="1.85546875" style="105" customWidth="1"/>
    <col min="3073" max="3073" width="4" style="105" customWidth="1"/>
    <col min="3074" max="3074" width="3.42578125" style="105" customWidth="1"/>
    <col min="3075" max="3076" width="9.140625" style="105"/>
    <col min="3077" max="3077" width="12.42578125" style="105" customWidth="1"/>
    <col min="3078" max="3078" width="16.42578125" style="105" customWidth="1"/>
    <col min="3079" max="3079" width="12.28515625" style="105" customWidth="1"/>
    <col min="3080" max="3080" width="2.140625" style="105" customWidth="1"/>
    <col min="3081" max="3081" width="21" style="105" customWidth="1"/>
    <col min="3082" max="3082" width="15.7109375" style="105" customWidth="1"/>
    <col min="3083" max="3083" width="14.85546875" style="105" customWidth="1"/>
    <col min="3084" max="3084" width="1.42578125" style="105" customWidth="1"/>
    <col min="3085" max="3327" width="9.140625" style="105"/>
    <col min="3328" max="3328" width="1.85546875" style="105" customWidth="1"/>
    <col min="3329" max="3329" width="4" style="105" customWidth="1"/>
    <col min="3330" max="3330" width="3.42578125" style="105" customWidth="1"/>
    <col min="3331" max="3332" width="9.140625" style="105"/>
    <col min="3333" max="3333" width="12.42578125" style="105" customWidth="1"/>
    <col min="3334" max="3334" width="16.42578125" style="105" customWidth="1"/>
    <col min="3335" max="3335" width="12.28515625" style="105" customWidth="1"/>
    <col min="3336" max="3336" width="2.140625" style="105" customWidth="1"/>
    <col min="3337" max="3337" width="21" style="105" customWidth="1"/>
    <col min="3338" max="3338" width="15.7109375" style="105" customWidth="1"/>
    <col min="3339" max="3339" width="14.85546875" style="105" customWidth="1"/>
    <col min="3340" max="3340" width="1.42578125" style="105" customWidth="1"/>
    <col min="3341" max="3583" width="9.140625" style="105"/>
    <col min="3584" max="3584" width="1.85546875" style="105" customWidth="1"/>
    <col min="3585" max="3585" width="4" style="105" customWidth="1"/>
    <col min="3586" max="3586" width="3.42578125" style="105" customWidth="1"/>
    <col min="3587" max="3588" width="9.140625" style="105"/>
    <col min="3589" max="3589" width="12.42578125" style="105" customWidth="1"/>
    <col min="3590" max="3590" width="16.42578125" style="105" customWidth="1"/>
    <col min="3591" max="3591" width="12.28515625" style="105" customWidth="1"/>
    <col min="3592" max="3592" width="2.140625" style="105" customWidth="1"/>
    <col min="3593" max="3593" width="21" style="105" customWidth="1"/>
    <col min="3594" max="3594" width="15.7109375" style="105" customWidth="1"/>
    <col min="3595" max="3595" width="14.85546875" style="105" customWidth="1"/>
    <col min="3596" max="3596" width="1.42578125" style="105" customWidth="1"/>
    <col min="3597" max="3839" width="9.140625" style="105"/>
    <col min="3840" max="3840" width="1.85546875" style="105" customWidth="1"/>
    <col min="3841" max="3841" width="4" style="105" customWidth="1"/>
    <col min="3842" max="3842" width="3.42578125" style="105" customWidth="1"/>
    <col min="3843" max="3844" width="9.140625" style="105"/>
    <col min="3845" max="3845" width="12.42578125" style="105" customWidth="1"/>
    <col min="3846" max="3846" width="16.42578125" style="105" customWidth="1"/>
    <col min="3847" max="3847" width="12.28515625" style="105" customWidth="1"/>
    <col min="3848" max="3848" width="2.140625" style="105" customWidth="1"/>
    <col min="3849" max="3849" width="21" style="105" customWidth="1"/>
    <col min="3850" max="3850" width="15.7109375" style="105" customWidth="1"/>
    <col min="3851" max="3851" width="14.85546875" style="105" customWidth="1"/>
    <col min="3852" max="3852" width="1.42578125" style="105" customWidth="1"/>
    <col min="3853" max="4095" width="9.140625" style="105"/>
    <col min="4096" max="4096" width="1.85546875" style="105" customWidth="1"/>
    <col min="4097" max="4097" width="4" style="105" customWidth="1"/>
    <col min="4098" max="4098" width="3.42578125" style="105" customWidth="1"/>
    <col min="4099" max="4100" width="9.140625" style="105"/>
    <col min="4101" max="4101" width="12.42578125" style="105" customWidth="1"/>
    <col min="4102" max="4102" width="16.42578125" style="105" customWidth="1"/>
    <col min="4103" max="4103" width="12.28515625" style="105" customWidth="1"/>
    <col min="4104" max="4104" width="2.140625" style="105" customWidth="1"/>
    <col min="4105" max="4105" width="21" style="105" customWidth="1"/>
    <col min="4106" max="4106" width="15.7109375" style="105" customWidth="1"/>
    <col min="4107" max="4107" width="14.85546875" style="105" customWidth="1"/>
    <col min="4108" max="4108" width="1.42578125" style="105" customWidth="1"/>
    <col min="4109" max="4351" width="9.140625" style="105"/>
    <col min="4352" max="4352" width="1.85546875" style="105" customWidth="1"/>
    <col min="4353" max="4353" width="4" style="105" customWidth="1"/>
    <col min="4354" max="4354" width="3.42578125" style="105" customWidth="1"/>
    <col min="4355" max="4356" width="9.140625" style="105"/>
    <col min="4357" max="4357" width="12.42578125" style="105" customWidth="1"/>
    <col min="4358" max="4358" width="16.42578125" style="105" customWidth="1"/>
    <col min="4359" max="4359" width="12.28515625" style="105" customWidth="1"/>
    <col min="4360" max="4360" width="2.140625" style="105" customWidth="1"/>
    <col min="4361" max="4361" width="21" style="105" customWidth="1"/>
    <col min="4362" max="4362" width="15.7109375" style="105" customWidth="1"/>
    <col min="4363" max="4363" width="14.85546875" style="105" customWidth="1"/>
    <col min="4364" max="4364" width="1.42578125" style="105" customWidth="1"/>
    <col min="4365" max="4607" width="9.140625" style="105"/>
    <col min="4608" max="4608" width="1.85546875" style="105" customWidth="1"/>
    <col min="4609" max="4609" width="4" style="105" customWidth="1"/>
    <col min="4610" max="4610" width="3.42578125" style="105" customWidth="1"/>
    <col min="4611" max="4612" width="9.140625" style="105"/>
    <col min="4613" max="4613" width="12.42578125" style="105" customWidth="1"/>
    <col min="4614" max="4614" width="16.42578125" style="105" customWidth="1"/>
    <col min="4615" max="4615" width="12.28515625" style="105" customWidth="1"/>
    <col min="4616" max="4616" width="2.140625" style="105" customWidth="1"/>
    <col min="4617" max="4617" width="21" style="105" customWidth="1"/>
    <col min="4618" max="4618" width="15.7109375" style="105" customWidth="1"/>
    <col min="4619" max="4619" width="14.85546875" style="105" customWidth="1"/>
    <col min="4620" max="4620" width="1.42578125" style="105" customWidth="1"/>
    <col min="4621" max="4863" width="9.140625" style="105"/>
    <col min="4864" max="4864" width="1.85546875" style="105" customWidth="1"/>
    <col min="4865" max="4865" width="4" style="105" customWidth="1"/>
    <col min="4866" max="4866" width="3.42578125" style="105" customWidth="1"/>
    <col min="4867" max="4868" width="9.140625" style="105"/>
    <col min="4869" max="4869" width="12.42578125" style="105" customWidth="1"/>
    <col min="4870" max="4870" width="16.42578125" style="105" customWidth="1"/>
    <col min="4871" max="4871" width="12.28515625" style="105" customWidth="1"/>
    <col min="4872" max="4872" width="2.140625" style="105" customWidth="1"/>
    <col min="4873" max="4873" width="21" style="105" customWidth="1"/>
    <col min="4874" max="4874" width="15.7109375" style="105" customWidth="1"/>
    <col min="4875" max="4875" width="14.85546875" style="105" customWidth="1"/>
    <col min="4876" max="4876" width="1.42578125" style="105" customWidth="1"/>
    <col min="4877" max="5119" width="9.140625" style="105"/>
    <col min="5120" max="5120" width="1.85546875" style="105" customWidth="1"/>
    <col min="5121" max="5121" width="4" style="105" customWidth="1"/>
    <col min="5122" max="5122" width="3.42578125" style="105" customWidth="1"/>
    <col min="5123" max="5124" width="9.140625" style="105"/>
    <col min="5125" max="5125" width="12.42578125" style="105" customWidth="1"/>
    <col min="5126" max="5126" width="16.42578125" style="105" customWidth="1"/>
    <col min="5127" max="5127" width="12.28515625" style="105" customWidth="1"/>
    <col min="5128" max="5128" width="2.140625" style="105" customWidth="1"/>
    <col min="5129" max="5129" width="21" style="105" customWidth="1"/>
    <col min="5130" max="5130" width="15.7109375" style="105" customWidth="1"/>
    <col min="5131" max="5131" width="14.85546875" style="105" customWidth="1"/>
    <col min="5132" max="5132" width="1.42578125" style="105" customWidth="1"/>
    <col min="5133" max="5375" width="9.140625" style="105"/>
    <col min="5376" max="5376" width="1.85546875" style="105" customWidth="1"/>
    <col min="5377" max="5377" width="4" style="105" customWidth="1"/>
    <col min="5378" max="5378" width="3.42578125" style="105" customWidth="1"/>
    <col min="5379" max="5380" width="9.140625" style="105"/>
    <col min="5381" max="5381" width="12.42578125" style="105" customWidth="1"/>
    <col min="5382" max="5382" width="16.42578125" style="105" customWidth="1"/>
    <col min="5383" max="5383" width="12.28515625" style="105" customWidth="1"/>
    <col min="5384" max="5384" width="2.140625" style="105" customWidth="1"/>
    <col min="5385" max="5385" width="21" style="105" customWidth="1"/>
    <col min="5386" max="5386" width="15.7109375" style="105" customWidth="1"/>
    <col min="5387" max="5387" width="14.85546875" style="105" customWidth="1"/>
    <col min="5388" max="5388" width="1.42578125" style="105" customWidth="1"/>
    <col min="5389" max="5631" width="9.140625" style="105"/>
    <col min="5632" max="5632" width="1.85546875" style="105" customWidth="1"/>
    <col min="5633" max="5633" width="4" style="105" customWidth="1"/>
    <col min="5634" max="5634" width="3.42578125" style="105" customWidth="1"/>
    <col min="5635" max="5636" width="9.140625" style="105"/>
    <col min="5637" max="5637" width="12.42578125" style="105" customWidth="1"/>
    <col min="5638" max="5638" width="16.42578125" style="105" customWidth="1"/>
    <col min="5639" max="5639" width="12.28515625" style="105" customWidth="1"/>
    <col min="5640" max="5640" width="2.140625" style="105" customWidth="1"/>
    <col min="5641" max="5641" width="21" style="105" customWidth="1"/>
    <col min="5642" max="5642" width="15.7109375" style="105" customWidth="1"/>
    <col min="5643" max="5643" width="14.85546875" style="105" customWidth="1"/>
    <col min="5644" max="5644" width="1.42578125" style="105" customWidth="1"/>
    <col min="5645" max="5887" width="9.140625" style="105"/>
    <col min="5888" max="5888" width="1.85546875" style="105" customWidth="1"/>
    <col min="5889" max="5889" width="4" style="105" customWidth="1"/>
    <col min="5890" max="5890" width="3.42578125" style="105" customWidth="1"/>
    <col min="5891" max="5892" width="9.140625" style="105"/>
    <col min="5893" max="5893" width="12.42578125" style="105" customWidth="1"/>
    <col min="5894" max="5894" width="16.42578125" style="105" customWidth="1"/>
    <col min="5895" max="5895" width="12.28515625" style="105" customWidth="1"/>
    <col min="5896" max="5896" width="2.140625" style="105" customWidth="1"/>
    <col min="5897" max="5897" width="21" style="105" customWidth="1"/>
    <col min="5898" max="5898" width="15.7109375" style="105" customWidth="1"/>
    <col min="5899" max="5899" width="14.85546875" style="105" customWidth="1"/>
    <col min="5900" max="5900" width="1.42578125" style="105" customWidth="1"/>
    <col min="5901" max="6143" width="9.140625" style="105"/>
    <col min="6144" max="6144" width="1.85546875" style="105" customWidth="1"/>
    <col min="6145" max="6145" width="4" style="105" customWidth="1"/>
    <col min="6146" max="6146" width="3.42578125" style="105" customWidth="1"/>
    <col min="6147" max="6148" width="9.140625" style="105"/>
    <col min="6149" max="6149" width="12.42578125" style="105" customWidth="1"/>
    <col min="6150" max="6150" width="16.42578125" style="105" customWidth="1"/>
    <col min="6151" max="6151" width="12.28515625" style="105" customWidth="1"/>
    <col min="6152" max="6152" width="2.140625" style="105" customWidth="1"/>
    <col min="6153" max="6153" width="21" style="105" customWidth="1"/>
    <col min="6154" max="6154" width="15.7109375" style="105" customWidth="1"/>
    <col min="6155" max="6155" width="14.85546875" style="105" customWidth="1"/>
    <col min="6156" max="6156" width="1.42578125" style="105" customWidth="1"/>
    <col min="6157" max="6399" width="9.140625" style="105"/>
    <col min="6400" max="6400" width="1.85546875" style="105" customWidth="1"/>
    <col min="6401" max="6401" width="4" style="105" customWidth="1"/>
    <col min="6402" max="6402" width="3.42578125" style="105" customWidth="1"/>
    <col min="6403" max="6404" width="9.140625" style="105"/>
    <col min="6405" max="6405" width="12.42578125" style="105" customWidth="1"/>
    <col min="6406" max="6406" width="16.42578125" style="105" customWidth="1"/>
    <col min="6407" max="6407" width="12.28515625" style="105" customWidth="1"/>
    <col min="6408" max="6408" width="2.140625" style="105" customWidth="1"/>
    <col min="6409" max="6409" width="21" style="105" customWidth="1"/>
    <col min="6410" max="6410" width="15.7109375" style="105" customWidth="1"/>
    <col min="6411" max="6411" width="14.85546875" style="105" customWidth="1"/>
    <col min="6412" max="6412" width="1.42578125" style="105" customWidth="1"/>
    <col min="6413" max="6655" width="9.140625" style="105"/>
    <col min="6656" max="6656" width="1.85546875" style="105" customWidth="1"/>
    <col min="6657" max="6657" width="4" style="105" customWidth="1"/>
    <col min="6658" max="6658" width="3.42578125" style="105" customWidth="1"/>
    <col min="6659" max="6660" width="9.140625" style="105"/>
    <col min="6661" max="6661" width="12.42578125" style="105" customWidth="1"/>
    <col min="6662" max="6662" width="16.42578125" style="105" customWidth="1"/>
    <col min="6663" max="6663" width="12.28515625" style="105" customWidth="1"/>
    <col min="6664" max="6664" width="2.140625" style="105" customWidth="1"/>
    <col min="6665" max="6665" width="21" style="105" customWidth="1"/>
    <col min="6666" max="6666" width="15.7109375" style="105" customWidth="1"/>
    <col min="6667" max="6667" width="14.85546875" style="105" customWidth="1"/>
    <col min="6668" max="6668" width="1.42578125" style="105" customWidth="1"/>
    <col min="6669" max="6911" width="9.140625" style="105"/>
    <col min="6912" max="6912" width="1.85546875" style="105" customWidth="1"/>
    <col min="6913" max="6913" width="4" style="105" customWidth="1"/>
    <col min="6914" max="6914" width="3.42578125" style="105" customWidth="1"/>
    <col min="6915" max="6916" width="9.140625" style="105"/>
    <col min="6917" max="6917" width="12.42578125" style="105" customWidth="1"/>
    <col min="6918" max="6918" width="16.42578125" style="105" customWidth="1"/>
    <col min="6919" max="6919" width="12.28515625" style="105" customWidth="1"/>
    <col min="6920" max="6920" width="2.140625" style="105" customWidth="1"/>
    <col min="6921" max="6921" width="21" style="105" customWidth="1"/>
    <col min="6922" max="6922" width="15.7109375" style="105" customWidth="1"/>
    <col min="6923" max="6923" width="14.85546875" style="105" customWidth="1"/>
    <col min="6924" max="6924" width="1.42578125" style="105" customWidth="1"/>
    <col min="6925" max="7167" width="9.140625" style="105"/>
    <col min="7168" max="7168" width="1.85546875" style="105" customWidth="1"/>
    <col min="7169" max="7169" width="4" style="105" customWidth="1"/>
    <col min="7170" max="7170" width="3.42578125" style="105" customWidth="1"/>
    <col min="7171" max="7172" width="9.140625" style="105"/>
    <col min="7173" max="7173" width="12.42578125" style="105" customWidth="1"/>
    <col min="7174" max="7174" width="16.42578125" style="105" customWidth="1"/>
    <col min="7175" max="7175" width="12.28515625" style="105" customWidth="1"/>
    <col min="7176" max="7176" width="2.140625" style="105" customWidth="1"/>
    <col min="7177" max="7177" width="21" style="105" customWidth="1"/>
    <col min="7178" max="7178" width="15.7109375" style="105" customWidth="1"/>
    <col min="7179" max="7179" width="14.85546875" style="105" customWidth="1"/>
    <col min="7180" max="7180" width="1.42578125" style="105" customWidth="1"/>
    <col min="7181" max="7423" width="9.140625" style="105"/>
    <col min="7424" max="7424" width="1.85546875" style="105" customWidth="1"/>
    <col min="7425" max="7425" width="4" style="105" customWidth="1"/>
    <col min="7426" max="7426" width="3.42578125" style="105" customWidth="1"/>
    <col min="7427" max="7428" width="9.140625" style="105"/>
    <col min="7429" max="7429" width="12.42578125" style="105" customWidth="1"/>
    <col min="7430" max="7430" width="16.42578125" style="105" customWidth="1"/>
    <col min="7431" max="7431" width="12.28515625" style="105" customWidth="1"/>
    <col min="7432" max="7432" width="2.140625" style="105" customWidth="1"/>
    <col min="7433" max="7433" width="21" style="105" customWidth="1"/>
    <col min="7434" max="7434" width="15.7109375" style="105" customWidth="1"/>
    <col min="7435" max="7435" width="14.85546875" style="105" customWidth="1"/>
    <col min="7436" max="7436" width="1.42578125" style="105" customWidth="1"/>
    <col min="7437" max="7679" width="9.140625" style="105"/>
    <col min="7680" max="7680" width="1.85546875" style="105" customWidth="1"/>
    <col min="7681" max="7681" width="4" style="105" customWidth="1"/>
    <col min="7682" max="7682" width="3.42578125" style="105" customWidth="1"/>
    <col min="7683" max="7684" width="9.140625" style="105"/>
    <col min="7685" max="7685" width="12.42578125" style="105" customWidth="1"/>
    <col min="7686" max="7686" width="16.42578125" style="105" customWidth="1"/>
    <col min="7687" max="7687" width="12.28515625" style="105" customWidth="1"/>
    <col min="7688" max="7688" width="2.140625" style="105" customWidth="1"/>
    <col min="7689" max="7689" width="21" style="105" customWidth="1"/>
    <col min="7690" max="7690" width="15.7109375" style="105" customWidth="1"/>
    <col min="7691" max="7691" width="14.85546875" style="105" customWidth="1"/>
    <col min="7692" max="7692" width="1.42578125" style="105" customWidth="1"/>
    <col min="7693" max="7935" width="9.140625" style="105"/>
    <col min="7936" max="7936" width="1.85546875" style="105" customWidth="1"/>
    <col min="7937" max="7937" width="4" style="105" customWidth="1"/>
    <col min="7938" max="7938" width="3.42578125" style="105" customWidth="1"/>
    <col min="7939" max="7940" width="9.140625" style="105"/>
    <col min="7941" max="7941" width="12.42578125" style="105" customWidth="1"/>
    <col min="7942" max="7942" width="16.42578125" style="105" customWidth="1"/>
    <col min="7943" max="7943" width="12.28515625" style="105" customWidth="1"/>
    <col min="7944" max="7944" width="2.140625" style="105" customWidth="1"/>
    <col min="7945" max="7945" width="21" style="105" customWidth="1"/>
    <col min="7946" max="7946" width="15.7109375" style="105" customWidth="1"/>
    <col min="7947" max="7947" width="14.85546875" style="105" customWidth="1"/>
    <col min="7948" max="7948" width="1.42578125" style="105" customWidth="1"/>
    <col min="7949" max="8191" width="9.140625" style="105"/>
    <col min="8192" max="8192" width="1.85546875" style="105" customWidth="1"/>
    <col min="8193" max="8193" width="4" style="105" customWidth="1"/>
    <col min="8194" max="8194" width="3.42578125" style="105" customWidth="1"/>
    <col min="8195" max="8196" width="9.140625" style="105"/>
    <col min="8197" max="8197" width="12.42578125" style="105" customWidth="1"/>
    <col min="8198" max="8198" width="16.42578125" style="105" customWidth="1"/>
    <col min="8199" max="8199" width="12.28515625" style="105" customWidth="1"/>
    <col min="8200" max="8200" width="2.140625" style="105" customWidth="1"/>
    <col min="8201" max="8201" width="21" style="105" customWidth="1"/>
    <col min="8202" max="8202" width="15.7109375" style="105" customWidth="1"/>
    <col min="8203" max="8203" width="14.85546875" style="105" customWidth="1"/>
    <col min="8204" max="8204" width="1.42578125" style="105" customWidth="1"/>
    <col min="8205" max="8447" width="9.140625" style="105"/>
    <col min="8448" max="8448" width="1.85546875" style="105" customWidth="1"/>
    <col min="8449" max="8449" width="4" style="105" customWidth="1"/>
    <col min="8450" max="8450" width="3.42578125" style="105" customWidth="1"/>
    <col min="8451" max="8452" width="9.140625" style="105"/>
    <col min="8453" max="8453" width="12.42578125" style="105" customWidth="1"/>
    <col min="8454" max="8454" width="16.42578125" style="105" customWidth="1"/>
    <col min="8455" max="8455" width="12.28515625" style="105" customWidth="1"/>
    <col min="8456" max="8456" width="2.140625" style="105" customWidth="1"/>
    <col min="8457" max="8457" width="21" style="105" customWidth="1"/>
    <col min="8458" max="8458" width="15.7109375" style="105" customWidth="1"/>
    <col min="8459" max="8459" width="14.85546875" style="105" customWidth="1"/>
    <col min="8460" max="8460" width="1.42578125" style="105" customWidth="1"/>
    <col min="8461" max="8703" width="9.140625" style="105"/>
    <col min="8704" max="8704" width="1.85546875" style="105" customWidth="1"/>
    <col min="8705" max="8705" width="4" style="105" customWidth="1"/>
    <col min="8706" max="8706" width="3.42578125" style="105" customWidth="1"/>
    <col min="8707" max="8708" width="9.140625" style="105"/>
    <col min="8709" max="8709" width="12.42578125" style="105" customWidth="1"/>
    <col min="8710" max="8710" width="16.42578125" style="105" customWidth="1"/>
    <col min="8711" max="8711" width="12.28515625" style="105" customWidth="1"/>
    <col min="8712" max="8712" width="2.140625" style="105" customWidth="1"/>
    <col min="8713" max="8713" width="21" style="105" customWidth="1"/>
    <col min="8714" max="8714" width="15.7109375" style="105" customWidth="1"/>
    <col min="8715" max="8715" width="14.85546875" style="105" customWidth="1"/>
    <col min="8716" max="8716" width="1.42578125" style="105" customWidth="1"/>
    <col min="8717" max="8959" width="9.140625" style="105"/>
    <col min="8960" max="8960" width="1.85546875" style="105" customWidth="1"/>
    <col min="8961" max="8961" width="4" style="105" customWidth="1"/>
    <col min="8962" max="8962" width="3.42578125" style="105" customWidth="1"/>
    <col min="8963" max="8964" width="9.140625" style="105"/>
    <col min="8965" max="8965" width="12.42578125" style="105" customWidth="1"/>
    <col min="8966" max="8966" width="16.42578125" style="105" customWidth="1"/>
    <col min="8967" max="8967" width="12.28515625" style="105" customWidth="1"/>
    <col min="8968" max="8968" width="2.140625" style="105" customWidth="1"/>
    <col min="8969" max="8969" width="21" style="105" customWidth="1"/>
    <col min="8970" max="8970" width="15.7109375" style="105" customWidth="1"/>
    <col min="8971" max="8971" width="14.85546875" style="105" customWidth="1"/>
    <col min="8972" max="8972" width="1.42578125" style="105" customWidth="1"/>
    <col min="8973" max="9215" width="9.140625" style="105"/>
    <col min="9216" max="9216" width="1.85546875" style="105" customWidth="1"/>
    <col min="9217" max="9217" width="4" style="105" customWidth="1"/>
    <col min="9218" max="9218" width="3.42578125" style="105" customWidth="1"/>
    <col min="9219" max="9220" width="9.140625" style="105"/>
    <col min="9221" max="9221" width="12.42578125" style="105" customWidth="1"/>
    <col min="9222" max="9222" width="16.42578125" style="105" customWidth="1"/>
    <col min="9223" max="9223" width="12.28515625" style="105" customWidth="1"/>
    <col min="9224" max="9224" width="2.140625" style="105" customWidth="1"/>
    <col min="9225" max="9225" width="21" style="105" customWidth="1"/>
    <col min="9226" max="9226" width="15.7109375" style="105" customWidth="1"/>
    <col min="9227" max="9227" width="14.85546875" style="105" customWidth="1"/>
    <col min="9228" max="9228" width="1.42578125" style="105" customWidth="1"/>
    <col min="9229" max="9471" width="9.140625" style="105"/>
    <col min="9472" max="9472" width="1.85546875" style="105" customWidth="1"/>
    <col min="9473" max="9473" width="4" style="105" customWidth="1"/>
    <col min="9474" max="9474" width="3.42578125" style="105" customWidth="1"/>
    <col min="9475" max="9476" width="9.140625" style="105"/>
    <col min="9477" max="9477" width="12.42578125" style="105" customWidth="1"/>
    <col min="9478" max="9478" width="16.42578125" style="105" customWidth="1"/>
    <col min="9479" max="9479" width="12.28515625" style="105" customWidth="1"/>
    <col min="9480" max="9480" width="2.140625" style="105" customWidth="1"/>
    <col min="9481" max="9481" width="21" style="105" customWidth="1"/>
    <col min="9482" max="9482" width="15.7109375" style="105" customWidth="1"/>
    <col min="9483" max="9483" width="14.85546875" style="105" customWidth="1"/>
    <col min="9484" max="9484" width="1.42578125" style="105" customWidth="1"/>
    <col min="9485" max="9727" width="9.140625" style="105"/>
    <col min="9728" max="9728" width="1.85546875" style="105" customWidth="1"/>
    <col min="9729" max="9729" width="4" style="105" customWidth="1"/>
    <col min="9730" max="9730" width="3.42578125" style="105" customWidth="1"/>
    <col min="9731" max="9732" width="9.140625" style="105"/>
    <col min="9733" max="9733" width="12.42578125" style="105" customWidth="1"/>
    <col min="9734" max="9734" width="16.42578125" style="105" customWidth="1"/>
    <col min="9735" max="9735" width="12.28515625" style="105" customWidth="1"/>
    <col min="9736" max="9736" width="2.140625" style="105" customWidth="1"/>
    <col min="9737" max="9737" width="21" style="105" customWidth="1"/>
    <col min="9738" max="9738" width="15.7109375" style="105" customWidth="1"/>
    <col min="9739" max="9739" width="14.85546875" style="105" customWidth="1"/>
    <col min="9740" max="9740" width="1.42578125" style="105" customWidth="1"/>
    <col min="9741" max="9983" width="9.140625" style="105"/>
    <col min="9984" max="9984" width="1.85546875" style="105" customWidth="1"/>
    <col min="9985" max="9985" width="4" style="105" customWidth="1"/>
    <col min="9986" max="9986" width="3.42578125" style="105" customWidth="1"/>
    <col min="9987" max="9988" width="9.140625" style="105"/>
    <col min="9989" max="9989" width="12.42578125" style="105" customWidth="1"/>
    <col min="9990" max="9990" width="16.42578125" style="105" customWidth="1"/>
    <col min="9991" max="9991" width="12.28515625" style="105" customWidth="1"/>
    <col min="9992" max="9992" width="2.140625" style="105" customWidth="1"/>
    <col min="9993" max="9993" width="21" style="105" customWidth="1"/>
    <col min="9994" max="9994" width="15.7109375" style="105" customWidth="1"/>
    <col min="9995" max="9995" width="14.85546875" style="105" customWidth="1"/>
    <col min="9996" max="9996" width="1.42578125" style="105" customWidth="1"/>
    <col min="9997" max="10239" width="9.140625" style="105"/>
    <col min="10240" max="10240" width="1.85546875" style="105" customWidth="1"/>
    <col min="10241" max="10241" width="4" style="105" customWidth="1"/>
    <col min="10242" max="10242" width="3.42578125" style="105" customWidth="1"/>
    <col min="10243" max="10244" width="9.140625" style="105"/>
    <col min="10245" max="10245" width="12.42578125" style="105" customWidth="1"/>
    <col min="10246" max="10246" width="16.42578125" style="105" customWidth="1"/>
    <col min="10247" max="10247" width="12.28515625" style="105" customWidth="1"/>
    <col min="10248" max="10248" width="2.140625" style="105" customWidth="1"/>
    <col min="10249" max="10249" width="21" style="105" customWidth="1"/>
    <col min="10250" max="10250" width="15.7109375" style="105" customWidth="1"/>
    <col min="10251" max="10251" width="14.85546875" style="105" customWidth="1"/>
    <col min="10252" max="10252" width="1.42578125" style="105" customWidth="1"/>
    <col min="10253" max="10495" width="9.140625" style="105"/>
    <col min="10496" max="10496" width="1.85546875" style="105" customWidth="1"/>
    <col min="10497" max="10497" width="4" style="105" customWidth="1"/>
    <col min="10498" max="10498" width="3.42578125" style="105" customWidth="1"/>
    <col min="10499" max="10500" width="9.140625" style="105"/>
    <col min="10501" max="10501" width="12.42578125" style="105" customWidth="1"/>
    <col min="10502" max="10502" width="16.42578125" style="105" customWidth="1"/>
    <col min="10503" max="10503" width="12.28515625" style="105" customWidth="1"/>
    <col min="10504" max="10504" width="2.140625" style="105" customWidth="1"/>
    <col min="10505" max="10505" width="21" style="105" customWidth="1"/>
    <col min="10506" max="10506" width="15.7109375" style="105" customWidth="1"/>
    <col min="10507" max="10507" width="14.85546875" style="105" customWidth="1"/>
    <col min="10508" max="10508" width="1.42578125" style="105" customWidth="1"/>
    <col min="10509" max="10751" width="9.140625" style="105"/>
    <col min="10752" max="10752" width="1.85546875" style="105" customWidth="1"/>
    <col min="10753" max="10753" width="4" style="105" customWidth="1"/>
    <col min="10754" max="10754" width="3.42578125" style="105" customWidth="1"/>
    <col min="10755" max="10756" width="9.140625" style="105"/>
    <col min="10757" max="10757" width="12.42578125" style="105" customWidth="1"/>
    <col min="10758" max="10758" width="16.42578125" style="105" customWidth="1"/>
    <col min="10759" max="10759" width="12.28515625" style="105" customWidth="1"/>
    <col min="10760" max="10760" width="2.140625" style="105" customWidth="1"/>
    <col min="10761" max="10761" width="21" style="105" customWidth="1"/>
    <col min="10762" max="10762" width="15.7109375" style="105" customWidth="1"/>
    <col min="10763" max="10763" width="14.85546875" style="105" customWidth="1"/>
    <col min="10764" max="10764" width="1.42578125" style="105" customWidth="1"/>
    <col min="10765" max="11007" width="9.140625" style="105"/>
    <col min="11008" max="11008" width="1.85546875" style="105" customWidth="1"/>
    <col min="11009" max="11009" width="4" style="105" customWidth="1"/>
    <col min="11010" max="11010" width="3.42578125" style="105" customWidth="1"/>
    <col min="11011" max="11012" width="9.140625" style="105"/>
    <col min="11013" max="11013" width="12.42578125" style="105" customWidth="1"/>
    <col min="11014" max="11014" width="16.42578125" style="105" customWidth="1"/>
    <col min="11015" max="11015" width="12.28515625" style="105" customWidth="1"/>
    <col min="11016" max="11016" width="2.140625" style="105" customWidth="1"/>
    <col min="11017" max="11017" width="21" style="105" customWidth="1"/>
    <col min="11018" max="11018" width="15.7109375" style="105" customWidth="1"/>
    <col min="11019" max="11019" width="14.85546875" style="105" customWidth="1"/>
    <col min="11020" max="11020" width="1.42578125" style="105" customWidth="1"/>
    <col min="11021" max="11263" width="9.140625" style="105"/>
    <col min="11264" max="11264" width="1.85546875" style="105" customWidth="1"/>
    <col min="11265" max="11265" width="4" style="105" customWidth="1"/>
    <col min="11266" max="11266" width="3.42578125" style="105" customWidth="1"/>
    <col min="11267" max="11268" width="9.140625" style="105"/>
    <col min="11269" max="11269" width="12.42578125" style="105" customWidth="1"/>
    <col min="11270" max="11270" width="16.42578125" style="105" customWidth="1"/>
    <col min="11271" max="11271" width="12.28515625" style="105" customWidth="1"/>
    <col min="11272" max="11272" width="2.140625" style="105" customWidth="1"/>
    <col min="11273" max="11273" width="21" style="105" customWidth="1"/>
    <col min="11274" max="11274" width="15.7109375" style="105" customWidth="1"/>
    <col min="11275" max="11275" width="14.85546875" style="105" customWidth="1"/>
    <col min="11276" max="11276" width="1.42578125" style="105" customWidth="1"/>
    <col min="11277" max="11519" width="9.140625" style="105"/>
    <col min="11520" max="11520" width="1.85546875" style="105" customWidth="1"/>
    <col min="11521" max="11521" width="4" style="105" customWidth="1"/>
    <col min="11522" max="11522" width="3.42578125" style="105" customWidth="1"/>
    <col min="11523" max="11524" width="9.140625" style="105"/>
    <col min="11525" max="11525" width="12.42578125" style="105" customWidth="1"/>
    <col min="11526" max="11526" width="16.42578125" style="105" customWidth="1"/>
    <col min="11527" max="11527" width="12.28515625" style="105" customWidth="1"/>
    <col min="11528" max="11528" width="2.140625" style="105" customWidth="1"/>
    <col min="11529" max="11529" width="21" style="105" customWidth="1"/>
    <col min="11530" max="11530" width="15.7109375" style="105" customWidth="1"/>
    <col min="11531" max="11531" width="14.85546875" style="105" customWidth="1"/>
    <col min="11532" max="11532" width="1.42578125" style="105" customWidth="1"/>
    <col min="11533" max="11775" width="9.140625" style="105"/>
    <col min="11776" max="11776" width="1.85546875" style="105" customWidth="1"/>
    <col min="11777" max="11777" width="4" style="105" customWidth="1"/>
    <col min="11778" max="11778" width="3.42578125" style="105" customWidth="1"/>
    <col min="11779" max="11780" width="9.140625" style="105"/>
    <col min="11781" max="11781" width="12.42578125" style="105" customWidth="1"/>
    <col min="11782" max="11782" width="16.42578125" style="105" customWidth="1"/>
    <col min="11783" max="11783" width="12.28515625" style="105" customWidth="1"/>
    <col min="11784" max="11784" width="2.140625" style="105" customWidth="1"/>
    <col min="11785" max="11785" width="21" style="105" customWidth="1"/>
    <col min="11786" max="11786" width="15.7109375" style="105" customWidth="1"/>
    <col min="11787" max="11787" width="14.85546875" style="105" customWidth="1"/>
    <col min="11788" max="11788" width="1.42578125" style="105" customWidth="1"/>
    <col min="11789" max="12031" width="9.140625" style="105"/>
    <col min="12032" max="12032" width="1.85546875" style="105" customWidth="1"/>
    <col min="12033" max="12033" width="4" style="105" customWidth="1"/>
    <col min="12034" max="12034" width="3.42578125" style="105" customWidth="1"/>
    <col min="12035" max="12036" width="9.140625" style="105"/>
    <col min="12037" max="12037" width="12.42578125" style="105" customWidth="1"/>
    <col min="12038" max="12038" width="16.42578125" style="105" customWidth="1"/>
    <col min="12039" max="12039" width="12.28515625" style="105" customWidth="1"/>
    <col min="12040" max="12040" width="2.140625" style="105" customWidth="1"/>
    <col min="12041" max="12041" width="21" style="105" customWidth="1"/>
    <col min="12042" max="12042" width="15.7109375" style="105" customWidth="1"/>
    <col min="12043" max="12043" width="14.85546875" style="105" customWidth="1"/>
    <col min="12044" max="12044" width="1.42578125" style="105" customWidth="1"/>
    <col min="12045" max="12287" width="9.140625" style="105"/>
    <col min="12288" max="12288" width="1.85546875" style="105" customWidth="1"/>
    <col min="12289" max="12289" width="4" style="105" customWidth="1"/>
    <col min="12290" max="12290" width="3.42578125" style="105" customWidth="1"/>
    <col min="12291" max="12292" width="9.140625" style="105"/>
    <col min="12293" max="12293" width="12.42578125" style="105" customWidth="1"/>
    <col min="12294" max="12294" width="16.42578125" style="105" customWidth="1"/>
    <col min="12295" max="12295" width="12.28515625" style="105" customWidth="1"/>
    <col min="12296" max="12296" width="2.140625" style="105" customWidth="1"/>
    <col min="12297" max="12297" width="21" style="105" customWidth="1"/>
    <col min="12298" max="12298" width="15.7109375" style="105" customWidth="1"/>
    <col min="12299" max="12299" width="14.85546875" style="105" customWidth="1"/>
    <col min="12300" max="12300" width="1.42578125" style="105" customWidth="1"/>
    <col min="12301" max="12543" width="9.140625" style="105"/>
    <col min="12544" max="12544" width="1.85546875" style="105" customWidth="1"/>
    <col min="12545" max="12545" width="4" style="105" customWidth="1"/>
    <col min="12546" max="12546" width="3.42578125" style="105" customWidth="1"/>
    <col min="12547" max="12548" width="9.140625" style="105"/>
    <col min="12549" max="12549" width="12.42578125" style="105" customWidth="1"/>
    <col min="12550" max="12550" width="16.42578125" style="105" customWidth="1"/>
    <col min="12551" max="12551" width="12.28515625" style="105" customWidth="1"/>
    <col min="12552" max="12552" width="2.140625" style="105" customWidth="1"/>
    <col min="12553" max="12553" width="21" style="105" customWidth="1"/>
    <col min="12554" max="12554" width="15.7109375" style="105" customWidth="1"/>
    <col min="12555" max="12555" width="14.85546875" style="105" customWidth="1"/>
    <col min="12556" max="12556" width="1.42578125" style="105" customWidth="1"/>
    <col min="12557" max="12799" width="9.140625" style="105"/>
    <col min="12800" max="12800" width="1.85546875" style="105" customWidth="1"/>
    <col min="12801" max="12801" width="4" style="105" customWidth="1"/>
    <col min="12802" max="12802" width="3.42578125" style="105" customWidth="1"/>
    <col min="12803" max="12804" width="9.140625" style="105"/>
    <col min="12805" max="12805" width="12.42578125" style="105" customWidth="1"/>
    <col min="12806" max="12806" width="16.42578125" style="105" customWidth="1"/>
    <col min="12807" max="12807" width="12.28515625" style="105" customWidth="1"/>
    <col min="12808" max="12808" width="2.140625" style="105" customWidth="1"/>
    <col min="12809" max="12809" width="21" style="105" customWidth="1"/>
    <col min="12810" max="12810" width="15.7109375" style="105" customWidth="1"/>
    <col min="12811" max="12811" width="14.85546875" style="105" customWidth="1"/>
    <col min="12812" max="12812" width="1.42578125" style="105" customWidth="1"/>
    <col min="12813" max="13055" width="9.140625" style="105"/>
    <col min="13056" max="13056" width="1.85546875" style="105" customWidth="1"/>
    <col min="13057" max="13057" width="4" style="105" customWidth="1"/>
    <col min="13058" max="13058" width="3.42578125" style="105" customWidth="1"/>
    <col min="13059" max="13060" width="9.140625" style="105"/>
    <col min="13061" max="13061" width="12.42578125" style="105" customWidth="1"/>
    <col min="13062" max="13062" width="16.42578125" style="105" customWidth="1"/>
    <col min="13063" max="13063" width="12.28515625" style="105" customWidth="1"/>
    <col min="13064" max="13064" width="2.140625" style="105" customWidth="1"/>
    <col min="13065" max="13065" width="21" style="105" customWidth="1"/>
    <col min="13066" max="13066" width="15.7109375" style="105" customWidth="1"/>
    <col min="13067" max="13067" width="14.85546875" style="105" customWidth="1"/>
    <col min="13068" max="13068" width="1.42578125" style="105" customWidth="1"/>
    <col min="13069" max="13311" width="9.140625" style="105"/>
    <col min="13312" max="13312" width="1.85546875" style="105" customWidth="1"/>
    <col min="13313" max="13313" width="4" style="105" customWidth="1"/>
    <col min="13314" max="13314" width="3.42578125" style="105" customWidth="1"/>
    <col min="13315" max="13316" width="9.140625" style="105"/>
    <col min="13317" max="13317" width="12.42578125" style="105" customWidth="1"/>
    <col min="13318" max="13318" width="16.42578125" style="105" customWidth="1"/>
    <col min="13319" max="13319" width="12.28515625" style="105" customWidth="1"/>
    <col min="13320" max="13320" width="2.140625" style="105" customWidth="1"/>
    <col min="13321" max="13321" width="21" style="105" customWidth="1"/>
    <col min="13322" max="13322" width="15.7109375" style="105" customWidth="1"/>
    <col min="13323" max="13323" width="14.85546875" style="105" customWidth="1"/>
    <col min="13324" max="13324" width="1.42578125" style="105" customWidth="1"/>
    <col min="13325" max="13567" width="9.140625" style="105"/>
    <col min="13568" max="13568" width="1.85546875" style="105" customWidth="1"/>
    <col min="13569" max="13569" width="4" style="105" customWidth="1"/>
    <col min="13570" max="13570" width="3.42578125" style="105" customWidth="1"/>
    <col min="13571" max="13572" width="9.140625" style="105"/>
    <col min="13573" max="13573" width="12.42578125" style="105" customWidth="1"/>
    <col min="13574" max="13574" width="16.42578125" style="105" customWidth="1"/>
    <col min="13575" max="13575" width="12.28515625" style="105" customWidth="1"/>
    <col min="13576" max="13576" width="2.140625" style="105" customWidth="1"/>
    <col min="13577" max="13577" width="21" style="105" customWidth="1"/>
    <col min="13578" max="13578" width="15.7109375" style="105" customWidth="1"/>
    <col min="13579" max="13579" width="14.85546875" style="105" customWidth="1"/>
    <col min="13580" max="13580" width="1.42578125" style="105" customWidth="1"/>
    <col min="13581" max="13823" width="9.140625" style="105"/>
    <col min="13824" max="13824" width="1.85546875" style="105" customWidth="1"/>
    <col min="13825" max="13825" width="4" style="105" customWidth="1"/>
    <col min="13826" max="13826" width="3.42578125" style="105" customWidth="1"/>
    <col min="13827" max="13828" width="9.140625" style="105"/>
    <col min="13829" max="13829" width="12.42578125" style="105" customWidth="1"/>
    <col min="13830" max="13830" width="16.42578125" style="105" customWidth="1"/>
    <col min="13831" max="13831" width="12.28515625" style="105" customWidth="1"/>
    <col min="13832" max="13832" width="2.140625" style="105" customWidth="1"/>
    <col min="13833" max="13833" width="21" style="105" customWidth="1"/>
    <col min="13834" max="13834" width="15.7109375" style="105" customWidth="1"/>
    <col min="13835" max="13835" width="14.85546875" style="105" customWidth="1"/>
    <col min="13836" max="13836" width="1.42578125" style="105" customWidth="1"/>
    <col min="13837" max="14079" width="9.140625" style="105"/>
    <col min="14080" max="14080" width="1.85546875" style="105" customWidth="1"/>
    <col min="14081" max="14081" width="4" style="105" customWidth="1"/>
    <col min="14082" max="14082" width="3.42578125" style="105" customWidth="1"/>
    <col min="14083" max="14084" width="9.140625" style="105"/>
    <col min="14085" max="14085" width="12.42578125" style="105" customWidth="1"/>
    <col min="14086" max="14086" width="16.42578125" style="105" customWidth="1"/>
    <col min="14087" max="14087" width="12.28515625" style="105" customWidth="1"/>
    <col min="14088" max="14088" width="2.140625" style="105" customWidth="1"/>
    <col min="14089" max="14089" width="21" style="105" customWidth="1"/>
    <col min="14090" max="14090" width="15.7109375" style="105" customWidth="1"/>
    <col min="14091" max="14091" width="14.85546875" style="105" customWidth="1"/>
    <col min="14092" max="14092" width="1.42578125" style="105" customWidth="1"/>
    <col min="14093" max="14335" width="9.140625" style="105"/>
    <col min="14336" max="14336" width="1.85546875" style="105" customWidth="1"/>
    <col min="14337" max="14337" width="4" style="105" customWidth="1"/>
    <col min="14338" max="14338" width="3.42578125" style="105" customWidth="1"/>
    <col min="14339" max="14340" width="9.140625" style="105"/>
    <col min="14341" max="14341" width="12.42578125" style="105" customWidth="1"/>
    <col min="14342" max="14342" width="16.42578125" style="105" customWidth="1"/>
    <col min="14343" max="14343" width="12.28515625" style="105" customWidth="1"/>
    <col min="14344" max="14344" width="2.140625" style="105" customWidth="1"/>
    <col min="14345" max="14345" width="21" style="105" customWidth="1"/>
    <col min="14346" max="14346" width="15.7109375" style="105" customWidth="1"/>
    <col min="14347" max="14347" width="14.85546875" style="105" customWidth="1"/>
    <col min="14348" max="14348" width="1.42578125" style="105" customWidth="1"/>
    <col min="14349" max="14591" width="9.140625" style="105"/>
    <col min="14592" max="14592" width="1.85546875" style="105" customWidth="1"/>
    <col min="14593" max="14593" width="4" style="105" customWidth="1"/>
    <col min="14594" max="14594" width="3.42578125" style="105" customWidth="1"/>
    <col min="14595" max="14596" width="9.140625" style="105"/>
    <col min="14597" max="14597" width="12.42578125" style="105" customWidth="1"/>
    <col min="14598" max="14598" width="16.42578125" style="105" customWidth="1"/>
    <col min="14599" max="14599" width="12.28515625" style="105" customWidth="1"/>
    <col min="14600" max="14600" width="2.140625" style="105" customWidth="1"/>
    <col min="14601" max="14601" width="21" style="105" customWidth="1"/>
    <col min="14602" max="14602" width="15.7109375" style="105" customWidth="1"/>
    <col min="14603" max="14603" width="14.85546875" style="105" customWidth="1"/>
    <col min="14604" max="14604" width="1.42578125" style="105" customWidth="1"/>
    <col min="14605" max="14847" width="9.140625" style="105"/>
    <col min="14848" max="14848" width="1.85546875" style="105" customWidth="1"/>
    <col min="14849" max="14849" width="4" style="105" customWidth="1"/>
    <col min="14850" max="14850" width="3.42578125" style="105" customWidth="1"/>
    <col min="14851" max="14852" width="9.140625" style="105"/>
    <col min="14853" max="14853" width="12.42578125" style="105" customWidth="1"/>
    <col min="14854" max="14854" width="16.42578125" style="105" customWidth="1"/>
    <col min="14855" max="14855" width="12.28515625" style="105" customWidth="1"/>
    <col min="14856" max="14856" width="2.140625" style="105" customWidth="1"/>
    <col min="14857" max="14857" width="21" style="105" customWidth="1"/>
    <col min="14858" max="14858" width="15.7109375" style="105" customWidth="1"/>
    <col min="14859" max="14859" width="14.85546875" style="105" customWidth="1"/>
    <col min="14860" max="14860" width="1.42578125" style="105" customWidth="1"/>
    <col min="14861" max="15103" width="9.140625" style="105"/>
    <col min="15104" max="15104" width="1.85546875" style="105" customWidth="1"/>
    <col min="15105" max="15105" width="4" style="105" customWidth="1"/>
    <col min="15106" max="15106" width="3.42578125" style="105" customWidth="1"/>
    <col min="15107" max="15108" width="9.140625" style="105"/>
    <col min="15109" max="15109" width="12.42578125" style="105" customWidth="1"/>
    <col min="15110" max="15110" width="16.42578125" style="105" customWidth="1"/>
    <col min="15111" max="15111" width="12.28515625" style="105" customWidth="1"/>
    <col min="15112" max="15112" width="2.140625" style="105" customWidth="1"/>
    <col min="15113" max="15113" width="21" style="105" customWidth="1"/>
    <col min="15114" max="15114" width="15.7109375" style="105" customWidth="1"/>
    <col min="15115" max="15115" width="14.85546875" style="105" customWidth="1"/>
    <col min="15116" max="15116" width="1.42578125" style="105" customWidth="1"/>
    <col min="15117" max="15359" width="9.140625" style="105"/>
    <col min="15360" max="15360" width="1.85546875" style="105" customWidth="1"/>
    <col min="15361" max="15361" width="4" style="105" customWidth="1"/>
    <col min="15362" max="15362" width="3.42578125" style="105" customWidth="1"/>
    <col min="15363" max="15364" width="9.140625" style="105"/>
    <col min="15365" max="15365" width="12.42578125" style="105" customWidth="1"/>
    <col min="15366" max="15366" width="16.42578125" style="105" customWidth="1"/>
    <col min="15367" max="15367" width="12.28515625" style="105" customWidth="1"/>
    <col min="15368" max="15368" width="2.140625" style="105" customWidth="1"/>
    <col min="15369" max="15369" width="21" style="105" customWidth="1"/>
    <col min="15370" max="15370" width="15.7109375" style="105" customWidth="1"/>
    <col min="15371" max="15371" width="14.85546875" style="105" customWidth="1"/>
    <col min="15372" max="15372" width="1.42578125" style="105" customWidth="1"/>
    <col min="15373" max="15615" width="9.140625" style="105"/>
    <col min="15616" max="15616" width="1.85546875" style="105" customWidth="1"/>
    <col min="15617" max="15617" width="4" style="105" customWidth="1"/>
    <col min="15618" max="15618" width="3.42578125" style="105" customWidth="1"/>
    <col min="15619" max="15620" width="9.140625" style="105"/>
    <col min="15621" max="15621" width="12.42578125" style="105" customWidth="1"/>
    <col min="15622" max="15622" width="16.42578125" style="105" customWidth="1"/>
    <col min="15623" max="15623" width="12.28515625" style="105" customWidth="1"/>
    <col min="15624" max="15624" width="2.140625" style="105" customWidth="1"/>
    <col min="15625" max="15625" width="21" style="105" customWidth="1"/>
    <col min="15626" max="15626" width="15.7109375" style="105" customWidth="1"/>
    <col min="15627" max="15627" width="14.85546875" style="105" customWidth="1"/>
    <col min="15628" max="15628" width="1.42578125" style="105" customWidth="1"/>
    <col min="15629" max="15871" width="9.140625" style="105"/>
    <col min="15872" max="15872" width="1.85546875" style="105" customWidth="1"/>
    <col min="15873" max="15873" width="4" style="105" customWidth="1"/>
    <col min="15874" max="15874" width="3.42578125" style="105" customWidth="1"/>
    <col min="15875" max="15876" width="9.140625" style="105"/>
    <col min="15877" max="15877" width="12.42578125" style="105" customWidth="1"/>
    <col min="15878" max="15878" width="16.42578125" style="105" customWidth="1"/>
    <col min="15879" max="15879" width="12.28515625" style="105" customWidth="1"/>
    <col min="15880" max="15880" width="2.140625" style="105" customWidth="1"/>
    <col min="15881" max="15881" width="21" style="105" customWidth="1"/>
    <col min="15882" max="15882" width="15.7109375" style="105" customWidth="1"/>
    <col min="15883" max="15883" width="14.85546875" style="105" customWidth="1"/>
    <col min="15884" max="15884" width="1.42578125" style="105" customWidth="1"/>
    <col min="15885" max="16127" width="9.140625" style="105"/>
    <col min="16128" max="16128" width="1.85546875" style="105" customWidth="1"/>
    <col min="16129" max="16129" width="4" style="105" customWidth="1"/>
    <col min="16130" max="16130" width="3.42578125" style="105" customWidth="1"/>
    <col min="16131" max="16132" width="9.140625" style="105"/>
    <col min="16133" max="16133" width="12.42578125" style="105" customWidth="1"/>
    <col min="16134" max="16134" width="16.42578125" style="105" customWidth="1"/>
    <col min="16135" max="16135" width="12.28515625" style="105" customWidth="1"/>
    <col min="16136" max="16136" width="2.140625" style="105" customWidth="1"/>
    <col min="16137" max="16137" width="21" style="105" customWidth="1"/>
    <col min="16138" max="16138" width="15.7109375" style="105" customWidth="1"/>
    <col min="16139" max="16139" width="14.85546875" style="105" customWidth="1"/>
    <col min="16140" max="16140" width="1.42578125" style="105" customWidth="1"/>
    <col min="16141" max="16384" width="9.140625" style="105"/>
  </cols>
  <sheetData>
    <row r="1" spans="2:12" ht="17.100000000000001" customHeight="1">
      <c r="B1" s="755"/>
      <c r="C1" s="755"/>
      <c r="D1" s="755"/>
      <c r="E1" s="755"/>
      <c r="F1" s="755"/>
      <c r="G1" s="755"/>
      <c r="H1" s="755"/>
      <c r="I1" s="755"/>
      <c r="J1" s="755"/>
      <c r="K1" s="755"/>
      <c r="L1" s="755"/>
    </row>
    <row r="2" spans="2:12" ht="21.95" customHeight="1">
      <c r="B2" s="1385" t="s">
        <v>616</v>
      </c>
      <c r="C2" s="1385"/>
      <c r="D2" s="1385"/>
      <c r="E2" s="1385"/>
      <c r="F2" s="1385"/>
      <c r="G2" s="1385"/>
      <c r="H2" s="1385"/>
      <c r="I2" s="1385"/>
      <c r="J2" s="1385"/>
      <c r="K2" s="1386"/>
      <c r="L2" s="1386"/>
    </row>
    <row r="3" spans="2:12" s="106" customFormat="1" ht="21.95" customHeight="1">
      <c r="B3" s="1385" t="s">
        <v>660</v>
      </c>
      <c r="C3" s="1385"/>
      <c r="D3" s="1385"/>
      <c r="E3" s="1385"/>
      <c r="F3" s="1385"/>
      <c r="G3" s="1385"/>
      <c r="H3" s="1385"/>
      <c r="I3" s="1385"/>
      <c r="J3" s="1385"/>
      <c r="K3" s="1386"/>
      <c r="L3" s="1386"/>
    </row>
    <row r="4" spans="2:12" s="106" customFormat="1" ht="21.95" customHeight="1">
      <c r="B4" s="1385" t="s">
        <v>641</v>
      </c>
      <c r="C4" s="1385"/>
      <c r="D4" s="1385"/>
      <c r="E4" s="1385"/>
      <c r="F4" s="1385"/>
      <c r="G4" s="1385"/>
      <c r="H4" s="1385"/>
      <c r="I4" s="1385"/>
      <c r="J4" s="1385"/>
      <c r="K4" s="1386"/>
      <c r="L4" s="1386"/>
    </row>
    <row r="5" spans="2:12" s="106" customFormat="1" ht="21.95" customHeight="1" thickBot="1">
      <c r="B5" s="296"/>
      <c r="C5" s="296"/>
      <c r="D5" s="296"/>
      <c r="E5" s="296"/>
      <c r="F5" s="296"/>
      <c r="G5" s="296"/>
      <c r="H5" s="296"/>
      <c r="I5" s="296"/>
      <c r="J5" s="296"/>
      <c r="K5" s="296"/>
      <c r="L5" s="296"/>
    </row>
    <row r="6" spans="2:12" ht="5.0999999999999996" customHeight="1" thickTop="1">
      <c r="B6" s="297"/>
      <c r="C6" s="297"/>
      <c r="D6" s="297"/>
      <c r="E6" s="297"/>
      <c r="F6" s="297"/>
      <c r="G6" s="297"/>
      <c r="H6" s="297"/>
      <c r="I6" s="297"/>
      <c r="J6" s="297"/>
      <c r="K6" s="297"/>
      <c r="L6" s="297"/>
    </row>
    <row r="7" spans="2:12" ht="17.100000000000001" customHeight="1">
      <c r="B7" s="1090"/>
      <c r="C7" s="1090"/>
      <c r="D7" s="1090"/>
      <c r="E7" s="1090"/>
      <c r="F7" s="1090"/>
      <c r="G7" s="1090"/>
      <c r="H7" s="297"/>
      <c r="I7" s="297"/>
      <c r="J7" s="297"/>
      <c r="K7" s="297"/>
      <c r="L7" s="297"/>
    </row>
    <row r="8" spans="2:12" ht="17.100000000000001" customHeight="1">
      <c r="B8" s="1406" t="s">
        <v>610</v>
      </c>
      <c r="C8" s="1407"/>
      <c r="D8" s="1407"/>
      <c r="E8" s="1407"/>
      <c r="F8" s="1407"/>
      <c r="G8" s="1408"/>
      <c r="H8" s="1409" t="s">
        <v>333</v>
      </c>
      <c r="I8" s="1410"/>
      <c r="J8" s="1410"/>
      <c r="K8" s="1410"/>
      <c r="L8" s="1411"/>
    </row>
    <row r="9" spans="2:12" ht="17.25" customHeight="1">
      <c r="B9" s="1389" t="s">
        <v>642</v>
      </c>
      <c r="C9" s="1390"/>
      <c r="D9" s="1390"/>
      <c r="E9" s="1390"/>
      <c r="F9" s="1390"/>
      <c r="G9" s="1391"/>
      <c r="H9" s="1412"/>
      <c r="I9" s="1413"/>
      <c r="J9" s="1413"/>
      <c r="K9" s="1413"/>
      <c r="L9" s="1414"/>
    </row>
    <row r="10" spans="2:12" ht="35.1" customHeight="1">
      <c r="B10" s="756"/>
      <c r="C10" s="757"/>
      <c r="D10" s="757"/>
      <c r="E10" s="757"/>
      <c r="F10" s="757"/>
      <c r="G10" s="758"/>
      <c r="H10" s="1415"/>
      <c r="I10" s="1416"/>
      <c r="J10" s="1416"/>
      <c r="K10" s="1416"/>
      <c r="L10" s="1417"/>
    </row>
    <row r="11" spans="2:12" ht="16.5">
      <c r="B11" s="1392" t="s">
        <v>303</v>
      </c>
      <c r="C11" s="1393"/>
      <c r="D11" s="1393"/>
      <c r="E11" s="1393"/>
      <c r="F11" s="1393"/>
      <c r="G11" s="1394"/>
      <c r="H11" s="759"/>
      <c r="I11" s="760"/>
      <c r="J11" s="760"/>
      <c r="K11" s="760"/>
      <c r="L11" s="761"/>
    </row>
    <row r="12" spans="2:12" ht="16.5" customHeight="1">
      <c r="B12" s="1389" t="str">
        <f>UNDANGAN!D16</f>
        <v>Konsultan Individual Team Leader</v>
      </c>
      <c r="C12" s="1390"/>
      <c r="D12" s="1390"/>
      <c r="E12" s="1390"/>
      <c r="F12" s="1390"/>
      <c r="G12" s="1391"/>
      <c r="H12" s="759" t="s">
        <v>125</v>
      </c>
      <c r="I12" s="762" t="s">
        <v>0</v>
      </c>
      <c r="J12" s="763" t="str">
        <f>jadwal!F15</f>
        <v>03.01/BUKA-TWR/PBJ/KI-PRC/TL/PPK/PPS-RIAU/IV/2025</v>
      </c>
      <c r="K12" s="760"/>
      <c r="L12" s="761"/>
    </row>
    <row r="13" spans="2:12" ht="17.100000000000001" customHeight="1">
      <c r="B13" s="1389"/>
      <c r="C13" s="1390"/>
      <c r="D13" s="1390"/>
      <c r="E13" s="1390"/>
      <c r="F13" s="1390"/>
      <c r="G13" s="1391"/>
      <c r="H13" s="759" t="s">
        <v>106</v>
      </c>
      <c r="I13" s="762" t="s">
        <v>0</v>
      </c>
      <c r="J13" s="764" t="str">
        <f>jadwal!H15</f>
        <v xml:space="preserve"> 10 April 2025</v>
      </c>
      <c r="K13" s="764"/>
      <c r="L13" s="761"/>
    </row>
    <row r="14" spans="2:12" ht="17.100000000000001" customHeight="1">
      <c r="B14" s="1395"/>
      <c r="C14" s="1396"/>
      <c r="D14" s="1396"/>
      <c r="E14" s="1396"/>
      <c r="F14" s="1396"/>
      <c r="G14" s="1397"/>
      <c r="H14" s="759" t="s">
        <v>16</v>
      </c>
      <c r="I14" s="762" t="s">
        <v>0</v>
      </c>
      <c r="J14" s="765">
        <f>'1. Lam Pemb twr'!E11</f>
        <v>47700000</v>
      </c>
      <c r="K14" s="766"/>
      <c r="L14" s="761"/>
    </row>
    <row r="15" spans="2:12" ht="17.100000000000001" customHeight="1">
      <c r="B15" s="1398" t="s">
        <v>305</v>
      </c>
      <c r="C15" s="1399"/>
      <c r="D15" s="1399"/>
      <c r="E15" s="1399"/>
      <c r="F15" s="1399"/>
      <c r="G15" s="1400"/>
      <c r="H15" s="759" t="s">
        <v>126</v>
      </c>
      <c r="I15" s="762" t="s">
        <v>0</v>
      </c>
      <c r="J15" s="760" t="s">
        <v>306</v>
      </c>
      <c r="K15" s="767"/>
      <c r="L15" s="761"/>
    </row>
    <row r="16" spans="2:12" ht="17.100000000000001" customHeight="1">
      <c r="B16" s="1401" t="s">
        <v>364</v>
      </c>
      <c r="C16" s="1402"/>
      <c r="D16" s="1402"/>
      <c r="E16" s="1402"/>
      <c r="F16" s="1402"/>
      <c r="G16" s="1403"/>
      <c r="H16" s="760"/>
      <c r="I16" s="768"/>
      <c r="J16" s="760"/>
      <c r="K16" s="760"/>
      <c r="L16" s="761"/>
    </row>
    <row r="17" spans="2:15" ht="15.75" customHeight="1">
      <c r="B17" s="769"/>
      <c r="C17" s="770"/>
      <c r="D17" s="770"/>
      <c r="E17" s="770"/>
      <c r="F17" s="770"/>
      <c r="G17" s="771"/>
      <c r="H17" s="772"/>
      <c r="I17" s="773"/>
      <c r="J17" s="773"/>
      <c r="K17" s="773"/>
      <c r="L17" s="774"/>
    </row>
    <row r="18" spans="2:15" ht="15.75" customHeight="1">
      <c r="B18" s="775"/>
      <c r="C18" s="775"/>
      <c r="D18" s="775"/>
      <c r="E18" s="775"/>
      <c r="F18" s="775"/>
      <c r="G18" s="775"/>
      <c r="H18" s="776"/>
      <c r="I18" s="776"/>
      <c r="J18" s="776"/>
      <c r="K18" s="776"/>
      <c r="L18" s="776"/>
    </row>
    <row r="19" spans="2:15" ht="15.75" customHeight="1">
      <c r="B19" s="1387" t="s">
        <v>689</v>
      </c>
      <c r="C19" s="1387"/>
      <c r="D19" s="1387"/>
      <c r="E19" s="1387"/>
      <c r="F19" s="1387"/>
      <c r="G19" s="1387"/>
      <c r="H19" s="1387"/>
      <c r="I19" s="1387"/>
      <c r="J19" s="1387"/>
      <c r="K19" s="1387"/>
      <c r="L19" s="1387"/>
    </row>
    <row r="20" spans="2:15" ht="17.100000000000001" customHeight="1">
      <c r="B20" s="1388"/>
      <c r="C20" s="1388"/>
      <c r="D20" s="1388"/>
      <c r="E20" s="1388"/>
      <c r="F20" s="1388"/>
      <c r="G20" s="1388"/>
      <c r="H20" s="1388"/>
      <c r="I20" s="1388"/>
      <c r="J20" s="1388"/>
      <c r="K20" s="1388"/>
      <c r="L20" s="1388"/>
    </row>
    <row r="21" spans="2:15" ht="17.100000000000001" customHeight="1">
      <c r="B21" s="1388"/>
      <c r="C21" s="1388"/>
      <c r="D21" s="1388"/>
      <c r="E21" s="1388"/>
      <c r="F21" s="1388"/>
      <c r="G21" s="1388"/>
      <c r="H21" s="1388"/>
      <c r="I21" s="1388"/>
      <c r="J21" s="1388"/>
      <c r="K21" s="1388"/>
      <c r="L21" s="1388"/>
    </row>
    <row r="22" spans="2:15" ht="17.100000000000001" customHeight="1">
      <c r="B22" s="1388"/>
      <c r="C22" s="1388"/>
      <c r="D22" s="1388"/>
      <c r="E22" s="1388"/>
      <c r="F22" s="1388"/>
      <c r="G22" s="1388"/>
      <c r="H22" s="1388"/>
      <c r="I22" s="1388"/>
      <c r="J22" s="1388"/>
      <c r="K22" s="1388"/>
      <c r="L22" s="1388"/>
    </row>
    <row r="23" spans="2:15" ht="17.100000000000001" customHeight="1">
      <c r="B23" s="1388"/>
      <c r="C23" s="1388"/>
      <c r="D23" s="1388"/>
      <c r="E23" s="1388"/>
      <c r="F23" s="1388"/>
      <c r="G23" s="1388"/>
      <c r="H23" s="1388"/>
      <c r="I23" s="1388"/>
      <c r="J23" s="1388"/>
      <c r="K23" s="1388"/>
      <c r="L23" s="1388"/>
    </row>
    <row r="24" spans="2:15" ht="17.100000000000001" customHeight="1">
      <c r="B24" s="1388"/>
      <c r="C24" s="1388"/>
      <c r="D24" s="1388"/>
      <c r="E24" s="1388"/>
      <c r="F24" s="1388"/>
      <c r="G24" s="1388"/>
      <c r="H24" s="1388"/>
      <c r="I24" s="1388"/>
      <c r="J24" s="1388"/>
      <c r="K24" s="1388"/>
      <c r="L24" s="1388"/>
    </row>
    <row r="25" spans="2:15" ht="17.100000000000001" customHeight="1">
      <c r="B25" s="1388"/>
      <c r="C25" s="1388"/>
      <c r="D25" s="1388"/>
      <c r="E25" s="1388"/>
      <c r="F25" s="1388"/>
      <c r="G25" s="1388"/>
      <c r="H25" s="1388"/>
      <c r="I25" s="1388"/>
      <c r="J25" s="1388"/>
      <c r="K25" s="1388"/>
      <c r="L25" s="1388"/>
    </row>
    <row r="26" spans="2:15" ht="17.100000000000001" customHeight="1">
      <c r="B26" s="802"/>
      <c r="C26" s="802"/>
      <c r="D26" s="802"/>
      <c r="E26" s="802"/>
      <c r="F26" s="802"/>
      <c r="G26" s="802"/>
      <c r="H26" s="802"/>
      <c r="I26" s="802"/>
      <c r="J26" s="802"/>
      <c r="K26" s="802"/>
      <c r="L26" s="802"/>
    </row>
    <row r="27" spans="2:15" ht="15.75" customHeight="1">
      <c r="B27" s="789" t="s">
        <v>12</v>
      </c>
      <c r="C27" s="790" t="s">
        <v>165</v>
      </c>
      <c r="D27" s="791" t="s">
        <v>643</v>
      </c>
      <c r="E27" s="802"/>
      <c r="F27" s="802"/>
      <c r="G27" s="802"/>
      <c r="H27" s="802"/>
      <c r="I27" s="802"/>
      <c r="J27" s="802"/>
      <c r="K27" s="791"/>
      <c r="L27" s="791" t="s">
        <v>475</v>
      </c>
    </row>
    <row r="28" spans="2:15" ht="18" customHeight="1">
      <c r="B28" s="792"/>
      <c r="C28" s="793" t="s">
        <v>113</v>
      </c>
      <c r="D28" s="794" t="s">
        <v>334</v>
      </c>
      <c r="E28" s="794"/>
      <c r="F28" s="794"/>
      <c r="G28" s="794"/>
      <c r="H28" s="794"/>
      <c r="I28" s="794"/>
      <c r="J28" s="794"/>
      <c r="K28" s="791"/>
      <c r="L28" s="791" t="s">
        <v>475</v>
      </c>
    </row>
    <row r="29" spans="2:15" ht="18" customHeight="1">
      <c r="B29" s="792"/>
      <c r="C29" s="776"/>
      <c r="D29" s="795"/>
      <c r="E29" s="776"/>
      <c r="F29" s="776"/>
      <c r="G29" s="776"/>
      <c r="H29" s="776"/>
      <c r="I29" s="776"/>
      <c r="J29" s="794"/>
      <c r="K29" s="791"/>
      <c r="L29" s="791"/>
      <c r="M29" s="107"/>
      <c r="N29" s="108"/>
      <c r="O29" s="108"/>
    </row>
    <row r="30" spans="2:15" ht="15.75" customHeight="1">
      <c r="B30" s="792" t="s">
        <v>1</v>
      </c>
      <c r="C30" s="796" t="s">
        <v>555</v>
      </c>
      <c r="D30" s="797"/>
      <c r="E30" s="797"/>
      <c r="F30" s="797"/>
      <c r="G30" s="797"/>
      <c r="H30" s="797"/>
      <c r="I30" s="797"/>
      <c r="J30" s="794"/>
      <c r="K30" s="794"/>
      <c r="L30" s="794"/>
      <c r="M30" s="107"/>
      <c r="N30" s="108"/>
      <c r="O30" s="108"/>
    </row>
    <row r="31" spans="2:15" ht="18" customHeight="1">
      <c r="B31" s="792"/>
      <c r="C31" s="796" t="s">
        <v>165</v>
      </c>
      <c r="D31" s="794" t="s">
        <v>335</v>
      </c>
      <c r="E31" s="797"/>
      <c r="F31" s="797"/>
      <c r="G31" s="776"/>
      <c r="H31" s="797"/>
      <c r="I31" s="797"/>
      <c r="J31" s="794"/>
      <c r="K31" s="791"/>
      <c r="L31" s="791" t="s">
        <v>475</v>
      </c>
      <c r="M31" s="107"/>
      <c r="N31" s="108"/>
      <c r="O31" s="108"/>
    </row>
    <row r="32" spans="2:15" ht="18" customHeight="1">
      <c r="B32" s="792"/>
      <c r="C32" s="796" t="s">
        <v>113</v>
      </c>
      <c r="D32" s="794" t="s">
        <v>336</v>
      </c>
      <c r="E32" s="797"/>
      <c r="F32" s="797"/>
      <c r="G32" s="797"/>
      <c r="H32" s="797"/>
      <c r="I32" s="797"/>
      <c r="J32" s="794"/>
      <c r="K32" s="791"/>
      <c r="L32" s="791" t="s">
        <v>476</v>
      </c>
      <c r="M32" s="107"/>
      <c r="N32" s="108"/>
      <c r="O32" s="108"/>
    </row>
    <row r="33" spans="2:16" ht="18" customHeight="1">
      <c r="B33" s="792"/>
      <c r="C33" s="796"/>
      <c r="D33" s="794"/>
      <c r="E33" s="797"/>
      <c r="F33" s="797"/>
      <c r="G33" s="797"/>
      <c r="H33" s="797"/>
      <c r="I33" s="797"/>
      <c r="J33" s="794"/>
      <c r="K33" s="791"/>
      <c r="L33" s="797"/>
      <c r="M33" s="107"/>
      <c r="N33" s="108"/>
      <c r="O33" s="108"/>
    </row>
    <row r="34" spans="2:16" ht="15.75" customHeight="1">
      <c r="B34" s="798" t="s">
        <v>47</v>
      </c>
      <c r="C34" s="777" t="s">
        <v>337</v>
      </c>
      <c r="D34" s="777"/>
      <c r="E34" s="777"/>
      <c r="F34" s="777"/>
      <c r="G34" s="777"/>
      <c r="H34" s="777"/>
      <c r="I34" s="777"/>
      <c r="J34" s="777"/>
      <c r="K34" s="777"/>
      <c r="L34" s="777"/>
      <c r="M34" s="107"/>
      <c r="N34" s="108"/>
      <c r="O34" s="108"/>
    </row>
    <row r="35" spans="2:16" ht="18" customHeight="1">
      <c r="B35" s="777"/>
      <c r="C35" s="777"/>
      <c r="D35" s="777"/>
      <c r="E35" s="777"/>
      <c r="F35" s="777"/>
      <c r="G35" s="777"/>
      <c r="H35" s="777"/>
      <c r="I35" s="777"/>
      <c r="J35" s="777"/>
      <c r="K35" s="777"/>
      <c r="L35" s="777"/>
      <c r="M35" s="107"/>
      <c r="N35" s="107"/>
      <c r="O35" s="107"/>
    </row>
    <row r="36" spans="2:16" ht="15.75" customHeight="1">
      <c r="B36" s="1418" t="s">
        <v>338</v>
      </c>
      <c r="C36" s="1418"/>
      <c r="D36" s="1418"/>
      <c r="E36" s="1418"/>
      <c r="F36" s="1418"/>
      <c r="G36" s="1418"/>
      <c r="H36" s="1418"/>
      <c r="I36" s="1418"/>
      <c r="J36" s="1418"/>
      <c r="K36" s="1418"/>
      <c r="L36" s="1418"/>
    </row>
    <row r="37" spans="2:16" ht="18" customHeight="1">
      <c r="B37" s="800"/>
      <c r="C37" s="800"/>
      <c r="D37" s="800"/>
      <c r="E37" s="800"/>
      <c r="F37" s="800"/>
      <c r="G37" s="800"/>
      <c r="H37" s="800"/>
      <c r="I37" s="800"/>
      <c r="J37" s="800"/>
      <c r="K37" s="800"/>
      <c r="L37" s="800"/>
    </row>
    <row r="38" spans="2:16" ht="15.75" customHeight="1">
      <c r="B38" s="778"/>
      <c r="C38" s="776"/>
      <c r="D38" s="779"/>
      <c r="E38" s="776"/>
      <c r="F38" s="780"/>
      <c r="G38" s="780"/>
      <c r="H38" s="780"/>
      <c r="I38" s="780"/>
      <c r="J38" s="780"/>
      <c r="K38" s="780"/>
      <c r="L38" s="780"/>
    </row>
    <row r="39" spans="2:16" ht="15.75" customHeight="1">
      <c r="B39" s="781"/>
      <c r="C39" s="776"/>
      <c r="D39" s="776"/>
      <c r="E39" s="776"/>
      <c r="F39" s="754"/>
      <c r="G39" s="754"/>
      <c r="H39" s="776"/>
      <c r="I39" s="754"/>
      <c r="J39" s="1419" t="str">
        <f>UNDANGAN!E35</f>
        <v>Pejabat Pengadaan Barang/Jasa Pemerintah
Pada Satuan Kerja Pelaksanaan Prasarana Strategis</v>
      </c>
      <c r="K39" s="1419"/>
      <c r="L39" s="782"/>
    </row>
    <row r="40" spans="2:16" ht="15.75" customHeight="1">
      <c r="B40" s="781"/>
      <c r="C40" s="776"/>
      <c r="D40" s="776"/>
      <c r="E40" s="776"/>
      <c r="F40" s="776"/>
      <c r="G40" s="783"/>
      <c r="H40" s="784"/>
      <c r="I40" s="783"/>
      <c r="J40" s="1419"/>
      <c r="K40" s="1419"/>
      <c r="L40" s="754"/>
      <c r="M40"/>
      <c r="N40"/>
      <c r="O40"/>
      <c r="P40"/>
    </row>
    <row r="41" spans="2:16" ht="28.35" customHeight="1">
      <c r="B41" s="776"/>
      <c r="C41" s="776"/>
      <c r="D41" s="776"/>
      <c r="E41" s="776"/>
      <c r="F41" s="776"/>
      <c r="G41" s="783"/>
      <c r="H41" s="784"/>
      <c r="I41" s="783"/>
      <c r="J41" s="1419"/>
      <c r="K41" s="1419"/>
      <c r="L41" s="754"/>
    </row>
    <row r="42" spans="2:16" ht="15.75" customHeight="1">
      <c r="B42" s="776"/>
      <c r="C42" s="776"/>
      <c r="D42" s="776"/>
      <c r="E42" s="776"/>
      <c r="F42" s="776"/>
      <c r="G42" s="783"/>
      <c r="H42" s="784"/>
      <c r="I42" s="783"/>
      <c r="J42" s="754"/>
      <c r="K42" s="754"/>
      <c r="L42" s="754"/>
    </row>
    <row r="43" spans="2:16" ht="15.75" customHeight="1">
      <c r="B43" s="776"/>
      <c r="C43" s="776"/>
      <c r="D43" s="776"/>
      <c r="E43" s="776"/>
      <c r="F43" s="776"/>
      <c r="G43" s="783"/>
      <c r="H43" s="785"/>
      <c r="I43" s="783"/>
      <c r="J43" s="754"/>
      <c r="K43" s="754"/>
      <c r="L43" s="754"/>
    </row>
    <row r="44" spans="2:16" ht="15.75" customHeight="1">
      <c r="B44" s="776"/>
      <c r="C44" s="776"/>
      <c r="D44" s="776"/>
      <c r="E44" s="776"/>
      <c r="F44" s="776"/>
      <c r="G44" s="783"/>
      <c r="H44" s="785"/>
      <c r="I44" s="783"/>
      <c r="J44" s="754"/>
      <c r="K44" s="754"/>
      <c r="L44" s="754"/>
    </row>
    <row r="45" spans="2:16" ht="15.75" customHeight="1">
      <c r="B45" s="781"/>
      <c r="C45" s="786"/>
      <c r="D45" s="776"/>
      <c r="E45" s="776"/>
      <c r="F45" s="776"/>
      <c r="G45" s="783"/>
      <c r="H45" s="784"/>
      <c r="I45" s="783"/>
      <c r="J45" s="754"/>
      <c r="K45" s="754"/>
      <c r="L45" s="754"/>
    </row>
    <row r="46" spans="2:16" ht="15.75" customHeight="1">
      <c r="B46" s="776"/>
      <c r="C46" s="776"/>
      <c r="D46" s="786"/>
      <c r="E46" s="776"/>
      <c r="F46" s="776"/>
      <c r="G46" s="783"/>
      <c r="H46" s="784"/>
      <c r="I46" s="783"/>
      <c r="J46" s="1404" t="str">
        <f>UNDANGAN!E38</f>
        <v>KASDIONO, ST</v>
      </c>
      <c r="K46" s="1404"/>
      <c r="L46" s="787"/>
    </row>
    <row r="47" spans="2:16" ht="15.75" customHeight="1">
      <c r="B47" s="776"/>
      <c r="C47" s="776"/>
      <c r="D47" s="776"/>
      <c r="E47" s="786"/>
      <c r="F47" s="776"/>
      <c r="G47" s="783"/>
      <c r="H47" s="784"/>
      <c r="I47" s="783"/>
      <c r="J47" s="1405" t="str">
        <f>UNDANGAN!E39</f>
        <v>NIP. 19720101 200701 1 008</v>
      </c>
      <c r="K47" s="1405"/>
      <c r="L47" s="754"/>
    </row>
    <row r="48" spans="2:16" ht="15.75" customHeight="1">
      <c r="B48" s="776"/>
      <c r="C48" s="776"/>
      <c r="D48" s="776"/>
      <c r="E48" s="776"/>
      <c r="F48" s="776"/>
      <c r="G48" s="776"/>
      <c r="H48" s="776"/>
      <c r="I48" s="776"/>
      <c r="J48" s="776"/>
      <c r="K48" s="776"/>
      <c r="L48" s="776"/>
    </row>
    <row r="49" spans="2:12" ht="15.75" customHeight="1">
      <c r="B49" s="788"/>
      <c r="C49" s="788"/>
      <c r="D49" s="788"/>
      <c r="E49" s="788"/>
      <c r="F49" s="788"/>
      <c r="G49" s="788"/>
      <c r="H49" s="788"/>
      <c r="I49" s="788"/>
      <c r="J49" s="788"/>
      <c r="K49" s="788"/>
      <c r="L49" s="788"/>
    </row>
  </sheetData>
  <mergeCells count="15">
    <mergeCell ref="J46:K46"/>
    <mergeCell ref="J47:K47"/>
    <mergeCell ref="B8:G8"/>
    <mergeCell ref="H8:L10"/>
    <mergeCell ref="B36:L36"/>
    <mergeCell ref="J39:K41"/>
    <mergeCell ref="B2:L2"/>
    <mergeCell ref="B3:L3"/>
    <mergeCell ref="B19:L25"/>
    <mergeCell ref="B9:G9"/>
    <mergeCell ref="B11:G11"/>
    <mergeCell ref="B12:G14"/>
    <mergeCell ref="B15:G15"/>
    <mergeCell ref="B16:G16"/>
    <mergeCell ref="B4:L4"/>
  </mergeCells>
  <printOptions horizontalCentered="1"/>
  <pageMargins left="0" right="0" top="0.5" bottom="0.5" header="0.25" footer="0.25"/>
  <pageSetup paperSize="9" scale="67"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M39"/>
  <sheetViews>
    <sheetView view="pageBreakPreview" topLeftCell="A4" zoomScaleSheetLayoutView="100" workbookViewId="0">
      <selection activeCell="E11" sqref="E11"/>
    </sheetView>
  </sheetViews>
  <sheetFormatPr defaultColWidth="9.140625" defaultRowHeight="12.75"/>
  <cols>
    <col min="1" max="1" width="1.7109375" style="89" customWidth="1"/>
    <col min="2" max="2" width="4.7109375" style="89" customWidth="1"/>
    <col min="3" max="3" width="20.7109375" style="89" customWidth="1"/>
    <col min="4" max="4" width="1.7109375" style="89" bestFit="1" customWidth="1"/>
    <col min="5" max="5" width="21.7109375" style="89" customWidth="1"/>
    <col min="6" max="6" width="23.42578125" style="89" customWidth="1"/>
    <col min="7" max="7" width="1.7109375" style="89" customWidth="1"/>
    <col min="8" max="9" width="21.7109375" style="89" customWidth="1"/>
    <col min="10" max="10" width="35.7109375" style="89" customWidth="1"/>
    <col min="11" max="11" width="0.85546875" style="89" customWidth="1"/>
    <col min="12" max="12" width="14.7109375" style="89" bestFit="1" customWidth="1"/>
    <col min="13" max="16384" width="9.140625" style="89"/>
  </cols>
  <sheetData>
    <row r="1" spans="2:10" ht="17.25">
      <c r="B1" s="301"/>
      <c r="C1" s="301"/>
      <c r="D1" s="301"/>
      <c r="E1" s="301"/>
      <c r="F1" s="301"/>
      <c r="G1" s="301"/>
      <c r="H1" s="301"/>
      <c r="I1" s="301"/>
      <c r="J1" s="301"/>
    </row>
    <row r="2" spans="2:10" ht="17.100000000000001" customHeight="1">
      <c r="B2" s="937"/>
      <c r="C2" s="937"/>
      <c r="D2" s="937"/>
      <c r="E2" s="937"/>
      <c r="F2" s="937" t="s">
        <v>126</v>
      </c>
      <c r="G2" s="1091" t="s">
        <v>0</v>
      </c>
      <c r="H2" s="1092" t="s">
        <v>340</v>
      </c>
      <c r="I2" s="1092"/>
      <c r="J2" s="937"/>
    </row>
    <row r="3" spans="2:10" ht="17.100000000000001" customHeight="1">
      <c r="B3" s="937"/>
      <c r="C3" s="937"/>
      <c r="D3" s="937"/>
      <c r="E3" s="937"/>
      <c r="F3" s="937" t="s">
        <v>125</v>
      </c>
      <c r="G3" s="1091" t="s">
        <v>0</v>
      </c>
      <c r="H3" s="906" t="str">
        <f>jadwal!F15</f>
        <v>03.01/BUKA-TWR/PBJ/KI-PRC/TL/PPK/PPS-RIAU/IV/2025</v>
      </c>
      <c r="I3" s="906"/>
      <c r="J3" s="937"/>
    </row>
    <row r="4" spans="2:10" ht="17.100000000000001" customHeight="1">
      <c r="B4" s="937"/>
      <c r="C4" s="937"/>
      <c r="D4" s="937"/>
      <c r="E4" s="937"/>
      <c r="F4" s="937" t="s">
        <v>106</v>
      </c>
      <c r="G4" s="1091" t="s">
        <v>0</v>
      </c>
      <c r="H4" s="1093" t="str">
        <f>jadwal!H15</f>
        <v xml:space="preserve"> 10 April 2025</v>
      </c>
      <c r="I4" s="1093"/>
      <c r="J4" s="937"/>
    </row>
    <row r="5" spans="2:10" ht="15.75" customHeight="1">
      <c r="B5" s="937"/>
      <c r="C5" s="937"/>
      <c r="D5" s="937"/>
      <c r="E5" s="937"/>
      <c r="F5" s="937"/>
      <c r="G5" s="1091"/>
      <c r="H5" s="1094"/>
      <c r="I5" s="1094"/>
      <c r="J5" s="937"/>
    </row>
    <row r="6" spans="2:10" s="109" customFormat="1" ht="20.100000000000001" customHeight="1">
      <c r="B6" s="1427" t="s">
        <v>341</v>
      </c>
      <c r="C6" s="1427"/>
      <c r="D6" s="1427"/>
      <c r="E6" s="1427"/>
      <c r="F6" s="1427"/>
      <c r="G6" s="1427"/>
      <c r="H6" s="1427"/>
      <c r="I6" s="1427"/>
      <c r="J6" s="1427"/>
    </row>
    <row r="7" spans="2:10" ht="15.75" customHeight="1">
      <c r="B7" s="937"/>
      <c r="C7" s="937"/>
      <c r="D7" s="937"/>
      <c r="E7" s="937"/>
      <c r="F7" s="937"/>
      <c r="G7" s="937"/>
      <c r="H7" s="937"/>
      <c r="I7" s="937"/>
      <c r="J7" s="937"/>
    </row>
    <row r="8" spans="2:10" ht="18" customHeight="1">
      <c r="B8" s="1092" t="s">
        <v>323</v>
      </c>
      <c r="C8" s="1092"/>
      <c r="D8" s="1092" t="s">
        <v>0</v>
      </c>
      <c r="E8" s="1095" t="str">
        <f>UNDANGAN!D16</f>
        <v>Konsultan Individual Team Leader</v>
      </c>
      <c r="F8" s="1092"/>
      <c r="G8" s="937"/>
      <c r="H8" s="937"/>
      <c r="I8" s="937"/>
      <c r="J8" s="937"/>
    </row>
    <row r="9" spans="2:10" ht="18" customHeight="1">
      <c r="B9" s="1092" t="s">
        <v>488</v>
      </c>
      <c r="C9" s="1092"/>
      <c r="D9" s="1092" t="s">
        <v>0</v>
      </c>
      <c r="E9" s="1096" t="str">
        <f>'2_BA_Pemb_Twr'!B16</f>
        <v xml:space="preserve">Provinsi Riau </v>
      </c>
      <c r="F9" s="1092"/>
      <c r="G9" s="937"/>
      <c r="H9" s="937"/>
      <c r="I9" s="937"/>
      <c r="J9" s="937"/>
    </row>
    <row r="10" spans="2:10" ht="18" customHeight="1">
      <c r="B10" s="1092" t="s">
        <v>156</v>
      </c>
      <c r="C10" s="1092"/>
      <c r="D10" s="1092" t="s">
        <v>0</v>
      </c>
      <c r="E10" s="1307">
        <v>47700000</v>
      </c>
      <c r="F10" s="1092"/>
      <c r="G10" s="937"/>
      <c r="H10" s="937"/>
      <c r="I10" s="937"/>
      <c r="J10" s="937"/>
    </row>
    <row r="11" spans="2:10" ht="18" customHeight="1">
      <c r="B11" s="1092" t="s">
        <v>16</v>
      </c>
      <c r="C11" s="1092"/>
      <c r="D11" s="1092" t="s">
        <v>0</v>
      </c>
      <c r="E11" s="1097">
        <f>E10</f>
        <v>47700000</v>
      </c>
      <c r="F11" s="1092"/>
      <c r="G11" s="937"/>
      <c r="H11" s="937"/>
      <c r="I11" s="937"/>
      <c r="J11" s="937"/>
    </row>
    <row r="12" spans="2:10" ht="15.75" customHeight="1" thickBot="1">
      <c r="B12" s="937"/>
      <c r="C12" s="937"/>
      <c r="D12" s="937"/>
      <c r="E12" s="937"/>
      <c r="F12" s="937"/>
      <c r="G12" s="937"/>
      <c r="H12" s="937"/>
      <c r="I12" s="937"/>
      <c r="J12" s="937"/>
    </row>
    <row r="13" spans="2:10" ht="15.75" customHeight="1">
      <c r="B13" s="1428" t="s">
        <v>2</v>
      </c>
      <c r="C13" s="1431" t="s">
        <v>639</v>
      </c>
      <c r="D13" s="1432"/>
      <c r="E13" s="1433"/>
      <c r="F13" s="1440" t="s">
        <v>56</v>
      </c>
      <c r="G13" s="1443" t="s">
        <v>549</v>
      </c>
      <c r="H13" s="1444"/>
      <c r="I13" s="1440" t="s">
        <v>602</v>
      </c>
      <c r="J13" s="1449" t="s">
        <v>55</v>
      </c>
    </row>
    <row r="14" spans="2:10" ht="15.75" customHeight="1">
      <c r="B14" s="1429"/>
      <c r="C14" s="1434"/>
      <c r="D14" s="1435"/>
      <c r="E14" s="1436"/>
      <c r="F14" s="1441"/>
      <c r="G14" s="1445"/>
      <c r="H14" s="1446"/>
      <c r="I14" s="1441"/>
      <c r="J14" s="1450"/>
    </row>
    <row r="15" spans="2:10" ht="15.75" customHeight="1">
      <c r="B15" s="1429"/>
      <c r="C15" s="1434"/>
      <c r="D15" s="1435"/>
      <c r="E15" s="1436"/>
      <c r="F15" s="1441"/>
      <c r="G15" s="1445"/>
      <c r="H15" s="1446"/>
      <c r="I15" s="1441"/>
      <c r="J15" s="1450"/>
    </row>
    <row r="16" spans="2:10" ht="15.75" customHeight="1">
      <c r="B16" s="1430"/>
      <c r="C16" s="1437"/>
      <c r="D16" s="1438"/>
      <c r="E16" s="1439"/>
      <c r="F16" s="1442"/>
      <c r="G16" s="1447"/>
      <c r="H16" s="1448"/>
      <c r="I16" s="1442"/>
      <c r="J16" s="1451"/>
    </row>
    <row r="17" spans="2:13" ht="15.75" customHeight="1">
      <c r="B17" s="1098">
        <v>1</v>
      </c>
      <c r="C17" s="1099">
        <v>2</v>
      </c>
      <c r="D17" s="1099"/>
      <c r="E17" s="1099"/>
      <c r="F17" s="1100">
        <v>3</v>
      </c>
      <c r="G17" s="1423">
        <v>4</v>
      </c>
      <c r="H17" s="1424"/>
      <c r="I17" s="1101">
        <v>5</v>
      </c>
      <c r="J17" s="1102">
        <v>6</v>
      </c>
    </row>
    <row r="18" spans="2:13" s="110" customFormat="1" ht="5.0999999999999996" customHeight="1">
      <c r="B18" s="1103"/>
      <c r="C18" s="1104"/>
      <c r="D18" s="1105"/>
      <c r="E18" s="1106"/>
      <c r="F18" s="1107"/>
      <c r="G18" s="1107"/>
      <c r="H18" s="1108"/>
      <c r="I18" s="1109"/>
      <c r="J18" s="1110"/>
    </row>
    <row r="19" spans="2:13" s="110" customFormat="1" ht="39.950000000000003" customHeight="1">
      <c r="B19" s="1103">
        <v>1</v>
      </c>
      <c r="C19" s="1420" t="str">
        <f>UNDANGAN!A11</f>
        <v>Ade Putra. ST.</v>
      </c>
      <c r="D19" s="1421"/>
      <c r="E19" s="1422"/>
      <c r="F19" s="1107" t="s">
        <v>4</v>
      </c>
      <c r="G19" s="1107"/>
      <c r="H19" s="1108" t="s">
        <v>4</v>
      </c>
      <c r="I19" s="1109" t="s">
        <v>4</v>
      </c>
      <c r="J19" s="1110" t="str">
        <f>IF(AND(F19="A",H19="A"),"LENGKAP","TIDAK LENGKAP")</f>
        <v>LENGKAP</v>
      </c>
      <c r="L19" s="111"/>
    </row>
    <row r="20" spans="2:13" s="110" customFormat="1" ht="5.0999999999999996" customHeight="1" thickBot="1">
      <c r="B20" s="1111"/>
      <c r="C20" s="1112"/>
      <c r="D20" s="1113"/>
      <c r="E20" s="1114"/>
      <c r="F20" s="1115"/>
      <c r="G20" s="1115"/>
      <c r="H20" s="1116"/>
      <c r="I20" s="1117"/>
      <c r="J20" s="1118"/>
    </row>
    <row r="21" spans="2:13" ht="15.75" customHeight="1">
      <c r="B21" s="937"/>
      <c r="C21" s="1119"/>
      <c r="D21" s="1119"/>
      <c r="E21" s="937"/>
      <c r="F21" s="937"/>
      <c r="G21" s="937"/>
      <c r="H21" s="937"/>
      <c r="I21" s="937"/>
      <c r="J21" s="937"/>
    </row>
    <row r="22" spans="2:13" ht="15.75" customHeight="1">
      <c r="B22" s="900" t="s">
        <v>137</v>
      </c>
      <c r="C22" s="937"/>
      <c r="D22" s="937"/>
      <c r="E22" s="937"/>
      <c r="F22" s="937"/>
      <c r="G22" s="937"/>
      <c r="H22" s="937"/>
      <c r="I22" s="937"/>
      <c r="J22" s="937"/>
      <c r="K22" s="109"/>
      <c r="L22" s="109"/>
      <c r="M22" s="109"/>
    </row>
    <row r="23" spans="2:13" ht="15.75" customHeight="1">
      <c r="B23" s="1120" t="s">
        <v>4</v>
      </c>
      <c r="C23" s="1121" t="s">
        <v>342</v>
      </c>
      <c r="D23" s="1121"/>
      <c r="E23" s="937"/>
      <c r="F23" s="937"/>
      <c r="G23" s="937"/>
      <c r="H23" s="937"/>
      <c r="I23" s="937"/>
      <c r="J23" s="1122"/>
      <c r="K23" s="109"/>
      <c r="L23" s="109"/>
      <c r="M23" s="109"/>
    </row>
    <row r="24" spans="2:13" ht="15.75" customHeight="1">
      <c r="B24" s="937" t="s">
        <v>22</v>
      </c>
      <c r="C24" s="1121" t="s">
        <v>343</v>
      </c>
      <c r="D24" s="1121"/>
      <c r="E24" s="937"/>
      <c r="F24" s="900"/>
      <c r="G24" s="937"/>
      <c r="H24" s="1425" t="str">
        <f>UNDANGAN!E35</f>
        <v>Pejabat Pengadaan Barang/Jasa Pemerintah
Pada Satuan Kerja Pelaksanaan Prasarana Strategis</v>
      </c>
      <c r="I24" s="1425"/>
      <c r="J24" s="1425"/>
      <c r="K24" s="109"/>
      <c r="L24" s="109"/>
      <c r="M24" s="109"/>
    </row>
    <row r="25" spans="2:13" ht="15.75" customHeight="1">
      <c r="B25" s="937"/>
      <c r="C25" s="937"/>
      <c r="D25" s="1121"/>
      <c r="E25" s="937"/>
      <c r="F25" s="900"/>
      <c r="G25" s="937"/>
      <c r="H25" s="1426"/>
      <c r="I25" s="1426"/>
      <c r="J25" s="1426"/>
      <c r="K25" s="109"/>
      <c r="L25" s="109"/>
      <c r="M25" s="109"/>
    </row>
    <row r="26" spans="2:13" ht="15.75" customHeight="1">
      <c r="B26" s="1120" t="s">
        <v>280</v>
      </c>
      <c r="C26" s="937"/>
      <c r="D26" s="937"/>
      <c r="E26" s="937"/>
      <c r="F26" s="937"/>
      <c r="G26" s="937"/>
      <c r="H26" s="145"/>
      <c r="I26" s="145"/>
      <c r="J26" s="145"/>
      <c r="K26" s="109"/>
      <c r="L26" s="109"/>
      <c r="M26" s="109"/>
    </row>
    <row r="27" spans="2:13" ht="15.75" customHeight="1">
      <c r="B27" s="1120"/>
      <c r="C27" s="937"/>
      <c r="D27" s="937"/>
      <c r="E27" s="937"/>
      <c r="F27" s="937"/>
      <c r="G27" s="937"/>
      <c r="H27" s="145"/>
      <c r="I27" s="145"/>
      <c r="J27" s="145"/>
      <c r="K27" s="109"/>
      <c r="L27" s="109"/>
      <c r="M27" s="109"/>
    </row>
    <row r="28" spans="2:13" ht="15.75" customHeight="1">
      <c r="B28" s="1120"/>
      <c r="C28" s="937"/>
      <c r="D28" s="937"/>
      <c r="E28" s="937"/>
      <c r="F28" s="937"/>
      <c r="G28" s="937"/>
      <c r="H28" s="145"/>
      <c r="I28" s="145"/>
      <c r="J28" s="145"/>
      <c r="K28" s="109"/>
      <c r="L28" s="109"/>
      <c r="M28" s="109"/>
    </row>
    <row r="29" spans="2:13" ht="15.75" customHeight="1">
      <c r="B29" s="900"/>
      <c r="C29" s="937"/>
      <c r="D29" s="937"/>
      <c r="E29" s="937"/>
      <c r="F29" s="937"/>
      <c r="G29" s="937"/>
      <c r="H29" s="145"/>
      <c r="I29" s="145"/>
      <c r="J29" s="145"/>
    </row>
    <row r="30" spans="2:13" ht="15.75" customHeight="1">
      <c r="B30" s="1123"/>
      <c r="C30" s="1124"/>
      <c r="D30" s="937"/>
      <c r="E30" s="937"/>
      <c r="F30" s="937"/>
      <c r="G30" s="937"/>
      <c r="H30" s="145"/>
      <c r="I30" s="145"/>
      <c r="J30" s="145"/>
    </row>
    <row r="31" spans="2:13" ht="15.75" customHeight="1">
      <c r="B31" s="1125"/>
      <c r="C31" s="937"/>
      <c r="D31" s="937"/>
      <c r="E31" s="937"/>
      <c r="F31" s="1126"/>
      <c r="G31" s="937"/>
      <c r="H31" s="1404" t="str">
        <f>UNDANGAN!E38</f>
        <v>KASDIONO, ST</v>
      </c>
      <c r="I31" s="1404"/>
      <c r="J31" s="1404"/>
    </row>
    <row r="32" spans="2:13" ht="15.75" customHeight="1">
      <c r="B32" s="1125"/>
      <c r="C32" s="937"/>
      <c r="D32" s="937"/>
      <c r="E32" s="937"/>
      <c r="F32" s="1126"/>
      <c r="G32" s="937"/>
      <c r="H32" s="1405" t="str">
        <f>UNDANGAN!E39</f>
        <v>NIP. 19720101 200701 1 008</v>
      </c>
      <c r="I32" s="1405"/>
      <c r="J32" s="1405"/>
    </row>
    <row r="33" spans="2:10" ht="15.75" customHeight="1">
      <c r="B33" s="937"/>
      <c r="C33" s="937"/>
      <c r="D33" s="937"/>
      <c r="E33" s="937"/>
      <c r="F33" s="1125"/>
      <c r="G33" s="937"/>
      <c r="H33" s="937"/>
      <c r="I33" s="937"/>
      <c r="J33" s="937"/>
    </row>
    <row r="34" spans="2:10" ht="14.25">
      <c r="B34" s="112"/>
      <c r="C34" s="93"/>
      <c r="D34" s="93"/>
      <c r="E34" s="93"/>
      <c r="F34" s="113"/>
      <c r="G34" s="93"/>
      <c r="H34" s="114"/>
      <c r="I34" s="114"/>
      <c r="J34" s="93"/>
    </row>
    <row r="35" spans="2:10" ht="14.25">
      <c r="B35" s="112"/>
      <c r="C35" s="93"/>
      <c r="D35" s="93"/>
      <c r="E35" s="93"/>
      <c r="F35" s="114"/>
      <c r="G35" s="93"/>
      <c r="H35" s="93"/>
      <c r="I35" s="93"/>
      <c r="J35" s="93"/>
    </row>
    <row r="36" spans="2:10" ht="14.25" hidden="1">
      <c r="B36" s="112"/>
      <c r="C36" s="93"/>
      <c r="D36" s="93"/>
      <c r="E36" s="93"/>
      <c r="F36" s="93"/>
      <c r="G36" s="93"/>
      <c r="H36" s="93"/>
      <c r="I36" s="93"/>
      <c r="J36" s="93"/>
    </row>
    <row r="37" spans="2:10" ht="14.25">
      <c r="B37" s="93"/>
      <c r="C37" s="93"/>
      <c r="D37" s="93"/>
      <c r="E37" s="93"/>
      <c r="F37" s="93"/>
      <c r="G37" s="93"/>
      <c r="H37" s="93"/>
      <c r="I37" s="93"/>
      <c r="J37" s="93"/>
    </row>
    <row r="38" spans="2:10" ht="14.25">
      <c r="B38" s="93"/>
      <c r="C38" s="93"/>
      <c r="D38" s="93"/>
      <c r="E38" s="93"/>
      <c r="F38" s="113"/>
      <c r="G38" s="93"/>
      <c r="H38" s="114"/>
      <c r="I38" s="114"/>
      <c r="J38" s="93"/>
    </row>
    <row r="39" spans="2:10" ht="14.25">
      <c r="B39" s="93"/>
      <c r="C39" s="93"/>
      <c r="D39" s="93"/>
      <c r="E39" s="93"/>
      <c r="F39" s="114"/>
      <c r="G39" s="93"/>
      <c r="H39" s="93"/>
      <c r="I39" s="93"/>
      <c r="J39" s="93"/>
    </row>
  </sheetData>
  <mergeCells count="12">
    <mergeCell ref="B6:J6"/>
    <mergeCell ref="B13:B16"/>
    <mergeCell ref="C13:E16"/>
    <mergeCell ref="F13:F16"/>
    <mergeCell ref="G13:H16"/>
    <mergeCell ref="J13:J16"/>
    <mergeCell ref="I13:I16"/>
    <mergeCell ref="H31:J31"/>
    <mergeCell ref="H32:J32"/>
    <mergeCell ref="C19:E19"/>
    <mergeCell ref="G17:H17"/>
    <mergeCell ref="H24:J25"/>
  </mergeCells>
  <printOptions horizontalCentered="1"/>
  <pageMargins left="0.5" right="0.25" top="0.5" bottom="0.5" header="0.25" footer="0.25"/>
  <pageSetup paperSize="9" scale="57" orientation="portrait" horizontalDpi="4294967293"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D47"/>
  <sheetViews>
    <sheetView view="pageBreakPreview" topLeftCell="A10" zoomScale="90" zoomScaleNormal="90" zoomScaleSheetLayoutView="90" workbookViewId="0">
      <selection activeCell="J25" sqref="J25"/>
    </sheetView>
  </sheetViews>
  <sheetFormatPr defaultColWidth="8.85546875" defaultRowHeight="12.75"/>
  <cols>
    <col min="1" max="1" width="1.7109375" style="9" customWidth="1"/>
    <col min="2" max="2" width="5.7109375" style="9" customWidth="1"/>
    <col min="3" max="3" width="15.7109375" style="9" customWidth="1"/>
    <col min="4" max="4" width="2.28515625" style="9" customWidth="1"/>
    <col min="5" max="5" width="18.85546875" style="9" customWidth="1"/>
    <col min="6" max="6" width="4.7109375" style="9" hidden="1" customWidth="1"/>
    <col min="7" max="7" width="7.7109375" style="10" customWidth="1"/>
    <col min="8" max="8" width="9.42578125" style="9" customWidth="1"/>
    <col min="9" max="9" width="16.42578125" style="9" customWidth="1"/>
    <col min="10" max="10" width="9.7109375" style="9" customWidth="1"/>
    <col min="11" max="11" width="8.7109375" style="9" customWidth="1"/>
    <col min="12" max="12" width="8.85546875" style="9" customWidth="1"/>
    <col min="13" max="13" width="7.7109375" style="9" customWidth="1"/>
    <col min="14" max="14" width="9.7109375" style="9" customWidth="1"/>
    <col min="15" max="15" width="7" style="9" customWidth="1"/>
    <col min="16" max="16" width="28.85546875" style="9" customWidth="1"/>
    <col min="17" max="17" width="0.85546875" style="9" customWidth="1"/>
    <col min="18" max="18" width="2.7109375" style="9" customWidth="1"/>
    <col min="19" max="19" width="35.7109375" style="9" customWidth="1"/>
    <col min="20" max="227" width="9.140625" style="9"/>
    <col min="228" max="228" width="4.42578125" style="9" customWidth="1"/>
    <col min="229" max="229" width="17" style="9" customWidth="1"/>
    <col min="230" max="230" width="3.28515625" style="9" customWidth="1"/>
    <col min="231" max="231" width="21.7109375" style="9" customWidth="1"/>
    <col min="232" max="232" width="6.7109375" style="9" customWidth="1"/>
    <col min="233" max="233" width="0" style="9" hidden="1" customWidth="1"/>
    <col min="234" max="234" width="5.7109375" style="9" customWidth="1"/>
    <col min="235" max="235" width="4.7109375" style="9" customWidth="1"/>
    <col min="236" max="236" width="3.7109375" style="9" customWidth="1"/>
    <col min="237" max="237" width="4.7109375" style="9" customWidth="1"/>
    <col min="238" max="238" width="3.7109375" style="9" customWidth="1"/>
    <col min="239" max="239" width="4.7109375" style="9" customWidth="1"/>
    <col min="240" max="240" width="3.7109375" style="9" customWidth="1"/>
    <col min="241" max="241" width="4.7109375" style="9" customWidth="1"/>
    <col min="242" max="242" width="3.7109375" style="9" customWidth="1"/>
    <col min="243" max="243" width="4.7109375" style="9" customWidth="1"/>
    <col min="244" max="244" width="3.7109375" style="9" customWidth="1"/>
    <col min="245" max="245" width="4.7109375" style="9" customWidth="1"/>
    <col min="246" max="246" width="3.7109375" style="9" customWidth="1"/>
    <col min="247" max="247" width="4.7109375" style="9" customWidth="1"/>
    <col min="248" max="248" width="3.7109375" style="9" customWidth="1"/>
    <col min="249" max="249" width="4.7109375" style="9" customWidth="1"/>
    <col min="250" max="250" width="3.85546875" style="9" customWidth="1"/>
    <col min="251" max="251" width="5.42578125" style="9" customWidth="1"/>
    <col min="252" max="252" width="16.140625" style="9" customWidth="1"/>
    <col min="253" max="253" width="6.28515625" style="9" customWidth="1"/>
    <col min="254" max="254" width="3.7109375" style="9" customWidth="1"/>
    <col min="255" max="255" width="5.85546875" style="9" customWidth="1"/>
    <col min="256" max="256" width="5.42578125" style="9" customWidth="1"/>
    <col min="257" max="257" width="4.7109375" style="9" customWidth="1"/>
    <col min="258" max="258" width="3.7109375" style="9" customWidth="1"/>
    <col min="259" max="259" width="5.140625" style="9" customWidth="1"/>
    <col min="260" max="260" width="3.7109375" style="9" customWidth="1"/>
    <col min="261" max="261" width="5.140625" style="9" customWidth="1"/>
    <col min="262" max="262" width="7.42578125" style="9" customWidth="1"/>
    <col min="263" max="264" width="0" style="9" hidden="1" customWidth="1"/>
    <col min="265" max="265" width="7" style="9" customWidth="1"/>
    <col min="266" max="266" width="26.28515625" style="9" customWidth="1"/>
    <col min="267" max="268" width="9.140625" style="9"/>
    <col min="269" max="269" width="11" style="9" customWidth="1"/>
    <col min="270" max="483" width="9.140625" style="9"/>
    <col min="484" max="484" width="4.42578125" style="9" customWidth="1"/>
    <col min="485" max="485" width="17" style="9" customWidth="1"/>
    <col min="486" max="486" width="3.28515625" style="9" customWidth="1"/>
    <col min="487" max="487" width="21.7109375" style="9" customWidth="1"/>
    <col min="488" max="488" width="6.7109375" style="9" customWidth="1"/>
    <col min="489" max="489" width="0" style="9" hidden="1" customWidth="1"/>
    <col min="490" max="490" width="5.7109375" style="9" customWidth="1"/>
    <col min="491" max="491" width="4.7109375" style="9" customWidth="1"/>
    <col min="492" max="492" width="3.7109375" style="9" customWidth="1"/>
    <col min="493" max="493" width="4.7109375" style="9" customWidth="1"/>
    <col min="494" max="494" width="3.7109375" style="9" customWidth="1"/>
    <col min="495" max="495" width="4.7109375" style="9" customWidth="1"/>
    <col min="496" max="496" width="3.7109375" style="9" customWidth="1"/>
    <col min="497" max="497" width="4.7109375" style="9" customWidth="1"/>
    <col min="498" max="498" width="3.7109375" style="9" customWidth="1"/>
    <col min="499" max="499" width="4.7109375" style="9" customWidth="1"/>
    <col min="500" max="500" width="3.7109375" style="9" customWidth="1"/>
    <col min="501" max="501" width="4.7109375" style="9" customWidth="1"/>
    <col min="502" max="502" width="3.7109375" style="9" customWidth="1"/>
    <col min="503" max="503" width="4.7109375" style="9" customWidth="1"/>
    <col min="504" max="504" width="3.7109375" style="9" customWidth="1"/>
    <col min="505" max="505" width="4.7109375" style="9" customWidth="1"/>
    <col min="506" max="506" width="3.85546875" style="9" customWidth="1"/>
    <col min="507" max="507" width="5.42578125" style="9" customWidth="1"/>
    <col min="508" max="508" width="16.140625" style="9" customWidth="1"/>
    <col min="509" max="509" width="6.28515625" style="9" customWidth="1"/>
    <col min="510" max="510" width="3.7109375" style="9" customWidth="1"/>
    <col min="511" max="511" width="5.85546875" style="9" customWidth="1"/>
    <col min="512" max="512" width="5.42578125" style="9" customWidth="1"/>
    <col min="513" max="513" width="4.7109375" style="9" customWidth="1"/>
    <col min="514" max="514" width="3.7109375" style="9" customWidth="1"/>
    <col min="515" max="515" width="5.140625" style="9" customWidth="1"/>
    <col min="516" max="516" width="3.7109375" style="9" customWidth="1"/>
    <col min="517" max="517" width="5.140625" style="9" customWidth="1"/>
    <col min="518" max="518" width="7.42578125" style="9" customWidth="1"/>
    <col min="519" max="520" width="0" style="9" hidden="1" customWidth="1"/>
    <col min="521" max="521" width="7" style="9" customWidth="1"/>
    <col min="522" max="522" width="26.28515625" style="9" customWidth="1"/>
    <col min="523" max="524" width="9.140625" style="9"/>
    <col min="525" max="525" width="11" style="9" customWidth="1"/>
    <col min="526" max="739" width="9.140625" style="9"/>
    <col min="740" max="740" width="4.42578125" style="9" customWidth="1"/>
    <col min="741" max="741" width="17" style="9" customWidth="1"/>
    <col min="742" max="742" width="3.28515625" style="9" customWidth="1"/>
    <col min="743" max="743" width="21.7109375" style="9" customWidth="1"/>
    <col min="744" max="744" width="6.7109375" style="9" customWidth="1"/>
    <col min="745" max="745" width="0" style="9" hidden="1" customWidth="1"/>
    <col min="746" max="746" width="5.7109375" style="9" customWidth="1"/>
    <col min="747" max="747" width="4.7109375" style="9" customWidth="1"/>
    <col min="748" max="748" width="3.7109375" style="9" customWidth="1"/>
    <col min="749" max="749" width="4.7109375" style="9" customWidth="1"/>
    <col min="750" max="750" width="3.7109375" style="9" customWidth="1"/>
    <col min="751" max="751" width="4.7109375" style="9" customWidth="1"/>
    <col min="752" max="752" width="3.7109375" style="9" customWidth="1"/>
    <col min="753" max="753" width="4.7109375" style="9" customWidth="1"/>
    <col min="754" max="754" width="3.7109375" style="9" customWidth="1"/>
    <col min="755" max="755" width="4.7109375" style="9" customWidth="1"/>
    <col min="756" max="756" width="3.7109375" style="9" customWidth="1"/>
    <col min="757" max="757" width="4.7109375" style="9" customWidth="1"/>
    <col min="758" max="758" width="3.7109375" style="9" customWidth="1"/>
    <col min="759" max="759" width="4.7109375" style="9" customWidth="1"/>
    <col min="760" max="760" width="3.7109375" style="9" customWidth="1"/>
    <col min="761" max="761" width="4.7109375" style="9" customWidth="1"/>
    <col min="762" max="762" width="3.85546875" style="9" customWidth="1"/>
    <col min="763" max="763" width="5.42578125" style="9" customWidth="1"/>
    <col min="764" max="764" width="16.140625" style="9" customWidth="1"/>
    <col min="765" max="765" width="6.28515625" style="9" customWidth="1"/>
    <col min="766" max="766" width="3.7109375" style="9" customWidth="1"/>
    <col min="767" max="767" width="5.85546875" style="9" customWidth="1"/>
    <col min="768" max="768" width="5.42578125" style="9" customWidth="1"/>
    <col min="769" max="769" width="4.7109375" style="9" customWidth="1"/>
    <col min="770" max="770" width="3.7109375" style="9" customWidth="1"/>
    <col min="771" max="771" width="5.140625" style="9" customWidth="1"/>
    <col min="772" max="772" width="3.7109375" style="9" customWidth="1"/>
    <col min="773" max="773" width="5.140625" style="9" customWidth="1"/>
    <col min="774" max="774" width="7.42578125" style="9" customWidth="1"/>
    <col min="775" max="776" width="0" style="9" hidden="1" customWidth="1"/>
    <col min="777" max="777" width="7" style="9" customWidth="1"/>
    <col min="778" max="778" width="26.28515625" style="9" customWidth="1"/>
    <col min="779" max="780" width="9.140625" style="9"/>
    <col min="781" max="781" width="11" style="9" customWidth="1"/>
    <col min="782" max="995" width="9.140625" style="9"/>
    <col min="996" max="996" width="4.42578125" style="9" customWidth="1"/>
    <col min="997" max="997" width="17" style="9" customWidth="1"/>
    <col min="998" max="998" width="3.28515625" style="9" customWidth="1"/>
    <col min="999" max="999" width="21.7109375" style="9" customWidth="1"/>
    <col min="1000" max="1000" width="6.7109375" style="9" customWidth="1"/>
    <col min="1001" max="1001" width="0" style="9" hidden="1" customWidth="1"/>
    <col min="1002" max="1002" width="5.7109375" style="9" customWidth="1"/>
    <col min="1003" max="1003" width="4.7109375" style="9" customWidth="1"/>
    <col min="1004" max="1004" width="3.7109375" style="9" customWidth="1"/>
    <col min="1005" max="1005" width="4.7109375" style="9" customWidth="1"/>
    <col min="1006" max="1006" width="3.7109375" style="9" customWidth="1"/>
    <col min="1007" max="1007" width="4.7109375" style="9" customWidth="1"/>
    <col min="1008" max="1008" width="3.7109375" style="9" customWidth="1"/>
    <col min="1009" max="1009" width="4.7109375" style="9" customWidth="1"/>
    <col min="1010" max="1010" width="3.7109375" style="9" customWidth="1"/>
    <col min="1011" max="1011" width="4.7109375" style="9" customWidth="1"/>
    <col min="1012" max="1012" width="3.7109375" style="9" customWidth="1"/>
    <col min="1013" max="1013" width="4.7109375" style="9" customWidth="1"/>
    <col min="1014" max="1014" width="3.7109375" style="9" customWidth="1"/>
    <col min="1015" max="1015" width="4.7109375" style="9" customWidth="1"/>
    <col min="1016" max="1016" width="3.7109375" style="9" customWidth="1"/>
    <col min="1017" max="1017" width="4.7109375" style="9" customWidth="1"/>
    <col min="1018" max="1018" width="3.85546875" style="9" customWidth="1"/>
    <col min="1019" max="1019" width="5.42578125" style="9" customWidth="1"/>
    <col min="1020" max="1020" width="16.140625" style="9" customWidth="1"/>
    <col min="1021" max="1021" width="6.28515625" style="9" customWidth="1"/>
    <col min="1022" max="1022" width="3.7109375" style="9" customWidth="1"/>
    <col min="1023" max="1023" width="5.85546875" style="9" customWidth="1"/>
    <col min="1024" max="1024" width="5.42578125" style="9" customWidth="1"/>
    <col min="1025" max="1025" width="4.7109375" style="9" customWidth="1"/>
    <col min="1026" max="1026" width="3.7109375" style="9" customWidth="1"/>
    <col min="1027" max="1027" width="5.140625" style="9" customWidth="1"/>
    <col min="1028" max="1028" width="3.7109375" style="9" customWidth="1"/>
    <col min="1029" max="1029" width="5.140625" style="9" customWidth="1"/>
    <col min="1030" max="1030" width="7.42578125" style="9" customWidth="1"/>
    <col min="1031" max="1032" width="0" style="9" hidden="1" customWidth="1"/>
    <col min="1033" max="1033" width="7" style="9" customWidth="1"/>
    <col min="1034" max="1034" width="26.28515625" style="9" customWidth="1"/>
    <col min="1035" max="1036" width="9.140625" style="9"/>
    <col min="1037" max="1037" width="11" style="9" customWidth="1"/>
    <col min="1038" max="1251" width="9.140625" style="9"/>
    <col min="1252" max="1252" width="4.42578125" style="9" customWidth="1"/>
    <col min="1253" max="1253" width="17" style="9" customWidth="1"/>
    <col min="1254" max="1254" width="3.28515625" style="9" customWidth="1"/>
    <col min="1255" max="1255" width="21.7109375" style="9" customWidth="1"/>
    <col min="1256" max="1256" width="6.7109375" style="9" customWidth="1"/>
    <col min="1257" max="1257" width="0" style="9" hidden="1" customWidth="1"/>
    <col min="1258" max="1258" width="5.7109375" style="9" customWidth="1"/>
    <col min="1259" max="1259" width="4.7109375" style="9" customWidth="1"/>
    <col min="1260" max="1260" width="3.7109375" style="9" customWidth="1"/>
    <col min="1261" max="1261" width="4.7109375" style="9" customWidth="1"/>
    <col min="1262" max="1262" width="3.7109375" style="9" customWidth="1"/>
    <col min="1263" max="1263" width="4.7109375" style="9" customWidth="1"/>
    <col min="1264" max="1264" width="3.7109375" style="9" customWidth="1"/>
    <col min="1265" max="1265" width="4.7109375" style="9" customWidth="1"/>
    <col min="1266" max="1266" width="3.7109375" style="9" customWidth="1"/>
    <col min="1267" max="1267" width="4.7109375" style="9" customWidth="1"/>
    <col min="1268" max="1268" width="3.7109375" style="9" customWidth="1"/>
    <col min="1269" max="1269" width="4.7109375" style="9" customWidth="1"/>
    <col min="1270" max="1270" width="3.7109375" style="9" customWidth="1"/>
    <col min="1271" max="1271" width="4.7109375" style="9" customWidth="1"/>
    <col min="1272" max="1272" width="3.7109375" style="9" customWidth="1"/>
    <col min="1273" max="1273" width="4.7109375" style="9" customWidth="1"/>
    <col min="1274" max="1274" width="3.85546875" style="9" customWidth="1"/>
    <col min="1275" max="1275" width="5.42578125" style="9" customWidth="1"/>
    <col min="1276" max="1276" width="16.140625" style="9" customWidth="1"/>
    <col min="1277" max="1277" width="6.28515625" style="9" customWidth="1"/>
    <col min="1278" max="1278" width="3.7109375" style="9" customWidth="1"/>
    <col min="1279" max="1279" width="5.85546875" style="9" customWidth="1"/>
    <col min="1280" max="1280" width="5.42578125" style="9" customWidth="1"/>
    <col min="1281" max="1281" width="4.7109375" style="9" customWidth="1"/>
    <col min="1282" max="1282" width="3.7109375" style="9" customWidth="1"/>
    <col min="1283" max="1283" width="5.140625" style="9" customWidth="1"/>
    <col min="1284" max="1284" width="3.7109375" style="9" customWidth="1"/>
    <col min="1285" max="1285" width="5.140625" style="9" customWidth="1"/>
    <col min="1286" max="1286" width="7.42578125" style="9" customWidth="1"/>
    <col min="1287" max="1288" width="0" style="9" hidden="1" customWidth="1"/>
    <col min="1289" max="1289" width="7" style="9" customWidth="1"/>
    <col min="1290" max="1290" width="26.28515625" style="9" customWidth="1"/>
    <col min="1291" max="1292" width="9.140625" style="9"/>
    <col min="1293" max="1293" width="11" style="9" customWidth="1"/>
    <col min="1294" max="1507" width="9.140625" style="9"/>
    <col min="1508" max="1508" width="4.42578125" style="9" customWidth="1"/>
    <col min="1509" max="1509" width="17" style="9" customWidth="1"/>
    <col min="1510" max="1510" width="3.28515625" style="9" customWidth="1"/>
    <col min="1511" max="1511" width="21.7109375" style="9" customWidth="1"/>
    <col min="1512" max="1512" width="6.7109375" style="9" customWidth="1"/>
    <col min="1513" max="1513" width="0" style="9" hidden="1" customWidth="1"/>
    <col min="1514" max="1514" width="5.7109375" style="9" customWidth="1"/>
    <col min="1515" max="1515" width="4.7109375" style="9" customWidth="1"/>
    <col min="1516" max="1516" width="3.7109375" style="9" customWidth="1"/>
    <col min="1517" max="1517" width="4.7109375" style="9" customWidth="1"/>
    <col min="1518" max="1518" width="3.7109375" style="9" customWidth="1"/>
    <col min="1519" max="1519" width="4.7109375" style="9" customWidth="1"/>
    <col min="1520" max="1520" width="3.7109375" style="9" customWidth="1"/>
    <col min="1521" max="1521" width="4.7109375" style="9" customWidth="1"/>
    <col min="1522" max="1522" width="3.7109375" style="9" customWidth="1"/>
    <col min="1523" max="1523" width="4.7109375" style="9" customWidth="1"/>
    <col min="1524" max="1524" width="3.7109375" style="9" customWidth="1"/>
    <col min="1525" max="1525" width="4.7109375" style="9" customWidth="1"/>
    <col min="1526" max="1526" width="3.7109375" style="9" customWidth="1"/>
    <col min="1527" max="1527" width="4.7109375" style="9" customWidth="1"/>
    <col min="1528" max="1528" width="3.7109375" style="9" customWidth="1"/>
    <col min="1529" max="1529" width="4.7109375" style="9" customWidth="1"/>
    <col min="1530" max="1530" width="3.85546875" style="9" customWidth="1"/>
    <col min="1531" max="1531" width="5.42578125" style="9" customWidth="1"/>
    <col min="1532" max="1532" width="16.140625" style="9" customWidth="1"/>
    <col min="1533" max="1533" width="6.28515625" style="9" customWidth="1"/>
    <col min="1534" max="1534" width="3.7109375" style="9" customWidth="1"/>
    <col min="1535" max="1535" width="5.85546875" style="9" customWidth="1"/>
    <col min="1536" max="1536" width="5.42578125" style="9" customWidth="1"/>
    <col min="1537" max="1537" width="4.7109375" style="9" customWidth="1"/>
    <col min="1538" max="1538" width="3.7109375" style="9" customWidth="1"/>
    <col min="1539" max="1539" width="5.140625" style="9" customWidth="1"/>
    <col min="1540" max="1540" width="3.7109375" style="9" customWidth="1"/>
    <col min="1541" max="1541" width="5.140625" style="9" customWidth="1"/>
    <col min="1542" max="1542" width="7.42578125" style="9" customWidth="1"/>
    <col min="1543" max="1544" width="0" style="9" hidden="1" customWidth="1"/>
    <col min="1545" max="1545" width="7" style="9" customWidth="1"/>
    <col min="1546" max="1546" width="26.28515625" style="9" customWidth="1"/>
    <col min="1547" max="1548" width="9.140625" style="9"/>
    <col min="1549" max="1549" width="11" style="9" customWidth="1"/>
    <col min="1550" max="1763" width="9.140625" style="9"/>
    <col min="1764" max="1764" width="4.42578125" style="9" customWidth="1"/>
    <col min="1765" max="1765" width="17" style="9" customWidth="1"/>
    <col min="1766" max="1766" width="3.28515625" style="9" customWidth="1"/>
    <col min="1767" max="1767" width="21.7109375" style="9" customWidth="1"/>
    <col min="1768" max="1768" width="6.7109375" style="9" customWidth="1"/>
    <col min="1769" max="1769" width="0" style="9" hidden="1" customWidth="1"/>
    <col min="1770" max="1770" width="5.7109375" style="9" customWidth="1"/>
    <col min="1771" max="1771" width="4.7109375" style="9" customWidth="1"/>
    <col min="1772" max="1772" width="3.7109375" style="9" customWidth="1"/>
    <col min="1773" max="1773" width="4.7109375" style="9" customWidth="1"/>
    <col min="1774" max="1774" width="3.7109375" style="9" customWidth="1"/>
    <col min="1775" max="1775" width="4.7109375" style="9" customWidth="1"/>
    <col min="1776" max="1776" width="3.7109375" style="9" customWidth="1"/>
    <col min="1777" max="1777" width="4.7109375" style="9" customWidth="1"/>
    <col min="1778" max="1778" width="3.7109375" style="9" customWidth="1"/>
    <col min="1779" max="1779" width="4.7109375" style="9" customWidth="1"/>
    <col min="1780" max="1780" width="3.7109375" style="9" customWidth="1"/>
    <col min="1781" max="1781" width="4.7109375" style="9" customWidth="1"/>
    <col min="1782" max="1782" width="3.7109375" style="9" customWidth="1"/>
    <col min="1783" max="1783" width="4.7109375" style="9" customWidth="1"/>
    <col min="1784" max="1784" width="3.7109375" style="9" customWidth="1"/>
    <col min="1785" max="1785" width="4.7109375" style="9" customWidth="1"/>
    <col min="1786" max="1786" width="3.85546875" style="9" customWidth="1"/>
    <col min="1787" max="1787" width="5.42578125" style="9" customWidth="1"/>
    <col min="1788" max="1788" width="16.140625" style="9" customWidth="1"/>
    <col min="1789" max="1789" width="6.28515625" style="9" customWidth="1"/>
    <col min="1790" max="1790" width="3.7109375" style="9" customWidth="1"/>
    <col min="1791" max="1791" width="5.85546875" style="9" customWidth="1"/>
    <col min="1792" max="1792" width="5.42578125" style="9" customWidth="1"/>
    <col min="1793" max="1793" width="4.7109375" style="9" customWidth="1"/>
    <col min="1794" max="1794" width="3.7109375" style="9" customWidth="1"/>
    <col min="1795" max="1795" width="5.140625" style="9" customWidth="1"/>
    <col min="1796" max="1796" width="3.7109375" style="9" customWidth="1"/>
    <col min="1797" max="1797" width="5.140625" style="9" customWidth="1"/>
    <col min="1798" max="1798" width="7.42578125" style="9" customWidth="1"/>
    <col min="1799" max="1800" width="0" style="9" hidden="1" customWidth="1"/>
    <col min="1801" max="1801" width="7" style="9" customWidth="1"/>
    <col min="1802" max="1802" width="26.28515625" style="9" customWidth="1"/>
    <col min="1803" max="1804" width="9.140625" style="9"/>
    <col min="1805" max="1805" width="11" style="9" customWidth="1"/>
    <col min="1806" max="2019" width="9.140625" style="9"/>
    <col min="2020" max="2020" width="4.42578125" style="9" customWidth="1"/>
    <col min="2021" max="2021" width="17" style="9" customWidth="1"/>
    <col min="2022" max="2022" width="3.28515625" style="9" customWidth="1"/>
    <col min="2023" max="2023" width="21.7109375" style="9" customWidth="1"/>
    <col min="2024" max="2024" width="6.7109375" style="9" customWidth="1"/>
    <col min="2025" max="2025" width="0" style="9" hidden="1" customWidth="1"/>
    <col min="2026" max="2026" width="5.7109375" style="9" customWidth="1"/>
    <col min="2027" max="2027" width="4.7109375" style="9" customWidth="1"/>
    <col min="2028" max="2028" width="3.7109375" style="9" customWidth="1"/>
    <col min="2029" max="2029" width="4.7109375" style="9" customWidth="1"/>
    <col min="2030" max="2030" width="3.7109375" style="9" customWidth="1"/>
    <col min="2031" max="2031" width="4.7109375" style="9" customWidth="1"/>
    <col min="2032" max="2032" width="3.7109375" style="9" customWidth="1"/>
    <col min="2033" max="2033" width="4.7109375" style="9" customWidth="1"/>
    <col min="2034" max="2034" width="3.7109375" style="9" customWidth="1"/>
    <col min="2035" max="2035" width="4.7109375" style="9" customWidth="1"/>
    <col min="2036" max="2036" width="3.7109375" style="9" customWidth="1"/>
    <col min="2037" max="2037" width="4.7109375" style="9" customWidth="1"/>
    <col min="2038" max="2038" width="3.7109375" style="9" customWidth="1"/>
    <col min="2039" max="2039" width="4.7109375" style="9" customWidth="1"/>
    <col min="2040" max="2040" width="3.7109375" style="9" customWidth="1"/>
    <col min="2041" max="2041" width="4.7109375" style="9" customWidth="1"/>
    <col min="2042" max="2042" width="3.85546875" style="9" customWidth="1"/>
    <col min="2043" max="2043" width="5.42578125" style="9" customWidth="1"/>
    <col min="2044" max="2044" width="16.140625" style="9" customWidth="1"/>
    <col min="2045" max="2045" width="6.28515625" style="9" customWidth="1"/>
    <col min="2046" max="2046" width="3.7109375" style="9" customWidth="1"/>
    <col min="2047" max="2047" width="5.85546875" style="9" customWidth="1"/>
    <col min="2048" max="2048" width="5.42578125" style="9" customWidth="1"/>
    <col min="2049" max="2049" width="4.7109375" style="9" customWidth="1"/>
    <col min="2050" max="2050" width="3.7109375" style="9" customWidth="1"/>
    <col min="2051" max="2051" width="5.140625" style="9" customWidth="1"/>
    <col min="2052" max="2052" width="3.7109375" style="9" customWidth="1"/>
    <col min="2053" max="2053" width="5.140625" style="9" customWidth="1"/>
    <col min="2054" max="2054" width="7.42578125" style="9" customWidth="1"/>
    <col min="2055" max="2056" width="0" style="9" hidden="1" customWidth="1"/>
    <col min="2057" max="2057" width="7" style="9" customWidth="1"/>
    <col min="2058" max="2058" width="26.28515625" style="9" customWidth="1"/>
    <col min="2059" max="2060" width="9.140625" style="9"/>
    <col min="2061" max="2061" width="11" style="9" customWidth="1"/>
    <col min="2062" max="2275" width="9.140625" style="9"/>
    <col min="2276" max="2276" width="4.42578125" style="9" customWidth="1"/>
    <col min="2277" max="2277" width="17" style="9" customWidth="1"/>
    <col min="2278" max="2278" width="3.28515625" style="9" customWidth="1"/>
    <col min="2279" max="2279" width="21.7109375" style="9" customWidth="1"/>
    <col min="2280" max="2280" width="6.7109375" style="9" customWidth="1"/>
    <col min="2281" max="2281" width="0" style="9" hidden="1" customWidth="1"/>
    <col min="2282" max="2282" width="5.7109375" style="9" customWidth="1"/>
    <col min="2283" max="2283" width="4.7109375" style="9" customWidth="1"/>
    <col min="2284" max="2284" width="3.7109375" style="9" customWidth="1"/>
    <col min="2285" max="2285" width="4.7109375" style="9" customWidth="1"/>
    <col min="2286" max="2286" width="3.7109375" style="9" customWidth="1"/>
    <col min="2287" max="2287" width="4.7109375" style="9" customWidth="1"/>
    <col min="2288" max="2288" width="3.7109375" style="9" customWidth="1"/>
    <col min="2289" max="2289" width="4.7109375" style="9" customWidth="1"/>
    <col min="2290" max="2290" width="3.7109375" style="9" customWidth="1"/>
    <col min="2291" max="2291" width="4.7109375" style="9" customWidth="1"/>
    <col min="2292" max="2292" width="3.7109375" style="9" customWidth="1"/>
    <col min="2293" max="2293" width="4.7109375" style="9" customWidth="1"/>
    <col min="2294" max="2294" width="3.7109375" style="9" customWidth="1"/>
    <col min="2295" max="2295" width="4.7109375" style="9" customWidth="1"/>
    <col min="2296" max="2296" width="3.7109375" style="9" customWidth="1"/>
    <col min="2297" max="2297" width="4.7109375" style="9" customWidth="1"/>
    <col min="2298" max="2298" width="3.85546875" style="9" customWidth="1"/>
    <col min="2299" max="2299" width="5.42578125" style="9" customWidth="1"/>
    <col min="2300" max="2300" width="16.140625" style="9" customWidth="1"/>
    <col min="2301" max="2301" width="6.28515625" style="9" customWidth="1"/>
    <col min="2302" max="2302" width="3.7109375" style="9" customWidth="1"/>
    <col min="2303" max="2303" width="5.85546875" style="9" customWidth="1"/>
    <col min="2304" max="2304" width="5.42578125" style="9" customWidth="1"/>
    <col min="2305" max="2305" width="4.7109375" style="9" customWidth="1"/>
    <col min="2306" max="2306" width="3.7109375" style="9" customWidth="1"/>
    <col min="2307" max="2307" width="5.140625" style="9" customWidth="1"/>
    <col min="2308" max="2308" width="3.7109375" style="9" customWidth="1"/>
    <col min="2309" max="2309" width="5.140625" style="9" customWidth="1"/>
    <col min="2310" max="2310" width="7.42578125" style="9" customWidth="1"/>
    <col min="2311" max="2312" width="0" style="9" hidden="1" customWidth="1"/>
    <col min="2313" max="2313" width="7" style="9" customWidth="1"/>
    <col min="2314" max="2314" width="26.28515625" style="9" customWidth="1"/>
    <col min="2315" max="2316" width="9.140625" style="9"/>
    <col min="2317" max="2317" width="11" style="9" customWidth="1"/>
    <col min="2318" max="2531" width="9.140625" style="9"/>
    <col min="2532" max="2532" width="4.42578125" style="9" customWidth="1"/>
    <col min="2533" max="2533" width="17" style="9" customWidth="1"/>
    <col min="2534" max="2534" width="3.28515625" style="9" customWidth="1"/>
    <col min="2535" max="2535" width="21.7109375" style="9" customWidth="1"/>
    <col min="2536" max="2536" width="6.7109375" style="9" customWidth="1"/>
    <col min="2537" max="2537" width="0" style="9" hidden="1" customWidth="1"/>
    <col min="2538" max="2538" width="5.7109375" style="9" customWidth="1"/>
    <col min="2539" max="2539" width="4.7109375" style="9" customWidth="1"/>
    <col min="2540" max="2540" width="3.7109375" style="9" customWidth="1"/>
    <col min="2541" max="2541" width="4.7109375" style="9" customWidth="1"/>
    <col min="2542" max="2542" width="3.7109375" style="9" customWidth="1"/>
    <col min="2543" max="2543" width="4.7109375" style="9" customWidth="1"/>
    <col min="2544" max="2544" width="3.7109375" style="9" customWidth="1"/>
    <col min="2545" max="2545" width="4.7109375" style="9" customWidth="1"/>
    <col min="2546" max="2546" width="3.7109375" style="9" customWidth="1"/>
    <col min="2547" max="2547" width="4.7109375" style="9" customWidth="1"/>
    <col min="2548" max="2548" width="3.7109375" style="9" customWidth="1"/>
    <col min="2549" max="2549" width="4.7109375" style="9" customWidth="1"/>
    <col min="2550" max="2550" width="3.7109375" style="9" customWidth="1"/>
    <col min="2551" max="2551" width="4.7109375" style="9" customWidth="1"/>
    <col min="2552" max="2552" width="3.7109375" style="9" customWidth="1"/>
    <col min="2553" max="2553" width="4.7109375" style="9" customWidth="1"/>
    <col min="2554" max="2554" width="3.85546875" style="9" customWidth="1"/>
    <col min="2555" max="2555" width="5.42578125" style="9" customWidth="1"/>
    <col min="2556" max="2556" width="16.140625" style="9" customWidth="1"/>
    <col min="2557" max="2557" width="6.28515625" style="9" customWidth="1"/>
    <col min="2558" max="2558" width="3.7109375" style="9" customWidth="1"/>
    <col min="2559" max="2559" width="5.85546875" style="9" customWidth="1"/>
    <col min="2560" max="2560" width="5.42578125" style="9" customWidth="1"/>
    <col min="2561" max="2561" width="4.7109375" style="9" customWidth="1"/>
    <col min="2562" max="2562" width="3.7109375" style="9" customWidth="1"/>
    <col min="2563" max="2563" width="5.140625" style="9" customWidth="1"/>
    <col min="2564" max="2564" width="3.7109375" style="9" customWidth="1"/>
    <col min="2565" max="2565" width="5.140625" style="9" customWidth="1"/>
    <col min="2566" max="2566" width="7.42578125" style="9" customWidth="1"/>
    <col min="2567" max="2568" width="0" style="9" hidden="1" customWidth="1"/>
    <col min="2569" max="2569" width="7" style="9" customWidth="1"/>
    <col min="2570" max="2570" width="26.28515625" style="9" customWidth="1"/>
    <col min="2571" max="2572" width="9.140625" style="9"/>
    <col min="2573" max="2573" width="11" style="9" customWidth="1"/>
    <col min="2574" max="2787" width="9.140625" style="9"/>
    <col min="2788" max="2788" width="4.42578125" style="9" customWidth="1"/>
    <col min="2789" max="2789" width="17" style="9" customWidth="1"/>
    <col min="2790" max="2790" width="3.28515625" style="9" customWidth="1"/>
    <col min="2791" max="2791" width="21.7109375" style="9" customWidth="1"/>
    <col min="2792" max="2792" width="6.7109375" style="9" customWidth="1"/>
    <col min="2793" max="2793" width="0" style="9" hidden="1" customWidth="1"/>
    <col min="2794" max="2794" width="5.7109375" style="9" customWidth="1"/>
    <col min="2795" max="2795" width="4.7109375" style="9" customWidth="1"/>
    <col min="2796" max="2796" width="3.7109375" style="9" customWidth="1"/>
    <col min="2797" max="2797" width="4.7109375" style="9" customWidth="1"/>
    <col min="2798" max="2798" width="3.7109375" style="9" customWidth="1"/>
    <col min="2799" max="2799" width="4.7109375" style="9" customWidth="1"/>
    <col min="2800" max="2800" width="3.7109375" style="9" customWidth="1"/>
    <col min="2801" max="2801" width="4.7109375" style="9" customWidth="1"/>
    <col min="2802" max="2802" width="3.7109375" style="9" customWidth="1"/>
    <col min="2803" max="2803" width="4.7109375" style="9" customWidth="1"/>
    <col min="2804" max="2804" width="3.7109375" style="9" customWidth="1"/>
    <col min="2805" max="2805" width="4.7109375" style="9" customWidth="1"/>
    <col min="2806" max="2806" width="3.7109375" style="9" customWidth="1"/>
    <col min="2807" max="2807" width="4.7109375" style="9" customWidth="1"/>
    <col min="2808" max="2808" width="3.7109375" style="9" customWidth="1"/>
    <col min="2809" max="2809" width="4.7109375" style="9" customWidth="1"/>
    <col min="2810" max="2810" width="3.85546875" style="9" customWidth="1"/>
    <col min="2811" max="2811" width="5.42578125" style="9" customWidth="1"/>
    <col min="2812" max="2812" width="16.140625" style="9" customWidth="1"/>
    <col min="2813" max="2813" width="6.28515625" style="9" customWidth="1"/>
    <col min="2814" max="2814" width="3.7109375" style="9" customWidth="1"/>
    <col min="2815" max="2815" width="5.85546875" style="9" customWidth="1"/>
    <col min="2816" max="2816" width="5.42578125" style="9" customWidth="1"/>
    <col min="2817" max="2817" width="4.7109375" style="9" customWidth="1"/>
    <col min="2818" max="2818" width="3.7109375" style="9" customWidth="1"/>
    <col min="2819" max="2819" width="5.140625" style="9" customWidth="1"/>
    <col min="2820" max="2820" width="3.7109375" style="9" customWidth="1"/>
    <col min="2821" max="2821" width="5.140625" style="9" customWidth="1"/>
    <col min="2822" max="2822" width="7.42578125" style="9" customWidth="1"/>
    <col min="2823" max="2824" width="0" style="9" hidden="1" customWidth="1"/>
    <col min="2825" max="2825" width="7" style="9" customWidth="1"/>
    <col min="2826" max="2826" width="26.28515625" style="9" customWidth="1"/>
    <col min="2827" max="2828" width="9.140625" style="9"/>
    <col min="2829" max="2829" width="11" style="9" customWidth="1"/>
    <col min="2830" max="3043" width="9.140625" style="9"/>
    <col min="3044" max="3044" width="4.42578125" style="9" customWidth="1"/>
    <col min="3045" max="3045" width="17" style="9" customWidth="1"/>
    <col min="3046" max="3046" width="3.28515625" style="9" customWidth="1"/>
    <col min="3047" max="3047" width="21.7109375" style="9" customWidth="1"/>
    <col min="3048" max="3048" width="6.7109375" style="9" customWidth="1"/>
    <col min="3049" max="3049" width="0" style="9" hidden="1" customWidth="1"/>
    <col min="3050" max="3050" width="5.7109375" style="9" customWidth="1"/>
    <col min="3051" max="3051" width="4.7109375" style="9" customWidth="1"/>
    <col min="3052" max="3052" width="3.7109375" style="9" customWidth="1"/>
    <col min="3053" max="3053" width="4.7109375" style="9" customWidth="1"/>
    <col min="3054" max="3054" width="3.7109375" style="9" customWidth="1"/>
    <col min="3055" max="3055" width="4.7109375" style="9" customWidth="1"/>
    <col min="3056" max="3056" width="3.7109375" style="9" customWidth="1"/>
    <col min="3057" max="3057" width="4.7109375" style="9" customWidth="1"/>
    <col min="3058" max="3058" width="3.7109375" style="9" customWidth="1"/>
    <col min="3059" max="3059" width="4.7109375" style="9" customWidth="1"/>
    <col min="3060" max="3060" width="3.7109375" style="9" customWidth="1"/>
    <col min="3061" max="3061" width="4.7109375" style="9" customWidth="1"/>
    <col min="3062" max="3062" width="3.7109375" style="9" customWidth="1"/>
    <col min="3063" max="3063" width="4.7109375" style="9" customWidth="1"/>
    <col min="3064" max="3064" width="3.7109375" style="9" customWidth="1"/>
    <col min="3065" max="3065" width="4.7109375" style="9" customWidth="1"/>
    <col min="3066" max="3066" width="3.85546875" style="9" customWidth="1"/>
    <col min="3067" max="3067" width="5.42578125" style="9" customWidth="1"/>
    <col min="3068" max="3068" width="16.140625" style="9" customWidth="1"/>
    <col min="3069" max="3069" width="6.28515625" style="9" customWidth="1"/>
    <col min="3070" max="3070" width="3.7109375" style="9" customWidth="1"/>
    <col min="3071" max="3071" width="5.85546875" style="9" customWidth="1"/>
    <col min="3072" max="3072" width="5.42578125" style="9" customWidth="1"/>
    <col min="3073" max="3073" width="4.7109375" style="9" customWidth="1"/>
    <col min="3074" max="3074" width="3.7109375" style="9" customWidth="1"/>
    <col min="3075" max="3075" width="5.140625" style="9" customWidth="1"/>
    <col min="3076" max="3076" width="3.7109375" style="9" customWidth="1"/>
    <col min="3077" max="3077" width="5.140625" style="9" customWidth="1"/>
    <col min="3078" max="3078" width="7.42578125" style="9" customWidth="1"/>
    <col min="3079" max="3080" width="0" style="9" hidden="1" customWidth="1"/>
    <col min="3081" max="3081" width="7" style="9" customWidth="1"/>
    <col min="3082" max="3082" width="26.28515625" style="9" customWidth="1"/>
    <col min="3083" max="3084" width="9.140625" style="9"/>
    <col min="3085" max="3085" width="11" style="9" customWidth="1"/>
    <col min="3086" max="3299" width="9.140625" style="9"/>
    <col min="3300" max="3300" width="4.42578125" style="9" customWidth="1"/>
    <col min="3301" max="3301" width="17" style="9" customWidth="1"/>
    <col min="3302" max="3302" width="3.28515625" style="9" customWidth="1"/>
    <col min="3303" max="3303" width="21.7109375" style="9" customWidth="1"/>
    <col min="3304" max="3304" width="6.7109375" style="9" customWidth="1"/>
    <col min="3305" max="3305" width="0" style="9" hidden="1" customWidth="1"/>
    <col min="3306" max="3306" width="5.7109375" style="9" customWidth="1"/>
    <col min="3307" max="3307" width="4.7109375" style="9" customWidth="1"/>
    <col min="3308" max="3308" width="3.7109375" style="9" customWidth="1"/>
    <col min="3309" max="3309" width="4.7109375" style="9" customWidth="1"/>
    <col min="3310" max="3310" width="3.7109375" style="9" customWidth="1"/>
    <col min="3311" max="3311" width="4.7109375" style="9" customWidth="1"/>
    <col min="3312" max="3312" width="3.7109375" style="9" customWidth="1"/>
    <col min="3313" max="3313" width="4.7109375" style="9" customWidth="1"/>
    <col min="3314" max="3314" width="3.7109375" style="9" customWidth="1"/>
    <col min="3315" max="3315" width="4.7109375" style="9" customWidth="1"/>
    <col min="3316" max="3316" width="3.7109375" style="9" customWidth="1"/>
    <col min="3317" max="3317" width="4.7109375" style="9" customWidth="1"/>
    <col min="3318" max="3318" width="3.7109375" style="9" customWidth="1"/>
    <col min="3319" max="3319" width="4.7109375" style="9" customWidth="1"/>
    <col min="3320" max="3320" width="3.7109375" style="9" customWidth="1"/>
    <col min="3321" max="3321" width="4.7109375" style="9" customWidth="1"/>
    <col min="3322" max="3322" width="3.85546875" style="9" customWidth="1"/>
    <col min="3323" max="3323" width="5.42578125" style="9" customWidth="1"/>
    <col min="3324" max="3324" width="16.140625" style="9" customWidth="1"/>
    <col min="3325" max="3325" width="6.28515625" style="9" customWidth="1"/>
    <col min="3326" max="3326" width="3.7109375" style="9" customWidth="1"/>
    <col min="3327" max="3327" width="5.85546875" style="9" customWidth="1"/>
    <col min="3328" max="3328" width="5.42578125" style="9" customWidth="1"/>
    <col min="3329" max="3329" width="4.7109375" style="9" customWidth="1"/>
    <col min="3330" max="3330" width="3.7109375" style="9" customWidth="1"/>
    <col min="3331" max="3331" width="5.140625" style="9" customWidth="1"/>
    <col min="3332" max="3332" width="3.7109375" style="9" customWidth="1"/>
    <col min="3333" max="3333" width="5.140625" style="9" customWidth="1"/>
    <col min="3334" max="3334" width="7.42578125" style="9" customWidth="1"/>
    <col min="3335" max="3336" width="0" style="9" hidden="1" customWidth="1"/>
    <col min="3337" max="3337" width="7" style="9" customWidth="1"/>
    <col min="3338" max="3338" width="26.28515625" style="9" customWidth="1"/>
    <col min="3339" max="3340" width="9.140625" style="9"/>
    <col min="3341" max="3341" width="11" style="9" customWidth="1"/>
    <col min="3342" max="3555" width="9.140625" style="9"/>
    <col min="3556" max="3556" width="4.42578125" style="9" customWidth="1"/>
    <col min="3557" max="3557" width="17" style="9" customWidth="1"/>
    <col min="3558" max="3558" width="3.28515625" style="9" customWidth="1"/>
    <col min="3559" max="3559" width="21.7109375" style="9" customWidth="1"/>
    <col min="3560" max="3560" width="6.7109375" style="9" customWidth="1"/>
    <col min="3561" max="3561" width="0" style="9" hidden="1" customWidth="1"/>
    <col min="3562" max="3562" width="5.7109375" style="9" customWidth="1"/>
    <col min="3563" max="3563" width="4.7109375" style="9" customWidth="1"/>
    <col min="3564" max="3564" width="3.7109375" style="9" customWidth="1"/>
    <col min="3565" max="3565" width="4.7109375" style="9" customWidth="1"/>
    <col min="3566" max="3566" width="3.7109375" style="9" customWidth="1"/>
    <col min="3567" max="3567" width="4.7109375" style="9" customWidth="1"/>
    <col min="3568" max="3568" width="3.7109375" style="9" customWidth="1"/>
    <col min="3569" max="3569" width="4.7109375" style="9" customWidth="1"/>
    <col min="3570" max="3570" width="3.7109375" style="9" customWidth="1"/>
    <col min="3571" max="3571" width="4.7109375" style="9" customWidth="1"/>
    <col min="3572" max="3572" width="3.7109375" style="9" customWidth="1"/>
    <col min="3573" max="3573" width="4.7109375" style="9" customWidth="1"/>
    <col min="3574" max="3574" width="3.7109375" style="9" customWidth="1"/>
    <col min="3575" max="3575" width="4.7109375" style="9" customWidth="1"/>
    <col min="3576" max="3576" width="3.7109375" style="9" customWidth="1"/>
    <col min="3577" max="3577" width="4.7109375" style="9" customWidth="1"/>
    <col min="3578" max="3578" width="3.85546875" style="9" customWidth="1"/>
    <col min="3579" max="3579" width="5.42578125" style="9" customWidth="1"/>
    <col min="3580" max="3580" width="16.140625" style="9" customWidth="1"/>
    <col min="3581" max="3581" width="6.28515625" style="9" customWidth="1"/>
    <col min="3582" max="3582" width="3.7109375" style="9" customWidth="1"/>
    <col min="3583" max="3583" width="5.85546875" style="9" customWidth="1"/>
    <col min="3584" max="3584" width="5.42578125" style="9" customWidth="1"/>
    <col min="3585" max="3585" width="4.7109375" style="9" customWidth="1"/>
    <col min="3586" max="3586" width="3.7109375" style="9" customWidth="1"/>
    <col min="3587" max="3587" width="5.140625" style="9" customWidth="1"/>
    <col min="3588" max="3588" width="3.7109375" style="9" customWidth="1"/>
    <col min="3589" max="3589" width="5.140625" style="9" customWidth="1"/>
    <col min="3590" max="3590" width="7.42578125" style="9" customWidth="1"/>
    <col min="3591" max="3592" width="0" style="9" hidden="1" customWidth="1"/>
    <col min="3593" max="3593" width="7" style="9" customWidth="1"/>
    <col min="3594" max="3594" width="26.28515625" style="9" customWidth="1"/>
    <col min="3595" max="3596" width="9.140625" style="9"/>
    <col min="3597" max="3597" width="11" style="9" customWidth="1"/>
    <col min="3598" max="3811" width="9.140625" style="9"/>
    <col min="3812" max="3812" width="4.42578125" style="9" customWidth="1"/>
    <col min="3813" max="3813" width="17" style="9" customWidth="1"/>
    <col min="3814" max="3814" width="3.28515625" style="9" customWidth="1"/>
    <col min="3815" max="3815" width="21.7109375" style="9" customWidth="1"/>
    <col min="3816" max="3816" width="6.7109375" style="9" customWidth="1"/>
    <col min="3817" max="3817" width="0" style="9" hidden="1" customWidth="1"/>
    <col min="3818" max="3818" width="5.7109375" style="9" customWidth="1"/>
    <col min="3819" max="3819" width="4.7109375" style="9" customWidth="1"/>
    <col min="3820" max="3820" width="3.7109375" style="9" customWidth="1"/>
    <col min="3821" max="3821" width="4.7109375" style="9" customWidth="1"/>
    <col min="3822" max="3822" width="3.7109375" style="9" customWidth="1"/>
    <col min="3823" max="3823" width="4.7109375" style="9" customWidth="1"/>
    <col min="3824" max="3824" width="3.7109375" style="9" customWidth="1"/>
    <col min="3825" max="3825" width="4.7109375" style="9" customWidth="1"/>
    <col min="3826" max="3826" width="3.7109375" style="9" customWidth="1"/>
    <col min="3827" max="3827" width="4.7109375" style="9" customWidth="1"/>
    <col min="3828" max="3828" width="3.7109375" style="9" customWidth="1"/>
    <col min="3829" max="3829" width="4.7109375" style="9" customWidth="1"/>
    <col min="3830" max="3830" width="3.7109375" style="9" customWidth="1"/>
    <col min="3831" max="3831" width="4.7109375" style="9" customWidth="1"/>
    <col min="3832" max="3832" width="3.7109375" style="9" customWidth="1"/>
    <col min="3833" max="3833" width="4.7109375" style="9" customWidth="1"/>
    <col min="3834" max="3834" width="3.85546875" style="9" customWidth="1"/>
    <col min="3835" max="3835" width="5.42578125" style="9" customWidth="1"/>
    <col min="3836" max="3836" width="16.140625" style="9" customWidth="1"/>
    <col min="3837" max="3837" width="6.28515625" style="9" customWidth="1"/>
    <col min="3838" max="3838" width="3.7109375" style="9" customWidth="1"/>
    <col min="3839" max="3839" width="5.85546875" style="9" customWidth="1"/>
    <col min="3840" max="3840" width="5.42578125" style="9" customWidth="1"/>
    <col min="3841" max="3841" width="4.7109375" style="9" customWidth="1"/>
    <col min="3842" max="3842" width="3.7109375" style="9" customWidth="1"/>
    <col min="3843" max="3843" width="5.140625" style="9" customWidth="1"/>
    <col min="3844" max="3844" width="3.7109375" style="9" customWidth="1"/>
    <col min="3845" max="3845" width="5.140625" style="9" customWidth="1"/>
    <col min="3846" max="3846" width="7.42578125" style="9" customWidth="1"/>
    <col min="3847" max="3848" width="0" style="9" hidden="1" customWidth="1"/>
    <col min="3849" max="3849" width="7" style="9" customWidth="1"/>
    <col min="3850" max="3850" width="26.28515625" style="9" customWidth="1"/>
    <col min="3851" max="3852" width="9.140625" style="9"/>
    <col min="3853" max="3853" width="11" style="9" customWidth="1"/>
    <col min="3854" max="4067" width="9.140625" style="9"/>
    <col min="4068" max="4068" width="4.42578125" style="9" customWidth="1"/>
    <col min="4069" max="4069" width="17" style="9" customWidth="1"/>
    <col min="4070" max="4070" width="3.28515625" style="9" customWidth="1"/>
    <col min="4071" max="4071" width="21.7109375" style="9" customWidth="1"/>
    <col min="4072" max="4072" width="6.7109375" style="9" customWidth="1"/>
    <col min="4073" max="4073" width="0" style="9" hidden="1" customWidth="1"/>
    <col min="4074" max="4074" width="5.7109375" style="9" customWidth="1"/>
    <col min="4075" max="4075" width="4.7109375" style="9" customWidth="1"/>
    <col min="4076" max="4076" width="3.7109375" style="9" customWidth="1"/>
    <col min="4077" max="4077" width="4.7109375" style="9" customWidth="1"/>
    <col min="4078" max="4078" width="3.7109375" style="9" customWidth="1"/>
    <col min="4079" max="4079" width="4.7109375" style="9" customWidth="1"/>
    <col min="4080" max="4080" width="3.7109375" style="9" customWidth="1"/>
    <col min="4081" max="4081" width="4.7109375" style="9" customWidth="1"/>
    <col min="4082" max="4082" width="3.7109375" style="9" customWidth="1"/>
    <col min="4083" max="4083" width="4.7109375" style="9" customWidth="1"/>
    <col min="4084" max="4084" width="3.7109375" style="9" customWidth="1"/>
    <col min="4085" max="4085" width="4.7109375" style="9" customWidth="1"/>
    <col min="4086" max="4086" width="3.7109375" style="9" customWidth="1"/>
    <col min="4087" max="4087" width="4.7109375" style="9" customWidth="1"/>
    <col min="4088" max="4088" width="3.7109375" style="9" customWidth="1"/>
    <col min="4089" max="4089" width="4.7109375" style="9" customWidth="1"/>
    <col min="4090" max="4090" width="3.85546875" style="9" customWidth="1"/>
    <col min="4091" max="4091" width="5.42578125" style="9" customWidth="1"/>
    <col min="4092" max="4092" width="16.140625" style="9" customWidth="1"/>
    <col min="4093" max="4093" width="6.28515625" style="9" customWidth="1"/>
    <col min="4094" max="4094" width="3.7109375" style="9" customWidth="1"/>
    <col min="4095" max="4095" width="5.85546875" style="9" customWidth="1"/>
    <col min="4096" max="4096" width="5.42578125" style="9" customWidth="1"/>
    <col min="4097" max="4097" width="4.7109375" style="9" customWidth="1"/>
    <col min="4098" max="4098" width="3.7109375" style="9" customWidth="1"/>
    <col min="4099" max="4099" width="5.140625" style="9" customWidth="1"/>
    <col min="4100" max="4100" width="3.7109375" style="9" customWidth="1"/>
    <col min="4101" max="4101" width="5.140625" style="9" customWidth="1"/>
    <col min="4102" max="4102" width="7.42578125" style="9" customWidth="1"/>
    <col min="4103" max="4104" width="0" style="9" hidden="1" customWidth="1"/>
    <col min="4105" max="4105" width="7" style="9" customWidth="1"/>
    <col min="4106" max="4106" width="26.28515625" style="9" customWidth="1"/>
    <col min="4107" max="4108" width="9.140625" style="9"/>
    <col min="4109" max="4109" width="11" style="9" customWidth="1"/>
    <col min="4110" max="4323" width="9.140625" style="9"/>
    <col min="4324" max="4324" width="4.42578125" style="9" customWidth="1"/>
    <col min="4325" max="4325" width="17" style="9" customWidth="1"/>
    <col min="4326" max="4326" width="3.28515625" style="9" customWidth="1"/>
    <col min="4327" max="4327" width="21.7109375" style="9" customWidth="1"/>
    <col min="4328" max="4328" width="6.7109375" style="9" customWidth="1"/>
    <col min="4329" max="4329" width="0" style="9" hidden="1" customWidth="1"/>
    <col min="4330" max="4330" width="5.7109375" style="9" customWidth="1"/>
    <col min="4331" max="4331" width="4.7109375" style="9" customWidth="1"/>
    <col min="4332" max="4332" width="3.7109375" style="9" customWidth="1"/>
    <col min="4333" max="4333" width="4.7109375" style="9" customWidth="1"/>
    <col min="4334" max="4334" width="3.7109375" style="9" customWidth="1"/>
    <col min="4335" max="4335" width="4.7109375" style="9" customWidth="1"/>
    <col min="4336" max="4336" width="3.7109375" style="9" customWidth="1"/>
    <col min="4337" max="4337" width="4.7109375" style="9" customWidth="1"/>
    <col min="4338" max="4338" width="3.7109375" style="9" customWidth="1"/>
    <col min="4339" max="4339" width="4.7109375" style="9" customWidth="1"/>
    <col min="4340" max="4340" width="3.7109375" style="9" customWidth="1"/>
    <col min="4341" max="4341" width="4.7109375" style="9" customWidth="1"/>
    <col min="4342" max="4342" width="3.7109375" style="9" customWidth="1"/>
    <col min="4343" max="4343" width="4.7109375" style="9" customWidth="1"/>
    <col min="4344" max="4344" width="3.7109375" style="9" customWidth="1"/>
    <col min="4345" max="4345" width="4.7109375" style="9" customWidth="1"/>
    <col min="4346" max="4346" width="3.85546875" style="9" customWidth="1"/>
    <col min="4347" max="4347" width="5.42578125" style="9" customWidth="1"/>
    <col min="4348" max="4348" width="16.140625" style="9" customWidth="1"/>
    <col min="4349" max="4349" width="6.28515625" style="9" customWidth="1"/>
    <col min="4350" max="4350" width="3.7109375" style="9" customWidth="1"/>
    <col min="4351" max="4351" width="5.85546875" style="9" customWidth="1"/>
    <col min="4352" max="4352" width="5.42578125" style="9" customWidth="1"/>
    <col min="4353" max="4353" width="4.7109375" style="9" customWidth="1"/>
    <col min="4354" max="4354" width="3.7109375" style="9" customWidth="1"/>
    <col min="4355" max="4355" width="5.140625" style="9" customWidth="1"/>
    <col min="4356" max="4356" width="3.7109375" style="9" customWidth="1"/>
    <col min="4357" max="4357" width="5.140625" style="9" customWidth="1"/>
    <col min="4358" max="4358" width="7.42578125" style="9" customWidth="1"/>
    <col min="4359" max="4360" width="0" style="9" hidden="1" customWidth="1"/>
    <col min="4361" max="4361" width="7" style="9" customWidth="1"/>
    <col min="4362" max="4362" width="26.28515625" style="9" customWidth="1"/>
    <col min="4363" max="4364" width="9.140625" style="9"/>
    <col min="4365" max="4365" width="11" style="9" customWidth="1"/>
    <col min="4366" max="4579" width="9.140625" style="9"/>
    <col min="4580" max="4580" width="4.42578125" style="9" customWidth="1"/>
    <col min="4581" max="4581" width="17" style="9" customWidth="1"/>
    <col min="4582" max="4582" width="3.28515625" style="9" customWidth="1"/>
    <col min="4583" max="4583" width="21.7109375" style="9" customWidth="1"/>
    <col min="4584" max="4584" width="6.7109375" style="9" customWidth="1"/>
    <col min="4585" max="4585" width="0" style="9" hidden="1" customWidth="1"/>
    <col min="4586" max="4586" width="5.7109375" style="9" customWidth="1"/>
    <col min="4587" max="4587" width="4.7109375" style="9" customWidth="1"/>
    <col min="4588" max="4588" width="3.7109375" style="9" customWidth="1"/>
    <col min="4589" max="4589" width="4.7109375" style="9" customWidth="1"/>
    <col min="4590" max="4590" width="3.7109375" style="9" customWidth="1"/>
    <col min="4591" max="4591" width="4.7109375" style="9" customWidth="1"/>
    <col min="4592" max="4592" width="3.7109375" style="9" customWidth="1"/>
    <col min="4593" max="4593" width="4.7109375" style="9" customWidth="1"/>
    <col min="4594" max="4594" width="3.7109375" style="9" customWidth="1"/>
    <col min="4595" max="4595" width="4.7109375" style="9" customWidth="1"/>
    <col min="4596" max="4596" width="3.7109375" style="9" customWidth="1"/>
    <col min="4597" max="4597" width="4.7109375" style="9" customWidth="1"/>
    <col min="4598" max="4598" width="3.7109375" style="9" customWidth="1"/>
    <col min="4599" max="4599" width="4.7109375" style="9" customWidth="1"/>
    <col min="4600" max="4600" width="3.7109375" style="9" customWidth="1"/>
    <col min="4601" max="4601" width="4.7109375" style="9" customWidth="1"/>
    <col min="4602" max="4602" width="3.85546875" style="9" customWidth="1"/>
    <col min="4603" max="4603" width="5.42578125" style="9" customWidth="1"/>
    <col min="4604" max="4604" width="16.140625" style="9" customWidth="1"/>
    <col min="4605" max="4605" width="6.28515625" style="9" customWidth="1"/>
    <col min="4606" max="4606" width="3.7109375" style="9" customWidth="1"/>
    <col min="4607" max="4607" width="5.85546875" style="9" customWidth="1"/>
    <col min="4608" max="4608" width="5.42578125" style="9" customWidth="1"/>
    <col min="4609" max="4609" width="4.7109375" style="9" customWidth="1"/>
    <col min="4610" max="4610" width="3.7109375" style="9" customWidth="1"/>
    <col min="4611" max="4611" width="5.140625" style="9" customWidth="1"/>
    <col min="4612" max="4612" width="3.7109375" style="9" customWidth="1"/>
    <col min="4613" max="4613" width="5.140625" style="9" customWidth="1"/>
    <col min="4614" max="4614" width="7.42578125" style="9" customWidth="1"/>
    <col min="4615" max="4616" width="0" style="9" hidden="1" customWidth="1"/>
    <col min="4617" max="4617" width="7" style="9" customWidth="1"/>
    <col min="4618" max="4618" width="26.28515625" style="9" customWidth="1"/>
    <col min="4619" max="4620" width="9.140625" style="9"/>
    <col min="4621" max="4621" width="11" style="9" customWidth="1"/>
    <col min="4622" max="4835" width="9.140625" style="9"/>
    <col min="4836" max="4836" width="4.42578125" style="9" customWidth="1"/>
    <col min="4837" max="4837" width="17" style="9" customWidth="1"/>
    <col min="4838" max="4838" width="3.28515625" style="9" customWidth="1"/>
    <col min="4839" max="4839" width="21.7109375" style="9" customWidth="1"/>
    <col min="4840" max="4840" width="6.7109375" style="9" customWidth="1"/>
    <col min="4841" max="4841" width="0" style="9" hidden="1" customWidth="1"/>
    <col min="4842" max="4842" width="5.7109375" style="9" customWidth="1"/>
    <col min="4843" max="4843" width="4.7109375" style="9" customWidth="1"/>
    <col min="4844" max="4844" width="3.7109375" style="9" customWidth="1"/>
    <col min="4845" max="4845" width="4.7109375" style="9" customWidth="1"/>
    <col min="4846" max="4846" width="3.7109375" style="9" customWidth="1"/>
    <col min="4847" max="4847" width="4.7109375" style="9" customWidth="1"/>
    <col min="4848" max="4848" width="3.7109375" style="9" customWidth="1"/>
    <col min="4849" max="4849" width="4.7109375" style="9" customWidth="1"/>
    <col min="4850" max="4850" width="3.7109375" style="9" customWidth="1"/>
    <col min="4851" max="4851" width="4.7109375" style="9" customWidth="1"/>
    <col min="4852" max="4852" width="3.7109375" style="9" customWidth="1"/>
    <col min="4853" max="4853" width="4.7109375" style="9" customWidth="1"/>
    <col min="4854" max="4854" width="3.7109375" style="9" customWidth="1"/>
    <col min="4855" max="4855" width="4.7109375" style="9" customWidth="1"/>
    <col min="4856" max="4856" width="3.7109375" style="9" customWidth="1"/>
    <col min="4857" max="4857" width="4.7109375" style="9" customWidth="1"/>
    <col min="4858" max="4858" width="3.85546875" style="9" customWidth="1"/>
    <col min="4859" max="4859" width="5.42578125" style="9" customWidth="1"/>
    <col min="4860" max="4860" width="16.140625" style="9" customWidth="1"/>
    <col min="4861" max="4861" width="6.28515625" style="9" customWidth="1"/>
    <col min="4862" max="4862" width="3.7109375" style="9" customWidth="1"/>
    <col min="4863" max="4863" width="5.85546875" style="9" customWidth="1"/>
    <col min="4864" max="4864" width="5.42578125" style="9" customWidth="1"/>
    <col min="4865" max="4865" width="4.7109375" style="9" customWidth="1"/>
    <col min="4866" max="4866" width="3.7109375" style="9" customWidth="1"/>
    <col min="4867" max="4867" width="5.140625" style="9" customWidth="1"/>
    <col min="4868" max="4868" width="3.7109375" style="9" customWidth="1"/>
    <col min="4869" max="4869" width="5.140625" style="9" customWidth="1"/>
    <col min="4870" max="4870" width="7.42578125" style="9" customWidth="1"/>
    <col min="4871" max="4872" width="0" style="9" hidden="1" customWidth="1"/>
    <col min="4873" max="4873" width="7" style="9" customWidth="1"/>
    <col min="4874" max="4874" width="26.28515625" style="9" customWidth="1"/>
    <col min="4875" max="4876" width="9.140625" style="9"/>
    <col min="4877" max="4877" width="11" style="9" customWidth="1"/>
    <col min="4878" max="5091" width="9.140625" style="9"/>
    <col min="5092" max="5092" width="4.42578125" style="9" customWidth="1"/>
    <col min="5093" max="5093" width="17" style="9" customWidth="1"/>
    <col min="5094" max="5094" width="3.28515625" style="9" customWidth="1"/>
    <col min="5095" max="5095" width="21.7109375" style="9" customWidth="1"/>
    <col min="5096" max="5096" width="6.7109375" style="9" customWidth="1"/>
    <col min="5097" max="5097" width="0" style="9" hidden="1" customWidth="1"/>
    <col min="5098" max="5098" width="5.7109375" style="9" customWidth="1"/>
    <col min="5099" max="5099" width="4.7109375" style="9" customWidth="1"/>
    <col min="5100" max="5100" width="3.7109375" style="9" customWidth="1"/>
    <col min="5101" max="5101" width="4.7109375" style="9" customWidth="1"/>
    <col min="5102" max="5102" width="3.7109375" style="9" customWidth="1"/>
    <col min="5103" max="5103" width="4.7109375" style="9" customWidth="1"/>
    <col min="5104" max="5104" width="3.7109375" style="9" customWidth="1"/>
    <col min="5105" max="5105" width="4.7109375" style="9" customWidth="1"/>
    <col min="5106" max="5106" width="3.7109375" style="9" customWidth="1"/>
    <col min="5107" max="5107" width="4.7109375" style="9" customWidth="1"/>
    <col min="5108" max="5108" width="3.7109375" style="9" customWidth="1"/>
    <col min="5109" max="5109" width="4.7109375" style="9" customWidth="1"/>
    <col min="5110" max="5110" width="3.7109375" style="9" customWidth="1"/>
    <col min="5111" max="5111" width="4.7109375" style="9" customWidth="1"/>
    <col min="5112" max="5112" width="3.7109375" style="9" customWidth="1"/>
    <col min="5113" max="5113" width="4.7109375" style="9" customWidth="1"/>
    <col min="5114" max="5114" width="3.85546875" style="9" customWidth="1"/>
    <col min="5115" max="5115" width="5.42578125" style="9" customWidth="1"/>
    <col min="5116" max="5116" width="16.140625" style="9" customWidth="1"/>
    <col min="5117" max="5117" width="6.28515625" style="9" customWidth="1"/>
    <col min="5118" max="5118" width="3.7109375" style="9" customWidth="1"/>
    <col min="5119" max="5119" width="5.85546875" style="9" customWidth="1"/>
    <col min="5120" max="5120" width="5.42578125" style="9" customWidth="1"/>
    <col min="5121" max="5121" width="4.7109375" style="9" customWidth="1"/>
    <col min="5122" max="5122" width="3.7109375" style="9" customWidth="1"/>
    <col min="5123" max="5123" width="5.140625" style="9" customWidth="1"/>
    <col min="5124" max="5124" width="3.7109375" style="9" customWidth="1"/>
    <col min="5125" max="5125" width="5.140625" style="9" customWidth="1"/>
    <col min="5126" max="5126" width="7.42578125" style="9" customWidth="1"/>
    <col min="5127" max="5128" width="0" style="9" hidden="1" customWidth="1"/>
    <col min="5129" max="5129" width="7" style="9" customWidth="1"/>
    <col min="5130" max="5130" width="26.28515625" style="9" customWidth="1"/>
    <col min="5131" max="5132" width="9.140625" style="9"/>
    <col min="5133" max="5133" width="11" style="9" customWidth="1"/>
    <col min="5134" max="5347" width="9.140625" style="9"/>
    <col min="5348" max="5348" width="4.42578125" style="9" customWidth="1"/>
    <col min="5349" max="5349" width="17" style="9" customWidth="1"/>
    <col min="5350" max="5350" width="3.28515625" style="9" customWidth="1"/>
    <col min="5351" max="5351" width="21.7109375" style="9" customWidth="1"/>
    <col min="5352" max="5352" width="6.7109375" style="9" customWidth="1"/>
    <col min="5353" max="5353" width="0" style="9" hidden="1" customWidth="1"/>
    <col min="5354" max="5354" width="5.7109375" style="9" customWidth="1"/>
    <col min="5355" max="5355" width="4.7109375" style="9" customWidth="1"/>
    <col min="5356" max="5356" width="3.7109375" style="9" customWidth="1"/>
    <col min="5357" max="5357" width="4.7109375" style="9" customWidth="1"/>
    <col min="5358" max="5358" width="3.7109375" style="9" customWidth="1"/>
    <col min="5359" max="5359" width="4.7109375" style="9" customWidth="1"/>
    <col min="5360" max="5360" width="3.7109375" style="9" customWidth="1"/>
    <col min="5361" max="5361" width="4.7109375" style="9" customWidth="1"/>
    <col min="5362" max="5362" width="3.7109375" style="9" customWidth="1"/>
    <col min="5363" max="5363" width="4.7109375" style="9" customWidth="1"/>
    <col min="5364" max="5364" width="3.7109375" style="9" customWidth="1"/>
    <col min="5365" max="5365" width="4.7109375" style="9" customWidth="1"/>
    <col min="5366" max="5366" width="3.7109375" style="9" customWidth="1"/>
    <col min="5367" max="5367" width="4.7109375" style="9" customWidth="1"/>
    <col min="5368" max="5368" width="3.7109375" style="9" customWidth="1"/>
    <col min="5369" max="5369" width="4.7109375" style="9" customWidth="1"/>
    <col min="5370" max="5370" width="3.85546875" style="9" customWidth="1"/>
    <col min="5371" max="5371" width="5.42578125" style="9" customWidth="1"/>
    <col min="5372" max="5372" width="16.140625" style="9" customWidth="1"/>
    <col min="5373" max="5373" width="6.28515625" style="9" customWidth="1"/>
    <col min="5374" max="5374" width="3.7109375" style="9" customWidth="1"/>
    <col min="5375" max="5375" width="5.85546875" style="9" customWidth="1"/>
    <col min="5376" max="5376" width="5.42578125" style="9" customWidth="1"/>
    <col min="5377" max="5377" width="4.7109375" style="9" customWidth="1"/>
    <col min="5378" max="5378" width="3.7109375" style="9" customWidth="1"/>
    <col min="5379" max="5379" width="5.140625" style="9" customWidth="1"/>
    <col min="5380" max="5380" width="3.7109375" style="9" customWidth="1"/>
    <col min="5381" max="5381" width="5.140625" style="9" customWidth="1"/>
    <col min="5382" max="5382" width="7.42578125" style="9" customWidth="1"/>
    <col min="5383" max="5384" width="0" style="9" hidden="1" customWidth="1"/>
    <col min="5385" max="5385" width="7" style="9" customWidth="1"/>
    <col min="5386" max="5386" width="26.28515625" style="9" customWidth="1"/>
    <col min="5387" max="5388" width="9.140625" style="9"/>
    <col min="5389" max="5389" width="11" style="9" customWidth="1"/>
    <col min="5390" max="5603" width="9.140625" style="9"/>
    <col min="5604" max="5604" width="4.42578125" style="9" customWidth="1"/>
    <col min="5605" max="5605" width="17" style="9" customWidth="1"/>
    <col min="5606" max="5606" width="3.28515625" style="9" customWidth="1"/>
    <col min="5607" max="5607" width="21.7109375" style="9" customWidth="1"/>
    <col min="5608" max="5608" width="6.7109375" style="9" customWidth="1"/>
    <col min="5609" max="5609" width="0" style="9" hidden="1" customWidth="1"/>
    <col min="5610" max="5610" width="5.7109375" style="9" customWidth="1"/>
    <col min="5611" max="5611" width="4.7109375" style="9" customWidth="1"/>
    <col min="5612" max="5612" width="3.7109375" style="9" customWidth="1"/>
    <col min="5613" max="5613" width="4.7109375" style="9" customWidth="1"/>
    <col min="5614" max="5614" width="3.7109375" style="9" customWidth="1"/>
    <col min="5615" max="5615" width="4.7109375" style="9" customWidth="1"/>
    <col min="5616" max="5616" width="3.7109375" style="9" customWidth="1"/>
    <col min="5617" max="5617" width="4.7109375" style="9" customWidth="1"/>
    <col min="5618" max="5618" width="3.7109375" style="9" customWidth="1"/>
    <col min="5619" max="5619" width="4.7109375" style="9" customWidth="1"/>
    <col min="5620" max="5620" width="3.7109375" style="9" customWidth="1"/>
    <col min="5621" max="5621" width="4.7109375" style="9" customWidth="1"/>
    <col min="5622" max="5622" width="3.7109375" style="9" customWidth="1"/>
    <col min="5623" max="5623" width="4.7109375" style="9" customWidth="1"/>
    <col min="5624" max="5624" width="3.7109375" style="9" customWidth="1"/>
    <col min="5625" max="5625" width="4.7109375" style="9" customWidth="1"/>
    <col min="5626" max="5626" width="3.85546875" style="9" customWidth="1"/>
    <col min="5627" max="5627" width="5.42578125" style="9" customWidth="1"/>
    <col min="5628" max="5628" width="16.140625" style="9" customWidth="1"/>
    <col min="5629" max="5629" width="6.28515625" style="9" customWidth="1"/>
    <col min="5630" max="5630" width="3.7109375" style="9" customWidth="1"/>
    <col min="5631" max="5631" width="5.85546875" style="9" customWidth="1"/>
    <col min="5632" max="5632" width="5.42578125" style="9" customWidth="1"/>
    <col min="5633" max="5633" width="4.7109375" style="9" customWidth="1"/>
    <col min="5634" max="5634" width="3.7109375" style="9" customWidth="1"/>
    <col min="5635" max="5635" width="5.140625" style="9" customWidth="1"/>
    <col min="5636" max="5636" width="3.7109375" style="9" customWidth="1"/>
    <col min="5637" max="5637" width="5.140625" style="9" customWidth="1"/>
    <col min="5638" max="5638" width="7.42578125" style="9" customWidth="1"/>
    <col min="5639" max="5640" width="0" style="9" hidden="1" customWidth="1"/>
    <col min="5641" max="5641" width="7" style="9" customWidth="1"/>
    <col min="5642" max="5642" width="26.28515625" style="9" customWidth="1"/>
    <col min="5643" max="5644" width="9.140625" style="9"/>
    <col min="5645" max="5645" width="11" style="9" customWidth="1"/>
    <col min="5646" max="5859" width="9.140625" style="9"/>
    <col min="5860" max="5860" width="4.42578125" style="9" customWidth="1"/>
    <col min="5861" max="5861" width="17" style="9" customWidth="1"/>
    <col min="5862" max="5862" width="3.28515625" style="9" customWidth="1"/>
    <col min="5863" max="5863" width="21.7109375" style="9" customWidth="1"/>
    <col min="5864" max="5864" width="6.7109375" style="9" customWidth="1"/>
    <col min="5865" max="5865" width="0" style="9" hidden="1" customWidth="1"/>
    <col min="5866" max="5866" width="5.7109375" style="9" customWidth="1"/>
    <col min="5867" max="5867" width="4.7109375" style="9" customWidth="1"/>
    <col min="5868" max="5868" width="3.7109375" style="9" customWidth="1"/>
    <col min="5869" max="5869" width="4.7109375" style="9" customWidth="1"/>
    <col min="5870" max="5870" width="3.7109375" style="9" customWidth="1"/>
    <col min="5871" max="5871" width="4.7109375" style="9" customWidth="1"/>
    <col min="5872" max="5872" width="3.7109375" style="9" customWidth="1"/>
    <col min="5873" max="5873" width="4.7109375" style="9" customWidth="1"/>
    <col min="5874" max="5874" width="3.7109375" style="9" customWidth="1"/>
    <col min="5875" max="5875" width="4.7109375" style="9" customWidth="1"/>
    <col min="5876" max="5876" width="3.7109375" style="9" customWidth="1"/>
    <col min="5877" max="5877" width="4.7109375" style="9" customWidth="1"/>
    <col min="5878" max="5878" width="3.7109375" style="9" customWidth="1"/>
    <col min="5879" max="5879" width="4.7109375" style="9" customWidth="1"/>
    <col min="5880" max="5880" width="3.7109375" style="9" customWidth="1"/>
    <col min="5881" max="5881" width="4.7109375" style="9" customWidth="1"/>
    <col min="5882" max="5882" width="3.85546875" style="9" customWidth="1"/>
    <col min="5883" max="5883" width="5.42578125" style="9" customWidth="1"/>
    <col min="5884" max="5884" width="16.140625" style="9" customWidth="1"/>
    <col min="5885" max="5885" width="6.28515625" style="9" customWidth="1"/>
    <col min="5886" max="5886" width="3.7109375" style="9" customWidth="1"/>
    <col min="5887" max="5887" width="5.85546875" style="9" customWidth="1"/>
    <col min="5888" max="5888" width="5.42578125" style="9" customWidth="1"/>
    <col min="5889" max="5889" width="4.7109375" style="9" customWidth="1"/>
    <col min="5890" max="5890" width="3.7109375" style="9" customWidth="1"/>
    <col min="5891" max="5891" width="5.140625" style="9" customWidth="1"/>
    <col min="5892" max="5892" width="3.7109375" style="9" customWidth="1"/>
    <col min="5893" max="5893" width="5.140625" style="9" customWidth="1"/>
    <col min="5894" max="5894" width="7.42578125" style="9" customWidth="1"/>
    <col min="5895" max="5896" width="0" style="9" hidden="1" customWidth="1"/>
    <col min="5897" max="5897" width="7" style="9" customWidth="1"/>
    <col min="5898" max="5898" width="26.28515625" style="9" customWidth="1"/>
    <col min="5899" max="5900" width="9.140625" style="9"/>
    <col min="5901" max="5901" width="11" style="9" customWidth="1"/>
    <col min="5902" max="6115" width="9.140625" style="9"/>
    <col min="6116" max="6116" width="4.42578125" style="9" customWidth="1"/>
    <col min="6117" max="6117" width="17" style="9" customWidth="1"/>
    <col min="6118" max="6118" width="3.28515625" style="9" customWidth="1"/>
    <col min="6119" max="6119" width="21.7109375" style="9" customWidth="1"/>
    <col min="6120" max="6120" width="6.7109375" style="9" customWidth="1"/>
    <col min="6121" max="6121" width="0" style="9" hidden="1" customWidth="1"/>
    <col min="6122" max="6122" width="5.7109375" style="9" customWidth="1"/>
    <col min="6123" max="6123" width="4.7109375" style="9" customWidth="1"/>
    <col min="6124" max="6124" width="3.7109375" style="9" customWidth="1"/>
    <col min="6125" max="6125" width="4.7109375" style="9" customWidth="1"/>
    <col min="6126" max="6126" width="3.7109375" style="9" customWidth="1"/>
    <col min="6127" max="6127" width="4.7109375" style="9" customWidth="1"/>
    <col min="6128" max="6128" width="3.7109375" style="9" customWidth="1"/>
    <col min="6129" max="6129" width="4.7109375" style="9" customWidth="1"/>
    <col min="6130" max="6130" width="3.7109375" style="9" customWidth="1"/>
    <col min="6131" max="6131" width="4.7109375" style="9" customWidth="1"/>
    <col min="6132" max="6132" width="3.7109375" style="9" customWidth="1"/>
    <col min="6133" max="6133" width="4.7109375" style="9" customWidth="1"/>
    <col min="6134" max="6134" width="3.7109375" style="9" customWidth="1"/>
    <col min="6135" max="6135" width="4.7109375" style="9" customWidth="1"/>
    <col min="6136" max="6136" width="3.7109375" style="9" customWidth="1"/>
    <col min="6137" max="6137" width="4.7109375" style="9" customWidth="1"/>
    <col min="6138" max="6138" width="3.85546875" style="9" customWidth="1"/>
    <col min="6139" max="6139" width="5.42578125" style="9" customWidth="1"/>
    <col min="6140" max="6140" width="16.140625" style="9" customWidth="1"/>
    <col min="6141" max="6141" width="6.28515625" style="9" customWidth="1"/>
    <col min="6142" max="6142" width="3.7109375" style="9" customWidth="1"/>
    <col min="6143" max="6143" width="5.85546875" style="9" customWidth="1"/>
    <col min="6144" max="6144" width="5.42578125" style="9" customWidth="1"/>
    <col min="6145" max="6145" width="4.7109375" style="9" customWidth="1"/>
    <col min="6146" max="6146" width="3.7109375" style="9" customWidth="1"/>
    <col min="6147" max="6147" width="5.140625" style="9" customWidth="1"/>
    <col min="6148" max="6148" width="3.7109375" style="9" customWidth="1"/>
    <col min="6149" max="6149" width="5.140625" style="9" customWidth="1"/>
    <col min="6150" max="6150" width="7.42578125" style="9" customWidth="1"/>
    <col min="6151" max="6152" width="0" style="9" hidden="1" customWidth="1"/>
    <col min="6153" max="6153" width="7" style="9" customWidth="1"/>
    <col min="6154" max="6154" width="26.28515625" style="9" customWidth="1"/>
    <col min="6155" max="6156" width="9.140625" style="9"/>
    <col min="6157" max="6157" width="11" style="9" customWidth="1"/>
    <col min="6158" max="6371" width="9.140625" style="9"/>
    <col min="6372" max="6372" width="4.42578125" style="9" customWidth="1"/>
    <col min="6373" max="6373" width="17" style="9" customWidth="1"/>
    <col min="6374" max="6374" width="3.28515625" style="9" customWidth="1"/>
    <col min="6375" max="6375" width="21.7109375" style="9" customWidth="1"/>
    <col min="6376" max="6376" width="6.7109375" style="9" customWidth="1"/>
    <col min="6377" max="6377" width="0" style="9" hidden="1" customWidth="1"/>
    <col min="6378" max="6378" width="5.7109375" style="9" customWidth="1"/>
    <col min="6379" max="6379" width="4.7109375" style="9" customWidth="1"/>
    <col min="6380" max="6380" width="3.7109375" style="9" customWidth="1"/>
    <col min="6381" max="6381" width="4.7109375" style="9" customWidth="1"/>
    <col min="6382" max="6382" width="3.7109375" style="9" customWidth="1"/>
    <col min="6383" max="6383" width="4.7109375" style="9" customWidth="1"/>
    <col min="6384" max="6384" width="3.7109375" style="9" customWidth="1"/>
    <col min="6385" max="6385" width="4.7109375" style="9" customWidth="1"/>
    <col min="6386" max="6386" width="3.7109375" style="9" customWidth="1"/>
    <col min="6387" max="6387" width="4.7109375" style="9" customWidth="1"/>
    <col min="6388" max="6388" width="3.7109375" style="9" customWidth="1"/>
    <col min="6389" max="6389" width="4.7109375" style="9" customWidth="1"/>
    <col min="6390" max="6390" width="3.7109375" style="9" customWidth="1"/>
    <col min="6391" max="6391" width="4.7109375" style="9" customWidth="1"/>
    <col min="6392" max="6392" width="3.7109375" style="9" customWidth="1"/>
    <col min="6393" max="6393" width="4.7109375" style="9" customWidth="1"/>
    <col min="6394" max="6394" width="3.85546875" style="9" customWidth="1"/>
    <col min="6395" max="6395" width="5.42578125" style="9" customWidth="1"/>
    <col min="6396" max="6396" width="16.140625" style="9" customWidth="1"/>
    <col min="6397" max="6397" width="6.28515625" style="9" customWidth="1"/>
    <col min="6398" max="6398" width="3.7109375" style="9" customWidth="1"/>
    <col min="6399" max="6399" width="5.85546875" style="9" customWidth="1"/>
    <col min="6400" max="6400" width="5.42578125" style="9" customWidth="1"/>
    <col min="6401" max="6401" width="4.7109375" style="9" customWidth="1"/>
    <col min="6402" max="6402" width="3.7109375" style="9" customWidth="1"/>
    <col min="6403" max="6403" width="5.140625" style="9" customWidth="1"/>
    <col min="6404" max="6404" width="3.7109375" style="9" customWidth="1"/>
    <col min="6405" max="6405" width="5.140625" style="9" customWidth="1"/>
    <col min="6406" max="6406" width="7.42578125" style="9" customWidth="1"/>
    <col min="6407" max="6408" width="0" style="9" hidden="1" customWidth="1"/>
    <col min="6409" max="6409" width="7" style="9" customWidth="1"/>
    <col min="6410" max="6410" width="26.28515625" style="9" customWidth="1"/>
    <col min="6411" max="6412" width="9.140625" style="9"/>
    <col min="6413" max="6413" width="11" style="9" customWidth="1"/>
    <col min="6414" max="6627" width="9.140625" style="9"/>
    <col min="6628" max="6628" width="4.42578125" style="9" customWidth="1"/>
    <col min="6629" max="6629" width="17" style="9" customWidth="1"/>
    <col min="6630" max="6630" width="3.28515625" style="9" customWidth="1"/>
    <col min="6631" max="6631" width="21.7109375" style="9" customWidth="1"/>
    <col min="6632" max="6632" width="6.7109375" style="9" customWidth="1"/>
    <col min="6633" max="6633" width="0" style="9" hidden="1" customWidth="1"/>
    <col min="6634" max="6634" width="5.7109375" style="9" customWidth="1"/>
    <col min="6635" max="6635" width="4.7109375" style="9" customWidth="1"/>
    <col min="6636" max="6636" width="3.7109375" style="9" customWidth="1"/>
    <col min="6637" max="6637" width="4.7109375" style="9" customWidth="1"/>
    <col min="6638" max="6638" width="3.7109375" style="9" customWidth="1"/>
    <col min="6639" max="6639" width="4.7109375" style="9" customWidth="1"/>
    <col min="6640" max="6640" width="3.7109375" style="9" customWidth="1"/>
    <col min="6641" max="6641" width="4.7109375" style="9" customWidth="1"/>
    <col min="6642" max="6642" width="3.7109375" style="9" customWidth="1"/>
    <col min="6643" max="6643" width="4.7109375" style="9" customWidth="1"/>
    <col min="6644" max="6644" width="3.7109375" style="9" customWidth="1"/>
    <col min="6645" max="6645" width="4.7109375" style="9" customWidth="1"/>
    <col min="6646" max="6646" width="3.7109375" style="9" customWidth="1"/>
    <col min="6647" max="6647" width="4.7109375" style="9" customWidth="1"/>
    <col min="6648" max="6648" width="3.7109375" style="9" customWidth="1"/>
    <col min="6649" max="6649" width="4.7109375" style="9" customWidth="1"/>
    <col min="6650" max="6650" width="3.85546875" style="9" customWidth="1"/>
    <col min="6651" max="6651" width="5.42578125" style="9" customWidth="1"/>
    <col min="6652" max="6652" width="16.140625" style="9" customWidth="1"/>
    <col min="6653" max="6653" width="6.28515625" style="9" customWidth="1"/>
    <col min="6654" max="6654" width="3.7109375" style="9" customWidth="1"/>
    <col min="6655" max="6655" width="5.85546875" style="9" customWidth="1"/>
    <col min="6656" max="6656" width="5.42578125" style="9" customWidth="1"/>
    <col min="6657" max="6657" width="4.7109375" style="9" customWidth="1"/>
    <col min="6658" max="6658" width="3.7109375" style="9" customWidth="1"/>
    <col min="6659" max="6659" width="5.140625" style="9" customWidth="1"/>
    <col min="6660" max="6660" width="3.7109375" style="9" customWidth="1"/>
    <col min="6661" max="6661" width="5.140625" style="9" customWidth="1"/>
    <col min="6662" max="6662" width="7.42578125" style="9" customWidth="1"/>
    <col min="6663" max="6664" width="0" style="9" hidden="1" customWidth="1"/>
    <col min="6665" max="6665" width="7" style="9" customWidth="1"/>
    <col min="6666" max="6666" width="26.28515625" style="9" customWidth="1"/>
    <col min="6667" max="6668" width="9.140625" style="9"/>
    <col min="6669" max="6669" width="11" style="9" customWidth="1"/>
    <col min="6670" max="6883" width="9.140625" style="9"/>
    <col min="6884" max="6884" width="4.42578125" style="9" customWidth="1"/>
    <col min="6885" max="6885" width="17" style="9" customWidth="1"/>
    <col min="6886" max="6886" width="3.28515625" style="9" customWidth="1"/>
    <col min="6887" max="6887" width="21.7109375" style="9" customWidth="1"/>
    <col min="6888" max="6888" width="6.7109375" style="9" customWidth="1"/>
    <col min="6889" max="6889" width="0" style="9" hidden="1" customWidth="1"/>
    <col min="6890" max="6890" width="5.7109375" style="9" customWidth="1"/>
    <col min="6891" max="6891" width="4.7109375" style="9" customWidth="1"/>
    <col min="6892" max="6892" width="3.7109375" style="9" customWidth="1"/>
    <col min="6893" max="6893" width="4.7109375" style="9" customWidth="1"/>
    <col min="6894" max="6894" width="3.7109375" style="9" customWidth="1"/>
    <col min="6895" max="6895" width="4.7109375" style="9" customWidth="1"/>
    <col min="6896" max="6896" width="3.7109375" style="9" customWidth="1"/>
    <col min="6897" max="6897" width="4.7109375" style="9" customWidth="1"/>
    <col min="6898" max="6898" width="3.7109375" style="9" customWidth="1"/>
    <col min="6899" max="6899" width="4.7109375" style="9" customWidth="1"/>
    <col min="6900" max="6900" width="3.7109375" style="9" customWidth="1"/>
    <col min="6901" max="6901" width="4.7109375" style="9" customWidth="1"/>
    <col min="6902" max="6902" width="3.7109375" style="9" customWidth="1"/>
    <col min="6903" max="6903" width="4.7109375" style="9" customWidth="1"/>
    <col min="6904" max="6904" width="3.7109375" style="9" customWidth="1"/>
    <col min="6905" max="6905" width="4.7109375" style="9" customWidth="1"/>
    <col min="6906" max="6906" width="3.85546875" style="9" customWidth="1"/>
    <col min="6907" max="6907" width="5.42578125" style="9" customWidth="1"/>
    <col min="6908" max="6908" width="16.140625" style="9" customWidth="1"/>
    <col min="6909" max="6909" width="6.28515625" style="9" customWidth="1"/>
    <col min="6910" max="6910" width="3.7109375" style="9" customWidth="1"/>
    <col min="6911" max="6911" width="5.85546875" style="9" customWidth="1"/>
    <col min="6912" max="6912" width="5.42578125" style="9" customWidth="1"/>
    <col min="6913" max="6913" width="4.7109375" style="9" customWidth="1"/>
    <col min="6914" max="6914" width="3.7109375" style="9" customWidth="1"/>
    <col min="6915" max="6915" width="5.140625" style="9" customWidth="1"/>
    <col min="6916" max="6916" width="3.7109375" style="9" customWidth="1"/>
    <col min="6917" max="6917" width="5.140625" style="9" customWidth="1"/>
    <col min="6918" max="6918" width="7.42578125" style="9" customWidth="1"/>
    <col min="6919" max="6920" width="0" style="9" hidden="1" customWidth="1"/>
    <col min="6921" max="6921" width="7" style="9" customWidth="1"/>
    <col min="6922" max="6922" width="26.28515625" style="9" customWidth="1"/>
    <col min="6923" max="6924" width="9.140625" style="9"/>
    <col min="6925" max="6925" width="11" style="9" customWidth="1"/>
    <col min="6926" max="7139" width="9.140625" style="9"/>
    <col min="7140" max="7140" width="4.42578125" style="9" customWidth="1"/>
    <col min="7141" max="7141" width="17" style="9" customWidth="1"/>
    <col min="7142" max="7142" width="3.28515625" style="9" customWidth="1"/>
    <col min="7143" max="7143" width="21.7109375" style="9" customWidth="1"/>
    <col min="7144" max="7144" width="6.7109375" style="9" customWidth="1"/>
    <col min="7145" max="7145" width="0" style="9" hidden="1" customWidth="1"/>
    <col min="7146" max="7146" width="5.7109375" style="9" customWidth="1"/>
    <col min="7147" max="7147" width="4.7109375" style="9" customWidth="1"/>
    <col min="7148" max="7148" width="3.7109375" style="9" customWidth="1"/>
    <col min="7149" max="7149" width="4.7109375" style="9" customWidth="1"/>
    <col min="7150" max="7150" width="3.7109375" style="9" customWidth="1"/>
    <col min="7151" max="7151" width="4.7109375" style="9" customWidth="1"/>
    <col min="7152" max="7152" width="3.7109375" style="9" customWidth="1"/>
    <col min="7153" max="7153" width="4.7109375" style="9" customWidth="1"/>
    <col min="7154" max="7154" width="3.7109375" style="9" customWidth="1"/>
    <col min="7155" max="7155" width="4.7109375" style="9" customWidth="1"/>
    <col min="7156" max="7156" width="3.7109375" style="9" customWidth="1"/>
    <col min="7157" max="7157" width="4.7109375" style="9" customWidth="1"/>
    <col min="7158" max="7158" width="3.7109375" style="9" customWidth="1"/>
    <col min="7159" max="7159" width="4.7109375" style="9" customWidth="1"/>
    <col min="7160" max="7160" width="3.7109375" style="9" customWidth="1"/>
    <col min="7161" max="7161" width="4.7109375" style="9" customWidth="1"/>
    <col min="7162" max="7162" width="3.85546875" style="9" customWidth="1"/>
    <col min="7163" max="7163" width="5.42578125" style="9" customWidth="1"/>
    <col min="7164" max="7164" width="16.140625" style="9" customWidth="1"/>
    <col min="7165" max="7165" width="6.28515625" style="9" customWidth="1"/>
    <col min="7166" max="7166" width="3.7109375" style="9" customWidth="1"/>
    <col min="7167" max="7167" width="5.85546875" style="9" customWidth="1"/>
    <col min="7168" max="7168" width="5.42578125" style="9" customWidth="1"/>
    <col min="7169" max="7169" width="4.7109375" style="9" customWidth="1"/>
    <col min="7170" max="7170" width="3.7109375" style="9" customWidth="1"/>
    <col min="7171" max="7171" width="5.140625" style="9" customWidth="1"/>
    <col min="7172" max="7172" width="3.7109375" style="9" customWidth="1"/>
    <col min="7173" max="7173" width="5.140625" style="9" customWidth="1"/>
    <col min="7174" max="7174" width="7.42578125" style="9" customWidth="1"/>
    <col min="7175" max="7176" width="0" style="9" hidden="1" customWidth="1"/>
    <col min="7177" max="7177" width="7" style="9" customWidth="1"/>
    <col min="7178" max="7178" width="26.28515625" style="9" customWidth="1"/>
    <col min="7179" max="7180" width="9.140625" style="9"/>
    <col min="7181" max="7181" width="11" style="9" customWidth="1"/>
    <col min="7182" max="7395" width="9.140625" style="9"/>
    <col min="7396" max="7396" width="4.42578125" style="9" customWidth="1"/>
    <col min="7397" max="7397" width="17" style="9" customWidth="1"/>
    <col min="7398" max="7398" width="3.28515625" style="9" customWidth="1"/>
    <col min="7399" max="7399" width="21.7109375" style="9" customWidth="1"/>
    <col min="7400" max="7400" width="6.7109375" style="9" customWidth="1"/>
    <col min="7401" max="7401" width="0" style="9" hidden="1" customWidth="1"/>
    <col min="7402" max="7402" width="5.7109375" style="9" customWidth="1"/>
    <col min="7403" max="7403" width="4.7109375" style="9" customWidth="1"/>
    <col min="7404" max="7404" width="3.7109375" style="9" customWidth="1"/>
    <col min="7405" max="7405" width="4.7109375" style="9" customWidth="1"/>
    <col min="7406" max="7406" width="3.7109375" style="9" customWidth="1"/>
    <col min="7407" max="7407" width="4.7109375" style="9" customWidth="1"/>
    <col min="7408" max="7408" width="3.7109375" style="9" customWidth="1"/>
    <col min="7409" max="7409" width="4.7109375" style="9" customWidth="1"/>
    <col min="7410" max="7410" width="3.7109375" style="9" customWidth="1"/>
    <col min="7411" max="7411" width="4.7109375" style="9" customWidth="1"/>
    <col min="7412" max="7412" width="3.7109375" style="9" customWidth="1"/>
    <col min="7413" max="7413" width="4.7109375" style="9" customWidth="1"/>
    <col min="7414" max="7414" width="3.7109375" style="9" customWidth="1"/>
    <col min="7415" max="7415" width="4.7109375" style="9" customWidth="1"/>
    <col min="7416" max="7416" width="3.7109375" style="9" customWidth="1"/>
    <col min="7417" max="7417" width="4.7109375" style="9" customWidth="1"/>
    <col min="7418" max="7418" width="3.85546875" style="9" customWidth="1"/>
    <col min="7419" max="7419" width="5.42578125" style="9" customWidth="1"/>
    <col min="7420" max="7420" width="16.140625" style="9" customWidth="1"/>
    <col min="7421" max="7421" width="6.28515625" style="9" customWidth="1"/>
    <col min="7422" max="7422" width="3.7109375" style="9" customWidth="1"/>
    <col min="7423" max="7423" width="5.85546875" style="9" customWidth="1"/>
    <col min="7424" max="7424" width="5.42578125" style="9" customWidth="1"/>
    <col min="7425" max="7425" width="4.7109375" style="9" customWidth="1"/>
    <col min="7426" max="7426" width="3.7109375" style="9" customWidth="1"/>
    <col min="7427" max="7427" width="5.140625" style="9" customWidth="1"/>
    <col min="7428" max="7428" width="3.7109375" style="9" customWidth="1"/>
    <col min="7429" max="7429" width="5.140625" style="9" customWidth="1"/>
    <col min="7430" max="7430" width="7.42578125" style="9" customWidth="1"/>
    <col min="7431" max="7432" width="0" style="9" hidden="1" customWidth="1"/>
    <col min="7433" max="7433" width="7" style="9" customWidth="1"/>
    <col min="7434" max="7434" width="26.28515625" style="9" customWidth="1"/>
    <col min="7435" max="7436" width="9.140625" style="9"/>
    <col min="7437" max="7437" width="11" style="9" customWidth="1"/>
    <col min="7438" max="7651" width="9.140625" style="9"/>
    <col min="7652" max="7652" width="4.42578125" style="9" customWidth="1"/>
    <col min="7653" max="7653" width="17" style="9" customWidth="1"/>
    <col min="7654" max="7654" width="3.28515625" style="9" customWidth="1"/>
    <col min="7655" max="7655" width="21.7109375" style="9" customWidth="1"/>
    <col min="7656" max="7656" width="6.7109375" style="9" customWidth="1"/>
    <col min="7657" max="7657" width="0" style="9" hidden="1" customWidth="1"/>
    <col min="7658" max="7658" width="5.7109375" style="9" customWidth="1"/>
    <col min="7659" max="7659" width="4.7109375" style="9" customWidth="1"/>
    <col min="7660" max="7660" width="3.7109375" style="9" customWidth="1"/>
    <col min="7661" max="7661" width="4.7109375" style="9" customWidth="1"/>
    <col min="7662" max="7662" width="3.7109375" style="9" customWidth="1"/>
    <col min="7663" max="7663" width="4.7109375" style="9" customWidth="1"/>
    <col min="7664" max="7664" width="3.7109375" style="9" customWidth="1"/>
    <col min="7665" max="7665" width="4.7109375" style="9" customWidth="1"/>
    <col min="7666" max="7666" width="3.7109375" style="9" customWidth="1"/>
    <col min="7667" max="7667" width="4.7109375" style="9" customWidth="1"/>
    <col min="7668" max="7668" width="3.7109375" style="9" customWidth="1"/>
    <col min="7669" max="7669" width="4.7109375" style="9" customWidth="1"/>
    <col min="7670" max="7670" width="3.7109375" style="9" customWidth="1"/>
    <col min="7671" max="7671" width="4.7109375" style="9" customWidth="1"/>
    <col min="7672" max="7672" width="3.7109375" style="9" customWidth="1"/>
    <col min="7673" max="7673" width="4.7109375" style="9" customWidth="1"/>
    <col min="7674" max="7674" width="3.85546875" style="9" customWidth="1"/>
    <col min="7675" max="7675" width="5.42578125" style="9" customWidth="1"/>
    <col min="7676" max="7676" width="16.140625" style="9" customWidth="1"/>
    <col min="7677" max="7677" width="6.28515625" style="9" customWidth="1"/>
    <col min="7678" max="7678" width="3.7109375" style="9" customWidth="1"/>
    <col min="7679" max="7679" width="5.85546875" style="9" customWidth="1"/>
    <col min="7680" max="7680" width="5.42578125" style="9" customWidth="1"/>
    <col min="7681" max="7681" width="4.7109375" style="9" customWidth="1"/>
    <col min="7682" max="7682" width="3.7109375" style="9" customWidth="1"/>
    <col min="7683" max="7683" width="5.140625" style="9" customWidth="1"/>
    <col min="7684" max="7684" width="3.7109375" style="9" customWidth="1"/>
    <col min="7685" max="7685" width="5.140625" style="9" customWidth="1"/>
    <col min="7686" max="7686" width="7.42578125" style="9" customWidth="1"/>
    <col min="7687" max="7688" width="0" style="9" hidden="1" customWidth="1"/>
    <col min="7689" max="7689" width="7" style="9" customWidth="1"/>
    <col min="7690" max="7690" width="26.28515625" style="9" customWidth="1"/>
    <col min="7691" max="7692" width="9.140625" style="9"/>
    <col min="7693" max="7693" width="11" style="9" customWidth="1"/>
    <col min="7694" max="7907" width="9.140625" style="9"/>
    <col min="7908" max="7908" width="4.42578125" style="9" customWidth="1"/>
    <col min="7909" max="7909" width="17" style="9" customWidth="1"/>
    <col min="7910" max="7910" width="3.28515625" style="9" customWidth="1"/>
    <col min="7911" max="7911" width="21.7109375" style="9" customWidth="1"/>
    <col min="7912" max="7912" width="6.7109375" style="9" customWidth="1"/>
    <col min="7913" max="7913" width="0" style="9" hidden="1" customWidth="1"/>
    <col min="7914" max="7914" width="5.7109375" style="9" customWidth="1"/>
    <col min="7915" max="7915" width="4.7109375" style="9" customWidth="1"/>
    <col min="7916" max="7916" width="3.7109375" style="9" customWidth="1"/>
    <col min="7917" max="7917" width="4.7109375" style="9" customWidth="1"/>
    <col min="7918" max="7918" width="3.7109375" style="9" customWidth="1"/>
    <col min="7919" max="7919" width="4.7109375" style="9" customWidth="1"/>
    <col min="7920" max="7920" width="3.7109375" style="9" customWidth="1"/>
    <col min="7921" max="7921" width="4.7109375" style="9" customWidth="1"/>
    <col min="7922" max="7922" width="3.7109375" style="9" customWidth="1"/>
    <col min="7923" max="7923" width="4.7109375" style="9" customWidth="1"/>
    <col min="7924" max="7924" width="3.7109375" style="9" customWidth="1"/>
    <col min="7925" max="7925" width="4.7109375" style="9" customWidth="1"/>
    <col min="7926" max="7926" width="3.7109375" style="9" customWidth="1"/>
    <col min="7927" max="7927" width="4.7109375" style="9" customWidth="1"/>
    <col min="7928" max="7928" width="3.7109375" style="9" customWidth="1"/>
    <col min="7929" max="7929" width="4.7109375" style="9" customWidth="1"/>
    <col min="7930" max="7930" width="3.85546875" style="9" customWidth="1"/>
    <col min="7931" max="7931" width="5.42578125" style="9" customWidth="1"/>
    <col min="7932" max="7932" width="16.140625" style="9" customWidth="1"/>
    <col min="7933" max="7933" width="6.28515625" style="9" customWidth="1"/>
    <col min="7934" max="7934" width="3.7109375" style="9" customWidth="1"/>
    <col min="7935" max="7935" width="5.85546875" style="9" customWidth="1"/>
    <col min="7936" max="7936" width="5.42578125" style="9" customWidth="1"/>
    <col min="7937" max="7937" width="4.7109375" style="9" customWidth="1"/>
    <col min="7938" max="7938" width="3.7109375" style="9" customWidth="1"/>
    <col min="7939" max="7939" width="5.140625" style="9" customWidth="1"/>
    <col min="7940" max="7940" width="3.7109375" style="9" customWidth="1"/>
    <col min="7941" max="7941" width="5.140625" style="9" customWidth="1"/>
    <col min="7942" max="7942" width="7.42578125" style="9" customWidth="1"/>
    <col min="7943" max="7944" width="0" style="9" hidden="1" customWidth="1"/>
    <col min="7945" max="7945" width="7" style="9" customWidth="1"/>
    <col min="7946" max="7946" width="26.28515625" style="9" customWidth="1"/>
    <col min="7947" max="7948" width="9.140625" style="9"/>
    <col min="7949" max="7949" width="11" style="9" customWidth="1"/>
    <col min="7950" max="8163" width="9.140625" style="9"/>
    <col min="8164" max="8164" width="4.42578125" style="9" customWidth="1"/>
    <col min="8165" max="8165" width="17" style="9" customWidth="1"/>
    <col min="8166" max="8166" width="3.28515625" style="9" customWidth="1"/>
    <col min="8167" max="8167" width="21.7109375" style="9" customWidth="1"/>
    <col min="8168" max="8168" width="6.7109375" style="9" customWidth="1"/>
    <col min="8169" max="8169" width="0" style="9" hidden="1" customWidth="1"/>
    <col min="8170" max="8170" width="5.7109375" style="9" customWidth="1"/>
    <col min="8171" max="8171" width="4.7109375" style="9" customWidth="1"/>
    <col min="8172" max="8172" width="3.7109375" style="9" customWidth="1"/>
    <col min="8173" max="8173" width="4.7109375" style="9" customWidth="1"/>
    <col min="8174" max="8174" width="3.7109375" style="9" customWidth="1"/>
    <col min="8175" max="8175" width="4.7109375" style="9" customWidth="1"/>
    <col min="8176" max="8176" width="3.7109375" style="9" customWidth="1"/>
    <col min="8177" max="8177" width="4.7109375" style="9" customWidth="1"/>
    <col min="8178" max="8178" width="3.7109375" style="9" customWidth="1"/>
    <col min="8179" max="8179" width="4.7109375" style="9" customWidth="1"/>
    <col min="8180" max="8180" width="3.7109375" style="9" customWidth="1"/>
    <col min="8181" max="8181" width="4.7109375" style="9" customWidth="1"/>
    <col min="8182" max="8182" width="3.7109375" style="9" customWidth="1"/>
    <col min="8183" max="8183" width="4.7109375" style="9" customWidth="1"/>
    <col min="8184" max="8184" width="3.7109375" style="9" customWidth="1"/>
    <col min="8185" max="8185" width="4.7109375" style="9" customWidth="1"/>
    <col min="8186" max="8186" width="3.85546875" style="9" customWidth="1"/>
    <col min="8187" max="8187" width="5.42578125" style="9" customWidth="1"/>
    <col min="8188" max="8188" width="16.140625" style="9" customWidth="1"/>
    <col min="8189" max="8189" width="6.28515625" style="9" customWidth="1"/>
    <col min="8190" max="8190" width="3.7109375" style="9" customWidth="1"/>
    <col min="8191" max="8191" width="5.85546875" style="9" customWidth="1"/>
    <col min="8192" max="8192" width="5.42578125" style="9" customWidth="1"/>
    <col min="8193" max="8193" width="4.7109375" style="9" customWidth="1"/>
    <col min="8194" max="8194" width="3.7109375" style="9" customWidth="1"/>
    <col min="8195" max="8195" width="5.140625" style="9" customWidth="1"/>
    <col min="8196" max="8196" width="3.7109375" style="9" customWidth="1"/>
    <col min="8197" max="8197" width="5.140625" style="9" customWidth="1"/>
    <col min="8198" max="8198" width="7.42578125" style="9" customWidth="1"/>
    <col min="8199" max="8200" width="0" style="9" hidden="1" customWidth="1"/>
    <col min="8201" max="8201" width="7" style="9" customWidth="1"/>
    <col min="8202" max="8202" width="26.28515625" style="9" customWidth="1"/>
    <col min="8203" max="8204" width="9.140625" style="9"/>
    <col min="8205" max="8205" width="11" style="9" customWidth="1"/>
    <col min="8206" max="8419" width="9.140625" style="9"/>
    <col min="8420" max="8420" width="4.42578125" style="9" customWidth="1"/>
    <col min="8421" max="8421" width="17" style="9" customWidth="1"/>
    <col min="8422" max="8422" width="3.28515625" style="9" customWidth="1"/>
    <col min="8423" max="8423" width="21.7109375" style="9" customWidth="1"/>
    <col min="8424" max="8424" width="6.7109375" style="9" customWidth="1"/>
    <col min="8425" max="8425" width="0" style="9" hidden="1" customWidth="1"/>
    <col min="8426" max="8426" width="5.7109375" style="9" customWidth="1"/>
    <col min="8427" max="8427" width="4.7109375" style="9" customWidth="1"/>
    <col min="8428" max="8428" width="3.7109375" style="9" customWidth="1"/>
    <col min="8429" max="8429" width="4.7109375" style="9" customWidth="1"/>
    <col min="8430" max="8430" width="3.7109375" style="9" customWidth="1"/>
    <col min="8431" max="8431" width="4.7109375" style="9" customWidth="1"/>
    <col min="8432" max="8432" width="3.7109375" style="9" customWidth="1"/>
    <col min="8433" max="8433" width="4.7109375" style="9" customWidth="1"/>
    <col min="8434" max="8434" width="3.7109375" style="9" customWidth="1"/>
    <col min="8435" max="8435" width="4.7109375" style="9" customWidth="1"/>
    <col min="8436" max="8436" width="3.7109375" style="9" customWidth="1"/>
    <col min="8437" max="8437" width="4.7109375" style="9" customWidth="1"/>
    <col min="8438" max="8438" width="3.7109375" style="9" customWidth="1"/>
    <col min="8439" max="8439" width="4.7109375" style="9" customWidth="1"/>
    <col min="8440" max="8440" width="3.7109375" style="9" customWidth="1"/>
    <col min="8441" max="8441" width="4.7109375" style="9" customWidth="1"/>
    <col min="8442" max="8442" width="3.85546875" style="9" customWidth="1"/>
    <col min="8443" max="8443" width="5.42578125" style="9" customWidth="1"/>
    <col min="8444" max="8444" width="16.140625" style="9" customWidth="1"/>
    <col min="8445" max="8445" width="6.28515625" style="9" customWidth="1"/>
    <col min="8446" max="8446" width="3.7109375" style="9" customWidth="1"/>
    <col min="8447" max="8447" width="5.85546875" style="9" customWidth="1"/>
    <col min="8448" max="8448" width="5.42578125" style="9" customWidth="1"/>
    <col min="8449" max="8449" width="4.7109375" style="9" customWidth="1"/>
    <col min="8450" max="8450" width="3.7109375" style="9" customWidth="1"/>
    <col min="8451" max="8451" width="5.140625" style="9" customWidth="1"/>
    <col min="8452" max="8452" width="3.7109375" style="9" customWidth="1"/>
    <col min="8453" max="8453" width="5.140625" style="9" customWidth="1"/>
    <col min="8454" max="8454" width="7.42578125" style="9" customWidth="1"/>
    <col min="8455" max="8456" width="0" style="9" hidden="1" customWidth="1"/>
    <col min="8457" max="8457" width="7" style="9" customWidth="1"/>
    <col min="8458" max="8458" width="26.28515625" style="9" customWidth="1"/>
    <col min="8459" max="8460" width="9.140625" style="9"/>
    <col min="8461" max="8461" width="11" style="9" customWidth="1"/>
    <col min="8462" max="8675" width="9.140625" style="9"/>
    <col min="8676" max="8676" width="4.42578125" style="9" customWidth="1"/>
    <col min="8677" max="8677" width="17" style="9" customWidth="1"/>
    <col min="8678" max="8678" width="3.28515625" style="9" customWidth="1"/>
    <col min="8679" max="8679" width="21.7109375" style="9" customWidth="1"/>
    <col min="8680" max="8680" width="6.7109375" style="9" customWidth="1"/>
    <col min="8681" max="8681" width="0" style="9" hidden="1" customWidth="1"/>
    <col min="8682" max="8682" width="5.7109375" style="9" customWidth="1"/>
    <col min="8683" max="8683" width="4.7109375" style="9" customWidth="1"/>
    <col min="8684" max="8684" width="3.7109375" style="9" customWidth="1"/>
    <col min="8685" max="8685" width="4.7109375" style="9" customWidth="1"/>
    <col min="8686" max="8686" width="3.7109375" style="9" customWidth="1"/>
    <col min="8687" max="8687" width="4.7109375" style="9" customWidth="1"/>
    <col min="8688" max="8688" width="3.7109375" style="9" customWidth="1"/>
    <col min="8689" max="8689" width="4.7109375" style="9" customWidth="1"/>
    <col min="8690" max="8690" width="3.7109375" style="9" customWidth="1"/>
    <col min="8691" max="8691" width="4.7109375" style="9" customWidth="1"/>
    <col min="8692" max="8692" width="3.7109375" style="9" customWidth="1"/>
    <col min="8693" max="8693" width="4.7109375" style="9" customWidth="1"/>
    <col min="8694" max="8694" width="3.7109375" style="9" customWidth="1"/>
    <col min="8695" max="8695" width="4.7109375" style="9" customWidth="1"/>
    <col min="8696" max="8696" width="3.7109375" style="9" customWidth="1"/>
    <col min="8697" max="8697" width="4.7109375" style="9" customWidth="1"/>
    <col min="8698" max="8698" width="3.85546875" style="9" customWidth="1"/>
    <col min="8699" max="8699" width="5.42578125" style="9" customWidth="1"/>
    <col min="8700" max="8700" width="16.140625" style="9" customWidth="1"/>
    <col min="8701" max="8701" width="6.28515625" style="9" customWidth="1"/>
    <col min="8702" max="8702" width="3.7109375" style="9" customWidth="1"/>
    <col min="8703" max="8703" width="5.85546875" style="9" customWidth="1"/>
    <col min="8704" max="8704" width="5.42578125" style="9" customWidth="1"/>
    <col min="8705" max="8705" width="4.7109375" style="9" customWidth="1"/>
    <col min="8706" max="8706" width="3.7109375" style="9" customWidth="1"/>
    <col min="8707" max="8707" width="5.140625" style="9" customWidth="1"/>
    <col min="8708" max="8708" width="3.7109375" style="9" customWidth="1"/>
    <col min="8709" max="8709" width="5.140625" style="9" customWidth="1"/>
    <col min="8710" max="8710" width="7.42578125" style="9" customWidth="1"/>
    <col min="8711" max="8712" width="0" style="9" hidden="1" customWidth="1"/>
    <col min="8713" max="8713" width="7" style="9" customWidth="1"/>
    <col min="8714" max="8714" width="26.28515625" style="9" customWidth="1"/>
    <col min="8715" max="8716" width="9.140625" style="9"/>
    <col min="8717" max="8717" width="11" style="9" customWidth="1"/>
    <col min="8718" max="8931" width="9.140625" style="9"/>
    <col min="8932" max="8932" width="4.42578125" style="9" customWidth="1"/>
    <col min="8933" max="8933" width="17" style="9" customWidth="1"/>
    <col min="8934" max="8934" width="3.28515625" style="9" customWidth="1"/>
    <col min="8935" max="8935" width="21.7109375" style="9" customWidth="1"/>
    <col min="8936" max="8936" width="6.7109375" style="9" customWidth="1"/>
    <col min="8937" max="8937" width="0" style="9" hidden="1" customWidth="1"/>
    <col min="8938" max="8938" width="5.7109375" style="9" customWidth="1"/>
    <col min="8939" max="8939" width="4.7109375" style="9" customWidth="1"/>
    <col min="8940" max="8940" width="3.7109375" style="9" customWidth="1"/>
    <col min="8941" max="8941" width="4.7109375" style="9" customWidth="1"/>
    <col min="8942" max="8942" width="3.7109375" style="9" customWidth="1"/>
    <col min="8943" max="8943" width="4.7109375" style="9" customWidth="1"/>
    <col min="8944" max="8944" width="3.7109375" style="9" customWidth="1"/>
    <col min="8945" max="8945" width="4.7109375" style="9" customWidth="1"/>
    <col min="8946" max="8946" width="3.7109375" style="9" customWidth="1"/>
    <col min="8947" max="8947" width="4.7109375" style="9" customWidth="1"/>
    <col min="8948" max="8948" width="3.7109375" style="9" customWidth="1"/>
    <col min="8949" max="8949" width="4.7109375" style="9" customWidth="1"/>
    <col min="8950" max="8950" width="3.7109375" style="9" customWidth="1"/>
    <col min="8951" max="8951" width="4.7109375" style="9" customWidth="1"/>
    <col min="8952" max="8952" width="3.7109375" style="9" customWidth="1"/>
    <col min="8953" max="8953" width="4.7109375" style="9" customWidth="1"/>
    <col min="8954" max="8954" width="3.85546875" style="9" customWidth="1"/>
    <col min="8955" max="8955" width="5.42578125" style="9" customWidth="1"/>
    <col min="8956" max="8956" width="16.140625" style="9" customWidth="1"/>
    <col min="8957" max="8957" width="6.28515625" style="9" customWidth="1"/>
    <col min="8958" max="8958" width="3.7109375" style="9" customWidth="1"/>
    <col min="8959" max="8959" width="5.85546875" style="9" customWidth="1"/>
    <col min="8960" max="8960" width="5.42578125" style="9" customWidth="1"/>
    <col min="8961" max="8961" width="4.7109375" style="9" customWidth="1"/>
    <col min="8962" max="8962" width="3.7109375" style="9" customWidth="1"/>
    <col min="8963" max="8963" width="5.140625" style="9" customWidth="1"/>
    <col min="8964" max="8964" width="3.7109375" style="9" customWidth="1"/>
    <col min="8965" max="8965" width="5.140625" style="9" customWidth="1"/>
    <col min="8966" max="8966" width="7.42578125" style="9" customWidth="1"/>
    <col min="8967" max="8968" width="0" style="9" hidden="1" customWidth="1"/>
    <col min="8969" max="8969" width="7" style="9" customWidth="1"/>
    <col min="8970" max="8970" width="26.28515625" style="9" customWidth="1"/>
    <col min="8971" max="8972" width="9.140625" style="9"/>
    <col min="8973" max="8973" width="11" style="9" customWidth="1"/>
    <col min="8974" max="9187" width="9.140625" style="9"/>
    <col min="9188" max="9188" width="4.42578125" style="9" customWidth="1"/>
    <col min="9189" max="9189" width="17" style="9" customWidth="1"/>
    <col min="9190" max="9190" width="3.28515625" style="9" customWidth="1"/>
    <col min="9191" max="9191" width="21.7109375" style="9" customWidth="1"/>
    <col min="9192" max="9192" width="6.7109375" style="9" customWidth="1"/>
    <col min="9193" max="9193" width="0" style="9" hidden="1" customWidth="1"/>
    <col min="9194" max="9194" width="5.7109375" style="9" customWidth="1"/>
    <col min="9195" max="9195" width="4.7109375" style="9" customWidth="1"/>
    <col min="9196" max="9196" width="3.7109375" style="9" customWidth="1"/>
    <col min="9197" max="9197" width="4.7109375" style="9" customWidth="1"/>
    <col min="9198" max="9198" width="3.7109375" style="9" customWidth="1"/>
    <col min="9199" max="9199" width="4.7109375" style="9" customWidth="1"/>
    <col min="9200" max="9200" width="3.7109375" style="9" customWidth="1"/>
    <col min="9201" max="9201" width="4.7109375" style="9" customWidth="1"/>
    <col min="9202" max="9202" width="3.7109375" style="9" customWidth="1"/>
    <col min="9203" max="9203" width="4.7109375" style="9" customWidth="1"/>
    <col min="9204" max="9204" width="3.7109375" style="9" customWidth="1"/>
    <col min="9205" max="9205" width="4.7109375" style="9" customWidth="1"/>
    <col min="9206" max="9206" width="3.7109375" style="9" customWidth="1"/>
    <col min="9207" max="9207" width="4.7109375" style="9" customWidth="1"/>
    <col min="9208" max="9208" width="3.7109375" style="9" customWidth="1"/>
    <col min="9209" max="9209" width="4.7109375" style="9" customWidth="1"/>
    <col min="9210" max="9210" width="3.85546875" style="9" customWidth="1"/>
    <col min="9211" max="9211" width="5.42578125" style="9" customWidth="1"/>
    <col min="9212" max="9212" width="16.140625" style="9" customWidth="1"/>
    <col min="9213" max="9213" width="6.28515625" style="9" customWidth="1"/>
    <col min="9214" max="9214" width="3.7109375" style="9" customWidth="1"/>
    <col min="9215" max="9215" width="5.85546875" style="9" customWidth="1"/>
    <col min="9216" max="9216" width="5.42578125" style="9" customWidth="1"/>
    <col min="9217" max="9217" width="4.7109375" style="9" customWidth="1"/>
    <col min="9218" max="9218" width="3.7109375" style="9" customWidth="1"/>
    <col min="9219" max="9219" width="5.140625" style="9" customWidth="1"/>
    <col min="9220" max="9220" width="3.7109375" style="9" customWidth="1"/>
    <col min="9221" max="9221" width="5.140625" style="9" customWidth="1"/>
    <col min="9222" max="9222" width="7.42578125" style="9" customWidth="1"/>
    <col min="9223" max="9224" width="0" style="9" hidden="1" customWidth="1"/>
    <col min="9225" max="9225" width="7" style="9" customWidth="1"/>
    <col min="9226" max="9226" width="26.28515625" style="9" customWidth="1"/>
    <col min="9227" max="9228" width="9.140625" style="9"/>
    <col min="9229" max="9229" width="11" style="9" customWidth="1"/>
    <col min="9230" max="9443" width="9.140625" style="9"/>
    <col min="9444" max="9444" width="4.42578125" style="9" customWidth="1"/>
    <col min="9445" max="9445" width="17" style="9" customWidth="1"/>
    <col min="9446" max="9446" width="3.28515625" style="9" customWidth="1"/>
    <col min="9447" max="9447" width="21.7109375" style="9" customWidth="1"/>
    <col min="9448" max="9448" width="6.7109375" style="9" customWidth="1"/>
    <col min="9449" max="9449" width="0" style="9" hidden="1" customWidth="1"/>
    <col min="9450" max="9450" width="5.7109375" style="9" customWidth="1"/>
    <col min="9451" max="9451" width="4.7109375" style="9" customWidth="1"/>
    <col min="9452" max="9452" width="3.7109375" style="9" customWidth="1"/>
    <col min="9453" max="9453" width="4.7109375" style="9" customWidth="1"/>
    <col min="9454" max="9454" width="3.7109375" style="9" customWidth="1"/>
    <col min="9455" max="9455" width="4.7109375" style="9" customWidth="1"/>
    <col min="9456" max="9456" width="3.7109375" style="9" customWidth="1"/>
    <col min="9457" max="9457" width="4.7109375" style="9" customWidth="1"/>
    <col min="9458" max="9458" width="3.7109375" style="9" customWidth="1"/>
    <col min="9459" max="9459" width="4.7109375" style="9" customWidth="1"/>
    <col min="9460" max="9460" width="3.7109375" style="9" customWidth="1"/>
    <col min="9461" max="9461" width="4.7109375" style="9" customWidth="1"/>
    <col min="9462" max="9462" width="3.7109375" style="9" customWidth="1"/>
    <col min="9463" max="9463" width="4.7109375" style="9" customWidth="1"/>
    <col min="9464" max="9464" width="3.7109375" style="9" customWidth="1"/>
    <col min="9465" max="9465" width="4.7109375" style="9" customWidth="1"/>
    <col min="9466" max="9466" width="3.85546875" style="9" customWidth="1"/>
    <col min="9467" max="9467" width="5.42578125" style="9" customWidth="1"/>
    <col min="9468" max="9468" width="16.140625" style="9" customWidth="1"/>
    <col min="9469" max="9469" width="6.28515625" style="9" customWidth="1"/>
    <col min="9470" max="9470" width="3.7109375" style="9" customWidth="1"/>
    <col min="9471" max="9471" width="5.85546875" style="9" customWidth="1"/>
    <col min="9472" max="9472" width="5.42578125" style="9" customWidth="1"/>
    <col min="9473" max="9473" width="4.7109375" style="9" customWidth="1"/>
    <col min="9474" max="9474" width="3.7109375" style="9" customWidth="1"/>
    <col min="9475" max="9475" width="5.140625" style="9" customWidth="1"/>
    <col min="9476" max="9476" width="3.7109375" style="9" customWidth="1"/>
    <col min="9477" max="9477" width="5.140625" style="9" customWidth="1"/>
    <col min="9478" max="9478" width="7.42578125" style="9" customWidth="1"/>
    <col min="9479" max="9480" width="0" style="9" hidden="1" customWidth="1"/>
    <col min="9481" max="9481" width="7" style="9" customWidth="1"/>
    <col min="9482" max="9482" width="26.28515625" style="9" customWidth="1"/>
    <col min="9483" max="9484" width="9.140625" style="9"/>
    <col min="9485" max="9485" width="11" style="9" customWidth="1"/>
    <col min="9486" max="9699" width="9.140625" style="9"/>
    <col min="9700" max="9700" width="4.42578125" style="9" customWidth="1"/>
    <col min="9701" max="9701" width="17" style="9" customWidth="1"/>
    <col min="9702" max="9702" width="3.28515625" style="9" customWidth="1"/>
    <col min="9703" max="9703" width="21.7109375" style="9" customWidth="1"/>
    <col min="9704" max="9704" width="6.7109375" style="9" customWidth="1"/>
    <col min="9705" max="9705" width="0" style="9" hidden="1" customWidth="1"/>
    <col min="9706" max="9706" width="5.7109375" style="9" customWidth="1"/>
    <col min="9707" max="9707" width="4.7109375" style="9" customWidth="1"/>
    <col min="9708" max="9708" width="3.7109375" style="9" customWidth="1"/>
    <col min="9709" max="9709" width="4.7109375" style="9" customWidth="1"/>
    <col min="9710" max="9710" width="3.7109375" style="9" customWidth="1"/>
    <col min="9711" max="9711" width="4.7109375" style="9" customWidth="1"/>
    <col min="9712" max="9712" width="3.7109375" style="9" customWidth="1"/>
    <col min="9713" max="9713" width="4.7109375" style="9" customWidth="1"/>
    <col min="9714" max="9714" width="3.7109375" style="9" customWidth="1"/>
    <col min="9715" max="9715" width="4.7109375" style="9" customWidth="1"/>
    <col min="9716" max="9716" width="3.7109375" style="9" customWidth="1"/>
    <col min="9717" max="9717" width="4.7109375" style="9" customWidth="1"/>
    <col min="9718" max="9718" width="3.7109375" style="9" customWidth="1"/>
    <col min="9719" max="9719" width="4.7109375" style="9" customWidth="1"/>
    <col min="9720" max="9720" width="3.7109375" style="9" customWidth="1"/>
    <col min="9721" max="9721" width="4.7109375" style="9" customWidth="1"/>
    <col min="9722" max="9722" width="3.85546875" style="9" customWidth="1"/>
    <col min="9723" max="9723" width="5.42578125" style="9" customWidth="1"/>
    <col min="9724" max="9724" width="16.140625" style="9" customWidth="1"/>
    <col min="9725" max="9725" width="6.28515625" style="9" customWidth="1"/>
    <col min="9726" max="9726" width="3.7109375" style="9" customWidth="1"/>
    <col min="9727" max="9727" width="5.85546875" style="9" customWidth="1"/>
    <col min="9728" max="9728" width="5.42578125" style="9" customWidth="1"/>
    <col min="9729" max="9729" width="4.7109375" style="9" customWidth="1"/>
    <col min="9730" max="9730" width="3.7109375" style="9" customWidth="1"/>
    <col min="9731" max="9731" width="5.140625" style="9" customWidth="1"/>
    <col min="9732" max="9732" width="3.7109375" style="9" customWidth="1"/>
    <col min="9733" max="9733" width="5.140625" style="9" customWidth="1"/>
    <col min="9734" max="9734" width="7.42578125" style="9" customWidth="1"/>
    <col min="9735" max="9736" width="0" style="9" hidden="1" customWidth="1"/>
    <col min="9737" max="9737" width="7" style="9" customWidth="1"/>
    <col min="9738" max="9738" width="26.28515625" style="9" customWidth="1"/>
    <col min="9739" max="9740" width="9.140625" style="9"/>
    <col min="9741" max="9741" width="11" style="9" customWidth="1"/>
    <col min="9742" max="9955" width="9.140625" style="9"/>
    <col min="9956" max="9956" width="4.42578125" style="9" customWidth="1"/>
    <col min="9957" max="9957" width="17" style="9" customWidth="1"/>
    <col min="9958" max="9958" width="3.28515625" style="9" customWidth="1"/>
    <col min="9959" max="9959" width="21.7109375" style="9" customWidth="1"/>
    <col min="9960" max="9960" width="6.7109375" style="9" customWidth="1"/>
    <col min="9961" max="9961" width="0" style="9" hidden="1" customWidth="1"/>
    <col min="9962" max="9962" width="5.7109375" style="9" customWidth="1"/>
    <col min="9963" max="9963" width="4.7109375" style="9" customWidth="1"/>
    <col min="9964" max="9964" width="3.7109375" style="9" customWidth="1"/>
    <col min="9965" max="9965" width="4.7109375" style="9" customWidth="1"/>
    <col min="9966" max="9966" width="3.7109375" style="9" customWidth="1"/>
    <col min="9967" max="9967" width="4.7109375" style="9" customWidth="1"/>
    <col min="9968" max="9968" width="3.7109375" style="9" customWidth="1"/>
    <col min="9969" max="9969" width="4.7109375" style="9" customWidth="1"/>
    <col min="9970" max="9970" width="3.7109375" style="9" customWidth="1"/>
    <col min="9971" max="9971" width="4.7109375" style="9" customWidth="1"/>
    <col min="9972" max="9972" width="3.7109375" style="9" customWidth="1"/>
    <col min="9973" max="9973" width="4.7109375" style="9" customWidth="1"/>
    <col min="9974" max="9974" width="3.7109375" style="9" customWidth="1"/>
    <col min="9975" max="9975" width="4.7109375" style="9" customWidth="1"/>
    <col min="9976" max="9976" width="3.7109375" style="9" customWidth="1"/>
    <col min="9977" max="9977" width="4.7109375" style="9" customWidth="1"/>
    <col min="9978" max="9978" width="3.85546875" style="9" customWidth="1"/>
    <col min="9979" max="9979" width="5.42578125" style="9" customWidth="1"/>
    <col min="9980" max="9980" width="16.140625" style="9" customWidth="1"/>
    <col min="9981" max="9981" width="6.28515625" style="9" customWidth="1"/>
    <col min="9982" max="9982" width="3.7109375" style="9" customWidth="1"/>
    <col min="9983" max="9983" width="5.85546875" style="9" customWidth="1"/>
    <col min="9984" max="9984" width="5.42578125" style="9" customWidth="1"/>
    <col min="9985" max="9985" width="4.7109375" style="9" customWidth="1"/>
    <col min="9986" max="9986" width="3.7109375" style="9" customWidth="1"/>
    <col min="9987" max="9987" width="5.140625" style="9" customWidth="1"/>
    <col min="9988" max="9988" width="3.7109375" style="9" customWidth="1"/>
    <col min="9989" max="9989" width="5.140625" style="9" customWidth="1"/>
    <col min="9990" max="9990" width="7.42578125" style="9" customWidth="1"/>
    <col min="9991" max="9992" width="0" style="9" hidden="1" customWidth="1"/>
    <col min="9993" max="9993" width="7" style="9" customWidth="1"/>
    <col min="9994" max="9994" width="26.28515625" style="9" customWidth="1"/>
    <col min="9995" max="9996" width="9.140625" style="9"/>
    <col min="9997" max="9997" width="11" style="9" customWidth="1"/>
    <col min="9998" max="10211" width="9.140625" style="9"/>
    <col min="10212" max="10212" width="4.42578125" style="9" customWidth="1"/>
    <col min="10213" max="10213" width="17" style="9" customWidth="1"/>
    <col min="10214" max="10214" width="3.28515625" style="9" customWidth="1"/>
    <col min="10215" max="10215" width="21.7109375" style="9" customWidth="1"/>
    <col min="10216" max="10216" width="6.7109375" style="9" customWidth="1"/>
    <col min="10217" max="10217" width="0" style="9" hidden="1" customWidth="1"/>
    <col min="10218" max="10218" width="5.7109375" style="9" customWidth="1"/>
    <col min="10219" max="10219" width="4.7109375" style="9" customWidth="1"/>
    <col min="10220" max="10220" width="3.7109375" style="9" customWidth="1"/>
    <col min="10221" max="10221" width="4.7109375" style="9" customWidth="1"/>
    <col min="10222" max="10222" width="3.7109375" style="9" customWidth="1"/>
    <col min="10223" max="10223" width="4.7109375" style="9" customWidth="1"/>
    <col min="10224" max="10224" width="3.7109375" style="9" customWidth="1"/>
    <col min="10225" max="10225" width="4.7109375" style="9" customWidth="1"/>
    <col min="10226" max="10226" width="3.7109375" style="9" customWidth="1"/>
    <col min="10227" max="10227" width="4.7109375" style="9" customWidth="1"/>
    <col min="10228" max="10228" width="3.7109375" style="9" customWidth="1"/>
    <col min="10229" max="10229" width="4.7109375" style="9" customWidth="1"/>
    <col min="10230" max="10230" width="3.7109375" style="9" customWidth="1"/>
    <col min="10231" max="10231" width="4.7109375" style="9" customWidth="1"/>
    <col min="10232" max="10232" width="3.7109375" style="9" customWidth="1"/>
    <col min="10233" max="10233" width="4.7109375" style="9" customWidth="1"/>
    <col min="10234" max="10234" width="3.85546875" style="9" customWidth="1"/>
    <col min="10235" max="10235" width="5.42578125" style="9" customWidth="1"/>
    <col min="10236" max="10236" width="16.140625" style="9" customWidth="1"/>
    <col min="10237" max="10237" width="6.28515625" style="9" customWidth="1"/>
    <col min="10238" max="10238" width="3.7109375" style="9" customWidth="1"/>
    <col min="10239" max="10239" width="5.85546875" style="9" customWidth="1"/>
    <col min="10240" max="10240" width="5.42578125" style="9" customWidth="1"/>
    <col min="10241" max="10241" width="4.7109375" style="9" customWidth="1"/>
    <col min="10242" max="10242" width="3.7109375" style="9" customWidth="1"/>
    <col min="10243" max="10243" width="5.140625" style="9" customWidth="1"/>
    <col min="10244" max="10244" width="3.7109375" style="9" customWidth="1"/>
    <col min="10245" max="10245" width="5.140625" style="9" customWidth="1"/>
    <col min="10246" max="10246" width="7.42578125" style="9" customWidth="1"/>
    <col min="10247" max="10248" width="0" style="9" hidden="1" customWidth="1"/>
    <col min="10249" max="10249" width="7" style="9" customWidth="1"/>
    <col min="10250" max="10250" width="26.28515625" style="9" customWidth="1"/>
    <col min="10251" max="10252" width="9.140625" style="9"/>
    <col min="10253" max="10253" width="11" style="9" customWidth="1"/>
    <col min="10254" max="10467" width="9.140625" style="9"/>
    <col min="10468" max="10468" width="4.42578125" style="9" customWidth="1"/>
    <col min="10469" max="10469" width="17" style="9" customWidth="1"/>
    <col min="10470" max="10470" width="3.28515625" style="9" customWidth="1"/>
    <col min="10471" max="10471" width="21.7109375" style="9" customWidth="1"/>
    <col min="10472" max="10472" width="6.7109375" style="9" customWidth="1"/>
    <col min="10473" max="10473" width="0" style="9" hidden="1" customWidth="1"/>
    <col min="10474" max="10474" width="5.7109375" style="9" customWidth="1"/>
    <col min="10475" max="10475" width="4.7109375" style="9" customWidth="1"/>
    <col min="10476" max="10476" width="3.7109375" style="9" customWidth="1"/>
    <col min="10477" max="10477" width="4.7109375" style="9" customWidth="1"/>
    <col min="10478" max="10478" width="3.7109375" style="9" customWidth="1"/>
    <col min="10479" max="10479" width="4.7109375" style="9" customWidth="1"/>
    <col min="10480" max="10480" width="3.7109375" style="9" customWidth="1"/>
    <col min="10481" max="10481" width="4.7109375" style="9" customWidth="1"/>
    <col min="10482" max="10482" width="3.7109375" style="9" customWidth="1"/>
    <col min="10483" max="10483" width="4.7109375" style="9" customWidth="1"/>
    <col min="10484" max="10484" width="3.7109375" style="9" customWidth="1"/>
    <col min="10485" max="10485" width="4.7109375" style="9" customWidth="1"/>
    <col min="10486" max="10486" width="3.7109375" style="9" customWidth="1"/>
    <col min="10487" max="10487" width="4.7109375" style="9" customWidth="1"/>
    <col min="10488" max="10488" width="3.7109375" style="9" customWidth="1"/>
    <col min="10489" max="10489" width="4.7109375" style="9" customWidth="1"/>
    <col min="10490" max="10490" width="3.85546875" style="9" customWidth="1"/>
    <col min="10491" max="10491" width="5.42578125" style="9" customWidth="1"/>
    <col min="10492" max="10492" width="16.140625" style="9" customWidth="1"/>
    <col min="10493" max="10493" width="6.28515625" style="9" customWidth="1"/>
    <col min="10494" max="10494" width="3.7109375" style="9" customWidth="1"/>
    <col min="10495" max="10495" width="5.85546875" style="9" customWidth="1"/>
    <col min="10496" max="10496" width="5.42578125" style="9" customWidth="1"/>
    <col min="10497" max="10497" width="4.7109375" style="9" customWidth="1"/>
    <col min="10498" max="10498" width="3.7109375" style="9" customWidth="1"/>
    <col min="10499" max="10499" width="5.140625" style="9" customWidth="1"/>
    <col min="10500" max="10500" width="3.7109375" style="9" customWidth="1"/>
    <col min="10501" max="10501" width="5.140625" style="9" customWidth="1"/>
    <col min="10502" max="10502" width="7.42578125" style="9" customWidth="1"/>
    <col min="10503" max="10504" width="0" style="9" hidden="1" customWidth="1"/>
    <col min="10505" max="10505" width="7" style="9" customWidth="1"/>
    <col min="10506" max="10506" width="26.28515625" style="9" customWidth="1"/>
    <col min="10507" max="10508" width="9.140625" style="9"/>
    <col min="10509" max="10509" width="11" style="9" customWidth="1"/>
    <col min="10510" max="10723" width="9.140625" style="9"/>
    <col min="10724" max="10724" width="4.42578125" style="9" customWidth="1"/>
    <col min="10725" max="10725" width="17" style="9" customWidth="1"/>
    <col min="10726" max="10726" width="3.28515625" style="9" customWidth="1"/>
    <col min="10727" max="10727" width="21.7109375" style="9" customWidth="1"/>
    <col min="10728" max="10728" width="6.7109375" style="9" customWidth="1"/>
    <col min="10729" max="10729" width="0" style="9" hidden="1" customWidth="1"/>
    <col min="10730" max="10730" width="5.7109375" style="9" customWidth="1"/>
    <col min="10731" max="10731" width="4.7109375" style="9" customWidth="1"/>
    <col min="10732" max="10732" width="3.7109375" style="9" customWidth="1"/>
    <col min="10733" max="10733" width="4.7109375" style="9" customWidth="1"/>
    <col min="10734" max="10734" width="3.7109375" style="9" customWidth="1"/>
    <col min="10735" max="10735" width="4.7109375" style="9" customWidth="1"/>
    <col min="10736" max="10736" width="3.7109375" style="9" customWidth="1"/>
    <col min="10737" max="10737" width="4.7109375" style="9" customWidth="1"/>
    <col min="10738" max="10738" width="3.7109375" style="9" customWidth="1"/>
    <col min="10739" max="10739" width="4.7109375" style="9" customWidth="1"/>
    <col min="10740" max="10740" width="3.7109375" style="9" customWidth="1"/>
    <col min="10741" max="10741" width="4.7109375" style="9" customWidth="1"/>
    <col min="10742" max="10742" width="3.7109375" style="9" customWidth="1"/>
    <col min="10743" max="10743" width="4.7109375" style="9" customWidth="1"/>
    <col min="10744" max="10744" width="3.7109375" style="9" customWidth="1"/>
    <col min="10745" max="10745" width="4.7109375" style="9" customWidth="1"/>
    <col min="10746" max="10746" width="3.85546875" style="9" customWidth="1"/>
    <col min="10747" max="10747" width="5.42578125" style="9" customWidth="1"/>
    <col min="10748" max="10748" width="16.140625" style="9" customWidth="1"/>
    <col min="10749" max="10749" width="6.28515625" style="9" customWidth="1"/>
    <col min="10750" max="10750" width="3.7109375" style="9" customWidth="1"/>
    <col min="10751" max="10751" width="5.85546875" style="9" customWidth="1"/>
    <col min="10752" max="10752" width="5.42578125" style="9" customWidth="1"/>
    <col min="10753" max="10753" width="4.7109375" style="9" customWidth="1"/>
    <col min="10754" max="10754" width="3.7109375" style="9" customWidth="1"/>
    <col min="10755" max="10755" width="5.140625" style="9" customWidth="1"/>
    <col min="10756" max="10756" width="3.7109375" style="9" customWidth="1"/>
    <col min="10757" max="10757" width="5.140625" style="9" customWidth="1"/>
    <col min="10758" max="10758" width="7.42578125" style="9" customWidth="1"/>
    <col min="10759" max="10760" width="0" style="9" hidden="1" customWidth="1"/>
    <col min="10761" max="10761" width="7" style="9" customWidth="1"/>
    <col min="10762" max="10762" width="26.28515625" style="9" customWidth="1"/>
    <col min="10763" max="10764" width="9.140625" style="9"/>
    <col min="10765" max="10765" width="11" style="9" customWidth="1"/>
    <col min="10766" max="10979" width="9.140625" style="9"/>
    <col min="10980" max="10980" width="4.42578125" style="9" customWidth="1"/>
    <col min="10981" max="10981" width="17" style="9" customWidth="1"/>
    <col min="10982" max="10982" width="3.28515625" style="9" customWidth="1"/>
    <col min="10983" max="10983" width="21.7109375" style="9" customWidth="1"/>
    <col min="10984" max="10984" width="6.7109375" style="9" customWidth="1"/>
    <col min="10985" max="10985" width="0" style="9" hidden="1" customWidth="1"/>
    <col min="10986" max="10986" width="5.7109375" style="9" customWidth="1"/>
    <col min="10987" max="10987" width="4.7109375" style="9" customWidth="1"/>
    <col min="10988" max="10988" width="3.7109375" style="9" customWidth="1"/>
    <col min="10989" max="10989" width="4.7109375" style="9" customWidth="1"/>
    <col min="10990" max="10990" width="3.7109375" style="9" customWidth="1"/>
    <col min="10991" max="10991" width="4.7109375" style="9" customWidth="1"/>
    <col min="10992" max="10992" width="3.7109375" style="9" customWidth="1"/>
    <col min="10993" max="10993" width="4.7109375" style="9" customWidth="1"/>
    <col min="10994" max="10994" width="3.7109375" style="9" customWidth="1"/>
    <col min="10995" max="10995" width="4.7109375" style="9" customWidth="1"/>
    <col min="10996" max="10996" width="3.7109375" style="9" customWidth="1"/>
    <col min="10997" max="10997" width="4.7109375" style="9" customWidth="1"/>
    <col min="10998" max="10998" width="3.7109375" style="9" customWidth="1"/>
    <col min="10999" max="10999" width="4.7109375" style="9" customWidth="1"/>
    <col min="11000" max="11000" width="3.7109375" style="9" customWidth="1"/>
    <col min="11001" max="11001" width="4.7109375" style="9" customWidth="1"/>
    <col min="11002" max="11002" width="3.85546875" style="9" customWidth="1"/>
    <col min="11003" max="11003" width="5.42578125" style="9" customWidth="1"/>
    <col min="11004" max="11004" width="16.140625" style="9" customWidth="1"/>
    <col min="11005" max="11005" width="6.28515625" style="9" customWidth="1"/>
    <col min="11006" max="11006" width="3.7109375" style="9" customWidth="1"/>
    <col min="11007" max="11007" width="5.85546875" style="9" customWidth="1"/>
    <col min="11008" max="11008" width="5.42578125" style="9" customWidth="1"/>
    <col min="11009" max="11009" width="4.7109375" style="9" customWidth="1"/>
    <col min="11010" max="11010" width="3.7109375" style="9" customWidth="1"/>
    <col min="11011" max="11011" width="5.140625" style="9" customWidth="1"/>
    <col min="11012" max="11012" width="3.7109375" style="9" customWidth="1"/>
    <col min="11013" max="11013" width="5.140625" style="9" customWidth="1"/>
    <col min="11014" max="11014" width="7.42578125" style="9" customWidth="1"/>
    <col min="11015" max="11016" width="0" style="9" hidden="1" customWidth="1"/>
    <col min="11017" max="11017" width="7" style="9" customWidth="1"/>
    <col min="11018" max="11018" width="26.28515625" style="9" customWidth="1"/>
    <col min="11019" max="11020" width="9.140625" style="9"/>
    <col min="11021" max="11021" width="11" style="9" customWidth="1"/>
    <col min="11022" max="11235" width="9.140625" style="9"/>
    <col min="11236" max="11236" width="4.42578125" style="9" customWidth="1"/>
    <col min="11237" max="11237" width="17" style="9" customWidth="1"/>
    <col min="11238" max="11238" width="3.28515625" style="9" customWidth="1"/>
    <col min="11239" max="11239" width="21.7109375" style="9" customWidth="1"/>
    <col min="11240" max="11240" width="6.7109375" style="9" customWidth="1"/>
    <col min="11241" max="11241" width="0" style="9" hidden="1" customWidth="1"/>
    <col min="11242" max="11242" width="5.7109375" style="9" customWidth="1"/>
    <col min="11243" max="11243" width="4.7109375" style="9" customWidth="1"/>
    <col min="11244" max="11244" width="3.7109375" style="9" customWidth="1"/>
    <col min="11245" max="11245" width="4.7109375" style="9" customWidth="1"/>
    <col min="11246" max="11246" width="3.7109375" style="9" customWidth="1"/>
    <col min="11247" max="11247" width="4.7109375" style="9" customWidth="1"/>
    <col min="11248" max="11248" width="3.7109375" style="9" customWidth="1"/>
    <col min="11249" max="11249" width="4.7109375" style="9" customWidth="1"/>
    <col min="11250" max="11250" width="3.7109375" style="9" customWidth="1"/>
    <col min="11251" max="11251" width="4.7109375" style="9" customWidth="1"/>
    <col min="11252" max="11252" width="3.7109375" style="9" customWidth="1"/>
    <col min="11253" max="11253" width="4.7109375" style="9" customWidth="1"/>
    <col min="11254" max="11254" width="3.7109375" style="9" customWidth="1"/>
    <col min="11255" max="11255" width="4.7109375" style="9" customWidth="1"/>
    <col min="11256" max="11256" width="3.7109375" style="9" customWidth="1"/>
    <col min="11257" max="11257" width="4.7109375" style="9" customWidth="1"/>
    <col min="11258" max="11258" width="3.85546875" style="9" customWidth="1"/>
    <col min="11259" max="11259" width="5.42578125" style="9" customWidth="1"/>
    <col min="11260" max="11260" width="16.140625" style="9" customWidth="1"/>
    <col min="11261" max="11261" width="6.28515625" style="9" customWidth="1"/>
    <col min="11262" max="11262" width="3.7109375" style="9" customWidth="1"/>
    <col min="11263" max="11263" width="5.85546875" style="9" customWidth="1"/>
    <col min="11264" max="11264" width="5.42578125" style="9" customWidth="1"/>
    <col min="11265" max="11265" width="4.7109375" style="9" customWidth="1"/>
    <col min="11266" max="11266" width="3.7109375" style="9" customWidth="1"/>
    <col min="11267" max="11267" width="5.140625" style="9" customWidth="1"/>
    <col min="11268" max="11268" width="3.7109375" style="9" customWidth="1"/>
    <col min="11269" max="11269" width="5.140625" style="9" customWidth="1"/>
    <col min="11270" max="11270" width="7.42578125" style="9" customWidth="1"/>
    <col min="11271" max="11272" width="0" style="9" hidden="1" customWidth="1"/>
    <col min="11273" max="11273" width="7" style="9" customWidth="1"/>
    <col min="11274" max="11274" width="26.28515625" style="9" customWidth="1"/>
    <col min="11275" max="11276" width="9.140625" style="9"/>
    <col min="11277" max="11277" width="11" style="9" customWidth="1"/>
    <col min="11278" max="11491" width="9.140625" style="9"/>
    <col min="11492" max="11492" width="4.42578125" style="9" customWidth="1"/>
    <col min="11493" max="11493" width="17" style="9" customWidth="1"/>
    <col min="11494" max="11494" width="3.28515625" style="9" customWidth="1"/>
    <col min="11495" max="11495" width="21.7109375" style="9" customWidth="1"/>
    <col min="11496" max="11496" width="6.7109375" style="9" customWidth="1"/>
    <col min="11497" max="11497" width="0" style="9" hidden="1" customWidth="1"/>
    <col min="11498" max="11498" width="5.7109375" style="9" customWidth="1"/>
    <col min="11499" max="11499" width="4.7109375" style="9" customWidth="1"/>
    <col min="11500" max="11500" width="3.7109375" style="9" customWidth="1"/>
    <col min="11501" max="11501" width="4.7109375" style="9" customWidth="1"/>
    <col min="11502" max="11502" width="3.7109375" style="9" customWidth="1"/>
    <col min="11503" max="11503" width="4.7109375" style="9" customWidth="1"/>
    <col min="11504" max="11504" width="3.7109375" style="9" customWidth="1"/>
    <col min="11505" max="11505" width="4.7109375" style="9" customWidth="1"/>
    <col min="11506" max="11506" width="3.7109375" style="9" customWidth="1"/>
    <col min="11507" max="11507" width="4.7109375" style="9" customWidth="1"/>
    <col min="11508" max="11508" width="3.7109375" style="9" customWidth="1"/>
    <col min="11509" max="11509" width="4.7109375" style="9" customWidth="1"/>
    <col min="11510" max="11510" width="3.7109375" style="9" customWidth="1"/>
    <col min="11511" max="11511" width="4.7109375" style="9" customWidth="1"/>
    <col min="11512" max="11512" width="3.7109375" style="9" customWidth="1"/>
    <col min="11513" max="11513" width="4.7109375" style="9" customWidth="1"/>
    <col min="11514" max="11514" width="3.85546875" style="9" customWidth="1"/>
    <col min="11515" max="11515" width="5.42578125" style="9" customWidth="1"/>
    <col min="11516" max="11516" width="16.140625" style="9" customWidth="1"/>
    <col min="11517" max="11517" width="6.28515625" style="9" customWidth="1"/>
    <col min="11518" max="11518" width="3.7109375" style="9" customWidth="1"/>
    <col min="11519" max="11519" width="5.85546875" style="9" customWidth="1"/>
    <col min="11520" max="11520" width="5.42578125" style="9" customWidth="1"/>
    <col min="11521" max="11521" width="4.7109375" style="9" customWidth="1"/>
    <col min="11522" max="11522" width="3.7109375" style="9" customWidth="1"/>
    <col min="11523" max="11523" width="5.140625" style="9" customWidth="1"/>
    <col min="11524" max="11524" width="3.7109375" style="9" customWidth="1"/>
    <col min="11525" max="11525" width="5.140625" style="9" customWidth="1"/>
    <col min="11526" max="11526" width="7.42578125" style="9" customWidth="1"/>
    <col min="11527" max="11528" width="0" style="9" hidden="1" customWidth="1"/>
    <col min="11529" max="11529" width="7" style="9" customWidth="1"/>
    <col min="11530" max="11530" width="26.28515625" style="9" customWidth="1"/>
    <col min="11531" max="11532" width="9.140625" style="9"/>
    <col min="11533" max="11533" width="11" style="9" customWidth="1"/>
    <col min="11534" max="11747" width="9.140625" style="9"/>
    <col min="11748" max="11748" width="4.42578125" style="9" customWidth="1"/>
    <col min="11749" max="11749" width="17" style="9" customWidth="1"/>
    <col min="11750" max="11750" width="3.28515625" style="9" customWidth="1"/>
    <col min="11751" max="11751" width="21.7109375" style="9" customWidth="1"/>
    <col min="11752" max="11752" width="6.7109375" style="9" customWidth="1"/>
    <col min="11753" max="11753" width="0" style="9" hidden="1" customWidth="1"/>
    <col min="11754" max="11754" width="5.7109375" style="9" customWidth="1"/>
    <col min="11755" max="11755" width="4.7109375" style="9" customWidth="1"/>
    <col min="11756" max="11756" width="3.7109375" style="9" customWidth="1"/>
    <col min="11757" max="11757" width="4.7109375" style="9" customWidth="1"/>
    <col min="11758" max="11758" width="3.7109375" style="9" customWidth="1"/>
    <col min="11759" max="11759" width="4.7109375" style="9" customWidth="1"/>
    <col min="11760" max="11760" width="3.7109375" style="9" customWidth="1"/>
    <col min="11761" max="11761" width="4.7109375" style="9" customWidth="1"/>
    <col min="11762" max="11762" width="3.7109375" style="9" customWidth="1"/>
    <col min="11763" max="11763" width="4.7109375" style="9" customWidth="1"/>
    <col min="11764" max="11764" width="3.7109375" style="9" customWidth="1"/>
    <col min="11765" max="11765" width="4.7109375" style="9" customWidth="1"/>
    <col min="11766" max="11766" width="3.7109375" style="9" customWidth="1"/>
    <col min="11767" max="11767" width="4.7109375" style="9" customWidth="1"/>
    <col min="11768" max="11768" width="3.7109375" style="9" customWidth="1"/>
    <col min="11769" max="11769" width="4.7109375" style="9" customWidth="1"/>
    <col min="11770" max="11770" width="3.85546875" style="9" customWidth="1"/>
    <col min="11771" max="11771" width="5.42578125" style="9" customWidth="1"/>
    <col min="11772" max="11772" width="16.140625" style="9" customWidth="1"/>
    <col min="11773" max="11773" width="6.28515625" style="9" customWidth="1"/>
    <col min="11774" max="11774" width="3.7109375" style="9" customWidth="1"/>
    <col min="11775" max="11775" width="5.85546875" style="9" customWidth="1"/>
    <col min="11776" max="11776" width="5.42578125" style="9" customWidth="1"/>
    <col min="11777" max="11777" width="4.7109375" style="9" customWidth="1"/>
    <col min="11778" max="11778" width="3.7109375" style="9" customWidth="1"/>
    <col min="11779" max="11779" width="5.140625" style="9" customWidth="1"/>
    <col min="11780" max="11780" width="3.7109375" style="9" customWidth="1"/>
    <col min="11781" max="11781" width="5.140625" style="9" customWidth="1"/>
    <col min="11782" max="11782" width="7.42578125" style="9" customWidth="1"/>
    <col min="11783" max="11784" width="0" style="9" hidden="1" customWidth="1"/>
    <col min="11785" max="11785" width="7" style="9" customWidth="1"/>
    <col min="11786" max="11786" width="26.28515625" style="9" customWidth="1"/>
    <col min="11787" max="11788" width="9.140625" style="9"/>
    <col min="11789" max="11789" width="11" style="9" customWidth="1"/>
    <col min="11790" max="12003" width="9.140625" style="9"/>
    <col min="12004" max="12004" width="4.42578125" style="9" customWidth="1"/>
    <col min="12005" max="12005" width="17" style="9" customWidth="1"/>
    <col min="12006" max="12006" width="3.28515625" style="9" customWidth="1"/>
    <col min="12007" max="12007" width="21.7109375" style="9" customWidth="1"/>
    <col min="12008" max="12008" width="6.7109375" style="9" customWidth="1"/>
    <col min="12009" max="12009" width="0" style="9" hidden="1" customWidth="1"/>
    <col min="12010" max="12010" width="5.7109375" style="9" customWidth="1"/>
    <col min="12011" max="12011" width="4.7109375" style="9" customWidth="1"/>
    <col min="12012" max="12012" width="3.7109375" style="9" customWidth="1"/>
    <col min="12013" max="12013" width="4.7109375" style="9" customWidth="1"/>
    <col min="12014" max="12014" width="3.7109375" style="9" customWidth="1"/>
    <col min="12015" max="12015" width="4.7109375" style="9" customWidth="1"/>
    <col min="12016" max="12016" width="3.7109375" style="9" customWidth="1"/>
    <col min="12017" max="12017" width="4.7109375" style="9" customWidth="1"/>
    <col min="12018" max="12018" width="3.7109375" style="9" customWidth="1"/>
    <col min="12019" max="12019" width="4.7109375" style="9" customWidth="1"/>
    <col min="12020" max="12020" width="3.7109375" style="9" customWidth="1"/>
    <col min="12021" max="12021" width="4.7109375" style="9" customWidth="1"/>
    <col min="12022" max="12022" width="3.7109375" style="9" customWidth="1"/>
    <col min="12023" max="12023" width="4.7109375" style="9" customWidth="1"/>
    <col min="12024" max="12024" width="3.7109375" style="9" customWidth="1"/>
    <col min="12025" max="12025" width="4.7109375" style="9" customWidth="1"/>
    <col min="12026" max="12026" width="3.85546875" style="9" customWidth="1"/>
    <col min="12027" max="12027" width="5.42578125" style="9" customWidth="1"/>
    <col min="12028" max="12028" width="16.140625" style="9" customWidth="1"/>
    <col min="12029" max="12029" width="6.28515625" style="9" customWidth="1"/>
    <col min="12030" max="12030" width="3.7109375" style="9" customWidth="1"/>
    <col min="12031" max="12031" width="5.85546875" style="9" customWidth="1"/>
    <col min="12032" max="12032" width="5.42578125" style="9" customWidth="1"/>
    <col min="12033" max="12033" width="4.7109375" style="9" customWidth="1"/>
    <col min="12034" max="12034" width="3.7109375" style="9" customWidth="1"/>
    <col min="12035" max="12035" width="5.140625" style="9" customWidth="1"/>
    <col min="12036" max="12036" width="3.7109375" style="9" customWidth="1"/>
    <col min="12037" max="12037" width="5.140625" style="9" customWidth="1"/>
    <col min="12038" max="12038" width="7.42578125" style="9" customWidth="1"/>
    <col min="12039" max="12040" width="0" style="9" hidden="1" customWidth="1"/>
    <col min="12041" max="12041" width="7" style="9" customWidth="1"/>
    <col min="12042" max="12042" width="26.28515625" style="9" customWidth="1"/>
    <col min="12043" max="12044" width="9.140625" style="9"/>
    <col min="12045" max="12045" width="11" style="9" customWidth="1"/>
    <col min="12046" max="12259" width="9.140625" style="9"/>
    <col min="12260" max="12260" width="4.42578125" style="9" customWidth="1"/>
    <col min="12261" max="12261" width="17" style="9" customWidth="1"/>
    <col min="12262" max="12262" width="3.28515625" style="9" customWidth="1"/>
    <col min="12263" max="12263" width="21.7109375" style="9" customWidth="1"/>
    <col min="12264" max="12264" width="6.7109375" style="9" customWidth="1"/>
    <col min="12265" max="12265" width="0" style="9" hidden="1" customWidth="1"/>
    <col min="12266" max="12266" width="5.7109375" style="9" customWidth="1"/>
    <col min="12267" max="12267" width="4.7109375" style="9" customWidth="1"/>
    <col min="12268" max="12268" width="3.7109375" style="9" customWidth="1"/>
    <col min="12269" max="12269" width="4.7109375" style="9" customWidth="1"/>
    <col min="12270" max="12270" width="3.7109375" style="9" customWidth="1"/>
    <col min="12271" max="12271" width="4.7109375" style="9" customWidth="1"/>
    <col min="12272" max="12272" width="3.7109375" style="9" customWidth="1"/>
    <col min="12273" max="12273" width="4.7109375" style="9" customWidth="1"/>
    <col min="12274" max="12274" width="3.7109375" style="9" customWidth="1"/>
    <col min="12275" max="12275" width="4.7109375" style="9" customWidth="1"/>
    <col min="12276" max="12276" width="3.7109375" style="9" customWidth="1"/>
    <col min="12277" max="12277" width="4.7109375" style="9" customWidth="1"/>
    <col min="12278" max="12278" width="3.7109375" style="9" customWidth="1"/>
    <col min="12279" max="12279" width="4.7109375" style="9" customWidth="1"/>
    <col min="12280" max="12280" width="3.7109375" style="9" customWidth="1"/>
    <col min="12281" max="12281" width="4.7109375" style="9" customWidth="1"/>
    <col min="12282" max="12282" width="3.85546875" style="9" customWidth="1"/>
    <col min="12283" max="12283" width="5.42578125" style="9" customWidth="1"/>
    <col min="12284" max="12284" width="16.140625" style="9" customWidth="1"/>
    <col min="12285" max="12285" width="6.28515625" style="9" customWidth="1"/>
    <col min="12286" max="12286" width="3.7109375" style="9" customWidth="1"/>
    <col min="12287" max="12287" width="5.85546875" style="9" customWidth="1"/>
    <col min="12288" max="12288" width="5.42578125" style="9" customWidth="1"/>
    <col min="12289" max="12289" width="4.7109375" style="9" customWidth="1"/>
    <col min="12290" max="12290" width="3.7109375" style="9" customWidth="1"/>
    <col min="12291" max="12291" width="5.140625" style="9" customWidth="1"/>
    <col min="12292" max="12292" width="3.7109375" style="9" customWidth="1"/>
    <col min="12293" max="12293" width="5.140625" style="9" customWidth="1"/>
    <col min="12294" max="12294" width="7.42578125" style="9" customWidth="1"/>
    <col min="12295" max="12296" width="0" style="9" hidden="1" customWidth="1"/>
    <col min="12297" max="12297" width="7" style="9" customWidth="1"/>
    <col min="12298" max="12298" width="26.28515625" style="9" customWidth="1"/>
    <col min="12299" max="12300" width="9.140625" style="9"/>
    <col min="12301" max="12301" width="11" style="9" customWidth="1"/>
    <col min="12302" max="12515" width="9.140625" style="9"/>
    <col min="12516" max="12516" width="4.42578125" style="9" customWidth="1"/>
    <col min="12517" max="12517" width="17" style="9" customWidth="1"/>
    <col min="12518" max="12518" width="3.28515625" style="9" customWidth="1"/>
    <col min="12519" max="12519" width="21.7109375" style="9" customWidth="1"/>
    <col min="12520" max="12520" width="6.7109375" style="9" customWidth="1"/>
    <col min="12521" max="12521" width="0" style="9" hidden="1" customWidth="1"/>
    <col min="12522" max="12522" width="5.7109375" style="9" customWidth="1"/>
    <col min="12523" max="12523" width="4.7109375" style="9" customWidth="1"/>
    <col min="12524" max="12524" width="3.7109375" style="9" customWidth="1"/>
    <col min="12525" max="12525" width="4.7109375" style="9" customWidth="1"/>
    <col min="12526" max="12526" width="3.7109375" style="9" customWidth="1"/>
    <col min="12527" max="12527" width="4.7109375" style="9" customWidth="1"/>
    <col min="12528" max="12528" width="3.7109375" style="9" customWidth="1"/>
    <col min="12529" max="12529" width="4.7109375" style="9" customWidth="1"/>
    <col min="12530" max="12530" width="3.7109375" style="9" customWidth="1"/>
    <col min="12531" max="12531" width="4.7109375" style="9" customWidth="1"/>
    <col min="12532" max="12532" width="3.7109375" style="9" customWidth="1"/>
    <col min="12533" max="12533" width="4.7109375" style="9" customWidth="1"/>
    <col min="12534" max="12534" width="3.7109375" style="9" customWidth="1"/>
    <col min="12535" max="12535" width="4.7109375" style="9" customWidth="1"/>
    <col min="12536" max="12536" width="3.7109375" style="9" customWidth="1"/>
    <col min="12537" max="12537" width="4.7109375" style="9" customWidth="1"/>
    <col min="12538" max="12538" width="3.85546875" style="9" customWidth="1"/>
    <col min="12539" max="12539" width="5.42578125" style="9" customWidth="1"/>
    <col min="12540" max="12540" width="16.140625" style="9" customWidth="1"/>
    <col min="12541" max="12541" width="6.28515625" style="9" customWidth="1"/>
    <col min="12542" max="12542" width="3.7109375" style="9" customWidth="1"/>
    <col min="12543" max="12543" width="5.85546875" style="9" customWidth="1"/>
    <col min="12544" max="12544" width="5.42578125" style="9" customWidth="1"/>
    <col min="12545" max="12545" width="4.7109375" style="9" customWidth="1"/>
    <col min="12546" max="12546" width="3.7109375" style="9" customWidth="1"/>
    <col min="12547" max="12547" width="5.140625" style="9" customWidth="1"/>
    <col min="12548" max="12548" width="3.7109375" style="9" customWidth="1"/>
    <col min="12549" max="12549" width="5.140625" style="9" customWidth="1"/>
    <col min="12550" max="12550" width="7.42578125" style="9" customWidth="1"/>
    <col min="12551" max="12552" width="0" style="9" hidden="1" customWidth="1"/>
    <col min="12553" max="12553" width="7" style="9" customWidth="1"/>
    <col min="12554" max="12554" width="26.28515625" style="9" customWidth="1"/>
    <col min="12555" max="12556" width="9.140625" style="9"/>
    <col min="12557" max="12557" width="11" style="9" customWidth="1"/>
    <col min="12558" max="12771" width="9.140625" style="9"/>
    <col min="12772" max="12772" width="4.42578125" style="9" customWidth="1"/>
    <col min="12773" max="12773" width="17" style="9" customWidth="1"/>
    <col min="12774" max="12774" width="3.28515625" style="9" customWidth="1"/>
    <col min="12775" max="12775" width="21.7109375" style="9" customWidth="1"/>
    <col min="12776" max="12776" width="6.7109375" style="9" customWidth="1"/>
    <col min="12777" max="12777" width="0" style="9" hidden="1" customWidth="1"/>
    <col min="12778" max="12778" width="5.7109375" style="9" customWidth="1"/>
    <col min="12779" max="12779" width="4.7109375" style="9" customWidth="1"/>
    <col min="12780" max="12780" width="3.7109375" style="9" customWidth="1"/>
    <col min="12781" max="12781" width="4.7109375" style="9" customWidth="1"/>
    <col min="12782" max="12782" width="3.7109375" style="9" customWidth="1"/>
    <col min="12783" max="12783" width="4.7109375" style="9" customWidth="1"/>
    <col min="12784" max="12784" width="3.7109375" style="9" customWidth="1"/>
    <col min="12785" max="12785" width="4.7109375" style="9" customWidth="1"/>
    <col min="12786" max="12786" width="3.7109375" style="9" customWidth="1"/>
    <col min="12787" max="12787" width="4.7109375" style="9" customWidth="1"/>
    <col min="12788" max="12788" width="3.7109375" style="9" customWidth="1"/>
    <col min="12789" max="12789" width="4.7109375" style="9" customWidth="1"/>
    <col min="12790" max="12790" width="3.7109375" style="9" customWidth="1"/>
    <col min="12791" max="12791" width="4.7109375" style="9" customWidth="1"/>
    <col min="12792" max="12792" width="3.7109375" style="9" customWidth="1"/>
    <col min="12793" max="12793" width="4.7109375" style="9" customWidth="1"/>
    <col min="12794" max="12794" width="3.85546875" style="9" customWidth="1"/>
    <col min="12795" max="12795" width="5.42578125" style="9" customWidth="1"/>
    <col min="12796" max="12796" width="16.140625" style="9" customWidth="1"/>
    <col min="12797" max="12797" width="6.28515625" style="9" customWidth="1"/>
    <col min="12798" max="12798" width="3.7109375" style="9" customWidth="1"/>
    <col min="12799" max="12799" width="5.85546875" style="9" customWidth="1"/>
    <col min="12800" max="12800" width="5.42578125" style="9" customWidth="1"/>
    <col min="12801" max="12801" width="4.7109375" style="9" customWidth="1"/>
    <col min="12802" max="12802" width="3.7109375" style="9" customWidth="1"/>
    <col min="12803" max="12803" width="5.140625" style="9" customWidth="1"/>
    <col min="12804" max="12804" width="3.7109375" style="9" customWidth="1"/>
    <col min="12805" max="12805" width="5.140625" style="9" customWidth="1"/>
    <col min="12806" max="12806" width="7.42578125" style="9" customWidth="1"/>
    <col min="12807" max="12808" width="0" style="9" hidden="1" customWidth="1"/>
    <col min="12809" max="12809" width="7" style="9" customWidth="1"/>
    <col min="12810" max="12810" width="26.28515625" style="9" customWidth="1"/>
    <col min="12811" max="12812" width="9.140625" style="9"/>
    <col min="12813" max="12813" width="11" style="9" customWidth="1"/>
    <col min="12814" max="13027" width="9.140625" style="9"/>
    <col min="13028" max="13028" width="4.42578125" style="9" customWidth="1"/>
    <col min="13029" max="13029" width="17" style="9" customWidth="1"/>
    <col min="13030" max="13030" width="3.28515625" style="9" customWidth="1"/>
    <col min="13031" max="13031" width="21.7109375" style="9" customWidth="1"/>
    <col min="13032" max="13032" width="6.7109375" style="9" customWidth="1"/>
    <col min="13033" max="13033" width="0" style="9" hidden="1" customWidth="1"/>
    <col min="13034" max="13034" width="5.7109375" style="9" customWidth="1"/>
    <col min="13035" max="13035" width="4.7109375" style="9" customWidth="1"/>
    <col min="13036" max="13036" width="3.7109375" style="9" customWidth="1"/>
    <col min="13037" max="13037" width="4.7109375" style="9" customWidth="1"/>
    <col min="13038" max="13038" width="3.7109375" style="9" customWidth="1"/>
    <col min="13039" max="13039" width="4.7109375" style="9" customWidth="1"/>
    <col min="13040" max="13040" width="3.7109375" style="9" customWidth="1"/>
    <col min="13041" max="13041" width="4.7109375" style="9" customWidth="1"/>
    <col min="13042" max="13042" width="3.7109375" style="9" customWidth="1"/>
    <col min="13043" max="13043" width="4.7109375" style="9" customWidth="1"/>
    <col min="13044" max="13044" width="3.7109375" style="9" customWidth="1"/>
    <col min="13045" max="13045" width="4.7109375" style="9" customWidth="1"/>
    <col min="13046" max="13046" width="3.7109375" style="9" customWidth="1"/>
    <col min="13047" max="13047" width="4.7109375" style="9" customWidth="1"/>
    <col min="13048" max="13048" width="3.7109375" style="9" customWidth="1"/>
    <col min="13049" max="13049" width="4.7109375" style="9" customWidth="1"/>
    <col min="13050" max="13050" width="3.85546875" style="9" customWidth="1"/>
    <col min="13051" max="13051" width="5.42578125" style="9" customWidth="1"/>
    <col min="13052" max="13052" width="16.140625" style="9" customWidth="1"/>
    <col min="13053" max="13053" width="6.28515625" style="9" customWidth="1"/>
    <col min="13054" max="13054" width="3.7109375" style="9" customWidth="1"/>
    <col min="13055" max="13055" width="5.85546875" style="9" customWidth="1"/>
    <col min="13056" max="13056" width="5.42578125" style="9" customWidth="1"/>
    <col min="13057" max="13057" width="4.7109375" style="9" customWidth="1"/>
    <col min="13058" max="13058" width="3.7109375" style="9" customWidth="1"/>
    <col min="13059" max="13059" width="5.140625" style="9" customWidth="1"/>
    <col min="13060" max="13060" width="3.7109375" style="9" customWidth="1"/>
    <col min="13061" max="13061" width="5.140625" style="9" customWidth="1"/>
    <col min="13062" max="13062" width="7.42578125" style="9" customWidth="1"/>
    <col min="13063" max="13064" width="0" style="9" hidden="1" customWidth="1"/>
    <col min="13065" max="13065" width="7" style="9" customWidth="1"/>
    <col min="13066" max="13066" width="26.28515625" style="9" customWidth="1"/>
    <col min="13067" max="13068" width="9.140625" style="9"/>
    <col min="13069" max="13069" width="11" style="9" customWidth="1"/>
    <col min="13070" max="13283" width="9.140625" style="9"/>
    <col min="13284" max="13284" width="4.42578125" style="9" customWidth="1"/>
    <col min="13285" max="13285" width="17" style="9" customWidth="1"/>
    <col min="13286" max="13286" width="3.28515625" style="9" customWidth="1"/>
    <col min="13287" max="13287" width="21.7109375" style="9" customWidth="1"/>
    <col min="13288" max="13288" width="6.7109375" style="9" customWidth="1"/>
    <col min="13289" max="13289" width="0" style="9" hidden="1" customWidth="1"/>
    <col min="13290" max="13290" width="5.7109375" style="9" customWidth="1"/>
    <col min="13291" max="13291" width="4.7109375" style="9" customWidth="1"/>
    <col min="13292" max="13292" width="3.7109375" style="9" customWidth="1"/>
    <col min="13293" max="13293" width="4.7109375" style="9" customWidth="1"/>
    <col min="13294" max="13294" width="3.7109375" style="9" customWidth="1"/>
    <col min="13295" max="13295" width="4.7109375" style="9" customWidth="1"/>
    <col min="13296" max="13296" width="3.7109375" style="9" customWidth="1"/>
    <col min="13297" max="13297" width="4.7109375" style="9" customWidth="1"/>
    <col min="13298" max="13298" width="3.7109375" style="9" customWidth="1"/>
    <col min="13299" max="13299" width="4.7109375" style="9" customWidth="1"/>
    <col min="13300" max="13300" width="3.7109375" style="9" customWidth="1"/>
    <col min="13301" max="13301" width="4.7109375" style="9" customWidth="1"/>
    <col min="13302" max="13302" width="3.7109375" style="9" customWidth="1"/>
    <col min="13303" max="13303" width="4.7109375" style="9" customWidth="1"/>
    <col min="13304" max="13304" width="3.7109375" style="9" customWidth="1"/>
    <col min="13305" max="13305" width="4.7109375" style="9" customWidth="1"/>
    <col min="13306" max="13306" width="3.85546875" style="9" customWidth="1"/>
    <col min="13307" max="13307" width="5.42578125" style="9" customWidth="1"/>
    <col min="13308" max="13308" width="16.140625" style="9" customWidth="1"/>
    <col min="13309" max="13309" width="6.28515625" style="9" customWidth="1"/>
    <col min="13310" max="13310" width="3.7109375" style="9" customWidth="1"/>
    <col min="13311" max="13311" width="5.85546875" style="9" customWidth="1"/>
    <col min="13312" max="13312" width="5.42578125" style="9" customWidth="1"/>
    <col min="13313" max="13313" width="4.7109375" style="9" customWidth="1"/>
    <col min="13314" max="13314" width="3.7109375" style="9" customWidth="1"/>
    <col min="13315" max="13315" width="5.140625" style="9" customWidth="1"/>
    <col min="13316" max="13316" width="3.7109375" style="9" customWidth="1"/>
    <col min="13317" max="13317" width="5.140625" style="9" customWidth="1"/>
    <col min="13318" max="13318" width="7.42578125" style="9" customWidth="1"/>
    <col min="13319" max="13320" width="0" style="9" hidden="1" customWidth="1"/>
    <col min="13321" max="13321" width="7" style="9" customWidth="1"/>
    <col min="13322" max="13322" width="26.28515625" style="9" customWidth="1"/>
    <col min="13323" max="13324" width="9.140625" style="9"/>
    <col min="13325" max="13325" width="11" style="9" customWidth="1"/>
    <col min="13326" max="13539" width="9.140625" style="9"/>
    <col min="13540" max="13540" width="4.42578125" style="9" customWidth="1"/>
    <col min="13541" max="13541" width="17" style="9" customWidth="1"/>
    <col min="13542" max="13542" width="3.28515625" style="9" customWidth="1"/>
    <col min="13543" max="13543" width="21.7109375" style="9" customWidth="1"/>
    <col min="13544" max="13544" width="6.7109375" style="9" customWidth="1"/>
    <col min="13545" max="13545" width="0" style="9" hidden="1" customWidth="1"/>
    <col min="13546" max="13546" width="5.7109375" style="9" customWidth="1"/>
    <col min="13547" max="13547" width="4.7109375" style="9" customWidth="1"/>
    <col min="13548" max="13548" width="3.7109375" style="9" customWidth="1"/>
    <col min="13549" max="13549" width="4.7109375" style="9" customWidth="1"/>
    <col min="13550" max="13550" width="3.7109375" style="9" customWidth="1"/>
    <col min="13551" max="13551" width="4.7109375" style="9" customWidth="1"/>
    <col min="13552" max="13552" width="3.7109375" style="9" customWidth="1"/>
    <col min="13553" max="13553" width="4.7109375" style="9" customWidth="1"/>
    <col min="13554" max="13554" width="3.7109375" style="9" customWidth="1"/>
    <col min="13555" max="13555" width="4.7109375" style="9" customWidth="1"/>
    <col min="13556" max="13556" width="3.7109375" style="9" customWidth="1"/>
    <col min="13557" max="13557" width="4.7109375" style="9" customWidth="1"/>
    <col min="13558" max="13558" width="3.7109375" style="9" customWidth="1"/>
    <col min="13559" max="13559" width="4.7109375" style="9" customWidth="1"/>
    <col min="13560" max="13560" width="3.7109375" style="9" customWidth="1"/>
    <col min="13561" max="13561" width="4.7109375" style="9" customWidth="1"/>
    <col min="13562" max="13562" width="3.85546875" style="9" customWidth="1"/>
    <col min="13563" max="13563" width="5.42578125" style="9" customWidth="1"/>
    <col min="13564" max="13564" width="16.140625" style="9" customWidth="1"/>
    <col min="13565" max="13565" width="6.28515625" style="9" customWidth="1"/>
    <col min="13566" max="13566" width="3.7109375" style="9" customWidth="1"/>
    <col min="13567" max="13567" width="5.85546875" style="9" customWidth="1"/>
    <col min="13568" max="13568" width="5.42578125" style="9" customWidth="1"/>
    <col min="13569" max="13569" width="4.7109375" style="9" customWidth="1"/>
    <col min="13570" max="13570" width="3.7109375" style="9" customWidth="1"/>
    <col min="13571" max="13571" width="5.140625" style="9" customWidth="1"/>
    <col min="13572" max="13572" width="3.7109375" style="9" customWidth="1"/>
    <col min="13573" max="13573" width="5.140625" style="9" customWidth="1"/>
    <col min="13574" max="13574" width="7.42578125" style="9" customWidth="1"/>
    <col min="13575" max="13576" width="0" style="9" hidden="1" customWidth="1"/>
    <col min="13577" max="13577" width="7" style="9" customWidth="1"/>
    <col min="13578" max="13578" width="26.28515625" style="9" customWidth="1"/>
    <col min="13579" max="13580" width="9.140625" style="9"/>
    <col min="13581" max="13581" width="11" style="9" customWidth="1"/>
    <col min="13582" max="13795" width="9.140625" style="9"/>
    <col min="13796" max="13796" width="4.42578125" style="9" customWidth="1"/>
    <col min="13797" max="13797" width="17" style="9" customWidth="1"/>
    <col min="13798" max="13798" width="3.28515625" style="9" customWidth="1"/>
    <col min="13799" max="13799" width="21.7109375" style="9" customWidth="1"/>
    <col min="13800" max="13800" width="6.7109375" style="9" customWidth="1"/>
    <col min="13801" max="13801" width="0" style="9" hidden="1" customWidth="1"/>
    <col min="13802" max="13802" width="5.7109375" style="9" customWidth="1"/>
    <col min="13803" max="13803" width="4.7109375" style="9" customWidth="1"/>
    <col min="13804" max="13804" width="3.7109375" style="9" customWidth="1"/>
    <col min="13805" max="13805" width="4.7109375" style="9" customWidth="1"/>
    <col min="13806" max="13806" width="3.7109375" style="9" customWidth="1"/>
    <col min="13807" max="13807" width="4.7109375" style="9" customWidth="1"/>
    <col min="13808" max="13808" width="3.7109375" style="9" customWidth="1"/>
    <col min="13809" max="13809" width="4.7109375" style="9" customWidth="1"/>
    <col min="13810" max="13810" width="3.7109375" style="9" customWidth="1"/>
    <col min="13811" max="13811" width="4.7109375" style="9" customWidth="1"/>
    <col min="13812" max="13812" width="3.7109375" style="9" customWidth="1"/>
    <col min="13813" max="13813" width="4.7109375" style="9" customWidth="1"/>
    <col min="13814" max="13814" width="3.7109375" style="9" customWidth="1"/>
    <col min="13815" max="13815" width="4.7109375" style="9" customWidth="1"/>
    <col min="13816" max="13816" width="3.7109375" style="9" customWidth="1"/>
    <col min="13817" max="13817" width="4.7109375" style="9" customWidth="1"/>
    <col min="13818" max="13818" width="3.85546875" style="9" customWidth="1"/>
    <col min="13819" max="13819" width="5.42578125" style="9" customWidth="1"/>
    <col min="13820" max="13820" width="16.140625" style="9" customWidth="1"/>
    <col min="13821" max="13821" width="6.28515625" style="9" customWidth="1"/>
    <col min="13822" max="13822" width="3.7109375" style="9" customWidth="1"/>
    <col min="13823" max="13823" width="5.85546875" style="9" customWidth="1"/>
    <col min="13824" max="13824" width="5.42578125" style="9" customWidth="1"/>
    <col min="13825" max="13825" width="4.7109375" style="9" customWidth="1"/>
    <col min="13826" max="13826" width="3.7109375" style="9" customWidth="1"/>
    <col min="13827" max="13827" width="5.140625" style="9" customWidth="1"/>
    <col min="13828" max="13828" width="3.7109375" style="9" customWidth="1"/>
    <col min="13829" max="13829" width="5.140625" style="9" customWidth="1"/>
    <col min="13830" max="13830" width="7.42578125" style="9" customWidth="1"/>
    <col min="13831" max="13832" width="0" style="9" hidden="1" customWidth="1"/>
    <col min="13833" max="13833" width="7" style="9" customWidth="1"/>
    <col min="13834" max="13834" width="26.28515625" style="9" customWidth="1"/>
    <col min="13835" max="13836" width="9.140625" style="9"/>
    <col min="13837" max="13837" width="11" style="9" customWidth="1"/>
    <col min="13838" max="14051" width="9.140625" style="9"/>
    <col min="14052" max="14052" width="4.42578125" style="9" customWidth="1"/>
    <col min="14053" max="14053" width="17" style="9" customWidth="1"/>
    <col min="14054" max="14054" width="3.28515625" style="9" customWidth="1"/>
    <col min="14055" max="14055" width="21.7109375" style="9" customWidth="1"/>
    <col min="14056" max="14056" width="6.7109375" style="9" customWidth="1"/>
    <col min="14057" max="14057" width="0" style="9" hidden="1" customWidth="1"/>
    <col min="14058" max="14058" width="5.7109375" style="9" customWidth="1"/>
    <col min="14059" max="14059" width="4.7109375" style="9" customWidth="1"/>
    <col min="14060" max="14060" width="3.7109375" style="9" customWidth="1"/>
    <col min="14061" max="14061" width="4.7109375" style="9" customWidth="1"/>
    <col min="14062" max="14062" width="3.7109375" style="9" customWidth="1"/>
    <col min="14063" max="14063" width="4.7109375" style="9" customWidth="1"/>
    <col min="14064" max="14064" width="3.7109375" style="9" customWidth="1"/>
    <col min="14065" max="14065" width="4.7109375" style="9" customWidth="1"/>
    <col min="14066" max="14066" width="3.7109375" style="9" customWidth="1"/>
    <col min="14067" max="14067" width="4.7109375" style="9" customWidth="1"/>
    <col min="14068" max="14068" width="3.7109375" style="9" customWidth="1"/>
    <col min="14069" max="14069" width="4.7109375" style="9" customWidth="1"/>
    <col min="14070" max="14070" width="3.7109375" style="9" customWidth="1"/>
    <col min="14071" max="14071" width="4.7109375" style="9" customWidth="1"/>
    <col min="14072" max="14072" width="3.7109375" style="9" customWidth="1"/>
    <col min="14073" max="14073" width="4.7109375" style="9" customWidth="1"/>
    <col min="14074" max="14074" width="3.85546875" style="9" customWidth="1"/>
    <col min="14075" max="14075" width="5.42578125" style="9" customWidth="1"/>
    <col min="14076" max="14076" width="16.140625" style="9" customWidth="1"/>
    <col min="14077" max="14077" width="6.28515625" style="9" customWidth="1"/>
    <col min="14078" max="14078" width="3.7109375" style="9" customWidth="1"/>
    <col min="14079" max="14079" width="5.85546875" style="9" customWidth="1"/>
    <col min="14080" max="14080" width="5.42578125" style="9" customWidth="1"/>
    <col min="14081" max="14081" width="4.7109375" style="9" customWidth="1"/>
    <col min="14082" max="14082" width="3.7109375" style="9" customWidth="1"/>
    <col min="14083" max="14083" width="5.140625" style="9" customWidth="1"/>
    <col min="14084" max="14084" width="3.7109375" style="9" customWidth="1"/>
    <col min="14085" max="14085" width="5.140625" style="9" customWidth="1"/>
    <col min="14086" max="14086" width="7.42578125" style="9" customWidth="1"/>
    <col min="14087" max="14088" width="0" style="9" hidden="1" customWidth="1"/>
    <col min="14089" max="14089" width="7" style="9" customWidth="1"/>
    <col min="14090" max="14090" width="26.28515625" style="9" customWidth="1"/>
    <col min="14091" max="14092" width="9.140625" style="9"/>
    <col min="14093" max="14093" width="11" style="9" customWidth="1"/>
    <col min="14094" max="14307" width="9.140625" style="9"/>
    <col min="14308" max="14308" width="4.42578125" style="9" customWidth="1"/>
    <col min="14309" max="14309" width="17" style="9" customWidth="1"/>
    <col min="14310" max="14310" width="3.28515625" style="9" customWidth="1"/>
    <col min="14311" max="14311" width="21.7109375" style="9" customWidth="1"/>
    <col min="14312" max="14312" width="6.7109375" style="9" customWidth="1"/>
    <col min="14313" max="14313" width="0" style="9" hidden="1" customWidth="1"/>
    <col min="14314" max="14314" width="5.7109375" style="9" customWidth="1"/>
    <col min="14315" max="14315" width="4.7109375" style="9" customWidth="1"/>
    <col min="14316" max="14316" width="3.7109375" style="9" customWidth="1"/>
    <col min="14317" max="14317" width="4.7109375" style="9" customWidth="1"/>
    <col min="14318" max="14318" width="3.7109375" style="9" customWidth="1"/>
    <col min="14319" max="14319" width="4.7109375" style="9" customWidth="1"/>
    <col min="14320" max="14320" width="3.7109375" style="9" customWidth="1"/>
    <col min="14321" max="14321" width="4.7109375" style="9" customWidth="1"/>
    <col min="14322" max="14322" width="3.7109375" style="9" customWidth="1"/>
    <col min="14323" max="14323" width="4.7109375" style="9" customWidth="1"/>
    <col min="14324" max="14324" width="3.7109375" style="9" customWidth="1"/>
    <col min="14325" max="14325" width="4.7109375" style="9" customWidth="1"/>
    <col min="14326" max="14326" width="3.7109375" style="9" customWidth="1"/>
    <col min="14327" max="14327" width="4.7109375" style="9" customWidth="1"/>
    <col min="14328" max="14328" width="3.7109375" style="9" customWidth="1"/>
    <col min="14329" max="14329" width="4.7109375" style="9" customWidth="1"/>
    <col min="14330" max="14330" width="3.85546875" style="9" customWidth="1"/>
    <col min="14331" max="14331" width="5.42578125" style="9" customWidth="1"/>
    <col min="14332" max="14332" width="16.140625" style="9" customWidth="1"/>
    <col min="14333" max="14333" width="6.28515625" style="9" customWidth="1"/>
    <col min="14334" max="14334" width="3.7109375" style="9" customWidth="1"/>
    <col min="14335" max="14335" width="5.85546875" style="9" customWidth="1"/>
    <col min="14336" max="14336" width="5.42578125" style="9" customWidth="1"/>
    <col min="14337" max="14337" width="4.7109375" style="9" customWidth="1"/>
    <col min="14338" max="14338" width="3.7109375" style="9" customWidth="1"/>
    <col min="14339" max="14339" width="5.140625" style="9" customWidth="1"/>
    <col min="14340" max="14340" width="3.7109375" style="9" customWidth="1"/>
    <col min="14341" max="14341" width="5.140625" style="9" customWidth="1"/>
    <col min="14342" max="14342" width="7.42578125" style="9" customWidth="1"/>
    <col min="14343" max="14344" width="0" style="9" hidden="1" customWidth="1"/>
    <col min="14345" max="14345" width="7" style="9" customWidth="1"/>
    <col min="14346" max="14346" width="26.28515625" style="9" customWidth="1"/>
    <col min="14347" max="14348" width="9.140625" style="9"/>
    <col min="14349" max="14349" width="11" style="9" customWidth="1"/>
    <col min="14350" max="14563" width="9.140625" style="9"/>
    <col min="14564" max="14564" width="4.42578125" style="9" customWidth="1"/>
    <col min="14565" max="14565" width="17" style="9" customWidth="1"/>
    <col min="14566" max="14566" width="3.28515625" style="9" customWidth="1"/>
    <col min="14567" max="14567" width="21.7109375" style="9" customWidth="1"/>
    <col min="14568" max="14568" width="6.7109375" style="9" customWidth="1"/>
    <col min="14569" max="14569" width="0" style="9" hidden="1" customWidth="1"/>
    <col min="14570" max="14570" width="5.7109375" style="9" customWidth="1"/>
    <col min="14571" max="14571" width="4.7109375" style="9" customWidth="1"/>
    <col min="14572" max="14572" width="3.7109375" style="9" customWidth="1"/>
    <col min="14573" max="14573" width="4.7109375" style="9" customWidth="1"/>
    <col min="14574" max="14574" width="3.7109375" style="9" customWidth="1"/>
    <col min="14575" max="14575" width="4.7109375" style="9" customWidth="1"/>
    <col min="14576" max="14576" width="3.7109375" style="9" customWidth="1"/>
    <col min="14577" max="14577" width="4.7109375" style="9" customWidth="1"/>
    <col min="14578" max="14578" width="3.7109375" style="9" customWidth="1"/>
    <col min="14579" max="14579" width="4.7109375" style="9" customWidth="1"/>
    <col min="14580" max="14580" width="3.7109375" style="9" customWidth="1"/>
    <col min="14581" max="14581" width="4.7109375" style="9" customWidth="1"/>
    <col min="14582" max="14582" width="3.7109375" style="9" customWidth="1"/>
    <col min="14583" max="14583" width="4.7109375" style="9" customWidth="1"/>
    <col min="14584" max="14584" width="3.7109375" style="9" customWidth="1"/>
    <col min="14585" max="14585" width="4.7109375" style="9" customWidth="1"/>
    <col min="14586" max="14586" width="3.85546875" style="9" customWidth="1"/>
    <col min="14587" max="14587" width="5.42578125" style="9" customWidth="1"/>
    <col min="14588" max="14588" width="16.140625" style="9" customWidth="1"/>
    <col min="14589" max="14589" width="6.28515625" style="9" customWidth="1"/>
    <col min="14590" max="14590" width="3.7109375" style="9" customWidth="1"/>
    <col min="14591" max="14591" width="5.85546875" style="9" customWidth="1"/>
    <col min="14592" max="14592" width="5.42578125" style="9" customWidth="1"/>
    <col min="14593" max="14593" width="4.7109375" style="9" customWidth="1"/>
    <col min="14594" max="14594" width="3.7109375" style="9" customWidth="1"/>
    <col min="14595" max="14595" width="5.140625" style="9" customWidth="1"/>
    <col min="14596" max="14596" width="3.7109375" style="9" customWidth="1"/>
    <col min="14597" max="14597" width="5.140625" style="9" customWidth="1"/>
    <col min="14598" max="14598" width="7.42578125" style="9" customWidth="1"/>
    <col min="14599" max="14600" width="0" style="9" hidden="1" customWidth="1"/>
    <col min="14601" max="14601" width="7" style="9" customWidth="1"/>
    <col min="14602" max="14602" width="26.28515625" style="9" customWidth="1"/>
    <col min="14603" max="14604" width="9.140625" style="9"/>
    <col min="14605" max="14605" width="11" style="9" customWidth="1"/>
    <col min="14606" max="14819" width="9.140625" style="9"/>
    <col min="14820" max="14820" width="4.42578125" style="9" customWidth="1"/>
    <col min="14821" max="14821" width="17" style="9" customWidth="1"/>
    <col min="14822" max="14822" width="3.28515625" style="9" customWidth="1"/>
    <col min="14823" max="14823" width="21.7109375" style="9" customWidth="1"/>
    <col min="14824" max="14824" width="6.7109375" style="9" customWidth="1"/>
    <col min="14825" max="14825" width="0" style="9" hidden="1" customWidth="1"/>
    <col min="14826" max="14826" width="5.7109375" style="9" customWidth="1"/>
    <col min="14827" max="14827" width="4.7109375" style="9" customWidth="1"/>
    <col min="14828" max="14828" width="3.7109375" style="9" customWidth="1"/>
    <col min="14829" max="14829" width="4.7109375" style="9" customWidth="1"/>
    <col min="14830" max="14830" width="3.7109375" style="9" customWidth="1"/>
    <col min="14831" max="14831" width="4.7109375" style="9" customWidth="1"/>
    <col min="14832" max="14832" width="3.7109375" style="9" customWidth="1"/>
    <col min="14833" max="14833" width="4.7109375" style="9" customWidth="1"/>
    <col min="14834" max="14834" width="3.7109375" style="9" customWidth="1"/>
    <col min="14835" max="14835" width="4.7109375" style="9" customWidth="1"/>
    <col min="14836" max="14836" width="3.7109375" style="9" customWidth="1"/>
    <col min="14837" max="14837" width="4.7109375" style="9" customWidth="1"/>
    <col min="14838" max="14838" width="3.7109375" style="9" customWidth="1"/>
    <col min="14839" max="14839" width="4.7109375" style="9" customWidth="1"/>
    <col min="14840" max="14840" width="3.7109375" style="9" customWidth="1"/>
    <col min="14841" max="14841" width="4.7109375" style="9" customWidth="1"/>
    <col min="14842" max="14842" width="3.85546875" style="9" customWidth="1"/>
    <col min="14843" max="14843" width="5.42578125" style="9" customWidth="1"/>
    <col min="14844" max="14844" width="16.140625" style="9" customWidth="1"/>
    <col min="14845" max="14845" width="6.28515625" style="9" customWidth="1"/>
    <col min="14846" max="14846" width="3.7109375" style="9" customWidth="1"/>
    <col min="14847" max="14847" width="5.85546875" style="9" customWidth="1"/>
    <col min="14848" max="14848" width="5.42578125" style="9" customWidth="1"/>
    <col min="14849" max="14849" width="4.7109375" style="9" customWidth="1"/>
    <col min="14850" max="14850" width="3.7109375" style="9" customWidth="1"/>
    <col min="14851" max="14851" width="5.140625" style="9" customWidth="1"/>
    <col min="14852" max="14852" width="3.7109375" style="9" customWidth="1"/>
    <col min="14853" max="14853" width="5.140625" style="9" customWidth="1"/>
    <col min="14854" max="14854" width="7.42578125" style="9" customWidth="1"/>
    <col min="14855" max="14856" width="0" style="9" hidden="1" customWidth="1"/>
    <col min="14857" max="14857" width="7" style="9" customWidth="1"/>
    <col min="14858" max="14858" width="26.28515625" style="9" customWidth="1"/>
    <col min="14859" max="14860" width="9.140625" style="9"/>
    <col min="14861" max="14861" width="11" style="9" customWidth="1"/>
    <col min="14862" max="15075" width="9.140625" style="9"/>
    <col min="15076" max="15076" width="4.42578125" style="9" customWidth="1"/>
    <col min="15077" max="15077" width="17" style="9" customWidth="1"/>
    <col min="15078" max="15078" width="3.28515625" style="9" customWidth="1"/>
    <col min="15079" max="15079" width="21.7109375" style="9" customWidth="1"/>
    <col min="15080" max="15080" width="6.7109375" style="9" customWidth="1"/>
    <col min="15081" max="15081" width="0" style="9" hidden="1" customWidth="1"/>
    <col min="15082" max="15082" width="5.7109375" style="9" customWidth="1"/>
    <col min="15083" max="15083" width="4.7109375" style="9" customWidth="1"/>
    <col min="15084" max="15084" width="3.7109375" style="9" customWidth="1"/>
    <col min="15085" max="15085" width="4.7109375" style="9" customWidth="1"/>
    <col min="15086" max="15086" width="3.7109375" style="9" customWidth="1"/>
    <col min="15087" max="15087" width="4.7109375" style="9" customWidth="1"/>
    <col min="15088" max="15088" width="3.7109375" style="9" customWidth="1"/>
    <col min="15089" max="15089" width="4.7109375" style="9" customWidth="1"/>
    <col min="15090" max="15090" width="3.7109375" style="9" customWidth="1"/>
    <col min="15091" max="15091" width="4.7109375" style="9" customWidth="1"/>
    <col min="15092" max="15092" width="3.7109375" style="9" customWidth="1"/>
    <col min="15093" max="15093" width="4.7109375" style="9" customWidth="1"/>
    <col min="15094" max="15094" width="3.7109375" style="9" customWidth="1"/>
    <col min="15095" max="15095" width="4.7109375" style="9" customWidth="1"/>
    <col min="15096" max="15096" width="3.7109375" style="9" customWidth="1"/>
    <col min="15097" max="15097" width="4.7109375" style="9" customWidth="1"/>
    <col min="15098" max="15098" width="3.85546875" style="9" customWidth="1"/>
    <col min="15099" max="15099" width="5.42578125" style="9" customWidth="1"/>
    <col min="15100" max="15100" width="16.140625" style="9" customWidth="1"/>
    <col min="15101" max="15101" width="6.28515625" style="9" customWidth="1"/>
    <col min="15102" max="15102" width="3.7109375" style="9" customWidth="1"/>
    <col min="15103" max="15103" width="5.85546875" style="9" customWidth="1"/>
    <col min="15104" max="15104" width="5.42578125" style="9" customWidth="1"/>
    <col min="15105" max="15105" width="4.7109375" style="9" customWidth="1"/>
    <col min="15106" max="15106" width="3.7109375" style="9" customWidth="1"/>
    <col min="15107" max="15107" width="5.140625" style="9" customWidth="1"/>
    <col min="15108" max="15108" width="3.7109375" style="9" customWidth="1"/>
    <col min="15109" max="15109" width="5.140625" style="9" customWidth="1"/>
    <col min="15110" max="15110" width="7.42578125" style="9" customWidth="1"/>
    <col min="15111" max="15112" width="0" style="9" hidden="1" customWidth="1"/>
    <col min="15113" max="15113" width="7" style="9" customWidth="1"/>
    <col min="15114" max="15114" width="26.28515625" style="9" customWidth="1"/>
    <col min="15115" max="15116" width="9.140625" style="9"/>
    <col min="15117" max="15117" width="11" style="9" customWidth="1"/>
    <col min="15118" max="15331" width="9.140625" style="9"/>
    <col min="15332" max="15332" width="4.42578125" style="9" customWidth="1"/>
    <col min="15333" max="15333" width="17" style="9" customWidth="1"/>
    <col min="15334" max="15334" width="3.28515625" style="9" customWidth="1"/>
    <col min="15335" max="15335" width="21.7109375" style="9" customWidth="1"/>
    <col min="15336" max="15336" width="6.7109375" style="9" customWidth="1"/>
    <col min="15337" max="15337" width="0" style="9" hidden="1" customWidth="1"/>
    <col min="15338" max="15338" width="5.7109375" style="9" customWidth="1"/>
    <col min="15339" max="15339" width="4.7109375" style="9" customWidth="1"/>
    <col min="15340" max="15340" width="3.7109375" style="9" customWidth="1"/>
    <col min="15341" max="15341" width="4.7109375" style="9" customWidth="1"/>
    <col min="15342" max="15342" width="3.7109375" style="9" customWidth="1"/>
    <col min="15343" max="15343" width="4.7109375" style="9" customWidth="1"/>
    <col min="15344" max="15344" width="3.7109375" style="9" customWidth="1"/>
    <col min="15345" max="15345" width="4.7109375" style="9" customWidth="1"/>
    <col min="15346" max="15346" width="3.7109375" style="9" customWidth="1"/>
    <col min="15347" max="15347" width="4.7109375" style="9" customWidth="1"/>
    <col min="15348" max="15348" width="3.7109375" style="9" customWidth="1"/>
    <col min="15349" max="15349" width="4.7109375" style="9" customWidth="1"/>
    <col min="15350" max="15350" width="3.7109375" style="9" customWidth="1"/>
    <col min="15351" max="15351" width="4.7109375" style="9" customWidth="1"/>
    <col min="15352" max="15352" width="3.7109375" style="9" customWidth="1"/>
    <col min="15353" max="15353" width="4.7109375" style="9" customWidth="1"/>
    <col min="15354" max="15354" width="3.85546875" style="9" customWidth="1"/>
    <col min="15355" max="15355" width="5.42578125" style="9" customWidth="1"/>
    <col min="15356" max="15356" width="16.140625" style="9" customWidth="1"/>
    <col min="15357" max="15357" width="6.28515625" style="9" customWidth="1"/>
    <col min="15358" max="15358" width="3.7109375" style="9" customWidth="1"/>
    <col min="15359" max="15359" width="5.85546875" style="9" customWidth="1"/>
    <col min="15360" max="15360" width="5.42578125" style="9" customWidth="1"/>
    <col min="15361" max="15361" width="4.7109375" style="9" customWidth="1"/>
    <col min="15362" max="15362" width="3.7109375" style="9" customWidth="1"/>
    <col min="15363" max="15363" width="5.140625" style="9" customWidth="1"/>
    <col min="15364" max="15364" width="3.7109375" style="9" customWidth="1"/>
    <col min="15365" max="15365" width="5.140625" style="9" customWidth="1"/>
    <col min="15366" max="15366" width="7.42578125" style="9" customWidth="1"/>
    <col min="15367" max="15368" width="0" style="9" hidden="1" customWidth="1"/>
    <col min="15369" max="15369" width="7" style="9" customWidth="1"/>
    <col min="15370" max="15370" width="26.28515625" style="9" customWidth="1"/>
    <col min="15371" max="15372" width="9.140625" style="9"/>
    <col min="15373" max="15373" width="11" style="9" customWidth="1"/>
    <col min="15374" max="15587" width="9.140625" style="9"/>
    <col min="15588" max="15588" width="4.42578125" style="9" customWidth="1"/>
    <col min="15589" max="15589" width="17" style="9" customWidth="1"/>
    <col min="15590" max="15590" width="3.28515625" style="9" customWidth="1"/>
    <col min="15591" max="15591" width="21.7109375" style="9" customWidth="1"/>
    <col min="15592" max="15592" width="6.7109375" style="9" customWidth="1"/>
    <col min="15593" max="15593" width="0" style="9" hidden="1" customWidth="1"/>
    <col min="15594" max="15594" width="5.7109375" style="9" customWidth="1"/>
    <col min="15595" max="15595" width="4.7109375" style="9" customWidth="1"/>
    <col min="15596" max="15596" width="3.7109375" style="9" customWidth="1"/>
    <col min="15597" max="15597" width="4.7109375" style="9" customWidth="1"/>
    <col min="15598" max="15598" width="3.7109375" style="9" customWidth="1"/>
    <col min="15599" max="15599" width="4.7109375" style="9" customWidth="1"/>
    <col min="15600" max="15600" width="3.7109375" style="9" customWidth="1"/>
    <col min="15601" max="15601" width="4.7109375" style="9" customWidth="1"/>
    <col min="15602" max="15602" width="3.7109375" style="9" customWidth="1"/>
    <col min="15603" max="15603" width="4.7109375" style="9" customWidth="1"/>
    <col min="15604" max="15604" width="3.7109375" style="9" customWidth="1"/>
    <col min="15605" max="15605" width="4.7109375" style="9" customWidth="1"/>
    <col min="15606" max="15606" width="3.7109375" style="9" customWidth="1"/>
    <col min="15607" max="15607" width="4.7109375" style="9" customWidth="1"/>
    <col min="15608" max="15608" width="3.7109375" style="9" customWidth="1"/>
    <col min="15609" max="15609" width="4.7109375" style="9" customWidth="1"/>
    <col min="15610" max="15610" width="3.85546875" style="9" customWidth="1"/>
    <col min="15611" max="15611" width="5.42578125" style="9" customWidth="1"/>
    <col min="15612" max="15612" width="16.140625" style="9" customWidth="1"/>
    <col min="15613" max="15613" width="6.28515625" style="9" customWidth="1"/>
    <col min="15614" max="15614" width="3.7109375" style="9" customWidth="1"/>
    <col min="15615" max="15615" width="5.85546875" style="9" customWidth="1"/>
    <col min="15616" max="15616" width="5.42578125" style="9" customWidth="1"/>
    <col min="15617" max="15617" width="4.7109375" style="9" customWidth="1"/>
    <col min="15618" max="15618" width="3.7109375" style="9" customWidth="1"/>
    <col min="15619" max="15619" width="5.140625" style="9" customWidth="1"/>
    <col min="15620" max="15620" width="3.7109375" style="9" customWidth="1"/>
    <col min="15621" max="15621" width="5.140625" style="9" customWidth="1"/>
    <col min="15622" max="15622" width="7.42578125" style="9" customWidth="1"/>
    <col min="15623" max="15624" width="0" style="9" hidden="1" customWidth="1"/>
    <col min="15625" max="15625" width="7" style="9" customWidth="1"/>
    <col min="15626" max="15626" width="26.28515625" style="9" customWidth="1"/>
    <col min="15627" max="15628" width="9.140625" style="9"/>
    <col min="15629" max="15629" width="11" style="9" customWidth="1"/>
    <col min="15630" max="15843" width="9.140625" style="9"/>
    <col min="15844" max="15844" width="4.42578125" style="9" customWidth="1"/>
    <col min="15845" max="15845" width="17" style="9" customWidth="1"/>
    <col min="15846" max="15846" width="3.28515625" style="9" customWidth="1"/>
    <col min="15847" max="15847" width="21.7109375" style="9" customWidth="1"/>
    <col min="15848" max="15848" width="6.7109375" style="9" customWidth="1"/>
    <col min="15849" max="15849" width="0" style="9" hidden="1" customWidth="1"/>
    <col min="15850" max="15850" width="5.7109375" style="9" customWidth="1"/>
    <col min="15851" max="15851" width="4.7109375" style="9" customWidth="1"/>
    <col min="15852" max="15852" width="3.7109375" style="9" customWidth="1"/>
    <col min="15853" max="15853" width="4.7109375" style="9" customWidth="1"/>
    <col min="15854" max="15854" width="3.7109375" style="9" customWidth="1"/>
    <col min="15855" max="15855" width="4.7109375" style="9" customWidth="1"/>
    <col min="15856" max="15856" width="3.7109375" style="9" customWidth="1"/>
    <col min="15857" max="15857" width="4.7109375" style="9" customWidth="1"/>
    <col min="15858" max="15858" width="3.7109375" style="9" customWidth="1"/>
    <col min="15859" max="15859" width="4.7109375" style="9" customWidth="1"/>
    <col min="15860" max="15860" width="3.7109375" style="9" customWidth="1"/>
    <col min="15861" max="15861" width="4.7109375" style="9" customWidth="1"/>
    <col min="15862" max="15862" width="3.7109375" style="9" customWidth="1"/>
    <col min="15863" max="15863" width="4.7109375" style="9" customWidth="1"/>
    <col min="15864" max="15864" width="3.7109375" style="9" customWidth="1"/>
    <col min="15865" max="15865" width="4.7109375" style="9" customWidth="1"/>
    <col min="15866" max="15866" width="3.85546875" style="9" customWidth="1"/>
    <col min="15867" max="15867" width="5.42578125" style="9" customWidth="1"/>
    <col min="15868" max="15868" width="16.140625" style="9" customWidth="1"/>
    <col min="15869" max="15869" width="6.28515625" style="9" customWidth="1"/>
    <col min="15870" max="15870" width="3.7109375" style="9" customWidth="1"/>
    <col min="15871" max="15871" width="5.85546875" style="9" customWidth="1"/>
    <col min="15872" max="15872" width="5.42578125" style="9" customWidth="1"/>
    <col min="15873" max="15873" width="4.7109375" style="9" customWidth="1"/>
    <col min="15874" max="15874" width="3.7109375" style="9" customWidth="1"/>
    <col min="15875" max="15875" width="5.140625" style="9" customWidth="1"/>
    <col min="15876" max="15876" width="3.7109375" style="9" customWidth="1"/>
    <col min="15877" max="15877" width="5.140625" style="9" customWidth="1"/>
    <col min="15878" max="15878" width="7.42578125" style="9" customWidth="1"/>
    <col min="15879" max="15880" width="0" style="9" hidden="1" customWidth="1"/>
    <col min="15881" max="15881" width="7" style="9" customWidth="1"/>
    <col min="15882" max="15882" width="26.28515625" style="9" customWidth="1"/>
    <col min="15883" max="15884" width="9.140625" style="9"/>
    <col min="15885" max="15885" width="11" style="9" customWidth="1"/>
    <col min="15886" max="16099" width="9.140625" style="9"/>
    <col min="16100" max="16100" width="4.42578125" style="9" customWidth="1"/>
    <col min="16101" max="16101" width="17" style="9" customWidth="1"/>
    <col min="16102" max="16102" width="3.28515625" style="9" customWidth="1"/>
    <col min="16103" max="16103" width="21.7109375" style="9" customWidth="1"/>
    <col min="16104" max="16104" width="6.7109375" style="9" customWidth="1"/>
    <col min="16105" max="16105" width="0" style="9" hidden="1" customWidth="1"/>
    <col min="16106" max="16106" width="5.7109375" style="9" customWidth="1"/>
    <col min="16107" max="16107" width="4.7109375" style="9" customWidth="1"/>
    <col min="16108" max="16108" width="3.7109375" style="9" customWidth="1"/>
    <col min="16109" max="16109" width="4.7109375" style="9" customWidth="1"/>
    <col min="16110" max="16110" width="3.7109375" style="9" customWidth="1"/>
    <col min="16111" max="16111" width="4.7109375" style="9" customWidth="1"/>
    <col min="16112" max="16112" width="3.7109375" style="9" customWidth="1"/>
    <col min="16113" max="16113" width="4.7109375" style="9" customWidth="1"/>
    <col min="16114" max="16114" width="3.7109375" style="9" customWidth="1"/>
    <col min="16115" max="16115" width="4.7109375" style="9" customWidth="1"/>
    <col min="16116" max="16116" width="3.7109375" style="9" customWidth="1"/>
    <col min="16117" max="16117" width="4.7109375" style="9" customWidth="1"/>
    <col min="16118" max="16118" width="3.7109375" style="9" customWidth="1"/>
    <col min="16119" max="16119" width="4.7109375" style="9" customWidth="1"/>
    <col min="16120" max="16120" width="3.7109375" style="9" customWidth="1"/>
    <col min="16121" max="16121" width="4.7109375" style="9" customWidth="1"/>
    <col min="16122" max="16122" width="3.85546875" style="9" customWidth="1"/>
    <col min="16123" max="16123" width="5.42578125" style="9" customWidth="1"/>
    <col min="16124" max="16124" width="16.140625" style="9" customWidth="1"/>
    <col min="16125" max="16125" width="6.28515625" style="9" customWidth="1"/>
    <col min="16126" max="16126" width="3.7109375" style="9" customWidth="1"/>
    <col min="16127" max="16127" width="5.85546875" style="9" customWidth="1"/>
    <col min="16128" max="16128" width="5.42578125" style="9" customWidth="1"/>
    <col min="16129" max="16129" width="4.7109375" style="9" customWidth="1"/>
    <col min="16130" max="16130" width="3.7109375" style="9" customWidth="1"/>
    <col min="16131" max="16131" width="5.140625" style="9" customWidth="1"/>
    <col min="16132" max="16132" width="3.7109375" style="9" customWidth="1"/>
    <col min="16133" max="16133" width="5.140625" style="9" customWidth="1"/>
    <col min="16134" max="16134" width="7.42578125" style="9" customWidth="1"/>
    <col min="16135" max="16136" width="0" style="9" hidden="1" customWidth="1"/>
    <col min="16137" max="16137" width="7" style="9" customWidth="1"/>
    <col min="16138" max="16138" width="26.28515625" style="9" customWidth="1"/>
    <col min="16139" max="16140" width="9.140625" style="9"/>
    <col min="16141" max="16141" width="11" style="9" customWidth="1"/>
    <col min="16142" max="16384" width="9.140625" style="9"/>
  </cols>
  <sheetData>
    <row r="2" spans="2:17" s="126" customFormat="1" ht="15.75" customHeight="1">
      <c r="B2" s="1127"/>
      <c r="C2" s="1128"/>
      <c r="D2" s="1127"/>
      <c r="E2" s="1127"/>
      <c r="F2" s="1127"/>
      <c r="G2" s="1129"/>
      <c r="H2" s="1127"/>
      <c r="I2" s="1130"/>
      <c r="J2" s="1127"/>
      <c r="K2" s="1130" t="s">
        <v>566</v>
      </c>
      <c r="L2" s="1127" t="s">
        <v>569</v>
      </c>
      <c r="M2" s="1127"/>
      <c r="N2" s="1127"/>
      <c r="O2" s="1131"/>
      <c r="P2" s="1127"/>
      <c r="Q2" s="127"/>
    </row>
    <row r="3" spans="2:17" s="126" customFormat="1" ht="15.75" customHeight="1">
      <c r="B3" s="1127"/>
      <c r="C3" s="1128"/>
      <c r="D3" s="1127"/>
      <c r="E3" s="1127"/>
      <c r="F3" s="1127"/>
      <c r="G3" s="1129"/>
      <c r="H3" s="1127"/>
      <c r="I3" s="1130"/>
      <c r="J3" s="1127"/>
      <c r="K3" s="1130" t="s">
        <v>567</v>
      </c>
      <c r="L3" s="1127" t="str">
        <f>jadwal!F16</f>
        <v>04.01/BA-EVA-TWR/PBJ/KI-PRC/TL/PPK/PPS-RIAU/IV/2025</v>
      </c>
      <c r="M3" s="1127"/>
      <c r="N3" s="1127"/>
      <c r="O3" s="1131"/>
      <c r="P3" s="1132"/>
      <c r="Q3" s="127"/>
    </row>
    <row r="4" spans="2:17" s="126" customFormat="1" ht="15.75" customHeight="1">
      <c r="B4" s="1127"/>
      <c r="C4" s="1127"/>
      <c r="D4" s="1127"/>
      <c r="E4" s="1127"/>
      <c r="F4" s="1127"/>
      <c r="G4" s="1129"/>
      <c r="H4" s="1127"/>
      <c r="I4" s="1130"/>
      <c r="J4" s="1127"/>
      <c r="K4" s="1130" t="s">
        <v>568</v>
      </c>
      <c r="L4" s="1127" t="str">
        <f>jadwal!H16</f>
        <v>10 April 2025</v>
      </c>
      <c r="M4" s="1127"/>
      <c r="N4" s="1127"/>
      <c r="O4" s="1131"/>
      <c r="P4" s="1127"/>
      <c r="Q4" s="127"/>
    </row>
    <row r="5" spans="2:17" ht="20.100000000000001" customHeight="1">
      <c r="B5" s="1128" t="s">
        <v>490</v>
      </c>
      <c r="C5" s="1127"/>
      <c r="D5" s="1127"/>
      <c r="E5" s="1127"/>
      <c r="F5" s="1127"/>
      <c r="G5" s="1129"/>
      <c r="H5" s="1127"/>
      <c r="I5" s="1127"/>
      <c r="J5" s="1127"/>
      <c r="K5" s="1127"/>
      <c r="L5" s="1127"/>
      <c r="M5" s="1127"/>
      <c r="N5" s="1127"/>
      <c r="O5" s="1127"/>
      <c r="P5" s="1127"/>
      <c r="Q5" s="14"/>
    </row>
    <row r="6" spans="2:17" ht="15.75" customHeight="1">
      <c r="B6" s="1127"/>
      <c r="C6" s="1127"/>
      <c r="D6" s="1127"/>
      <c r="E6" s="1127"/>
      <c r="F6" s="1127"/>
      <c r="G6" s="1129"/>
      <c r="H6" s="1127"/>
      <c r="I6" s="1127"/>
      <c r="J6" s="1127"/>
      <c r="K6" s="1127"/>
      <c r="L6" s="1127"/>
      <c r="M6" s="1127"/>
      <c r="N6" s="1127"/>
      <c r="O6" s="1127"/>
      <c r="P6" s="1127"/>
      <c r="Q6" s="14"/>
    </row>
    <row r="7" spans="2:17" ht="18" customHeight="1">
      <c r="B7" s="1127" t="s">
        <v>153</v>
      </c>
      <c r="C7" s="1127"/>
      <c r="D7" s="1134" t="s">
        <v>0</v>
      </c>
      <c r="E7" s="1127" t="s">
        <v>644</v>
      </c>
      <c r="F7" s="1127"/>
      <c r="G7" s="1129"/>
      <c r="H7" s="1127"/>
      <c r="I7" s="1133"/>
      <c r="J7" s="1133"/>
      <c r="K7" s="1133"/>
      <c r="L7" s="1127"/>
      <c r="M7" s="1127"/>
      <c r="N7" s="1127"/>
      <c r="O7" s="1127"/>
      <c r="P7" s="1127"/>
      <c r="Q7" s="14"/>
    </row>
    <row r="8" spans="2:17" ht="18" customHeight="1">
      <c r="B8" s="1127" t="s">
        <v>323</v>
      </c>
      <c r="C8" s="1127"/>
      <c r="D8" s="1134" t="s">
        <v>0</v>
      </c>
      <c r="E8" s="1127" t="str">
        <f>'1. Lam Pemb twr'!E8</f>
        <v>Konsultan Individual Team Leader</v>
      </c>
      <c r="F8" s="1127"/>
      <c r="G8" s="1129"/>
      <c r="H8" s="1127"/>
      <c r="I8" s="1133"/>
      <c r="J8" s="1133"/>
      <c r="K8" s="1133"/>
      <c r="L8" s="1127"/>
      <c r="M8" s="1127"/>
      <c r="N8" s="1127"/>
      <c r="O8" s="1127"/>
      <c r="P8" s="1127"/>
      <c r="Q8" s="14"/>
    </row>
    <row r="9" spans="2:17" ht="18" customHeight="1">
      <c r="B9" s="1127" t="s">
        <v>488</v>
      </c>
      <c r="C9" s="1127"/>
      <c r="D9" s="1134" t="s">
        <v>0</v>
      </c>
      <c r="E9" s="1127" t="s">
        <v>489</v>
      </c>
      <c r="F9" s="1127"/>
      <c r="G9" s="1129"/>
      <c r="H9" s="1127"/>
      <c r="I9" s="1133"/>
      <c r="J9" s="1133"/>
      <c r="K9" s="1133"/>
      <c r="L9" s="1127"/>
      <c r="M9" s="1127"/>
      <c r="N9" s="1127"/>
      <c r="O9" s="1127"/>
      <c r="P9" s="1127"/>
      <c r="Q9" s="14"/>
    </row>
    <row r="10" spans="2:17" ht="18" customHeight="1">
      <c r="B10" s="1127" t="s">
        <v>16</v>
      </c>
      <c r="C10" s="1127"/>
      <c r="D10" s="1134" t="s">
        <v>0</v>
      </c>
      <c r="E10" s="1174">
        <f>'1. Lam Pemb twr'!E11</f>
        <v>47700000</v>
      </c>
      <c r="F10" s="1175"/>
      <c r="G10" s="1176"/>
      <c r="H10" s="1127"/>
      <c r="I10" s="1133"/>
      <c r="J10" s="1133"/>
      <c r="K10" s="1133"/>
      <c r="L10" s="1127"/>
      <c r="M10" s="1127"/>
      <c r="N10" s="1127"/>
      <c r="O10" s="1127"/>
      <c r="P10" s="1127"/>
      <c r="Q10" s="14"/>
    </row>
    <row r="11" spans="2:17" ht="18" customHeight="1">
      <c r="B11" s="1127" t="s">
        <v>155</v>
      </c>
      <c r="C11" s="1127"/>
      <c r="D11" s="1134" t="s">
        <v>0</v>
      </c>
      <c r="E11" s="1177">
        <v>2025</v>
      </c>
      <c r="F11" s="1136"/>
      <c r="G11" s="1129"/>
      <c r="H11" s="1127"/>
      <c r="I11" s="1133"/>
      <c r="J11" s="1133"/>
      <c r="K11" s="1133"/>
      <c r="L11" s="1127"/>
      <c r="M11" s="1127"/>
      <c r="N11" s="1127"/>
      <c r="O11" s="1127"/>
      <c r="P11" s="1127"/>
      <c r="Q11" s="14"/>
    </row>
    <row r="12" spans="2:17" ht="18" customHeight="1">
      <c r="B12" s="1127" t="s">
        <v>154</v>
      </c>
      <c r="C12" s="1127"/>
      <c r="D12" s="1134" t="s">
        <v>0</v>
      </c>
      <c r="E12" s="1127" t="s">
        <v>17</v>
      </c>
      <c r="F12" s="1136"/>
      <c r="G12" s="1129"/>
      <c r="H12" s="1127"/>
      <c r="I12" s="1133"/>
      <c r="J12" s="1133"/>
      <c r="K12" s="1133"/>
      <c r="L12" s="1127"/>
      <c r="M12" s="1127"/>
      <c r="N12" s="1127"/>
      <c r="O12" s="1127"/>
      <c r="P12" s="1127"/>
      <c r="Q12" s="14"/>
    </row>
    <row r="13" spans="2:17" ht="15.75" customHeight="1">
      <c r="B13" s="1127"/>
      <c r="C13" s="1127"/>
      <c r="D13" s="1134"/>
      <c r="E13" s="1135"/>
      <c r="F13" s="1136"/>
      <c r="G13" s="1129"/>
      <c r="H13" s="1127"/>
      <c r="I13" s="1127"/>
      <c r="J13" s="1127"/>
      <c r="K13" s="1127"/>
      <c r="L13" s="1127"/>
      <c r="M13" s="1127"/>
      <c r="N13" s="1127"/>
      <c r="O13" s="1127"/>
      <c r="P13" s="1127"/>
      <c r="Q13" s="14"/>
    </row>
    <row r="14" spans="2:17" ht="15.75" customHeight="1" thickBot="1">
      <c r="B14" s="1127"/>
      <c r="C14" s="1127"/>
      <c r="D14" s="1127"/>
      <c r="E14" s="1127"/>
      <c r="F14" s="1127"/>
      <c r="G14" s="1129"/>
      <c r="H14" s="1127"/>
      <c r="I14" s="1127"/>
      <c r="J14" s="1127"/>
      <c r="K14" s="1127"/>
      <c r="L14" s="1127"/>
      <c r="M14" s="1127"/>
      <c r="N14" s="1127"/>
      <c r="O14" s="1127"/>
      <c r="P14" s="1127"/>
      <c r="Q14" s="14"/>
    </row>
    <row r="15" spans="2:17" ht="16.5" thickBot="1">
      <c r="B15" s="1452" t="s">
        <v>53</v>
      </c>
      <c r="C15" s="1455" t="s">
        <v>634</v>
      </c>
      <c r="D15" s="1456"/>
      <c r="E15" s="1457"/>
      <c r="F15" s="1137"/>
      <c r="G15" s="1464" t="s">
        <v>367</v>
      </c>
      <c r="H15" s="1464"/>
      <c r="I15" s="1464"/>
      <c r="J15" s="1464"/>
      <c r="K15" s="1464"/>
      <c r="L15" s="1464"/>
      <c r="M15" s="1464"/>
      <c r="N15" s="1464"/>
      <c r="O15" s="1465" t="s">
        <v>54</v>
      </c>
      <c r="P15" s="1476" t="s">
        <v>55</v>
      </c>
      <c r="Q15" s="221"/>
    </row>
    <row r="16" spans="2:17" ht="16.5" thickBot="1">
      <c r="B16" s="1453"/>
      <c r="C16" s="1458"/>
      <c r="D16" s="1459"/>
      <c r="E16" s="1460"/>
      <c r="F16" s="1457"/>
      <c r="G16" s="1464" t="s">
        <v>56</v>
      </c>
      <c r="H16" s="1464"/>
      <c r="I16" s="1464"/>
      <c r="J16" s="1464"/>
      <c r="K16" s="1464"/>
      <c r="L16" s="1464"/>
      <c r="M16" s="1464"/>
      <c r="N16" s="1464"/>
      <c r="O16" s="1466"/>
      <c r="P16" s="1477"/>
      <c r="Q16" s="221"/>
    </row>
    <row r="17" spans="2:30" ht="95.25" customHeight="1">
      <c r="B17" s="1453"/>
      <c r="C17" s="1458"/>
      <c r="D17" s="1459"/>
      <c r="E17" s="1460"/>
      <c r="F17" s="1463"/>
      <c r="G17" s="1479" t="s">
        <v>551</v>
      </c>
      <c r="H17" s="1480"/>
      <c r="I17" s="1468" t="s">
        <v>365</v>
      </c>
      <c r="J17" s="1480"/>
      <c r="K17" s="1468" t="s">
        <v>550</v>
      </c>
      <c r="L17" s="1469"/>
      <c r="M17" s="1468" t="s">
        <v>103</v>
      </c>
      <c r="N17" s="1469"/>
      <c r="O17" s="1466"/>
      <c r="P17" s="1477"/>
      <c r="Q17" s="221"/>
      <c r="R17" s="11"/>
    </row>
    <row r="18" spans="2:30" ht="35.25" customHeight="1">
      <c r="B18" s="1454"/>
      <c r="C18" s="1461"/>
      <c r="D18" s="1462"/>
      <c r="E18" s="1463"/>
      <c r="F18" s="1138" t="s">
        <v>58</v>
      </c>
      <c r="G18" s="1139">
        <v>60</v>
      </c>
      <c r="H18" s="1140" t="s">
        <v>80</v>
      </c>
      <c r="I18" s="1141" t="s">
        <v>366</v>
      </c>
      <c r="J18" s="1141" t="s">
        <v>80</v>
      </c>
      <c r="K18" s="1142" t="s">
        <v>649</v>
      </c>
      <c r="L18" s="1141" t="s">
        <v>80</v>
      </c>
      <c r="M18" s="1142" t="s">
        <v>51</v>
      </c>
      <c r="N18" s="1143" t="s">
        <v>80</v>
      </c>
      <c r="O18" s="1467"/>
      <c r="P18" s="1478"/>
      <c r="Q18" s="221"/>
    </row>
    <row r="19" spans="2:30" ht="16.5" thickBot="1">
      <c r="B19" s="1144">
        <v>1</v>
      </c>
      <c r="C19" s="1473">
        <v>2</v>
      </c>
      <c r="D19" s="1474"/>
      <c r="E19" s="1475"/>
      <c r="F19" s="1145" t="e">
        <f>#REF!+1</f>
        <v>#REF!</v>
      </c>
      <c r="G19" s="1146">
        <v>3</v>
      </c>
      <c r="H19" s="1147">
        <f t="shared" ref="H19" si="0">G19+1</f>
        <v>4</v>
      </c>
      <c r="I19" s="1147">
        <v>5</v>
      </c>
      <c r="J19" s="1147">
        <v>6</v>
      </c>
      <c r="K19" s="1147">
        <v>7</v>
      </c>
      <c r="L19" s="1147">
        <v>8</v>
      </c>
      <c r="M19" s="1147">
        <v>9</v>
      </c>
      <c r="N19" s="1145">
        <f t="shared" ref="N19" si="1">M19+1</f>
        <v>10</v>
      </c>
      <c r="O19" s="1148">
        <v>11</v>
      </c>
      <c r="P19" s="1149">
        <f t="shared" ref="P19" si="2">O19+1</f>
        <v>12</v>
      </c>
      <c r="Q19" s="222"/>
    </row>
    <row r="20" spans="2:30" ht="5.0999999999999996" customHeight="1">
      <c r="B20" s="1150"/>
      <c r="C20" s="1127"/>
      <c r="D20" s="1127"/>
      <c r="E20" s="1151"/>
      <c r="F20" s="1152"/>
      <c r="G20" s="1153"/>
      <c r="H20" s="1154"/>
      <c r="I20" s="1154"/>
      <c r="J20" s="1154"/>
      <c r="K20" s="1154"/>
      <c r="L20" s="1154"/>
      <c r="M20" s="1154"/>
      <c r="N20" s="1152"/>
      <c r="O20" s="1155"/>
      <c r="P20" s="1155"/>
      <c r="Q20" s="14"/>
    </row>
    <row r="21" spans="2:30" s="12" customFormat="1" ht="39.950000000000003" customHeight="1">
      <c r="B21" s="1156" t="s">
        <v>59</v>
      </c>
      <c r="C21" s="1470" t="str">
        <f>'1. Lam Pemb twr'!C19:E19</f>
        <v>Ade Putra. ST.</v>
      </c>
      <c r="D21" s="1471"/>
      <c r="E21" s="1472"/>
      <c r="F21" s="1157"/>
      <c r="G21" s="1158">
        <v>60</v>
      </c>
      <c r="H21" s="1159" t="s">
        <v>82</v>
      </c>
      <c r="I21" s="1160">
        <v>47700000</v>
      </c>
      <c r="J21" s="1159" t="s">
        <v>82</v>
      </c>
      <c r="K21" s="1159">
        <v>9</v>
      </c>
      <c r="L21" s="1159" t="s">
        <v>82</v>
      </c>
      <c r="M21" s="1159" t="s">
        <v>4</v>
      </c>
      <c r="N21" s="1161" t="str">
        <f>IF($M$21="A","MS","TMS")</f>
        <v>MS</v>
      </c>
      <c r="O21" s="1162" t="s">
        <v>82</v>
      </c>
      <c r="P21" s="1163" t="s">
        <v>83</v>
      </c>
      <c r="Q21" s="223"/>
      <c r="S21" s="705" t="s">
        <v>570</v>
      </c>
    </row>
    <row r="22" spans="2:30" ht="5.0999999999999996" customHeight="1" thickBot="1">
      <c r="B22" s="1164"/>
      <c r="C22" s="1165"/>
      <c r="D22" s="1165"/>
      <c r="E22" s="1166"/>
      <c r="F22" s="1167"/>
      <c r="G22" s="1168"/>
      <c r="H22" s="1169"/>
      <c r="I22" s="1169"/>
      <c r="J22" s="1169"/>
      <c r="K22" s="1169"/>
      <c r="L22" s="1169"/>
      <c r="M22" s="1169"/>
      <c r="N22" s="1167"/>
      <c r="O22" s="1170"/>
      <c r="P22" s="1170"/>
      <c r="Q22" s="14"/>
    </row>
    <row r="23" spans="2:30" ht="15.75">
      <c r="B23" s="1127"/>
      <c r="C23" s="1127"/>
      <c r="D23" s="1127"/>
      <c r="E23" s="1127"/>
      <c r="F23" s="1127"/>
      <c r="G23" s="1129"/>
      <c r="H23" s="1127"/>
      <c r="I23" s="1127"/>
      <c r="J23" s="1127"/>
      <c r="K23" s="1127"/>
      <c r="L23" s="1127"/>
      <c r="M23" s="1127"/>
      <c r="N23" s="1127"/>
      <c r="O23" s="1127"/>
      <c r="P23" s="1127"/>
      <c r="Q23" s="14"/>
    </row>
    <row r="24" spans="2:30" ht="15.75">
      <c r="B24" s="1127" t="s">
        <v>21</v>
      </c>
      <c r="C24" s="1127"/>
      <c r="D24" s="1128" t="s">
        <v>611</v>
      </c>
      <c r="E24" s="1128"/>
      <c r="F24" s="1129"/>
      <c r="G24" s="1127"/>
      <c r="H24" s="1129"/>
      <c r="I24" s="1129"/>
      <c r="J24" s="1129"/>
      <c r="K24" s="1129"/>
      <c r="L24" s="1129"/>
      <c r="M24" s="1129"/>
      <c r="N24" s="1129"/>
      <c r="O24" s="1127"/>
      <c r="P24" s="1127"/>
      <c r="Q24" s="14"/>
    </row>
    <row r="25" spans="2:30" ht="15.75">
      <c r="B25" s="1127"/>
      <c r="C25" s="1127"/>
      <c r="D25" s="1127" t="s">
        <v>612</v>
      </c>
      <c r="E25" s="1128"/>
      <c r="F25" s="1129"/>
      <c r="G25" s="1127"/>
      <c r="H25" s="1129"/>
      <c r="I25" s="1129"/>
      <c r="J25" s="1129"/>
      <c r="K25" s="1129"/>
      <c r="L25" s="1129"/>
      <c r="M25" s="1129"/>
      <c r="N25" s="1129"/>
      <c r="O25" s="1127"/>
      <c r="P25" s="1127"/>
      <c r="Q25" s="14"/>
      <c r="S25" s="14"/>
      <c r="T25" s="15"/>
      <c r="U25" s="14"/>
      <c r="V25" s="15"/>
      <c r="W25" s="15"/>
      <c r="X25" s="15"/>
      <c r="Y25" s="15"/>
      <c r="Z25" s="15"/>
      <c r="AA25" s="14"/>
      <c r="AB25" s="14"/>
      <c r="AC25" s="14"/>
      <c r="AD25" s="14"/>
    </row>
    <row r="26" spans="2:30" ht="15.75">
      <c r="B26" s="1127"/>
      <c r="C26" s="1127"/>
      <c r="D26" s="1127"/>
      <c r="E26" s="1127"/>
      <c r="F26" s="1127"/>
      <c r="G26" s="1129"/>
      <c r="H26" s="1127"/>
      <c r="I26" s="1127"/>
      <c r="J26" s="1127"/>
      <c r="K26" s="1127"/>
      <c r="L26" s="1127"/>
      <c r="M26" s="1127"/>
      <c r="N26" s="1127"/>
      <c r="O26" s="1127"/>
      <c r="P26" s="1127"/>
      <c r="Q26" s="14"/>
      <c r="S26" s="14"/>
      <c r="T26" s="15"/>
      <c r="U26" s="14"/>
      <c r="V26" s="15"/>
      <c r="W26" s="15"/>
      <c r="X26" s="15"/>
      <c r="Y26" s="15"/>
      <c r="Z26" s="15"/>
      <c r="AA26" s="14"/>
      <c r="AB26" s="14"/>
      <c r="AC26" s="14"/>
      <c r="AD26" s="14"/>
    </row>
    <row r="27" spans="2:30" ht="15.75">
      <c r="B27" s="1127"/>
      <c r="C27" s="1127"/>
      <c r="D27" s="1127"/>
      <c r="E27" s="1127"/>
      <c r="F27" s="1127"/>
      <c r="G27" s="1171"/>
      <c r="H27" s="1172"/>
      <c r="I27" s="1172"/>
      <c r="J27" s="1172"/>
      <c r="K27" s="1172"/>
      <c r="L27" s="1131"/>
      <c r="M27" s="1172"/>
      <c r="N27" s="782"/>
      <c r="O27" s="754"/>
      <c r="P27" s="1127"/>
      <c r="Q27" s="14"/>
    </row>
    <row r="28" spans="2:30" ht="15.75">
      <c r="B28" s="1127"/>
      <c r="C28" s="1127"/>
      <c r="D28" s="1127"/>
      <c r="E28" s="1127"/>
      <c r="F28" s="1127"/>
      <c r="G28" s="1171"/>
      <c r="H28" s="1172"/>
      <c r="I28" s="1172"/>
      <c r="J28" s="1172"/>
      <c r="K28" s="1172"/>
      <c r="L28" s="1131"/>
      <c r="M28" s="1172"/>
      <c r="N28" s="782"/>
      <c r="O28" s="754"/>
      <c r="P28" s="1127"/>
      <c r="Q28" s="14"/>
    </row>
    <row r="29" spans="2:30" ht="15.75">
      <c r="B29" s="1127"/>
      <c r="C29" s="1127"/>
      <c r="D29" s="1127"/>
      <c r="E29" s="1127"/>
      <c r="F29" s="1127"/>
      <c r="G29" s="1171"/>
      <c r="H29" s="1172"/>
      <c r="I29" s="1172"/>
      <c r="J29" s="1172"/>
      <c r="K29" s="1131"/>
      <c r="L29" s="1131"/>
      <c r="M29" s="1131"/>
      <c r="N29" s="754"/>
      <c r="O29" s="754"/>
      <c r="P29" s="1127"/>
      <c r="Q29" s="14"/>
    </row>
    <row r="30" spans="2:30" ht="15.75">
      <c r="B30" s="1127"/>
      <c r="C30" s="1127"/>
      <c r="D30" s="1127"/>
      <c r="E30" s="1127"/>
      <c r="F30" s="1127"/>
      <c r="G30" s="1171"/>
      <c r="H30" s="1172"/>
      <c r="I30" s="1172"/>
      <c r="J30" s="1172"/>
      <c r="K30" s="1131"/>
      <c r="L30" s="1131"/>
      <c r="M30" s="1131"/>
      <c r="N30" s="754"/>
      <c r="O30" s="782"/>
      <c r="P30" s="1127"/>
      <c r="Q30" s="14"/>
    </row>
    <row r="31" spans="2:30" ht="15.75">
      <c r="B31" s="1127"/>
      <c r="C31" s="1127"/>
      <c r="D31" s="1127"/>
      <c r="E31" s="1127"/>
      <c r="F31" s="1127"/>
      <c r="G31" s="1173"/>
      <c r="H31" s="1173"/>
      <c r="I31" s="1173"/>
      <c r="J31" s="1173"/>
      <c r="K31" s="1173"/>
      <c r="L31" s="1173"/>
      <c r="M31" s="1173"/>
      <c r="N31" s="754"/>
      <c r="O31" s="1127"/>
      <c r="P31" s="1173"/>
      <c r="Q31" s="16"/>
    </row>
    <row r="32" spans="2:30" ht="15.75">
      <c r="B32" s="1127"/>
      <c r="C32" s="1127"/>
      <c r="D32" s="1127"/>
      <c r="E32" s="1127"/>
      <c r="F32" s="1127"/>
      <c r="G32" s="1173"/>
      <c r="H32" s="1173"/>
      <c r="I32" s="1173"/>
      <c r="J32" s="1173"/>
      <c r="K32" s="1173"/>
      <c r="L32" s="1173"/>
      <c r="M32" s="1173"/>
      <c r="N32" s="754"/>
      <c r="O32" s="1127"/>
      <c r="P32" s="1173"/>
      <c r="Q32" s="16"/>
    </row>
    <row r="33" spans="2:17" ht="15.75">
      <c r="B33" s="1127"/>
      <c r="C33" s="1127"/>
      <c r="D33" s="1127"/>
      <c r="E33" s="1127"/>
      <c r="F33" s="1127"/>
      <c r="G33" s="1173"/>
      <c r="H33" s="1173"/>
      <c r="I33" s="1173"/>
      <c r="J33" s="1173"/>
      <c r="K33" s="1173"/>
      <c r="L33" s="1173"/>
      <c r="M33" s="1173"/>
      <c r="N33" s="787"/>
      <c r="O33" s="1127"/>
      <c r="P33" s="1173"/>
      <c r="Q33" s="16"/>
    </row>
    <row r="34" spans="2:17" ht="15.75">
      <c r="B34" s="1127"/>
      <c r="C34" s="1127"/>
      <c r="D34" s="1127"/>
      <c r="E34" s="1127"/>
      <c r="F34" s="1127"/>
      <c r="G34" s="1173"/>
      <c r="H34" s="1173"/>
      <c r="I34" s="1173"/>
      <c r="J34" s="1173"/>
      <c r="K34" s="1173"/>
      <c r="L34" s="1173"/>
      <c r="M34" s="1173"/>
      <c r="N34" s="754"/>
      <c r="O34" s="1127"/>
      <c r="P34" s="1173"/>
      <c r="Q34" s="16"/>
    </row>
    <row r="35" spans="2:17" ht="15.75">
      <c r="B35" s="754"/>
      <c r="C35" s="1089"/>
      <c r="D35" s="754"/>
      <c r="E35" s="1127"/>
      <c r="F35" s="1173"/>
      <c r="G35" s="1173"/>
      <c r="H35" s="1173"/>
      <c r="I35" s="1173"/>
      <c r="J35" s="1173"/>
      <c r="K35" s="1173"/>
      <c r="L35" s="1173"/>
      <c r="M35" s="1173"/>
      <c r="N35" s="1173"/>
      <c r="O35" s="1173"/>
      <c r="P35" s="1173"/>
      <c r="Q35" s="16"/>
    </row>
    <row r="36" spans="2:17" ht="15.75">
      <c r="B36" s="754"/>
      <c r="C36" s="754"/>
      <c r="D36" s="754"/>
      <c r="E36" s="1127"/>
      <c r="F36" s="1173"/>
      <c r="G36" s="1173"/>
      <c r="H36" s="1173"/>
      <c r="I36" s="1173"/>
      <c r="J36" s="1173"/>
      <c r="K36" s="1173"/>
      <c r="L36" s="1173"/>
      <c r="M36" s="1173"/>
      <c r="N36" s="1173"/>
      <c r="O36" s="1173"/>
      <c r="P36" s="1173"/>
      <c r="Q36" s="16"/>
    </row>
    <row r="37" spans="2:17" ht="17.25">
      <c r="B37" s="309"/>
      <c r="C37" s="300"/>
      <c r="D37" s="298"/>
      <c r="E37" s="303"/>
      <c r="F37" s="308"/>
      <c r="G37" s="308"/>
      <c r="H37" s="308"/>
      <c r="I37" s="308"/>
      <c r="J37" s="308"/>
      <c r="K37" s="308"/>
      <c r="L37" s="308"/>
      <c r="M37" s="308"/>
      <c r="N37" s="308"/>
      <c r="O37" s="308"/>
      <c r="P37" s="308"/>
      <c r="Q37" s="16"/>
    </row>
    <row r="38" spans="2:17" ht="15">
      <c r="B38" s="5"/>
      <c r="C38" s="5"/>
      <c r="D38" s="5"/>
      <c r="E38" s="235"/>
      <c r="F38" s="247"/>
      <c r="G38" s="247"/>
      <c r="H38" s="247"/>
      <c r="I38" s="247"/>
      <c r="J38" s="247"/>
      <c r="K38" s="247"/>
      <c r="L38" s="247"/>
      <c r="M38" s="247"/>
      <c r="N38" s="247"/>
      <c r="O38" s="247"/>
      <c r="P38" s="247"/>
      <c r="Q38" s="16"/>
    </row>
    <row r="39" spans="2:17">
      <c r="B39" s="13"/>
      <c r="C39" s="13"/>
      <c r="D39" s="13"/>
      <c r="F39" s="13"/>
      <c r="G39" s="13"/>
      <c r="H39" s="13"/>
      <c r="I39" s="13"/>
      <c r="J39" s="13"/>
      <c r="K39" s="13"/>
      <c r="L39" s="13"/>
      <c r="M39" s="13"/>
      <c r="N39" s="13"/>
      <c r="O39" s="13"/>
      <c r="P39" s="13"/>
      <c r="Q39" s="13"/>
    </row>
    <row r="40" spans="2:17">
      <c r="B40" s="13"/>
      <c r="C40" s="13"/>
      <c r="D40" s="13"/>
      <c r="E40" s="13"/>
      <c r="F40" s="13"/>
      <c r="G40" s="13"/>
      <c r="H40" s="13"/>
      <c r="I40" s="13"/>
      <c r="J40" s="13"/>
      <c r="K40" s="13"/>
      <c r="L40" s="13"/>
      <c r="M40" s="13"/>
      <c r="N40" s="13"/>
      <c r="O40" s="13"/>
      <c r="P40" s="13"/>
      <c r="Q40" s="13"/>
    </row>
    <row r="41" spans="2:17">
      <c r="B41" s="13"/>
      <c r="C41" s="13"/>
      <c r="D41" s="13"/>
      <c r="E41" s="13"/>
      <c r="F41" s="13"/>
      <c r="G41" s="13"/>
      <c r="H41" s="13"/>
      <c r="I41" s="13"/>
      <c r="J41" s="13"/>
      <c r="K41" s="13"/>
      <c r="L41" s="13"/>
      <c r="M41" s="13"/>
      <c r="N41" s="13"/>
      <c r="O41" s="13"/>
      <c r="P41" s="13"/>
      <c r="Q41" s="13"/>
    </row>
    <row r="42" spans="2:17">
      <c r="B42" s="13"/>
      <c r="C42" s="13"/>
      <c r="D42" s="13"/>
      <c r="E42" s="13"/>
      <c r="F42" s="13"/>
      <c r="G42" s="13"/>
      <c r="H42" s="13"/>
      <c r="I42" s="13"/>
      <c r="J42" s="13"/>
      <c r="K42" s="13"/>
      <c r="L42" s="13"/>
      <c r="M42" s="13"/>
      <c r="N42" s="13"/>
      <c r="O42" s="13"/>
      <c r="P42" s="13"/>
      <c r="Q42" s="13"/>
    </row>
    <row r="43" spans="2:17">
      <c r="B43" s="13"/>
      <c r="C43" s="13"/>
      <c r="D43" s="13"/>
      <c r="E43" s="13"/>
      <c r="F43" s="13"/>
      <c r="G43" s="13"/>
      <c r="H43" s="13"/>
      <c r="I43" s="13"/>
      <c r="J43" s="13"/>
      <c r="K43" s="13"/>
      <c r="L43" s="13"/>
      <c r="M43" s="13"/>
      <c r="N43" s="13"/>
      <c r="O43" s="13"/>
      <c r="P43" s="13"/>
      <c r="Q43" s="13"/>
    </row>
    <row r="44" spans="2:17">
      <c r="B44" s="13"/>
      <c r="C44" s="13"/>
      <c r="D44" s="13"/>
      <c r="E44" s="13"/>
      <c r="F44" s="13"/>
      <c r="G44" s="13"/>
      <c r="H44" s="13"/>
      <c r="I44" s="13"/>
      <c r="J44" s="13"/>
      <c r="K44" s="13"/>
      <c r="L44" s="13"/>
      <c r="M44" s="13"/>
      <c r="N44" s="13"/>
      <c r="O44" s="13"/>
      <c r="P44" s="13"/>
      <c r="Q44" s="13"/>
    </row>
    <row r="45" spans="2:17">
      <c r="B45" s="13"/>
      <c r="C45" s="13"/>
      <c r="D45" s="13"/>
      <c r="E45" s="13"/>
      <c r="F45" s="13"/>
      <c r="G45" s="13"/>
      <c r="H45" s="13"/>
      <c r="I45" s="13"/>
      <c r="J45" s="13"/>
      <c r="K45" s="13"/>
      <c r="L45" s="13"/>
      <c r="M45" s="13"/>
      <c r="N45" s="13"/>
      <c r="O45" s="13"/>
      <c r="P45" s="13"/>
      <c r="Q45" s="13"/>
    </row>
    <row r="46" spans="2:17">
      <c r="B46" s="13"/>
      <c r="C46" s="13"/>
      <c r="D46" s="13"/>
      <c r="E46" s="13"/>
      <c r="F46" s="13"/>
      <c r="G46" s="13"/>
      <c r="H46" s="13"/>
      <c r="I46" s="13"/>
      <c r="J46" s="13"/>
      <c r="K46" s="13"/>
      <c r="L46" s="13"/>
      <c r="M46" s="13"/>
      <c r="N46" s="13"/>
      <c r="O46" s="13"/>
      <c r="P46" s="13"/>
      <c r="Q46" s="13"/>
    </row>
    <row r="47" spans="2:17">
      <c r="B47" s="13"/>
      <c r="C47" s="13"/>
      <c r="D47" s="13"/>
      <c r="E47" s="13"/>
      <c r="F47" s="13"/>
      <c r="G47" s="13"/>
      <c r="H47" s="13"/>
      <c r="I47" s="13"/>
      <c r="J47" s="13"/>
      <c r="K47" s="13"/>
      <c r="L47" s="13"/>
      <c r="M47" s="13"/>
      <c r="N47" s="13"/>
      <c r="O47" s="13"/>
      <c r="P47" s="13"/>
      <c r="Q47" s="13"/>
    </row>
  </sheetData>
  <mergeCells count="13">
    <mergeCell ref="C21:E21"/>
    <mergeCell ref="C19:E19"/>
    <mergeCell ref="P15:P18"/>
    <mergeCell ref="F16:F17"/>
    <mergeCell ref="G16:N16"/>
    <mergeCell ref="G17:H17"/>
    <mergeCell ref="I17:J17"/>
    <mergeCell ref="B15:B18"/>
    <mergeCell ref="C15:E18"/>
    <mergeCell ref="G15:N15"/>
    <mergeCell ref="O15:O18"/>
    <mergeCell ref="M17:N17"/>
    <mergeCell ref="K17:L17"/>
  </mergeCells>
  <printOptions horizontalCentered="1"/>
  <pageMargins left="0.5" right="0.25" top="0.5" bottom="0.5" header="0.27559055118110198" footer="0.27559055118110198"/>
  <pageSetup paperSize="9" scale="56" orientation="portrait" horizontalDpi="4294967293" verticalDpi="4294967294"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U85"/>
  <sheetViews>
    <sheetView view="pageBreakPreview" topLeftCell="A7" zoomScale="90" zoomScaleSheetLayoutView="90" workbookViewId="0">
      <selection activeCell="L77" sqref="L77:P79"/>
    </sheetView>
  </sheetViews>
  <sheetFormatPr defaultColWidth="9.140625" defaultRowHeight="15"/>
  <cols>
    <col min="1" max="1" width="0.85546875" style="135" customWidth="1"/>
    <col min="2" max="2" width="9.140625" style="135"/>
    <col min="3" max="3" width="39" style="135" hidden="1" customWidth="1"/>
    <col min="4" max="4" width="3.28515625" style="135" hidden="1" customWidth="1"/>
    <col min="5" max="5" width="20" style="135" customWidth="1"/>
    <col min="6" max="6" width="1.7109375" style="135" customWidth="1"/>
    <col min="7" max="7" width="21.85546875" style="135" customWidth="1"/>
    <col min="8" max="8" width="10.42578125" style="135" customWidth="1"/>
    <col min="9" max="9" width="3" style="135" customWidth="1"/>
    <col min="10" max="10" width="10" style="135" customWidth="1"/>
    <col min="11" max="11" width="9.28515625" style="135" customWidth="1"/>
    <col min="12" max="12" width="18" style="135" customWidth="1"/>
    <col min="13" max="13" width="9.140625" style="135" customWidth="1"/>
    <col min="14" max="14" width="9.7109375" style="135" customWidth="1"/>
    <col min="15" max="15" width="8.140625" style="135" customWidth="1"/>
    <col min="16" max="16" width="12.85546875" style="135" customWidth="1"/>
    <col min="17" max="17" width="1.7109375" style="135" customWidth="1"/>
    <col min="18" max="18" width="0.85546875" style="135" customWidth="1"/>
    <col min="19" max="19" width="2.7109375" style="135" customWidth="1"/>
    <col min="20" max="20" width="56.7109375" style="135" customWidth="1"/>
    <col min="21" max="21" width="10" style="135" bestFit="1" customWidth="1"/>
    <col min="22" max="16384" width="9.140625" style="135"/>
  </cols>
  <sheetData>
    <row r="2" spans="2:20" s="134" customFormat="1" ht="20.100000000000001" customHeight="1">
      <c r="B2" s="900" t="s">
        <v>645</v>
      </c>
      <c r="C2" s="1246"/>
      <c r="D2" s="1247"/>
      <c r="E2" s="900"/>
      <c r="F2" s="900"/>
      <c r="G2" s="900"/>
      <c r="H2" s="900"/>
      <c r="I2" s="900"/>
      <c r="J2" s="900"/>
      <c r="K2" s="900"/>
      <c r="L2" s="900"/>
      <c r="M2" s="900"/>
      <c r="N2" s="900"/>
      <c r="O2" s="900"/>
      <c r="P2" s="900"/>
      <c r="Q2" s="900"/>
    </row>
    <row r="3" spans="2:20" ht="15.75" customHeight="1">
      <c r="B3" s="1120"/>
      <c r="C3" s="1120"/>
      <c r="D3" s="937"/>
      <c r="E3" s="937"/>
      <c r="F3" s="1187"/>
      <c r="G3" s="1248"/>
      <c r="H3" s="1248"/>
      <c r="I3" s="1248"/>
      <c r="J3" s="1248"/>
      <c r="K3" s="1248"/>
      <c r="L3" s="1248"/>
      <c r="M3" s="1248"/>
      <c r="N3" s="1248"/>
      <c r="O3" s="1248"/>
      <c r="P3" s="1248"/>
      <c r="Q3" s="1248"/>
    </row>
    <row r="4" spans="2:20" ht="15.75" customHeight="1">
      <c r="B4" s="937" t="s">
        <v>368</v>
      </c>
      <c r="C4" s="937"/>
      <c r="D4" s="937"/>
      <c r="E4" s="937"/>
      <c r="F4" s="1178" t="s">
        <v>0</v>
      </c>
      <c r="G4" s="1179" t="str">
        <f>'3. EVA - ADM'!C21</f>
        <v>Ade Putra. ST.</v>
      </c>
      <c r="H4" s="937"/>
      <c r="I4" s="937"/>
      <c r="J4" s="937"/>
      <c r="K4" s="937"/>
      <c r="L4" s="937"/>
      <c r="M4" s="937"/>
      <c r="N4" s="937"/>
      <c r="O4" s="937"/>
      <c r="P4" s="1483"/>
      <c r="Q4" s="1483"/>
    </row>
    <row r="5" spans="2:20" ht="15.75" customHeight="1">
      <c r="B5" s="937" t="s">
        <v>369</v>
      </c>
      <c r="C5" s="937"/>
      <c r="D5" s="937"/>
      <c r="E5" s="937"/>
      <c r="F5" s="1178" t="s">
        <v>0</v>
      </c>
      <c r="G5" s="900" t="str">
        <f>UNDANGAN!D16</f>
        <v>Konsultan Individual Team Leader</v>
      </c>
      <c r="H5" s="937"/>
      <c r="I5" s="937"/>
      <c r="J5" s="937"/>
      <c r="K5" s="937"/>
      <c r="L5" s="937"/>
      <c r="M5" s="937"/>
      <c r="N5" s="937"/>
      <c r="O5" s="937"/>
      <c r="P5" s="1484"/>
      <c r="Q5" s="1484"/>
      <c r="R5" s="151"/>
      <c r="S5" s="136"/>
      <c r="T5" s="152"/>
    </row>
    <row r="6" spans="2:20" ht="5.0999999999999996" customHeight="1">
      <c r="B6" s="937"/>
      <c r="C6" s="937"/>
      <c r="D6" s="937"/>
      <c r="E6" s="937"/>
      <c r="F6" s="1178"/>
      <c r="G6" s="900"/>
      <c r="H6" s="937"/>
      <c r="I6" s="937"/>
      <c r="J6" s="937"/>
      <c r="K6" s="937"/>
      <c r="L6" s="937"/>
      <c r="M6" s="937"/>
      <c r="N6" s="937"/>
      <c r="O6" s="937"/>
      <c r="P6" s="1180"/>
      <c r="Q6" s="1180"/>
      <c r="R6" s="151"/>
      <c r="S6" s="136"/>
      <c r="T6" s="152"/>
    </row>
    <row r="7" spans="2:20" ht="15.75" customHeight="1">
      <c r="B7" s="900" t="s">
        <v>370</v>
      </c>
      <c r="C7" s="937"/>
      <c r="D7" s="937"/>
      <c r="E7" s="937"/>
      <c r="F7" s="1181" t="s">
        <v>0</v>
      </c>
      <c r="G7" s="900"/>
      <c r="H7" s="937"/>
      <c r="I7" s="937"/>
      <c r="J7" s="937"/>
      <c r="K7" s="937"/>
      <c r="L7" s="937"/>
      <c r="M7" s="937"/>
      <c r="N7" s="937"/>
      <c r="O7" s="937"/>
      <c r="P7" s="1180"/>
      <c r="Q7" s="1180"/>
      <c r="R7" s="151"/>
      <c r="S7" s="136"/>
      <c r="T7" s="152"/>
    </row>
    <row r="8" spans="2:20" ht="5.0999999999999996" customHeight="1">
      <c r="B8" s="900"/>
      <c r="C8" s="937"/>
      <c r="D8" s="937"/>
      <c r="E8" s="937"/>
      <c r="F8" s="1120"/>
      <c r="G8" s="900"/>
      <c r="H8" s="937"/>
      <c r="I8" s="937"/>
      <c r="J8" s="937"/>
      <c r="K8" s="937"/>
      <c r="L8" s="937"/>
      <c r="M8" s="937"/>
      <c r="N8" s="937"/>
      <c r="O8" s="937"/>
      <c r="P8" s="1180"/>
      <c r="Q8" s="1180"/>
      <c r="R8" s="151"/>
      <c r="S8" s="136"/>
      <c r="T8" s="152"/>
    </row>
    <row r="9" spans="2:20" s="138" customFormat="1" ht="15.75" customHeight="1">
      <c r="B9" s="1482" t="s">
        <v>371</v>
      </c>
      <c r="C9" s="1482"/>
      <c r="D9" s="1482"/>
      <c r="E9" s="1482"/>
      <c r="F9" s="1482"/>
      <c r="G9" s="1482"/>
      <c r="H9" s="1485" t="s">
        <v>637</v>
      </c>
      <c r="I9" s="1486"/>
      <c r="J9" s="1486"/>
      <c r="K9" s="1486"/>
      <c r="L9" s="1486"/>
      <c r="M9" s="1485" t="s">
        <v>372</v>
      </c>
      <c r="N9" s="1486"/>
      <c r="O9" s="1487"/>
      <c r="P9" s="1485" t="s">
        <v>34</v>
      </c>
      <c r="Q9" s="1487"/>
      <c r="R9" s="153"/>
      <c r="S9" s="137"/>
      <c r="T9" s="154"/>
    </row>
    <row r="10" spans="2:20" s="138" customFormat="1" ht="39.950000000000003" customHeight="1">
      <c r="B10" s="1488" t="s">
        <v>663</v>
      </c>
      <c r="C10" s="1489"/>
      <c r="D10" s="1489"/>
      <c r="E10" s="1489"/>
      <c r="F10" s="1489"/>
      <c r="G10" s="1490"/>
      <c r="H10" s="1488" t="s">
        <v>663</v>
      </c>
      <c r="I10" s="1491"/>
      <c r="J10" s="1491"/>
      <c r="K10" s="1491"/>
      <c r="L10" s="1491"/>
      <c r="M10" s="1182"/>
      <c r="N10" s="1183" t="s">
        <v>11</v>
      </c>
      <c r="O10" s="1184"/>
      <c r="P10" s="1185">
        <f>IF(N10="S",100,IF(N10="TS",0,))</f>
        <v>100</v>
      </c>
      <c r="Q10" s="1186"/>
      <c r="R10" s="153"/>
      <c r="S10" s="137"/>
      <c r="T10" s="154"/>
    </row>
    <row r="11" spans="2:20" ht="5.0999999999999996" customHeight="1">
      <c r="B11" s="937"/>
      <c r="C11" s="937"/>
      <c r="D11" s="937"/>
      <c r="E11" s="937"/>
      <c r="F11" s="1120"/>
      <c r="G11" s="900"/>
      <c r="H11" s="937"/>
      <c r="I11" s="937"/>
      <c r="J11" s="937"/>
      <c r="K11" s="937"/>
      <c r="L11" s="937"/>
      <c r="M11" s="937"/>
      <c r="N11" s="937"/>
      <c r="O11" s="937"/>
      <c r="P11" s="1180"/>
      <c r="Q11" s="1180"/>
      <c r="R11" s="151"/>
      <c r="S11" s="136"/>
      <c r="T11" s="152"/>
    </row>
    <row r="12" spans="2:20" ht="15.75" customHeight="1">
      <c r="B12" s="900" t="s">
        <v>35</v>
      </c>
      <c r="C12" s="937"/>
      <c r="D12" s="937"/>
      <c r="E12" s="937"/>
      <c r="F12" s="1187"/>
      <c r="G12" s="937"/>
      <c r="H12" s="937"/>
      <c r="I12" s="937"/>
      <c r="J12" s="937"/>
      <c r="K12" s="937"/>
      <c r="L12" s="937"/>
      <c r="M12" s="937"/>
      <c r="N12" s="937"/>
      <c r="O12" s="937"/>
      <c r="P12" s="1180"/>
      <c r="Q12" s="1180"/>
      <c r="R12" s="151"/>
      <c r="S12" s="136"/>
      <c r="T12" s="152"/>
    </row>
    <row r="13" spans="2:20" ht="5.0999999999999996" customHeight="1">
      <c r="B13" s="937"/>
      <c r="C13" s="937"/>
      <c r="D13" s="937"/>
      <c r="E13" s="937"/>
      <c r="F13" s="937"/>
      <c r="G13" s="937"/>
      <c r="H13" s="937"/>
      <c r="I13" s="937"/>
      <c r="J13" s="937"/>
      <c r="K13" s="937"/>
      <c r="L13" s="937"/>
      <c r="M13" s="937"/>
      <c r="N13" s="937"/>
      <c r="O13" s="937"/>
      <c r="P13" s="937"/>
      <c r="Q13" s="937"/>
    </row>
    <row r="14" spans="2:20" ht="24.95" customHeight="1">
      <c r="B14" s="1492" t="s">
        <v>36</v>
      </c>
      <c r="C14" s="1492" t="s">
        <v>373</v>
      </c>
      <c r="D14" s="1492"/>
      <c r="E14" s="1492" t="s">
        <v>37</v>
      </c>
      <c r="F14" s="1492"/>
      <c r="G14" s="1492"/>
      <c r="H14" s="1492" t="s">
        <v>38</v>
      </c>
      <c r="I14" s="1492"/>
      <c r="J14" s="1493" t="s">
        <v>33</v>
      </c>
      <c r="K14" s="1493"/>
      <c r="L14" s="1492" t="s">
        <v>349</v>
      </c>
      <c r="M14" s="1492"/>
      <c r="N14" s="1493" t="s">
        <v>374</v>
      </c>
      <c r="O14" s="1493"/>
      <c r="P14" s="1492" t="s">
        <v>39</v>
      </c>
      <c r="Q14" s="1492"/>
    </row>
    <row r="15" spans="2:20" ht="24.95" customHeight="1">
      <c r="B15" s="1492"/>
      <c r="C15" s="1492"/>
      <c r="D15" s="1492"/>
      <c r="E15" s="1313" t="s">
        <v>40</v>
      </c>
      <c r="F15" s="1492" t="s">
        <v>41</v>
      </c>
      <c r="G15" s="1492"/>
      <c r="H15" s="1492"/>
      <c r="I15" s="1492"/>
      <c r="J15" s="1493"/>
      <c r="K15" s="1493"/>
      <c r="L15" s="1492"/>
      <c r="M15" s="1492"/>
      <c r="N15" s="1493"/>
      <c r="O15" s="1493"/>
      <c r="P15" s="1492"/>
      <c r="Q15" s="1492"/>
    </row>
    <row r="16" spans="2:20" ht="16.5">
      <c r="B16" s="1312">
        <v>1</v>
      </c>
      <c r="C16" s="1501">
        <v>2</v>
      </c>
      <c r="D16" s="1501"/>
      <c r="E16" s="1501">
        <v>2</v>
      </c>
      <c r="F16" s="1501"/>
      <c r="G16" s="1501"/>
      <c r="H16" s="1501">
        <v>3</v>
      </c>
      <c r="I16" s="1501"/>
      <c r="J16" s="1501">
        <v>4</v>
      </c>
      <c r="K16" s="1501"/>
      <c r="L16" s="1501">
        <v>5</v>
      </c>
      <c r="M16" s="1501"/>
      <c r="N16" s="1501">
        <v>6</v>
      </c>
      <c r="O16" s="1501"/>
      <c r="P16" s="1501">
        <v>7</v>
      </c>
      <c r="Q16" s="1501"/>
    </row>
    <row r="17" spans="2:20" ht="5.0999999999999996" customHeight="1">
      <c r="B17" s="1312"/>
      <c r="C17" s="1312"/>
      <c r="D17" s="1312"/>
      <c r="E17" s="1312"/>
      <c r="F17" s="1312"/>
      <c r="G17" s="1312"/>
      <c r="H17" s="1312"/>
      <c r="I17" s="1312"/>
      <c r="J17" s="1312"/>
      <c r="K17" s="1312"/>
      <c r="L17" s="1312"/>
      <c r="M17" s="1312"/>
      <c r="N17" s="1312"/>
      <c r="O17" s="1312"/>
      <c r="P17" s="1312"/>
      <c r="Q17" s="1312"/>
    </row>
    <row r="18" spans="2:20" s="734" customFormat="1" ht="16.5">
      <c r="B18" s="1331">
        <v>2</v>
      </c>
      <c r="C18" s="1332"/>
      <c r="D18" s="1331"/>
      <c r="E18" s="1333" t="s">
        <v>664</v>
      </c>
      <c r="F18" s="1334"/>
      <c r="G18" s="1335">
        <v>44926</v>
      </c>
      <c r="H18" s="1321">
        <v>12</v>
      </c>
      <c r="I18" s="1322"/>
      <c r="J18" s="1322" t="s">
        <v>11</v>
      </c>
      <c r="K18" s="1336">
        <f t="shared" ref="K18" si="0">IF(J18="S",100%,IF(J18="M",50%,))</f>
        <v>1</v>
      </c>
      <c r="L18" s="1323" t="s">
        <v>11</v>
      </c>
      <c r="M18" s="1336">
        <f>IF(L18="S",100%,IF(L18="TS",50%,))</f>
        <v>1</v>
      </c>
      <c r="N18" s="1322" t="s">
        <v>4</v>
      </c>
      <c r="O18" s="1336">
        <f>IF(N18="A",1,IF(N18="TA",0,))</f>
        <v>1</v>
      </c>
      <c r="P18" s="1316">
        <f>M18*K18*H18*O18</f>
        <v>12</v>
      </c>
      <c r="Q18" s="1315"/>
      <c r="T18" s="735"/>
    </row>
    <row r="19" spans="2:20" s="734" customFormat="1" ht="16.5">
      <c r="B19" s="1331">
        <f>B18+1</f>
        <v>3</v>
      </c>
      <c r="C19" s="1332"/>
      <c r="D19" s="1331"/>
      <c r="E19" s="1333" t="s">
        <v>665</v>
      </c>
      <c r="F19" s="1334"/>
      <c r="G19" s="1337" t="s">
        <v>629</v>
      </c>
      <c r="H19" s="1321">
        <v>12</v>
      </c>
      <c r="I19" s="1322"/>
      <c r="J19" s="1322" t="s">
        <v>11</v>
      </c>
      <c r="K19" s="1336">
        <f t="shared" ref="K19:K21" si="1">IF(J19="S",100%,IF(J19="M",50%,))</f>
        <v>1</v>
      </c>
      <c r="L19" s="1323" t="s">
        <v>11</v>
      </c>
      <c r="M19" s="1336">
        <f>IF(L19="S",100%,IF(L19="TS",50%,))</f>
        <v>1</v>
      </c>
      <c r="N19" s="1322" t="s">
        <v>4</v>
      </c>
      <c r="O19" s="1336">
        <f>IF(N19="A",1,IF(N19="TA",0,))</f>
        <v>1</v>
      </c>
      <c r="P19" s="1316">
        <f>M19*K19*H19*O19</f>
        <v>12</v>
      </c>
      <c r="Q19" s="1315"/>
      <c r="T19" s="735"/>
    </row>
    <row r="20" spans="2:20" s="734" customFormat="1" ht="16.5">
      <c r="B20" s="1331">
        <f>B19+1</f>
        <v>4</v>
      </c>
      <c r="C20" s="1332"/>
      <c r="D20" s="1331"/>
      <c r="E20" s="1333">
        <v>45292</v>
      </c>
      <c r="F20" s="1334"/>
      <c r="G20" s="1335">
        <v>43830</v>
      </c>
      <c r="H20" s="1321">
        <v>12</v>
      </c>
      <c r="I20" s="1322"/>
      <c r="J20" s="1322" t="s">
        <v>11</v>
      </c>
      <c r="K20" s="1336">
        <f t="shared" si="1"/>
        <v>1</v>
      </c>
      <c r="L20" s="1323" t="s">
        <v>11</v>
      </c>
      <c r="M20" s="1336">
        <f t="shared" ref="M20:M21" si="2">IF(L20="S",100%,IF(L20="TS",50%,))</f>
        <v>1</v>
      </c>
      <c r="N20" s="1322" t="s">
        <v>4</v>
      </c>
      <c r="O20" s="1336">
        <f t="shared" ref="O20:O21" si="3">IF(N20="A",1,IF(N20="TA",0,))</f>
        <v>1</v>
      </c>
      <c r="P20" s="1316">
        <f t="shared" ref="P20:P21" si="4">M20*K20*H20*O20</f>
        <v>12</v>
      </c>
      <c r="Q20" s="1315"/>
      <c r="T20" s="735"/>
    </row>
    <row r="21" spans="2:20" ht="16.5">
      <c r="B21" s="1331">
        <v>5</v>
      </c>
      <c r="C21" s="1332"/>
      <c r="D21" s="1331"/>
      <c r="E21" s="1333">
        <v>45658</v>
      </c>
      <c r="F21" s="1338"/>
      <c r="G21" s="1335">
        <v>44196</v>
      </c>
      <c r="H21" s="1321">
        <v>12</v>
      </c>
      <c r="I21" s="1322"/>
      <c r="J21" s="1322" t="s">
        <v>11</v>
      </c>
      <c r="K21" s="1336">
        <f t="shared" si="1"/>
        <v>1</v>
      </c>
      <c r="L21" s="1323" t="s">
        <v>11</v>
      </c>
      <c r="M21" s="1336">
        <f t="shared" si="2"/>
        <v>1</v>
      </c>
      <c r="N21" s="1322" t="s">
        <v>4</v>
      </c>
      <c r="O21" s="1336">
        <f t="shared" si="3"/>
        <v>1</v>
      </c>
      <c r="P21" s="1316">
        <f t="shared" si="4"/>
        <v>12</v>
      </c>
      <c r="Q21" s="1315"/>
      <c r="T21" s="241"/>
    </row>
    <row r="22" spans="2:20" ht="5.0999999999999996" hidden="1" customHeight="1">
      <c r="B22" s="1331"/>
      <c r="C22" s="1331"/>
      <c r="D22" s="1331"/>
      <c r="E22" s="1324"/>
      <c r="F22" s="1325"/>
      <c r="G22" s="1326"/>
      <c r="H22" s="1321"/>
      <c r="I22" s="1322"/>
      <c r="J22" s="1322"/>
      <c r="K22" s="1322"/>
      <c r="L22" s="1323"/>
      <c r="M22" s="1322"/>
      <c r="N22" s="1322"/>
      <c r="O22" s="1322"/>
      <c r="P22" s="1316"/>
      <c r="Q22" s="1315"/>
    </row>
    <row r="23" spans="2:20" ht="19.5" customHeight="1">
      <c r="B23" s="1504" t="s">
        <v>42</v>
      </c>
      <c r="C23" s="1504"/>
      <c r="D23" s="1504"/>
      <c r="E23" s="1504"/>
      <c r="F23" s="1506">
        <v>3</v>
      </c>
      <c r="G23" s="1506"/>
      <c r="H23" s="1339"/>
      <c r="I23" s="1339"/>
      <c r="J23" s="1339"/>
      <c r="K23" s="1339"/>
      <c r="L23" s="1339"/>
      <c r="M23" s="1339"/>
      <c r="N23" s="1339"/>
      <c r="O23" s="1340" t="s">
        <v>375</v>
      </c>
      <c r="P23" s="1341">
        <f>SUM(P18:P22)</f>
        <v>48</v>
      </c>
      <c r="Q23" s="1314"/>
    </row>
    <row r="24" spans="2:20" ht="19.5" customHeight="1">
      <c r="B24" s="1505"/>
      <c r="C24" s="1505"/>
      <c r="D24" s="1505"/>
      <c r="E24" s="1505"/>
      <c r="F24" s="1507"/>
      <c r="G24" s="1507"/>
      <c r="H24" s="1342"/>
      <c r="I24" s="1342"/>
      <c r="J24" s="1342"/>
      <c r="K24" s="1342"/>
      <c r="L24" s="1342"/>
      <c r="M24" s="1342"/>
      <c r="N24" s="1342"/>
      <c r="O24" s="1343" t="s">
        <v>376</v>
      </c>
      <c r="P24" s="1344">
        <f>P23/12</f>
        <v>4</v>
      </c>
      <c r="Q24" s="1188"/>
    </row>
    <row r="25" spans="2:20" ht="19.5" customHeight="1">
      <c r="B25" s="1189"/>
      <c r="C25" s="1190"/>
      <c r="D25" s="1190"/>
      <c r="E25" s="1190"/>
      <c r="F25" s="1190"/>
      <c r="G25" s="1190"/>
      <c r="H25" s="1190"/>
      <c r="I25" s="1190"/>
      <c r="J25" s="1190"/>
      <c r="K25" s="1190"/>
      <c r="L25" s="1190"/>
      <c r="M25" s="1190"/>
      <c r="N25" s="1190"/>
      <c r="O25" s="1191" t="s">
        <v>638</v>
      </c>
      <c r="P25" s="1192">
        <f>IF(P24&gt;=F23,100,IF(P24&gt;1.5,75,IF(P24&lt;F23,50)))</f>
        <v>100</v>
      </c>
      <c r="Q25" s="1188"/>
      <c r="T25" s="1494" t="s">
        <v>572</v>
      </c>
    </row>
    <row r="26" spans="2:20" ht="19.5" customHeight="1">
      <c r="B26" s="1193" t="s">
        <v>377</v>
      </c>
      <c r="C26" s="1193"/>
      <c r="D26" s="1193"/>
      <c r="E26" s="1193"/>
      <c r="F26" s="1194"/>
      <c r="G26" s="937"/>
      <c r="H26" s="1194"/>
      <c r="I26" s="1194"/>
      <c r="J26" s="1194"/>
      <c r="K26" s="1194"/>
      <c r="L26" s="1194"/>
      <c r="M26" s="1194"/>
      <c r="N26" s="1194"/>
      <c r="O26" s="1194"/>
      <c r="P26" s="1195"/>
      <c r="Q26" s="1196"/>
      <c r="T26" s="1495"/>
    </row>
    <row r="27" spans="2:20" ht="19.5" customHeight="1">
      <c r="B27" s="1197" t="s">
        <v>619</v>
      </c>
      <c r="C27" s="1194"/>
      <c r="D27" s="1194"/>
      <c r="E27" s="1194"/>
      <c r="F27" s="1194"/>
      <c r="G27" s="937"/>
      <c r="H27" s="1194"/>
      <c r="I27" s="1194"/>
      <c r="J27" s="1194"/>
      <c r="K27" s="1194"/>
      <c r="L27" s="1194"/>
      <c r="M27" s="1194"/>
      <c r="N27" s="1194"/>
      <c r="O27" s="1194"/>
      <c r="P27" s="1195"/>
      <c r="Q27" s="1196"/>
    </row>
    <row r="28" spans="2:20" ht="5.0999999999999996" customHeight="1">
      <c r="B28" s="1197"/>
      <c r="C28" s="1194"/>
      <c r="D28" s="1194"/>
      <c r="E28" s="1194"/>
      <c r="F28" s="1194"/>
      <c r="G28" s="937"/>
      <c r="H28" s="1194"/>
      <c r="I28" s="1194"/>
      <c r="J28" s="1194"/>
      <c r="K28" s="1194"/>
      <c r="L28" s="1194"/>
      <c r="M28" s="1194"/>
      <c r="N28" s="1194"/>
      <c r="O28" s="1194"/>
      <c r="P28" s="1195"/>
      <c r="Q28" s="1196"/>
    </row>
    <row r="29" spans="2:20" ht="16.5" hidden="1">
      <c r="B29" s="900" t="s">
        <v>378</v>
      </c>
      <c r="C29" s="937"/>
      <c r="D29" s="937"/>
      <c r="E29" s="937"/>
      <c r="F29" s="1187"/>
      <c r="G29" s="937"/>
      <c r="H29" s="937"/>
      <c r="I29" s="937"/>
      <c r="J29" s="937"/>
      <c r="K29" s="937"/>
      <c r="L29" s="937"/>
      <c r="M29" s="937"/>
      <c r="N29" s="937"/>
      <c r="O29" s="937"/>
      <c r="P29" s="1180"/>
      <c r="Q29" s="1180"/>
      <c r="R29" s="151"/>
      <c r="S29" s="136"/>
      <c r="T29" s="152"/>
    </row>
    <row r="30" spans="2:20" s="138" customFormat="1" ht="21" hidden="1" customHeight="1">
      <c r="B30" s="1482" t="s">
        <v>371</v>
      </c>
      <c r="C30" s="1482"/>
      <c r="D30" s="1482"/>
      <c r="E30" s="1482"/>
      <c r="F30" s="1482"/>
      <c r="G30" s="1482"/>
      <c r="H30" s="1485" t="s">
        <v>379</v>
      </c>
      <c r="I30" s="1486"/>
      <c r="J30" s="1486"/>
      <c r="K30" s="1486"/>
      <c r="L30" s="1486"/>
      <c r="M30" s="1485" t="s">
        <v>372</v>
      </c>
      <c r="N30" s="1486"/>
      <c r="O30" s="1487"/>
      <c r="P30" s="1485" t="s">
        <v>34</v>
      </c>
      <c r="Q30" s="1487"/>
      <c r="R30" s="153"/>
      <c r="S30" s="137"/>
      <c r="T30" s="154"/>
    </row>
    <row r="31" spans="2:20" s="138" customFormat="1" ht="24.95" hidden="1" customHeight="1">
      <c r="B31" s="1508" t="s">
        <v>586</v>
      </c>
      <c r="C31" s="1509"/>
      <c r="D31" s="1509"/>
      <c r="E31" s="1509"/>
      <c r="F31" s="1509"/>
      <c r="G31" s="1509"/>
      <c r="H31" s="1488" t="s">
        <v>587</v>
      </c>
      <c r="I31" s="1489"/>
      <c r="J31" s="1489"/>
      <c r="K31" s="1489"/>
      <c r="L31" s="1490"/>
      <c r="M31" s="1182"/>
      <c r="N31" s="1183" t="s">
        <v>381</v>
      </c>
      <c r="O31" s="1184"/>
      <c r="P31" s="1185">
        <f>IF(N31="Ada",100,IF(N31="Tidak Ada",0,))</f>
        <v>100</v>
      </c>
      <c r="Q31" s="1186"/>
      <c r="R31" s="153"/>
      <c r="S31" s="137"/>
      <c r="T31" s="154"/>
    </row>
    <row r="32" spans="2:20" ht="9.75" hidden="1" customHeight="1">
      <c r="B32" s="937"/>
      <c r="C32" s="937"/>
      <c r="D32" s="937"/>
      <c r="E32" s="937"/>
      <c r="F32" s="937"/>
      <c r="G32" s="937"/>
      <c r="H32" s="937"/>
      <c r="I32" s="937"/>
      <c r="J32" s="937"/>
      <c r="K32" s="937"/>
      <c r="L32" s="937"/>
      <c r="M32" s="937"/>
      <c r="N32" s="937"/>
      <c r="O32" s="937"/>
      <c r="P32" s="937"/>
      <c r="Q32" s="937"/>
    </row>
    <row r="33" spans="2:21" ht="16.5" hidden="1">
      <c r="B33" s="900" t="s">
        <v>380</v>
      </c>
      <c r="C33" s="937"/>
      <c r="D33" s="937"/>
      <c r="E33" s="937"/>
      <c r="F33" s="937"/>
      <c r="G33" s="937"/>
      <c r="H33" s="937"/>
      <c r="I33" s="937"/>
      <c r="J33" s="937"/>
      <c r="K33" s="937"/>
      <c r="L33" s="937"/>
      <c r="M33" s="937"/>
      <c r="N33" s="937"/>
      <c r="O33" s="937"/>
      <c r="P33" s="937"/>
      <c r="Q33" s="937"/>
    </row>
    <row r="34" spans="2:21" ht="18" hidden="1" customHeight="1">
      <c r="B34" s="1198" t="s">
        <v>408</v>
      </c>
      <c r="C34" s="1199"/>
      <c r="D34" s="1199"/>
      <c r="E34" s="1199"/>
      <c r="F34" s="1200"/>
      <c r="G34" s="1199"/>
      <c r="H34" s="1510"/>
      <c r="I34" s="1510"/>
      <c r="J34" s="1510"/>
      <c r="K34" s="1510"/>
      <c r="L34" s="1511"/>
      <c r="M34" s="1496" t="s">
        <v>372</v>
      </c>
      <c r="N34" s="1491"/>
      <c r="O34" s="1497"/>
      <c r="P34" s="1201" t="s">
        <v>34</v>
      </c>
      <c r="Q34" s="1202"/>
      <c r="R34" s="151"/>
      <c r="S34" s="136"/>
      <c r="T34" s="152"/>
    </row>
    <row r="35" spans="2:21" ht="18" hidden="1" customHeight="1">
      <c r="B35" s="1203"/>
      <c r="C35" s="1204"/>
      <c r="D35" s="1204"/>
      <c r="E35" s="1204"/>
      <c r="F35" s="1205"/>
      <c r="G35" s="1204"/>
      <c r="H35" s="1512"/>
      <c r="I35" s="1512"/>
      <c r="J35" s="1512"/>
      <c r="K35" s="1512"/>
      <c r="L35" s="1448"/>
      <c r="M35" s="1182"/>
      <c r="N35" s="1183" t="s">
        <v>425</v>
      </c>
      <c r="O35" s="1184"/>
      <c r="P35" s="1206">
        <f>IF(N35="Ada",100,IF(N35="Tidak Ada",0))</f>
        <v>0</v>
      </c>
      <c r="Q35" s="1186"/>
      <c r="R35" s="151"/>
      <c r="S35" s="136"/>
      <c r="T35" s="152"/>
    </row>
    <row r="36" spans="2:21" ht="18" hidden="1" customHeight="1">
      <c r="B36" s="1198" t="s">
        <v>409</v>
      </c>
      <c r="C36" s="1199"/>
      <c r="D36" s="1199"/>
      <c r="E36" s="1199"/>
      <c r="F36" s="1200"/>
      <c r="G36" s="1199"/>
      <c r="H36" s="1207"/>
      <c r="I36" s="1207"/>
      <c r="J36" s="1207"/>
      <c r="K36" s="1207"/>
      <c r="L36" s="1208"/>
      <c r="M36" s="1496" t="s">
        <v>372</v>
      </c>
      <c r="N36" s="1491"/>
      <c r="O36" s="1497"/>
      <c r="P36" s="1201" t="s">
        <v>34</v>
      </c>
      <c r="Q36" s="1184"/>
      <c r="R36" s="151"/>
      <c r="S36" s="136"/>
      <c r="T36" s="152"/>
    </row>
    <row r="37" spans="2:21" ht="18" hidden="1" customHeight="1">
      <c r="B37" s="1203"/>
      <c r="C37" s="1204"/>
      <c r="D37" s="1204"/>
      <c r="E37" s="1204"/>
      <c r="F37" s="1205"/>
      <c r="G37" s="1204"/>
      <c r="H37" s="1209"/>
      <c r="I37" s="1209"/>
      <c r="J37" s="1209"/>
      <c r="K37" s="1209"/>
      <c r="L37" s="1210"/>
      <c r="M37" s="1182"/>
      <c r="N37" s="1183" t="s">
        <v>381</v>
      </c>
      <c r="O37" s="1184"/>
      <c r="P37" s="1206">
        <f>IF(N37="Ada",100,IF(N37="Tidak Ada",0))</f>
        <v>100</v>
      </c>
      <c r="Q37" s="1186"/>
      <c r="R37" s="151"/>
      <c r="S37" s="136"/>
      <c r="T37" s="152"/>
    </row>
    <row r="38" spans="2:21" ht="18" hidden="1" customHeight="1">
      <c r="B38" s="1211" t="s">
        <v>410</v>
      </c>
      <c r="C38" s="1199"/>
      <c r="D38" s="1199"/>
      <c r="E38" s="1199"/>
      <c r="F38" s="1200"/>
      <c r="G38" s="1199"/>
      <c r="H38" s="1207"/>
      <c r="I38" s="1207"/>
      <c r="J38" s="1207"/>
      <c r="K38" s="1207"/>
      <c r="L38" s="1208"/>
      <c r="M38" s="1496" t="s">
        <v>372</v>
      </c>
      <c r="N38" s="1491"/>
      <c r="O38" s="1497"/>
      <c r="P38" s="1201" t="s">
        <v>34</v>
      </c>
      <c r="Q38" s="1184"/>
      <c r="R38" s="151"/>
      <c r="S38" s="136"/>
      <c r="T38" s="152"/>
    </row>
    <row r="39" spans="2:21" ht="18" hidden="1" customHeight="1">
      <c r="B39" s="1203"/>
      <c r="C39" s="1204"/>
      <c r="D39" s="1204"/>
      <c r="E39" s="1204"/>
      <c r="F39" s="1205"/>
      <c r="G39" s="1204"/>
      <c r="H39" s="1209"/>
      <c r="I39" s="1209"/>
      <c r="J39" s="1209"/>
      <c r="K39" s="1209"/>
      <c r="L39" s="1210"/>
      <c r="M39" s="1182"/>
      <c r="N39" s="1183" t="s">
        <v>425</v>
      </c>
      <c r="O39" s="1184"/>
      <c r="P39" s="1206">
        <f>IF(N39="Ada",100,IF(N39="Tidak Ada",0))</f>
        <v>0</v>
      </c>
      <c r="Q39" s="1186"/>
      <c r="R39" s="151"/>
      <c r="S39" s="136"/>
      <c r="T39" s="152"/>
    </row>
    <row r="40" spans="2:21" ht="18" hidden="1" customHeight="1">
      <c r="B40" s="1498" t="s">
        <v>411</v>
      </c>
      <c r="C40" s="1499"/>
      <c r="D40" s="1499"/>
      <c r="E40" s="1499"/>
      <c r="F40" s="1499"/>
      <c r="G40" s="1499"/>
      <c r="H40" s="1499"/>
      <c r="I40" s="1499"/>
      <c r="J40" s="1499"/>
      <c r="K40" s="1499"/>
      <c r="L40" s="1500"/>
      <c r="M40" s="1496" t="s">
        <v>372</v>
      </c>
      <c r="N40" s="1491"/>
      <c r="O40" s="1497"/>
      <c r="P40" s="1201" t="s">
        <v>34</v>
      </c>
      <c r="Q40" s="1184"/>
      <c r="R40" s="151"/>
      <c r="S40" s="136"/>
      <c r="T40" s="152"/>
    </row>
    <row r="41" spans="2:21" ht="18" hidden="1" customHeight="1">
      <c r="B41" s="1203"/>
      <c r="C41" s="1204"/>
      <c r="D41" s="1204"/>
      <c r="E41" s="1204"/>
      <c r="F41" s="1205"/>
      <c r="G41" s="1204"/>
      <c r="H41" s="1209"/>
      <c r="I41" s="1209"/>
      <c r="J41" s="1209"/>
      <c r="K41" s="1209"/>
      <c r="L41" s="1210"/>
      <c r="M41" s="1182"/>
      <c r="N41" s="1183" t="s">
        <v>425</v>
      </c>
      <c r="O41" s="1184"/>
      <c r="P41" s="1206">
        <f>IF(N41="Ada",100,IF(N41="Tidak Ada",0))</f>
        <v>0</v>
      </c>
      <c r="Q41" s="1186"/>
      <c r="R41" s="151"/>
      <c r="S41" s="136"/>
      <c r="T41" s="152"/>
    </row>
    <row r="42" spans="2:21" ht="11.25" hidden="1" customHeight="1">
      <c r="B42" s="900"/>
      <c r="C42" s="937"/>
      <c r="D42" s="937"/>
      <c r="E42" s="937"/>
      <c r="F42" s="1187"/>
      <c r="G42" s="937"/>
      <c r="H42" s="1212"/>
      <c r="I42" s="1212"/>
      <c r="J42" s="1212"/>
      <c r="K42" s="1212"/>
      <c r="L42" s="1212"/>
      <c r="M42" s="1213"/>
      <c r="N42" s="1214"/>
      <c r="O42" s="1213"/>
      <c r="P42" s="1215"/>
      <c r="Q42" s="1180"/>
      <c r="R42" s="151"/>
      <c r="S42" s="136"/>
      <c r="T42" s="152"/>
    </row>
    <row r="43" spans="2:21" ht="33.75" hidden="1" customHeight="1">
      <c r="B43" s="1216" t="s">
        <v>36</v>
      </c>
      <c r="C43" s="1217"/>
      <c r="D43" s="1218"/>
      <c r="E43" s="1482" t="s">
        <v>382</v>
      </c>
      <c r="F43" s="1482"/>
      <c r="G43" s="1482"/>
      <c r="H43" s="1482"/>
      <c r="I43" s="1482"/>
      <c r="J43" s="1482"/>
      <c r="K43" s="1482"/>
      <c r="L43" s="1482"/>
      <c r="M43" s="1219" t="s">
        <v>34</v>
      </c>
      <c r="N43" s="1220" t="s">
        <v>383</v>
      </c>
      <c r="O43" s="1482" t="s">
        <v>384</v>
      </c>
      <c r="P43" s="1482"/>
      <c r="Q43" s="1482"/>
      <c r="R43" s="1481"/>
      <c r="S43" s="1481"/>
      <c r="T43" s="1481"/>
      <c r="U43" s="1481"/>
    </row>
    <row r="44" spans="2:21" s="138" customFormat="1" ht="18" hidden="1" customHeight="1">
      <c r="B44" s="1221" t="s">
        <v>4</v>
      </c>
      <c r="C44" s="1222"/>
      <c r="D44" s="1222"/>
      <c r="E44" s="1182" t="s">
        <v>32</v>
      </c>
      <c r="F44" s="1223"/>
      <c r="G44" s="1222"/>
      <c r="H44" s="1224"/>
      <c r="I44" s="1224"/>
      <c r="J44" s="1224"/>
      <c r="K44" s="1224"/>
      <c r="L44" s="1225"/>
      <c r="M44" s="1226">
        <f>P10</f>
        <v>100</v>
      </c>
      <c r="N44" s="1227">
        <v>0.3</v>
      </c>
      <c r="O44" s="1182"/>
      <c r="P44" s="1228">
        <f>M44*N44</f>
        <v>30</v>
      </c>
      <c r="Q44" s="1186"/>
      <c r="R44" s="1481"/>
      <c r="S44" s="1481"/>
      <c r="T44" s="1481"/>
      <c r="U44" s="1481"/>
    </row>
    <row r="45" spans="2:21" s="138" customFormat="1" ht="18" hidden="1" customHeight="1">
      <c r="B45" s="1221" t="s">
        <v>358</v>
      </c>
      <c r="C45" s="1222"/>
      <c r="D45" s="1222"/>
      <c r="E45" s="1182" t="s">
        <v>385</v>
      </c>
      <c r="F45" s="1223"/>
      <c r="G45" s="1222"/>
      <c r="H45" s="1224"/>
      <c r="I45" s="1224"/>
      <c r="J45" s="1224"/>
      <c r="K45" s="1224"/>
      <c r="L45" s="1225"/>
      <c r="M45" s="1226">
        <f>P25</f>
        <v>100</v>
      </c>
      <c r="N45" s="1227">
        <v>0.5</v>
      </c>
      <c r="O45" s="1182"/>
      <c r="P45" s="1228">
        <f>M45*N45</f>
        <v>50</v>
      </c>
      <c r="Q45" s="1186"/>
      <c r="R45" s="153"/>
      <c r="S45" s="137"/>
      <c r="T45" s="156"/>
    </row>
    <row r="46" spans="2:21" s="138" customFormat="1" ht="18" hidden="1" customHeight="1">
      <c r="B46" s="1221" t="s">
        <v>386</v>
      </c>
      <c r="C46" s="1222"/>
      <c r="D46" s="1222"/>
      <c r="E46" s="1182" t="s">
        <v>387</v>
      </c>
      <c r="F46" s="1223"/>
      <c r="G46" s="1222"/>
      <c r="H46" s="1224"/>
      <c r="I46" s="1224"/>
      <c r="J46" s="1224"/>
      <c r="K46" s="1224"/>
      <c r="L46" s="1225"/>
      <c r="M46" s="1226">
        <f>P31</f>
        <v>100</v>
      </c>
      <c r="N46" s="1227">
        <v>0.15</v>
      </c>
      <c r="O46" s="1182"/>
      <c r="P46" s="1228">
        <f>M46*N46</f>
        <v>15</v>
      </c>
      <c r="Q46" s="1186"/>
      <c r="R46" s="153"/>
      <c r="S46" s="137"/>
      <c r="T46" s="156"/>
    </row>
    <row r="47" spans="2:21" s="138" customFormat="1" ht="18" hidden="1" customHeight="1">
      <c r="B47" s="1221" t="s">
        <v>388</v>
      </c>
      <c r="C47" s="1182"/>
      <c r="D47" s="1222"/>
      <c r="E47" s="1182" t="s">
        <v>389</v>
      </c>
      <c r="F47" s="1223"/>
      <c r="G47" s="1222"/>
      <c r="H47" s="1224"/>
      <c r="I47" s="1224"/>
      <c r="J47" s="1224"/>
      <c r="K47" s="1224"/>
      <c r="L47" s="1225"/>
      <c r="M47" s="1226"/>
      <c r="N47" s="1229"/>
      <c r="O47" s="1182"/>
      <c r="P47" s="1228"/>
      <c r="Q47" s="1186"/>
      <c r="R47" s="153"/>
      <c r="S47" s="155">
        <v>0.05</v>
      </c>
      <c r="T47" s="156"/>
    </row>
    <row r="48" spans="2:21" s="138" customFormat="1" ht="18" hidden="1" customHeight="1">
      <c r="B48" s="1230" t="s">
        <v>390</v>
      </c>
      <c r="C48" s="1182"/>
      <c r="D48" s="1222"/>
      <c r="E48" s="1182" t="s">
        <v>412</v>
      </c>
      <c r="F48" s="1223"/>
      <c r="G48" s="1222"/>
      <c r="H48" s="1224"/>
      <c r="I48" s="1224"/>
      <c r="J48" s="1224"/>
      <c r="K48" s="1224"/>
      <c r="L48" s="1225"/>
      <c r="M48" s="1226">
        <f>P35</f>
        <v>0</v>
      </c>
      <c r="N48" s="1229">
        <v>1.2500000000000001E-2</v>
      </c>
      <c r="O48" s="1182"/>
      <c r="P48" s="1228">
        <f>M48*N48</f>
        <v>0</v>
      </c>
      <c r="Q48" s="1186"/>
      <c r="R48" s="153"/>
      <c r="S48" s="137"/>
      <c r="T48" s="156"/>
    </row>
    <row r="49" spans="2:20" s="138" customFormat="1" ht="18" hidden="1" customHeight="1">
      <c r="B49" s="1230" t="s">
        <v>391</v>
      </c>
      <c r="C49" s="1182"/>
      <c r="D49" s="1222"/>
      <c r="E49" s="1182" t="s">
        <v>413</v>
      </c>
      <c r="F49" s="1223"/>
      <c r="G49" s="1222"/>
      <c r="H49" s="1224"/>
      <c r="I49" s="1224"/>
      <c r="J49" s="1224"/>
      <c r="K49" s="1224"/>
      <c r="L49" s="1225"/>
      <c r="M49" s="1226">
        <f>P37</f>
        <v>100</v>
      </c>
      <c r="N49" s="1229">
        <v>1.2500000000000001E-2</v>
      </c>
      <c r="O49" s="1182"/>
      <c r="P49" s="1228">
        <f>M49*N49</f>
        <v>1.25</v>
      </c>
      <c r="Q49" s="1186"/>
      <c r="R49" s="153"/>
      <c r="S49" s="137"/>
      <c r="T49" s="156"/>
    </row>
    <row r="50" spans="2:20" s="138" customFormat="1" ht="18" hidden="1" customHeight="1">
      <c r="B50" s="1230" t="s">
        <v>406</v>
      </c>
      <c r="C50" s="1182"/>
      <c r="D50" s="1222"/>
      <c r="E50" s="1182" t="s">
        <v>414</v>
      </c>
      <c r="F50" s="1222"/>
      <c r="G50" s="1222"/>
      <c r="H50" s="1224"/>
      <c r="I50" s="1224"/>
      <c r="J50" s="1224"/>
      <c r="K50" s="1224"/>
      <c r="L50" s="1225"/>
      <c r="M50" s="1226">
        <f>P39</f>
        <v>0</v>
      </c>
      <c r="N50" s="1229">
        <v>1.2500000000000001E-2</v>
      </c>
      <c r="O50" s="1182"/>
      <c r="P50" s="1228">
        <f t="shared" ref="P50:P51" si="5">M50*N50</f>
        <v>0</v>
      </c>
      <c r="Q50" s="1186"/>
      <c r="R50" s="153"/>
      <c r="S50" s="137"/>
      <c r="T50" s="156"/>
    </row>
    <row r="51" spans="2:20" s="138" customFormat="1" ht="32.25" hidden="1" customHeight="1">
      <c r="B51" s="1230" t="s">
        <v>407</v>
      </c>
      <c r="C51" s="1182"/>
      <c r="D51" s="1222"/>
      <c r="E51" s="1513" t="s">
        <v>588</v>
      </c>
      <c r="F51" s="1514"/>
      <c r="G51" s="1514"/>
      <c r="H51" s="1514"/>
      <c r="I51" s="1514"/>
      <c r="J51" s="1514"/>
      <c r="K51" s="1514"/>
      <c r="L51" s="1515"/>
      <c r="M51" s="1226">
        <f>P41</f>
        <v>0</v>
      </c>
      <c r="N51" s="1229">
        <v>1.2500000000000001E-2</v>
      </c>
      <c r="O51" s="1182"/>
      <c r="P51" s="1228">
        <f t="shared" si="5"/>
        <v>0</v>
      </c>
      <c r="Q51" s="1186"/>
      <c r="R51" s="153"/>
      <c r="S51" s="137">
        <f>2.5/2</f>
        <v>1.25</v>
      </c>
      <c r="T51" s="156"/>
    </row>
    <row r="52" spans="2:20" s="140" customFormat="1" ht="18" hidden="1" customHeight="1">
      <c r="B52" s="1231"/>
      <c r="C52" s="1232"/>
      <c r="D52" s="1232"/>
      <c r="E52" s="1218" t="s">
        <v>392</v>
      </c>
      <c r="F52" s="1233"/>
      <c r="G52" s="1232"/>
      <c r="H52" s="1234"/>
      <c r="I52" s="1234"/>
      <c r="J52" s="1234"/>
      <c r="K52" s="1234"/>
      <c r="L52" s="1235"/>
      <c r="M52" s="1218"/>
      <c r="N52" s="1236">
        <f>SUM(N44:N51)</f>
        <v>0.99999999999999989</v>
      </c>
      <c r="O52" s="1218"/>
      <c r="P52" s="1237">
        <f>SUM(P44:P49)</f>
        <v>96.25</v>
      </c>
      <c r="Q52" s="1238"/>
      <c r="R52" s="157"/>
      <c r="S52" s="139">
        <f>P52*80%</f>
        <v>77</v>
      </c>
      <c r="T52" s="154"/>
    </row>
    <row r="53" spans="2:20" s="140" customFormat="1" ht="15.75" hidden="1" customHeight="1">
      <c r="B53" s="941"/>
      <c r="C53" s="941"/>
      <c r="D53" s="941"/>
      <c r="E53" s="941"/>
      <c r="F53" s="1239"/>
      <c r="G53" s="941"/>
      <c r="H53" s="1240"/>
      <c r="I53" s="1240"/>
      <c r="J53" s="1240"/>
      <c r="K53" s="1240"/>
      <c r="L53" s="1240"/>
      <c r="M53" s="941"/>
      <c r="N53" s="1241"/>
      <c r="O53" s="941"/>
      <c r="P53" s="1215"/>
      <c r="Q53" s="1242"/>
      <c r="R53" s="157"/>
      <c r="S53" s="139"/>
      <c r="T53" s="154"/>
    </row>
    <row r="54" spans="2:20" s="141" customFormat="1" ht="15.75" hidden="1" customHeight="1">
      <c r="B54" s="937" t="s">
        <v>69</v>
      </c>
      <c r="C54" s="937"/>
      <c r="D54" s="937"/>
      <c r="E54" s="937"/>
      <c r="F54" s="937"/>
      <c r="G54" s="937"/>
      <c r="H54" s="937"/>
      <c r="I54" s="937"/>
      <c r="J54" s="937"/>
      <c r="K54" s="937"/>
      <c r="L54" s="937"/>
      <c r="M54" s="937"/>
      <c r="N54" s="937"/>
      <c r="O54" s="937"/>
      <c r="P54" s="937"/>
      <c r="Q54" s="937"/>
    </row>
    <row r="55" spans="2:20" s="141" customFormat="1" ht="15.75" hidden="1" customHeight="1">
      <c r="B55" s="900" t="s">
        <v>370</v>
      </c>
      <c r="C55" s="900"/>
      <c r="D55" s="900"/>
      <c r="E55" s="937"/>
      <c r="F55" s="937"/>
      <c r="G55" s="937"/>
      <c r="H55" s="937"/>
      <c r="I55" s="937"/>
      <c r="J55" s="900" t="s">
        <v>393</v>
      </c>
      <c r="K55" s="937"/>
      <c r="L55" s="937"/>
      <c r="M55" s="937"/>
      <c r="N55" s="937"/>
      <c r="O55" s="937"/>
      <c r="P55" s="937"/>
      <c r="Q55" s="937"/>
    </row>
    <row r="56" spans="2:20" s="141" customFormat="1" ht="15.75" hidden="1" customHeight="1">
      <c r="B56" s="937" t="s">
        <v>11</v>
      </c>
      <c r="C56" s="937"/>
      <c r="D56" s="937"/>
      <c r="E56" s="1121" t="s">
        <v>394</v>
      </c>
      <c r="F56" s="937"/>
      <c r="G56" s="1121" t="s">
        <v>395</v>
      </c>
      <c r="H56" s="937"/>
      <c r="I56" s="937"/>
      <c r="J56" s="937" t="s">
        <v>417</v>
      </c>
      <c r="K56" s="1121"/>
      <c r="L56" s="937"/>
      <c r="M56" s="937"/>
      <c r="N56" s="1121" t="s">
        <v>395</v>
      </c>
      <c r="O56" s="937"/>
      <c r="P56" s="937"/>
      <c r="Q56" s="937"/>
    </row>
    <row r="57" spans="2:20" s="141" customFormat="1" ht="15.75" hidden="1" customHeight="1">
      <c r="B57" s="937" t="s">
        <v>31</v>
      </c>
      <c r="C57" s="937"/>
      <c r="D57" s="937"/>
      <c r="E57" s="1121" t="s">
        <v>396</v>
      </c>
      <c r="F57" s="937"/>
      <c r="G57" s="1121" t="s">
        <v>416</v>
      </c>
      <c r="H57" s="937"/>
      <c r="I57" s="937"/>
      <c r="J57" s="1121" t="s">
        <v>418</v>
      </c>
      <c r="K57" s="1121"/>
      <c r="L57" s="937"/>
      <c r="M57" s="937"/>
      <c r="N57" s="1121" t="s">
        <v>397</v>
      </c>
      <c r="O57" s="937"/>
      <c r="P57" s="937"/>
      <c r="Q57" s="937"/>
    </row>
    <row r="58" spans="2:20" s="141" customFormat="1" ht="15.75" hidden="1" customHeight="1">
      <c r="B58" s="937"/>
      <c r="C58" s="937"/>
      <c r="D58" s="937"/>
      <c r="E58" s="1121"/>
      <c r="F58" s="937"/>
      <c r="G58" s="1121"/>
      <c r="H58" s="937"/>
      <c r="I58" s="937"/>
      <c r="J58" s="937"/>
      <c r="K58" s="1121"/>
      <c r="L58" s="937"/>
      <c r="M58" s="937"/>
      <c r="N58" s="1121"/>
      <c r="O58" s="937"/>
      <c r="P58" s="937"/>
      <c r="Q58" s="937"/>
    </row>
    <row r="59" spans="2:20" s="141" customFormat="1" ht="15.75" hidden="1" customHeight="1">
      <c r="B59" s="900" t="s">
        <v>35</v>
      </c>
      <c r="C59" s="900"/>
      <c r="D59" s="900"/>
      <c r="E59" s="937"/>
      <c r="F59" s="937"/>
      <c r="G59" s="937"/>
      <c r="H59" s="937"/>
      <c r="I59" s="937"/>
      <c r="J59" s="900" t="s">
        <v>380</v>
      </c>
      <c r="K59" s="937"/>
      <c r="L59" s="937"/>
      <c r="M59" s="937"/>
      <c r="N59" s="937"/>
      <c r="O59" s="937"/>
      <c r="P59" s="937"/>
      <c r="Q59" s="937"/>
    </row>
    <row r="60" spans="2:20" s="141" customFormat="1" ht="15.75" hidden="1" customHeight="1">
      <c r="B60" s="900" t="s">
        <v>398</v>
      </c>
      <c r="C60" s="900"/>
      <c r="D60" s="900"/>
      <c r="E60" s="937"/>
      <c r="F60" s="937"/>
      <c r="G60" s="937"/>
      <c r="H60" s="937"/>
      <c r="I60" s="937"/>
      <c r="J60" s="937" t="s">
        <v>381</v>
      </c>
      <c r="K60" s="937"/>
      <c r="L60" s="937"/>
      <c r="M60" s="937"/>
      <c r="N60" s="1243" t="s">
        <v>395</v>
      </c>
      <c r="O60" s="937"/>
      <c r="P60" s="937"/>
      <c r="Q60" s="937"/>
    </row>
    <row r="61" spans="2:20" s="141" customFormat="1" ht="15.75" hidden="1" customHeight="1">
      <c r="B61" s="937" t="s">
        <v>11</v>
      </c>
      <c r="C61" s="937"/>
      <c r="D61" s="937"/>
      <c r="E61" s="1121" t="s">
        <v>394</v>
      </c>
      <c r="F61" s="937"/>
      <c r="G61" s="1121" t="s">
        <v>399</v>
      </c>
      <c r="H61" s="937"/>
      <c r="I61" s="937"/>
      <c r="J61" s="937" t="s">
        <v>400</v>
      </c>
      <c r="K61" s="937"/>
      <c r="L61" s="937"/>
      <c r="M61" s="937"/>
      <c r="N61" s="1243" t="s">
        <v>397</v>
      </c>
      <c r="O61" s="937"/>
      <c r="P61" s="937"/>
      <c r="Q61" s="937"/>
    </row>
    <row r="62" spans="2:20" s="142" customFormat="1" ht="15.75" hidden="1" customHeight="1">
      <c r="B62" s="1244" t="s">
        <v>13</v>
      </c>
      <c r="C62" s="1244"/>
      <c r="D62" s="1244"/>
      <c r="E62" s="1245" t="s">
        <v>415</v>
      </c>
      <c r="F62" s="1244"/>
      <c r="G62" s="1243" t="s">
        <v>401</v>
      </c>
      <c r="H62" s="1244"/>
      <c r="I62" s="1244"/>
      <c r="J62" s="1244"/>
      <c r="K62" s="1244"/>
      <c r="L62" s="1244"/>
      <c r="M62" s="1244"/>
      <c r="N62" s="1243"/>
      <c r="O62" s="1244"/>
      <c r="P62" s="1244"/>
      <c r="Q62" s="1244"/>
    </row>
    <row r="63" spans="2:20" s="141" customFormat="1" ht="15.75" hidden="1" customHeight="1">
      <c r="B63" s="900" t="s">
        <v>402</v>
      </c>
      <c r="C63" s="900"/>
      <c r="D63" s="900"/>
      <c r="E63" s="937"/>
      <c r="F63" s="937"/>
      <c r="G63" s="937"/>
      <c r="H63" s="937"/>
      <c r="I63" s="937"/>
      <c r="J63" s="937"/>
      <c r="K63" s="937"/>
      <c r="L63" s="937"/>
      <c r="M63" s="937"/>
      <c r="N63" s="937"/>
      <c r="O63" s="937"/>
      <c r="P63" s="937"/>
      <c r="Q63" s="937"/>
    </row>
    <row r="64" spans="2:20" s="141" customFormat="1" ht="15.75" hidden="1" customHeight="1">
      <c r="B64" s="937" t="s">
        <v>11</v>
      </c>
      <c r="C64" s="937"/>
      <c r="D64" s="937"/>
      <c r="E64" s="1121" t="s">
        <v>394</v>
      </c>
      <c r="F64" s="937"/>
      <c r="G64" s="1121" t="s">
        <v>399</v>
      </c>
      <c r="H64" s="937"/>
      <c r="I64" s="937"/>
      <c r="J64" s="937"/>
      <c r="K64" s="937"/>
      <c r="L64" s="937"/>
      <c r="M64" s="937"/>
      <c r="N64" s="937"/>
      <c r="O64" s="937"/>
      <c r="P64" s="937"/>
      <c r="Q64" s="937"/>
    </row>
    <row r="65" spans="2:17" s="141" customFormat="1" ht="15.75" hidden="1" customHeight="1">
      <c r="B65" s="937" t="s">
        <v>31</v>
      </c>
      <c r="C65" s="937"/>
      <c r="D65" s="937"/>
      <c r="E65" s="1121" t="s">
        <v>396</v>
      </c>
      <c r="F65" s="937"/>
      <c r="G65" s="1121" t="s">
        <v>401</v>
      </c>
      <c r="H65" s="937"/>
      <c r="I65" s="937"/>
      <c r="J65" s="937"/>
      <c r="K65" s="937"/>
      <c r="L65" s="937"/>
      <c r="M65" s="937"/>
      <c r="N65" s="937"/>
      <c r="O65" s="937"/>
      <c r="P65" s="937"/>
      <c r="Q65" s="937"/>
    </row>
    <row r="66" spans="2:17" s="141" customFormat="1" ht="15.75" hidden="1" customHeight="1">
      <c r="B66" s="900" t="s">
        <v>403</v>
      </c>
      <c r="C66" s="900"/>
      <c r="D66" s="900"/>
      <c r="E66" s="937"/>
      <c r="F66" s="937"/>
      <c r="G66" s="937"/>
      <c r="H66" s="937"/>
      <c r="I66" s="937"/>
      <c r="J66" s="937"/>
      <c r="K66" s="937"/>
      <c r="L66" s="937"/>
      <c r="M66" s="937"/>
      <c r="N66" s="937"/>
      <c r="O66" s="937"/>
      <c r="P66" s="937"/>
      <c r="Q66" s="937"/>
    </row>
    <row r="67" spans="2:17" s="141" customFormat="1" ht="15.75" hidden="1" customHeight="1">
      <c r="B67" s="937" t="s">
        <v>4</v>
      </c>
      <c r="C67" s="937"/>
      <c r="D67" s="937"/>
      <c r="E67" s="1121" t="s">
        <v>404</v>
      </c>
      <c r="F67" s="937"/>
      <c r="G67" s="1121" t="s">
        <v>399</v>
      </c>
      <c r="H67" s="937"/>
      <c r="I67" s="937"/>
      <c r="J67" s="937"/>
      <c r="K67" s="937"/>
      <c r="L67" s="937"/>
      <c r="M67" s="937"/>
      <c r="N67" s="937"/>
      <c r="O67" s="937"/>
      <c r="P67" s="937"/>
      <c r="Q67" s="937"/>
    </row>
    <row r="68" spans="2:17" s="141" customFormat="1" ht="15.75" hidden="1" customHeight="1">
      <c r="B68" s="937" t="s">
        <v>22</v>
      </c>
      <c r="C68" s="937"/>
      <c r="D68" s="937"/>
      <c r="E68" s="1121" t="s">
        <v>405</v>
      </c>
      <c r="F68" s="937"/>
      <c r="G68" s="1121" t="s">
        <v>397</v>
      </c>
      <c r="H68" s="937"/>
      <c r="I68" s="937"/>
      <c r="J68" s="937"/>
      <c r="K68" s="937"/>
      <c r="L68" s="937"/>
      <c r="M68" s="937"/>
      <c r="N68" s="937"/>
      <c r="O68" s="937"/>
      <c r="P68" s="937"/>
      <c r="Q68" s="937"/>
    </row>
    <row r="69" spans="2:17" ht="16.5" hidden="1">
      <c r="B69" s="937"/>
      <c r="C69" s="937"/>
      <c r="D69" s="937"/>
      <c r="E69" s="937"/>
      <c r="F69" s="937"/>
      <c r="G69" s="937"/>
      <c r="H69" s="937"/>
      <c r="I69" s="937"/>
      <c r="J69" s="937"/>
      <c r="K69" s="937"/>
      <c r="L69" s="937"/>
      <c r="M69" s="937"/>
      <c r="N69" s="937"/>
      <c r="O69" s="937"/>
      <c r="P69" s="937"/>
      <c r="Q69" s="937"/>
    </row>
    <row r="70" spans="2:17" ht="16.5" hidden="1">
      <c r="B70" s="937"/>
      <c r="C70" s="937"/>
      <c r="D70" s="937"/>
      <c r="E70" s="937"/>
      <c r="F70" s="937"/>
      <c r="G70" s="937"/>
      <c r="H70" s="937"/>
      <c r="I70" s="937"/>
      <c r="J70" s="937"/>
      <c r="K70" s="937"/>
      <c r="L70" s="937"/>
      <c r="M70" s="937"/>
      <c r="N70" s="937"/>
      <c r="O70" s="937"/>
      <c r="P70" s="937"/>
      <c r="Q70" s="937"/>
    </row>
    <row r="71" spans="2:17" ht="16.5" hidden="1">
      <c r="B71" s="937"/>
      <c r="C71" s="937"/>
      <c r="D71" s="937"/>
      <c r="E71" s="937"/>
      <c r="F71" s="937"/>
      <c r="G71" s="937"/>
      <c r="H71" s="937"/>
      <c r="I71" s="937"/>
      <c r="J71" s="937"/>
      <c r="K71" s="937"/>
      <c r="L71" s="937"/>
      <c r="M71" s="937"/>
      <c r="N71" s="937"/>
      <c r="O71" s="937"/>
      <c r="P71" s="937"/>
      <c r="Q71" s="937"/>
    </row>
    <row r="72" spans="2:17" ht="16.5" hidden="1">
      <c r="B72" s="937"/>
      <c r="C72" s="937"/>
      <c r="D72" s="937"/>
      <c r="E72" s="937"/>
      <c r="F72" s="937"/>
      <c r="G72" s="937"/>
      <c r="H72" s="937"/>
      <c r="I72" s="937"/>
      <c r="J72" s="937"/>
      <c r="K72" s="937"/>
      <c r="L72" s="937"/>
      <c r="M72" s="937"/>
      <c r="N72" s="937"/>
      <c r="O72" s="937"/>
      <c r="P72" s="937"/>
      <c r="Q72" s="937"/>
    </row>
    <row r="73" spans="2:17" ht="16.5" hidden="1">
      <c r="B73" s="937"/>
      <c r="C73" s="937"/>
      <c r="D73" s="937"/>
      <c r="E73" s="937"/>
      <c r="F73" s="937"/>
      <c r="G73" s="937"/>
      <c r="H73" s="937"/>
      <c r="I73" s="937"/>
      <c r="J73" s="937"/>
      <c r="K73" s="937"/>
      <c r="L73" s="937"/>
      <c r="M73" s="937"/>
      <c r="N73" s="937"/>
      <c r="O73" s="937"/>
      <c r="P73" s="937"/>
      <c r="Q73" s="937"/>
    </row>
    <row r="74" spans="2:17" ht="16.5" hidden="1">
      <c r="B74" s="937"/>
      <c r="C74" s="937"/>
      <c r="D74" s="937"/>
      <c r="E74" s="937"/>
      <c r="F74" s="937"/>
      <c r="G74" s="937"/>
      <c r="H74" s="937"/>
      <c r="I74" s="937"/>
      <c r="J74" s="937"/>
      <c r="K74" s="937"/>
      <c r="L74" s="937"/>
      <c r="M74" s="937"/>
      <c r="N74" s="937"/>
      <c r="O74" s="937"/>
      <c r="P74" s="937"/>
      <c r="Q74" s="937"/>
    </row>
    <row r="75" spans="2:17" ht="16.5" hidden="1">
      <c r="B75" s="937"/>
      <c r="C75" s="937"/>
      <c r="D75" s="937"/>
      <c r="E75" s="937"/>
      <c r="F75" s="937"/>
      <c r="G75" s="937"/>
      <c r="H75" s="937"/>
      <c r="I75" s="937"/>
      <c r="J75" s="937"/>
      <c r="K75" s="937"/>
      <c r="L75" s="937"/>
      <c r="M75" s="937"/>
      <c r="N75" s="937"/>
      <c r="O75" s="937"/>
      <c r="P75" s="937"/>
      <c r="Q75" s="937"/>
    </row>
    <row r="76" spans="2:17" ht="16.5" hidden="1">
      <c r="B76" s="937"/>
      <c r="C76" s="937"/>
      <c r="D76" s="937"/>
      <c r="E76" s="937"/>
      <c r="F76" s="937"/>
      <c r="G76" s="937"/>
      <c r="H76" s="937"/>
      <c r="I76" s="937"/>
      <c r="J76" s="937"/>
      <c r="K76" s="937"/>
      <c r="L76" s="937"/>
      <c r="M76" s="937"/>
      <c r="N76" s="937"/>
      <c r="O76" s="937"/>
      <c r="P76" s="937"/>
      <c r="Q76" s="937"/>
    </row>
    <row r="77" spans="2:17" ht="16.5" customHeight="1">
      <c r="B77" s="937"/>
      <c r="C77" s="937"/>
      <c r="D77" s="937"/>
      <c r="E77" s="937"/>
      <c r="F77" s="937"/>
      <c r="G77" s="937"/>
      <c r="H77" s="937"/>
      <c r="I77" s="937"/>
      <c r="J77" s="937"/>
      <c r="K77" s="937"/>
      <c r="L77" s="1503" t="str">
        <f>UNDANGAN!E35</f>
        <v>Pejabat Pengadaan Barang/Jasa Pemerintah
Pada Satuan Kerja Pelaksanaan Prasarana Strategis</v>
      </c>
      <c r="M77" s="1503"/>
      <c r="N77" s="1503"/>
      <c r="O77" s="1503"/>
      <c r="P77" s="1503"/>
      <c r="Q77" s="937"/>
    </row>
    <row r="78" spans="2:17" ht="16.5">
      <c r="B78" s="937"/>
      <c r="C78" s="937"/>
      <c r="D78" s="937"/>
      <c r="E78" s="937"/>
      <c r="F78" s="937"/>
      <c r="G78" s="937"/>
      <c r="H78" s="937"/>
      <c r="I78" s="937"/>
      <c r="J78" s="937"/>
      <c r="K78" s="937"/>
      <c r="L78" s="1503"/>
      <c r="M78" s="1503"/>
      <c r="N78" s="1503"/>
      <c r="O78" s="1503"/>
      <c r="P78" s="1503"/>
      <c r="Q78" s="937"/>
    </row>
    <row r="79" spans="2:17" ht="27" customHeight="1">
      <c r="B79" s="937"/>
      <c r="C79" s="937"/>
      <c r="D79" s="937"/>
      <c r="E79" s="937"/>
      <c r="F79" s="937"/>
      <c r="G79" s="937"/>
      <c r="H79" s="937"/>
      <c r="I79" s="937"/>
      <c r="J79" s="937"/>
      <c r="K79" s="937"/>
      <c r="L79" s="1503"/>
      <c r="M79" s="1503"/>
      <c r="N79" s="1503"/>
      <c r="O79" s="1503"/>
      <c r="P79" s="1503"/>
      <c r="Q79" s="937"/>
    </row>
    <row r="80" spans="2:17" ht="16.5">
      <c r="B80" s="937"/>
      <c r="C80" s="937"/>
      <c r="D80" s="937"/>
      <c r="E80" s="937"/>
      <c r="F80" s="937"/>
      <c r="G80" s="937"/>
      <c r="H80" s="937"/>
      <c r="I80" s="937"/>
      <c r="J80" s="937"/>
      <c r="K80" s="937"/>
      <c r="L80" s="937"/>
      <c r="M80" s="937"/>
      <c r="N80" s="937"/>
      <c r="O80" s="937"/>
      <c r="P80" s="937"/>
      <c r="Q80" s="937"/>
    </row>
    <row r="81" spans="2:17" ht="16.5">
      <c r="B81" s="937"/>
      <c r="C81" s="937"/>
      <c r="D81" s="937"/>
      <c r="E81" s="937"/>
      <c r="F81" s="937"/>
      <c r="G81" s="937"/>
      <c r="H81" s="937"/>
      <c r="I81" s="937"/>
      <c r="J81" s="937"/>
      <c r="K81" s="937"/>
      <c r="L81" s="937"/>
      <c r="M81" s="937"/>
      <c r="N81" s="937"/>
      <c r="O81" s="937"/>
      <c r="P81" s="937"/>
      <c r="Q81" s="937"/>
    </row>
    <row r="82" spans="2:17" ht="16.5">
      <c r="B82" s="937"/>
      <c r="C82" s="937"/>
      <c r="D82" s="937"/>
      <c r="E82" s="937"/>
      <c r="F82" s="937"/>
      <c r="G82" s="937"/>
      <c r="H82" s="937"/>
      <c r="I82" s="937"/>
      <c r="J82" s="937"/>
      <c r="K82" s="937"/>
      <c r="L82" s="937"/>
      <c r="M82" s="937"/>
      <c r="N82" s="937"/>
      <c r="O82" s="937"/>
      <c r="P82" s="937"/>
      <c r="Q82" s="937"/>
    </row>
    <row r="83" spans="2:17" ht="16.5">
      <c r="B83" s="937"/>
      <c r="C83" s="937"/>
      <c r="D83" s="937"/>
      <c r="E83" s="937"/>
      <c r="F83" s="937"/>
      <c r="G83" s="937"/>
      <c r="H83" s="937"/>
      <c r="I83" s="937"/>
      <c r="J83" s="937"/>
      <c r="K83" s="937"/>
      <c r="L83" s="937"/>
      <c r="M83" s="937"/>
      <c r="N83" s="937"/>
      <c r="O83" s="937"/>
      <c r="P83" s="937"/>
      <c r="Q83" s="937"/>
    </row>
    <row r="84" spans="2:17" ht="16.5">
      <c r="B84" s="937"/>
      <c r="C84" s="937"/>
      <c r="D84" s="937"/>
      <c r="E84" s="937"/>
      <c r="F84" s="937"/>
      <c r="G84" s="937"/>
      <c r="H84" s="937"/>
      <c r="I84" s="937"/>
      <c r="J84" s="937"/>
      <c r="K84" s="937"/>
      <c r="L84" s="1502" t="str">
        <f>UNDANGAN!E38</f>
        <v>KASDIONO, ST</v>
      </c>
      <c r="M84" s="1502"/>
      <c r="N84" s="1502"/>
      <c r="O84" s="1502"/>
      <c r="P84" s="1502"/>
      <c r="Q84" s="937"/>
    </row>
    <row r="85" spans="2:17" ht="16.5">
      <c r="B85" s="937"/>
      <c r="C85" s="937"/>
      <c r="D85" s="937"/>
      <c r="E85" s="937"/>
      <c r="F85" s="937"/>
      <c r="G85" s="937"/>
      <c r="H85" s="937"/>
      <c r="I85" s="937"/>
      <c r="J85" s="937"/>
      <c r="K85" s="937"/>
      <c r="L85" s="937"/>
      <c r="M85" s="937" t="str">
        <f>UNDANGAN!E39</f>
        <v>NIP. 19720101 200701 1 008</v>
      </c>
      <c r="N85" s="937"/>
      <c r="O85" s="937"/>
      <c r="P85" s="937"/>
      <c r="Q85" s="937"/>
    </row>
  </sheetData>
  <mergeCells count="45">
    <mergeCell ref="L84:P84"/>
    <mergeCell ref="L77:P79"/>
    <mergeCell ref="B23:E24"/>
    <mergeCell ref="F23:G24"/>
    <mergeCell ref="B31:G31"/>
    <mergeCell ref="H31:L31"/>
    <mergeCell ref="H34:L35"/>
    <mergeCell ref="B30:G30"/>
    <mergeCell ref="H30:L30"/>
    <mergeCell ref="M30:O30"/>
    <mergeCell ref="E51:L51"/>
    <mergeCell ref="N14:O15"/>
    <mergeCell ref="P14:Q15"/>
    <mergeCell ref="F15:G15"/>
    <mergeCell ref="C16:D16"/>
    <mergeCell ref="E16:G16"/>
    <mergeCell ref="H16:I16"/>
    <mergeCell ref="J16:K16"/>
    <mergeCell ref="L16:M16"/>
    <mergeCell ref="N16:O16"/>
    <mergeCell ref="P16:Q16"/>
    <mergeCell ref="L14:M15"/>
    <mergeCell ref="T25:T26"/>
    <mergeCell ref="M38:O38"/>
    <mergeCell ref="M40:O40"/>
    <mergeCell ref="B40:L40"/>
    <mergeCell ref="P30:Q30"/>
    <mergeCell ref="M34:O34"/>
    <mergeCell ref="M36:O36"/>
    <mergeCell ref="R43:U44"/>
    <mergeCell ref="E43:L43"/>
    <mergeCell ref="O43:Q43"/>
    <mergeCell ref="P4:Q4"/>
    <mergeCell ref="P5:Q5"/>
    <mergeCell ref="B9:G9"/>
    <mergeCell ref="H9:L9"/>
    <mergeCell ref="M9:O9"/>
    <mergeCell ref="P9:Q9"/>
    <mergeCell ref="B10:G10"/>
    <mergeCell ref="H10:L10"/>
    <mergeCell ref="B14:B15"/>
    <mergeCell ref="C14:D15"/>
    <mergeCell ref="E14:G14"/>
    <mergeCell ref="H14:I15"/>
    <mergeCell ref="J14:K15"/>
  </mergeCells>
  <phoneticPr fontId="241" type="noConversion"/>
  <printOptions horizontalCentered="1"/>
  <pageMargins left="0.5" right="0.25" top="0.5" bottom="0.5" header="0.25" footer="0.25"/>
  <pageSetup paperSize="9" scale="63"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AP50"/>
  <sheetViews>
    <sheetView view="pageBreakPreview" topLeftCell="A10" zoomScale="85" zoomScaleNormal="85" zoomScaleSheetLayoutView="85" workbookViewId="0">
      <selection activeCell="AB30" sqref="AB30"/>
    </sheetView>
  </sheetViews>
  <sheetFormatPr defaultColWidth="8.85546875" defaultRowHeight="15"/>
  <cols>
    <col min="1" max="1" width="0.85546875" customWidth="1"/>
    <col min="2" max="2" width="5.85546875" customWidth="1"/>
    <col min="3" max="3" width="24.28515625" customWidth="1"/>
    <col min="4" max="13" width="8.7109375" hidden="1" customWidth="1"/>
    <col min="14" max="14" width="9.7109375" hidden="1" customWidth="1"/>
    <col min="15" max="15" width="7.85546875" customWidth="1"/>
    <col min="16" max="18" width="8.7109375" customWidth="1"/>
    <col min="19" max="19" width="11.42578125" customWidth="1"/>
    <col min="20" max="20" width="9.42578125" customWidth="1"/>
    <col min="21" max="21" width="8" customWidth="1"/>
    <col min="23" max="23" width="9.140625"/>
    <col min="24" max="24" width="16.85546875" customWidth="1"/>
    <col min="25" max="25" width="8.42578125" customWidth="1"/>
    <col min="26" max="26" width="10.7109375" customWidth="1"/>
    <col min="27" max="27" width="13" customWidth="1"/>
    <col min="28" max="28" width="7.85546875" customWidth="1"/>
    <col min="29" max="29" width="25.7109375" customWidth="1"/>
    <col min="30" max="30" width="0.85546875" customWidth="1"/>
  </cols>
  <sheetData>
    <row r="1" spans="2:30" ht="17.25">
      <c r="B1" s="294"/>
      <c r="C1" s="294"/>
      <c r="D1" s="294"/>
      <c r="E1" s="294"/>
      <c r="F1" s="294"/>
      <c r="G1" s="294"/>
      <c r="H1" s="294"/>
      <c r="I1" s="294"/>
      <c r="J1" s="294"/>
      <c r="K1" s="294"/>
      <c r="L1" s="294"/>
      <c r="M1" s="294"/>
      <c r="N1" s="294"/>
      <c r="O1" s="294"/>
      <c r="P1" s="294"/>
      <c r="Q1" s="294"/>
      <c r="R1" s="294"/>
      <c r="S1" s="294"/>
      <c r="T1" s="294"/>
      <c r="U1" s="294"/>
      <c r="V1" s="294"/>
      <c r="W1" s="294"/>
      <c r="X1" s="294"/>
      <c r="Y1" s="294"/>
      <c r="Z1" s="294"/>
      <c r="AA1" s="294"/>
      <c r="AB1" s="294"/>
      <c r="AC1" s="294"/>
    </row>
    <row r="2" spans="2:30" ht="15.75" customHeight="1">
      <c r="B2" s="329"/>
      <c r="C2" s="294"/>
      <c r="D2" s="329"/>
      <c r="E2" s="329"/>
      <c r="F2" s="329"/>
      <c r="G2" s="329"/>
      <c r="H2" s="329"/>
      <c r="I2" s="329"/>
      <c r="J2" s="329"/>
      <c r="K2" s="329"/>
      <c r="L2" s="329"/>
      <c r="M2" s="329"/>
      <c r="N2" s="329"/>
      <c r="O2" s="294"/>
      <c r="P2" s="294"/>
      <c r="Q2" s="294"/>
      <c r="R2" s="294"/>
      <c r="S2" s="294"/>
      <c r="T2" s="294"/>
      <c r="U2" s="294"/>
      <c r="V2" s="707" t="str">
        <f>'3. EVA - ADM'!K2</f>
        <v>Lampiran  :</v>
      </c>
      <c r="W2" s="294" t="str">
        <f>'3. EVA - ADM'!L2</f>
        <v>BA HASIL EVALUASI ADM, TEKNIS &amp; BIAYA</v>
      </c>
      <c r="X2" s="294"/>
      <c r="Y2" s="294"/>
      <c r="Z2" s="294"/>
      <c r="AA2" s="294"/>
      <c r="AB2" s="294"/>
      <c r="AC2" s="294"/>
      <c r="AD2" s="133"/>
    </row>
    <row r="3" spans="2:30" ht="15.75" customHeight="1">
      <c r="B3" s="294"/>
      <c r="C3" s="294"/>
      <c r="D3" s="294"/>
      <c r="E3" s="294"/>
      <c r="F3" s="294"/>
      <c r="G3" s="294"/>
      <c r="H3" s="294"/>
      <c r="I3" s="330"/>
      <c r="J3" s="331"/>
      <c r="K3" s="331"/>
      <c r="L3" s="331"/>
      <c r="M3" s="331"/>
      <c r="N3" s="331"/>
      <c r="O3" s="294"/>
      <c r="P3" s="294"/>
      <c r="Q3" s="294"/>
      <c r="R3" s="294"/>
      <c r="S3" s="294"/>
      <c r="T3" s="294"/>
      <c r="U3" s="294"/>
      <c r="V3" s="707" t="str">
        <f>'3. EVA - ADM'!K3</f>
        <v>Nomor  :</v>
      </c>
      <c r="W3" s="294" t="str">
        <f>'3. EVA - ADM'!L3</f>
        <v>04.01/BA-EVA-TWR/PBJ/KI-PRC/TL/PPK/PPS-RIAU/IV/2025</v>
      </c>
      <c r="X3" s="294"/>
      <c r="Y3" s="294"/>
      <c r="Z3" s="294"/>
      <c r="AA3" s="294"/>
      <c r="AB3" s="294"/>
      <c r="AC3" s="294"/>
      <c r="AD3" s="133"/>
    </row>
    <row r="4" spans="2:30" ht="15.75" customHeight="1">
      <c r="B4" s="332"/>
      <c r="C4" s="294"/>
      <c r="D4" s="294"/>
      <c r="E4" s="294"/>
      <c r="F4" s="294"/>
      <c r="G4" s="294"/>
      <c r="H4" s="294"/>
      <c r="I4" s="330"/>
      <c r="J4" s="331"/>
      <c r="K4" s="331"/>
      <c r="L4" s="331"/>
      <c r="M4" s="331"/>
      <c r="N4" s="331"/>
      <c r="O4" s="294"/>
      <c r="P4" s="294"/>
      <c r="Q4" s="294"/>
      <c r="R4" s="294"/>
      <c r="S4" s="294"/>
      <c r="T4" s="294"/>
      <c r="U4" s="294"/>
      <c r="V4" s="707" t="str">
        <f>'3. EVA - ADM'!K4</f>
        <v>Tanggal  :</v>
      </c>
      <c r="W4" s="294" t="str">
        <f>'3. EVA - ADM'!L4</f>
        <v>10 April 2025</v>
      </c>
      <c r="X4" s="294"/>
      <c r="Y4" s="294"/>
      <c r="Z4" s="294"/>
      <c r="AA4" s="294"/>
      <c r="AB4" s="294"/>
      <c r="AC4" s="294"/>
      <c r="AD4" s="133"/>
    </row>
    <row r="5" spans="2:30" ht="15.75" customHeight="1">
      <c r="B5" s="332"/>
      <c r="C5" s="294"/>
      <c r="D5" s="294"/>
      <c r="E5" s="294"/>
      <c r="F5" s="294"/>
      <c r="G5" s="294"/>
      <c r="H5" s="294"/>
      <c r="I5" s="330"/>
      <c r="J5" s="331"/>
      <c r="K5" s="331"/>
      <c r="L5" s="331"/>
      <c r="M5" s="331"/>
      <c r="N5" s="331"/>
      <c r="O5" s="294"/>
      <c r="P5" s="294"/>
      <c r="Q5" s="294"/>
      <c r="R5" s="294"/>
      <c r="S5" s="294"/>
      <c r="T5" s="294"/>
      <c r="U5" s="294"/>
      <c r="V5" s="294"/>
      <c r="W5" s="294"/>
      <c r="X5" s="294"/>
      <c r="Y5" s="294"/>
      <c r="Z5" s="294"/>
      <c r="AA5" s="294"/>
      <c r="AB5" s="294"/>
      <c r="AC5" s="294"/>
      <c r="AD5" s="133"/>
    </row>
    <row r="6" spans="2:30" ht="15.75" customHeight="1">
      <c r="B6" s="332"/>
      <c r="C6" s="294"/>
      <c r="D6" s="294"/>
      <c r="E6" s="294"/>
      <c r="F6" s="294"/>
      <c r="G6" s="294"/>
      <c r="H6" s="294"/>
      <c r="I6" s="333"/>
      <c r="J6" s="334"/>
      <c r="K6" s="334"/>
      <c r="L6" s="334"/>
      <c r="M6" s="334"/>
      <c r="N6" s="334"/>
      <c r="O6" s="294"/>
      <c r="P6" s="294"/>
      <c r="Q6" s="294"/>
      <c r="R6" s="294"/>
      <c r="S6" s="294"/>
      <c r="T6" s="294"/>
      <c r="U6" s="294"/>
      <c r="V6" s="294"/>
      <c r="W6" s="294"/>
      <c r="X6" s="294"/>
      <c r="Y6" s="294"/>
      <c r="Z6" s="294"/>
      <c r="AA6" s="294"/>
      <c r="AB6" s="294"/>
      <c r="AC6" s="294"/>
      <c r="AD6" s="133"/>
    </row>
    <row r="7" spans="2:30" ht="15.75" customHeight="1">
      <c r="B7" s="332"/>
      <c r="C7" s="332" t="s">
        <v>77</v>
      </c>
      <c r="D7" s="294"/>
      <c r="E7" s="294"/>
      <c r="F7" s="294"/>
      <c r="G7" s="294"/>
      <c r="H7" s="294"/>
      <c r="I7" s="330"/>
      <c r="J7" s="331"/>
      <c r="K7" s="331"/>
      <c r="L7" s="331"/>
      <c r="M7" s="331"/>
      <c r="N7" s="331"/>
      <c r="O7" s="294"/>
      <c r="P7" s="294"/>
      <c r="Q7" s="294"/>
      <c r="R7" s="294"/>
      <c r="S7" s="294"/>
      <c r="T7" s="294"/>
      <c r="U7" s="294"/>
      <c r="V7" s="294"/>
      <c r="W7" s="294"/>
      <c r="X7" s="294"/>
      <c r="Y7" s="294"/>
      <c r="Z7" s="294"/>
      <c r="AA7" s="294"/>
      <c r="AB7" s="294"/>
      <c r="AC7" s="294"/>
      <c r="AD7" s="133"/>
    </row>
    <row r="8" spans="2:30" ht="15.75" customHeight="1">
      <c r="B8" s="332"/>
      <c r="C8" s="294"/>
      <c r="D8" s="294"/>
      <c r="E8" s="294"/>
      <c r="F8" s="294"/>
      <c r="G8" s="294"/>
      <c r="H8" s="294"/>
      <c r="I8" s="330"/>
      <c r="J8" s="331"/>
      <c r="K8" s="331"/>
      <c r="L8" s="331"/>
      <c r="M8" s="331"/>
      <c r="N8" s="331"/>
      <c r="O8" s="294"/>
      <c r="P8" s="294"/>
      <c r="Q8" s="294"/>
      <c r="R8" s="294"/>
      <c r="S8" s="294"/>
      <c r="T8" s="294"/>
      <c r="U8" s="294"/>
      <c r="V8" s="294"/>
      <c r="W8" s="294"/>
      <c r="X8" s="294"/>
      <c r="Y8" s="294"/>
      <c r="Z8" s="294"/>
      <c r="AA8" s="294"/>
      <c r="AB8" s="294"/>
      <c r="AC8" s="294"/>
      <c r="AD8" s="133"/>
    </row>
    <row r="9" spans="2:30" ht="15.75" customHeight="1">
      <c r="B9" s="294"/>
      <c r="C9" s="329" t="str">
        <f>'3. EVA - ADM'!B7</f>
        <v>Satuan Kerja</v>
      </c>
      <c r="D9" s="329"/>
      <c r="I9" s="294"/>
      <c r="J9" s="294"/>
      <c r="K9" s="294"/>
      <c r="L9" s="294"/>
      <c r="M9" s="294"/>
      <c r="N9" s="294"/>
      <c r="O9" s="335" t="str">
        <f>'9. Kualifikasi'!D4</f>
        <v>:</v>
      </c>
      <c r="P9" s="329" t="str">
        <f>'3. EVA - ADM'!E7</f>
        <v>Satuan Kerja Pelaksanaan Prasarana Strategis Riau</v>
      </c>
      <c r="Q9" s="336"/>
      <c r="R9" s="336"/>
      <c r="S9" s="294"/>
      <c r="T9" s="294"/>
      <c r="U9" s="294"/>
      <c r="V9" s="294"/>
      <c r="W9" s="294"/>
      <c r="X9" s="294"/>
      <c r="Y9" s="294"/>
      <c r="Z9" s="294"/>
      <c r="AA9" s="294"/>
      <c r="AB9" s="294"/>
      <c r="AC9" s="294"/>
      <c r="AD9" s="133"/>
    </row>
    <row r="10" spans="2:30" ht="15.75" customHeight="1">
      <c r="B10" s="294"/>
      <c r="C10" s="329" t="str">
        <f>'3. EVA - ADM'!B8</f>
        <v>Pekerjaan</v>
      </c>
      <c r="D10" s="329"/>
      <c r="I10" s="294"/>
      <c r="J10" s="294"/>
      <c r="K10" s="294"/>
      <c r="L10" s="294"/>
      <c r="M10" s="294"/>
      <c r="N10" s="294"/>
      <c r="O10" s="335" t="str">
        <f>'9. Kualifikasi'!D5</f>
        <v>:</v>
      </c>
      <c r="P10" s="329" t="str">
        <f>'3. EVA - ADM'!E8</f>
        <v>Konsultan Individual Team Leader</v>
      </c>
      <c r="Q10" s="329"/>
      <c r="R10" s="329"/>
      <c r="S10" s="294"/>
      <c r="T10" s="294"/>
      <c r="U10" s="294"/>
      <c r="V10" s="294"/>
      <c r="W10" s="294"/>
      <c r="X10" s="294"/>
      <c r="Y10" s="294"/>
      <c r="Z10" s="294"/>
      <c r="AA10" s="294"/>
      <c r="AB10" s="294"/>
      <c r="AC10" s="294"/>
      <c r="AD10" s="133"/>
    </row>
    <row r="11" spans="2:30" ht="15.75" customHeight="1">
      <c r="B11" s="294"/>
      <c r="C11" s="329" t="str">
        <f>'3. EVA - ADM'!B9</f>
        <v>Lokasi</v>
      </c>
      <c r="D11" s="329"/>
      <c r="I11" s="294"/>
      <c r="J11" s="294"/>
      <c r="K11" s="294"/>
      <c r="L11" s="294"/>
      <c r="M11" s="294"/>
      <c r="N11" s="294"/>
      <c r="O11" s="335" t="str">
        <f>'9. Kualifikasi'!D6</f>
        <v>:</v>
      </c>
      <c r="P11" s="329" t="str">
        <f>'3. EVA - ADM'!E9</f>
        <v>Provinsi Riau</v>
      </c>
      <c r="Q11" s="329"/>
      <c r="R11" s="329"/>
      <c r="S11" s="294"/>
      <c r="T11" s="294"/>
      <c r="U11" s="294"/>
      <c r="V11" s="294"/>
      <c r="W11" s="294"/>
      <c r="X11" s="294"/>
      <c r="Y11" s="294"/>
      <c r="Z11" s="294"/>
      <c r="AA11" s="294"/>
      <c r="AB11" s="294"/>
      <c r="AC11" s="294"/>
      <c r="AD11" s="133"/>
    </row>
    <row r="12" spans="2:30" ht="15.75" hidden="1" customHeight="1">
      <c r="B12" s="337"/>
      <c r="C12" s="329" t="e">
        <f>'3. EVA - ADM'!#REF!</f>
        <v>#REF!</v>
      </c>
      <c r="D12" s="329"/>
      <c r="I12" s="338"/>
      <c r="J12" s="338"/>
      <c r="K12" s="338"/>
      <c r="L12" s="338"/>
      <c r="M12" s="338"/>
      <c r="N12" s="338"/>
      <c r="O12" s="335" t="str">
        <f>'9. Kualifikasi'!D7</f>
        <v>:</v>
      </c>
      <c r="P12" s="329" t="e">
        <f>'3. EVA - ADM'!#REF!</f>
        <v>#REF!</v>
      </c>
      <c r="Q12" s="329"/>
      <c r="R12" s="329"/>
      <c r="S12" s="294"/>
      <c r="T12" s="294"/>
      <c r="U12" s="294"/>
      <c r="V12" s="294"/>
      <c r="W12" s="294"/>
      <c r="X12" s="294"/>
      <c r="Y12" s="294"/>
      <c r="Z12" s="294"/>
      <c r="AA12" s="294"/>
      <c r="AB12" s="294"/>
      <c r="AC12" s="294"/>
      <c r="AD12" s="133"/>
    </row>
    <row r="13" spans="2:30" ht="15.75" customHeight="1">
      <c r="B13" s="337"/>
      <c r="C13" s="329" t="str">
        <f>'3. EVA - ADM'!B10</f>
        <v>HPS</v>
      </c>
      <c r="D13" s="329"/>
      <c r="I13" s="338"/>
      <c r="J13" s="338"/>
      <c r="K13" s="338"/>
      <c r="L13" s="338"/>
      <c r="M13" s="338"/>
      <c r="N13" s="338"/>
      <c r="O13" s="335" t="str">
        <f>'9. Kualifikasi'!D8</f>
        <v>:</v>
      </c>
      <c r="P13" s="1517">
        <f>'3. EVA - ADM'!E10</f>
        <v>47700000</v>
      </c>
      <c r="Q13" s="1517"/>
      <c r="R13" s="1517"/>
      <c r="S13" s="294"/>
      <c r="T13" s="294"/>
      <c r="U13" s="294"/>
      <c r="V13" s="294"/>
      <c r="W13" s="294"/>
      <c r="X13" s="294"/>
      <c r="Y13" s="294"/>
      <c r="Z13" s="294"/>
      <c r="AA13" s="294"/>
      <c r="AB13" s="294"/>
      <c r="AC13" s="294"/>
      <c r="AD13" s="133"/>
    </row>
    <row r="14" spans="2:30" ht="15.75" customHeight="1">
      <c r="B14" s="337"/>
      <c r="C14" s="329" t="str">
        <f>'3. EVA - ADM'!B11</f>
        <v>Tahun Anggaran</v>
      </c>
      <c r="D14" s="329"/>
      <c r="I14" s="338"/>
      <c r="J14" s="338"/>
      <c r="K14" s="338"/>
      <c r="L14" s="338"/>
      <c r="M14" s="338"/>
      <c r="N14" s="338"/>
      <c r="O14" s="335" t="str">
        <f>'9. Kualifikasi'!D9</f>
        <v>:</v>
      </c>
      <c r="P14" s="736">
        <v>2025</v>
      </c>
      <c r="Q14" s="329"/>
      <c r="R14" s="329"/>
      <c r="S14" s="294"/>
      <c r="T14" s="294"/>
      <c r="U14" s="294"/>
      <c r="V14" s="294"/>
      <c r="W14" s="294"/>
      <c r="X14" s="294"/>
      <c r="Y14" s="294"/>
      <c r="Z14" s="294"/>
      <c r="AA14" s="294"/>
      <c r="AB14" s="294"/>
      <c r="AC14" s="294"/>
      <c r="AD14" s="133"/>
    </row>
    <row r="15" spans="2:30" ht="15.75" customHeight="1">
      <c r="B15" s="337"/>
      <c r="C15" s="329" t="str">
        <f>'3. EVA - ADM'!B12</f>
        <v>Sumber Dana</v>
      </c>
      <c r="D15" s="329"/>
      <c r="I15" s="338"/>
      <c r="J15" s="338"/>
      <c r="K15" s="338"/>
      <c r="L15" s="338"/>
      <c r="M15" s="338"/>
      <c r="N15" s="338"/>
      <c r="O15" s="335" t="str">
        <f>'9. Kualifikasi'!D10</f>
        <v>:</v>
      </c>
      <c r="P15" s="329" t="str">
        <f>'3. EVA - ADM'!E12</f>
        <v>APBN</v>
      </c>
      <c r="Q15" s="329"/>
      <c r="R15" s="329"/>
      <c r="S15" s="294"/>
      <c r="T15" s="294"/>
      <c r="U15" s="294"/>
      <c r="V15" s="294"/>
      <c r="W15" s="294"/>
      <c r="X15" s="294"/>
      <c r="Y15" s="294"/>
      <c r="Z15" s="294"/>
      <c r="AA15" s="294"/>
      <c r="AB15" s="294"/>
      <c r="AC15" s="294"/>
      <c r="AD15" s="133"/>
    </row>
    <row r="16" spans="2:30" ht="15.75" customHeight="1">
      <c r="B16" s="337"/>
      <c r="C16" s="332"/>
      <c r="D16" s="338"/>
      <c r="E16" s="338"/>
      <c r="F16" s="338"/>
      <c r="G16" s="338"/>
      <c r="H16" s="338"/>
      <c r="I16" s="338"/>
      <c r="J16" s="338"/>
      <c r="K16" s="338"/>
      <c r="L16" s="338"/>
      <c r="M16" s="338"/>
      <c r="N16" s="338"/>
      <c r="O16" s="294"/>
      <c r="P16" s="294"/>
      <c r="Q16" s="294"/>
      <c r="R16" s="294"/>
      <c r="S16" s="294"/>
      <c r="T16" s="294"/>
      <c r="U16" s="294"/>
      <c r="V16" s="294"/>
      <c r="W16" s="294"/>
      <c r="X16" s="294"/>
      <c r="Y16" s="294"/>
      <c r="Z16" s="294"/>
      <c r="AA16" s="294"/>
      <c r="AB16" s="294"/>
      <c r="AC16" s="294"/>
      <c r="AD16" s="133"/>
    </row>
    <row r="17" spans="2:40" ht="15.75" customHeight="1" thickBot="1">
      <c r="B17" s="294"/>
      <c r="C17" s="294"/>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133"/>
    </row>
    <row r="18" spans="2:40" ht="20.100000000000001" customHeight="1">
      <c r="B18" s="1535" t="s">
        <v>2</v>
      </c>
      <c r="C18" s="1538" t="s">
        <v>3</v>
      </c>
      <c r="D18" s="1518" t="s">
        <v>419</v>
      </c>
      <c r="E18" s="1519"/>
      <c r="F18" s="1519"/>
      <c r="G18" s="1519"/>
      <c r="H18" s="1519"/>
      <c r="I18" s="1519"/>
      <c r="J18" s="1519"/>
      <c r="K18" s="1519"/>
      <c r="L18" s="1519"/>
      <c r="M18" s="1520"/>
      <c r="N18" s="1521" t="s">
        <v>420</v>
      </c>
      <c r="O18" s="1518" t="s">
        <v>603</v>
      </c>
      <c r="P18" s="1519"/>
      <c r="Q18" s="1519"/>
      <c r="R18" s="1519"/>
      <c r="S18" s="1519"/>
      <c r="T18" s="1519"/>
      <c r="U18" s="1519"/>
      <c r="V18" s="1519"/>
      <c r="W18" s="1519"/>
      <c r="X18" s="1519"/>
      <c r="Y18" s="1520"/>
      <c r="Z18" s="1549" t="s">
        <v>594</v>
      </c>
      <c r="AA18" s="1546" t="s">
        <v>28</v>
      </c>
      <c r="AB18" s="1546" t="s">
        <v>423</v>
      </c>
      <c r="AC18" s="1540" t="s">
        <v>89</v>
      </c>
      <c r="AD18" s="239"/>
      <c r="AF18" s="1" t="s">
        <v>5</v>
      </c>
      <c r="AG18" s="1"/>
      <c r="AH18" s="1"/>
      <c r="AI18" s="1"/>
      <c r="AM18" s="1" t="s">
        <v>9</v>
      </c>
      <c r="AN18" s="1"/>
    </row>
    <row r="19" spans="2:40" ht="15.75" customHeight="1">
      <c r="B19" s="1536"/>
      <c r="C19" s="1531"/>
      <c r="D19" s="1524" t="s">
        <v>5</v>
      </c>
      <c r="E19" s="1525"/>
      <c r="F19" s="1524" t="s">
        <v>50</v>
      </c>
      <c r="G19" s="1525"/>
      <c r="H19" s="1524" t="s">
        <v>6</v>
      </c>
      <c r="I19" s="1525"/>
      <c r="J19" s="1524" t="s">
        <v>7</v>
      </c>
      <c r="K19" s="1525"/>
      <c r="L19" s="1524" t="s">
        <v>8</v>
      </c>
      <c r="M19" s="1525"/>
      <c r="N19" s="1522"/>
      <c r="O19" s="1524" t="s">
        <v>29</v>
      </c>
      <c r="P19" s="1525"/>
      <c r="Q19" s="1524" t="s">
        <v>30</v>
      </c>
      <c r="R19" s="1525"/>
      <c r="S19" s="1558" t="s">
        <v>52</v>
      </c>
      <c r="T19" s="1530" t="s">
        <v>76</v>
      </c>
      <c r="U19" s="1552" t="s">
        <v>26</v>
      </c>
      <c r="V19" s="1553"/>
      <c r="W19" s="1553"/>
      <c r="X19" s="1554"/>
      <c r="Y19" s="1530" t="s">
        <v>76</v>
      </c>
      <c r="Z19" s="1550"/>
      <c r="AA19" s="1547"/>
      <c r="AB19" s="1547"/>
      <c r="AC19" s="1541"/>
      <c r="AD19" s="239"/>
      <c r="AF19" s="1">
        <v>10</v>
      </c>
      <c r="AG19" s="1">
        <v>100</v>
      </c>
      <c r="AH19" s="1" t="s">
        <v>23</v>
      </c>
      <c r="AI19" s="1"/>
      <c r="AM19" s="1">
        <v>10</v>
      </c>
      <c r="AN19" s="1">
        <v>100</v>
      </c>
    </row>
    <row r="20" spans="2:40" ht="15.75" customHeight="1">
      <c r="B20" s="1536"/>
      <c r="C20" s="1531"/>
      <c r="D20" s="1526"/>
      <c r="E20" s="1527"/>
      <c r="F20" s="1526"/>
      <c r="G20" s="1527"/>
      <c r="H20" s="1526"/>
      <c r="I20" s="1527"/>
      <c r="J20" s="1526"/>
      <c r="K20" s="1527"/>
      <c r="L20" s="1526"/>
      <c r="M20" s="1527"/>
      <c r="N20" s="1522"/>
      <c r="O20" s="1526"/>
      <c r="P20" s="1527"/>
      <c r="Q20" s="1526"/>
      <c r="R20" s="1527"/>
      <c r="S20" s="1559"/>
      <c r="T20" s="1531"/>
      <c r="U20" s="1555">
        <v>0.05</v>
      </c>
      <c r="V20" s="1556"/>
      <c r="W20" s="1556"/>
      <c r="X20" s="1557"/>
      <c r="Y20" s="1531"/>
      <c r="Z20" s="1550"/>
      <c r="AA20" s="1547"/>
      <c r="AB20" s="1547"/>
      <c r="AC20" s="1541"/>
      <c r="AD20" s="239"/>
      <c r="AF20" s="1">
        <v>5</v>
      </c>
      <c r="AG20" s="1">
        <v>50</v>
      </c>
      <c r="AH20" s="1" t="s">
        <v>24</v>
      </c>
      <c r="AI20" s="1"/>
      <c r="AM20" s="1">
        <v>5</v>
      </c>
      <c r="AN20" s="1">
        <v>50</v>
      </c>
    </row>
    <row r="21" spans="2:40" ht="15.75" customHeight="1">
      <c r="B21" s="1536"/>
      <c r="C21" s="1531"/>
      <c r="D21" s="1528"/>
      <c r="E21" s="1529"/>
      <c r="F21" s="1528"/>
      <c r="G21" s="1529"/>
      <c r="H21" s="1528"/>
      <c r="I21" s="1529"/>
      <c r="J21" s="1528"/>
      <c r="K21" s="1529"/>
      <c r="L21" s="1528"/>
      <c r="M21" s="1529"/>
      <c r="N21" s="1522"/>
      <c r="O21" s="1528"/>
      <c r="P21" s="1529"/>
      <c r="Q21" s="1528"/>
      <c r="R21" s="1529"/>
      <c r="S21" s="1559"/>
      <c r="T21" s="1532"/>
      <c r="U21" s="1543" t="str">
        <f>'4. Lamp. TA'!E48</f>
        <v>Penguasaan bahasa asing</v>
      </c>
      <c r="V21" s="1543" t="str">
        <f>'4. Lamp. TA'!E49</f>
        <v>Penguasaan bahasa setempat</v>
      </c>
      <c r="W21" s="1543" t="str">
        <f>'4. Lamp. TA'!E50</f>
        <v>penguasaan Bahasa Indonesia bagi konsultan 
asing</v>
      </c>
      <c r="X21" s="1544" t="str">
        <f>'4. Lamp. TA'!E51</f>
        <v>aspek pengenalan (familiarity) atas tata-cara, aturan, situasi, dan kondisi (custom) setempat</v>
      </c>
      <c r="Y21" s="1532"/>
      <c r="Z21" s="1550"/>
      <c r="AA21" s="1547"/>
      <c r="AB21" s="1547"/>
      <c r="AC21" s="1541"/>
      <c r="AD21" s="239"/>
      <c r="AF21" s="1"/>
      <c r="AG21" s="1"/>
      <c r="AH21" s="1"/>
      <c r="AI21" s="1"/>
      <c r="AM21" s="1"/>
      <c r="AN21" s="1"/>
    </row>
    <row r="22" spans="2:40" ht="15.75" customHeight="1">
      <c r="B22" s="1536"/>
      <c r="C22" s="1531"/>
      <c r="D22" s="339"/>
      <c r="E22" s="340"/>
      <c r="F22" s="340"/>
      <c r="G22" s="340"/>
      <c r="H22" s="340"/>
      <c r="I22" s="340"/>
      <c r="J22" s="340"/>
      <c r="K22" s="340"/>
      <c r="L22" s="340"/>
      <c r="M22" s="341"/>
      <c r="N22" s="1522"/>
      <c r="O22" s="340"/>
      <c r="P22" s="340"/>
      <c r="Q22" s="340"/>
      <c r="R22" s="341"/>
      <c r="S22" s="389">
        <v>0.15</v>
      </c>
      <c r="T22" s="1532"/>
      <c r="U22" s="1543"/>
      <c r="V22" s="1543"/>
      <c r="W22" s="1543"/>
      <c r="X22" s="1543"/>
      <c r="Y22" s="1532"/>
      <c r="Z22" s="1550"/>
      <c r="AA22" s="1547"/>
      <c r="AB22" s="1547"/>
      <c r="AC22" s="1541"/>
      <c r="AD22" s="239"/>
      <c r="AF22" s="1"/>
      <c r="AG22" s="1"/>
      <c r="AH22" s="1"/>
      <c r="AI22" s="1"/>
      <c r="AM22" s="1"/>
      <c r="AN22" s="1"/>
    </row>
    <row r="23" spans="2:40" ht="15.75" customHeight="1">
      <c r="B23" s="1536"/>
      <c r="C23" s="1531"/>
      <c r="D23" s="342" t="s">
        <v>238</v>
      </c>
      <c r="E23" s="342" t="s">
        <v>76</v>
      </c>
      <c r="F23" s="342" t="s">
        <v>238</v>
      </c>
      <c r="G23" s="342" t="s">
        <v>76</v>
      </c>
      <c r="H23" s="342" t="s">
        <v>238</v>
      </c>
      <c r="I23" s="342" t="s">
        <v>76</v>
      </c>
      <c r="J23" s="342" t="s">
        <v>238</v>
      </c>
      <c r="K23" s="342" t="s">
        <v>76</v>
      </c>
      <c r="L23" s="342" t="s">
        <v>238</v>
      </c>
      <c r="M23" s="342" t="s">
        <v>76</v>
      </c>
      <c r="N23" s="1522"/>
      <c r="O23" s="342" t="s">
        <v>238</v>
      </c>
      <c r="P23" s="342" t="s">
        <v>76</v>
      </c>
      <c r="Q23" s="342" t="s">
        <v>238</v>
      </c>
      <c r="R23" s="342" t="s">
        <v>76</v>
      </c>
      <c r="S23" s="1534" t="s">
        <v>421</v>
      </c>
      <c r="T23" s="1532"/>
      <c r="U23" s="1543"/>
      <c r="V23" s="1543"/>
      <c r="W23" s="1543"/>
      <c r="X23" s="1543"/>
      <c r="Y23" s="1532"/>
      <c r="Z23" s="1550"/>
      <c r="AA23" s="1547"/>
      <c r="AB23" s="1547"/>
      <c r="AC23" s="1541"/>
      <c r="AD23" s="239"/>
      <c r="AF23" s="1"/>
      <c r="AG23" s="1"/>
      <c r="AH23" s="1"/>
      <c r="AI23" s="1"/>
      <c r="AM23" s="1"/>
      <c r="AN23" s="1"/>
    </row>
    <row r="24" spans="2:40" ht="15.75" customHeight="1">
      <c r="B24" s="1536"/>
      <c r="C24" s="1531"/>
      <c r="D24" s="343">
        <v>0.4</v>
      </c>
      <c r="E24" s="342"/>
      <c r="F24" s="343">
        <v>0.2</v>
      </c>
      <c r="G24" s="342"/>
      <c r="H24" s="343">
        <v>0.2</v>
      </c>
      <c r="I24" s="342"/>
      <c r="J24" s="343">
        <v>0.1</v>
      </c>
      <c r="K24" s="342"/>
      <c r="L24" s="343">
        <v>0.1</v>
      </c>
      <c r="M24" s="342"/>
      <c r="N24" s="1522"/>
      <c r="O24" s="343">
        <v>0.5</v>
      </c>
      <c r="P24" s="342"/>
      <c r="Q24" s="344">
        <v>0.5</v>
      </c>
      <c r="R24" s="342"/>
      <c r="S24" s="1532"/>
      <c r="T24" s="1532"/>
      <c r="U24" s="1543"/>
      <c r="V24" s="1543"/>
      <c r="W24" s="1543"/>
      <c r="X24" s="1543"/>
      <c r="Y24" s="1532"/>
      <c r="Z24" s="1550"/>
      <c r="AA24" s="1547"/>
      <c r="AB24" s="1547"/>
      <c r="AC24" s="1541"/>
      <c r="AD24" s="239"/>
      <c r="AF24" s="1"/>
      <c r="AG24" s="1"/>
      <c r="AH24" s="1"/>
      <c r="AI24" s="1"/>
      <c r="AM24" s="1"/>
      <c r="AN24" s="1"/>
    </row>
    <row r="25" spans="2:40" ht="15.75" customHeight="1">
      <c r="B25" s="1536"/>
      <c r="C25" s="1531"/>
      <c r="D25" s="343"/>
      <c r="E25" s="342"/>
      <c r="F25" s="343"/>
      <c r="G25" s="342"/>
      <c r="H25" s="343"/>
      <c r="I25" s="342"/>
      <c r="J25" s="343"/>
      <c r="K25" s="342"/>
      <c r="L25" s="343"/>
      <c r="M25" s="342"/>
      <c r="N25" s="1522"/>
      <c r="O25" s="343"/>
      <c r="P25" s="342"/>
      <c r="Q25" s="344"/>
      <c r="R25" s="342"/>
      <c r="S25" s="1534" t="s">
        <v>422</v>
      </c>
      <c r="T25" s="1532"/>
      <c r="U25" s="1543"/>
      <c r="V25" s="1543"/>
      <c r="W25" s="1543"/>
      <c r="X25" s="1543"/>
      <c r="Y25" s="1532"/>
      <c r="Z25" s="1550"/>
      <c r="AA25" s="1547"/>
      <c r="AB25" s="1547"/>
      <c r="AC25" s="1541"/>
      <c r="AD25" s="239"/>
      <c r="AF25" s="1"/>
      <c r="AG25" s="1"/>
      <c r="AH25" s="1"/>
      <c r="AI25" s="1"/>
      <c r="AM25" s="1"/>
      <c r="AN25" s="1"/>
    </row>
    <row r="26" spans="2:40" ht="15.75" customHeight="1">
      <c r="B26" s="1536"/>
      <c r="C26" s="1531"/>
      <c r="D26" s="343"/>
      <c r="E26" s="342"/>
      <c r="F26" s="343"/>
      <c r="G26" s="342"/>
      <c r="H26" s="343"/>
      <c r="I26" s="342"/>
      <c r="J26" s="343"/>
      <c r="K26" s="342"/>
      <c r="L26" s="343"/>
      <c r="M26" s="342"/>
      <c r="N26" s="1522"/>
      <c r="O26" s="343"/>
      <c r="P26" s="342"/>
      <c r="Q26" s="344"/>
      <c r="R26" s="342"/>
      <c r="S26" s="1532"/>
      <c r="T26" s="1532"/>
      <c r="U26" s="1543"/>
      <c r="V26" s="1543"/>
      <c r="W26" s="1543"/>
      <c r="X26" s="1543"/>
      <c r="Y26" s="1532"/>
      <c r="Z26" s="1550"/>
      <c r="AA26" s="1547"/>
      <c r="AB26" s="1547"/>
      <c r="AC26" s="1541"/>
      <c r="AD26" s="239"/>
      <c r="AF26" s="1"/>
      <c r="AG26" s="1"/>
      <c r="AH26" s="1"/>
      <c r="AI26" s="1"/>
      <c r="AM26" s="1"/>
      <c r="AN26" s="1"/>
    </row>
    <row r="27" spans="2:40" ht="15.75" customHeight="1">
      <c r="B27" s="1537"/>
      <c r="C27" s="1539"/>
      <c r="D27" s="343"/>
      <c r="E27" s="342"/>
      <c r="F27" s="343"/>
      <c r="G27" s="342"/>
      <c r="H27" s="343"/>
      <c r="I27" s="342"/>
      <c r="J27" s="343"/>
      <c r="K27" s="342"/>
      <c r="L27" s="343"/>
      <c r="M27" s="342"/>
      <c r="N27" s="1523"/>
      <c r="O27" s="343"/>
      <c r="P27" s="342"/>
      <c r="Q27" s="344"/>
      <c r="R27" s="342"/>
      <c r="S27" s="1533"/>
      <c r="T27" s="1533"/>
      <c r="U27" s="1543"/>
      <c r="V27" s="1543"/>
      <c r="W27" s="1543"/>
      <c r="X27" s="1545"/>
      <c r="Y27" s="1533"/>
      <c r="Z27" s="1551"/>
      <c r="AA27" s="1548"/>
      <c r="AB27" s="1548"/>
      <c r="AC27" s="1542"/>
      <c r="AD27" s="239"/>
      <c r="AF27" s="1"/>
      <c r="AG27" s="1"/>
      <c r="AH27" s="1"/>
      <c r="AI27" s="1"/>
      <c r="AM27" s="1"/>
      <c r="AN27" s="1"/>
    </row>
    <row r="28" spans="2:40" s="2" customFormat="1" ht="15.75" customHeight="1" thickBot="1">
      <c r="B28" s="390">
        <v>1</v>
      </c>
      <c r="C28" s="391">
        <v>2</v>
      </c>
      <c r="D28" s="390">
        <v>3</v>
      </c>
      <c r="E28" s="391">
        <v>4</v>
      </c>
      <c r="F28" s="390">
        <v>5</v>
      </c>
      <c r="G28" s="391">
        <v>6</v>
      </c>
      <c r="H28" s="390">
        <v>7</v>
      </c>
      <c r="I28" s="391">
        <v>8</v>
      </c>
      <c r="J28" s="390">
        <v>9</v>
      </c>
      <c r="K28" s="391">
        <v>10</v>
      </c>
      <c r="L28" s="390">
        <v>11</v>
      </c>
      <c r="M28" s="391">
        <v>12</v>
      </c>
      <c r="N28" s="390">
        <v>13</v>
      </c>
      <c r="O28" s="391">
        <v>3</v>
      </c>
      <c r="P28" s="390">
        <v>4</v>
      </c>
      <c r="Q28" s="391">
        <v>5</v>
      </c>
      <c r="R28" s="390">
        <v>6</v>
      </c>
      <c r="S28" s="391">
        <v>7</v>
      </c>
      <c r="T28" s="390">
        <v>8</v>
      </c>
      <c r="U28" s="391">
        <v>9</v>
      </c>
      <c r="V28" s="390">
        <v>10</v>
      </c>
      <c r="W28" s="391">
        <v>11</v>
      </c>
      <c r="X28" s="390">
        <v>12</v>
      </c>
      <c r="Y28" s="391">
        <v>13</v>
      </c>
      <c r="Z28" s="390">
        <v>14</v>
      </c>
      <c r="AA28" s="391">
        <v>15</v>
      </c>
      <c r="AB28" s="390">
        <v>16</v>
      </c>
      <c r="AC28" s="391">
        <v>17</v>
      </c>
      <c r="AD28" s="237"/>
      <c r="AF28" s="1">
        <v>0</v>
      </c>
      <c r="AG28" s="1">
        <v>0</v>
      </c>
      <c r="AH28" s="1" t="s">
        <v>25</v>
      </c>
      <c r="AI28" s="1"/>
      <c r="AJ28"/>
      <c r="AK28"/>
      <c r="AL28"/>
      <c r="AM28" s="1"/>
      <c r="AN28" s="1"/>
    </row>
    <row r="29" spans="2:40" s="2" customFormat="1" ht="5.0999999999999996" customHeight="1" thickTop="1">
      <c r="B29" s="345"/>
      <c r="C29" s="346"/>
      <c r="D29" s="347"/>
      <c r="E29" s="348"/>
      <c r="F29" s="347"/>
      <c r="G29" s="348"/>
      <c r="H29" s="347"/>
      <c r="I29" s="348"/>
      <c r="J29" s="347"/>
      <c r="K29" s="348"/>
      <c r="L29" s="347"/>
      <c r="M29" s="348"/>
      <c r="N29" s="348"/>
      <c r="O29" s="347"/>
      <c r="P29" s="348"/>
      <c r="Q29" s="347"/>
      <c r="R29" s="348"/>
      <c r="S29" s="348"/>
      <c r="T29" s="348"/>
      <c r="U29" s="348"/>
      <c r="V29" s="348"/>
      <c r="W29" s="348"/>
      <c r="X29" s="348"/>
      <c r="Y29" s="348"/>
      <c r="Z29" s="348"/>
      <c r="AA29" s="348"/>
      <c r="AB29" s="348"/>
      <c r="AC29" s="349"/>
      <c r="AD29" s="237"/>
      <c r="AF29" s="1"/>
      <c r="AG29" s="1"/>
      <c r="AH29" s="1"/>
      <c r="AI29" s="1"/>
      <c r="AJ29"/>
      <c r="AK29"/>
      <c r="AL29"/>
      <c r="AM29" s="1"/>
      <c r="AN29" s="1"/>
    </row>
    <row r="30" spans="2:40" s="71" customFormat="1" ht="39.950000000000003" customHeight="1">
      <c r="B30" s="350">
        <v>1</v>
      </c>
      <c r="C30" s="706" t="str">
        <f>'3. EVA - ADM'!C21</f>
        <v>Ade Putra. ST.</v>
      </c>
      <c r="D30" s="351">
        <v>80</v>
      </c>
      <c r="E30" s="352">
        <f>D30*$D$24</f>
        <v>32</v>
      </c>
      <c r="F30" s="351">
        <v>80</v>
      </c>
      <c r="G30" s="352">
        <f>F30*$F$24</f>
        <v>16</v>
      </c>
      <c r="H30" s="351">
        <v>80</v>
      </c>
      <c r="I30" s="352">
        <f>H30*$H$24</f>
        <v>16</v>
      </c>
      <c r="J30" s="351">
        <v>80</v>
      </c>
      <c r="K30" s="352">
        <f>J30*$J$24</f>
        <v>8</v>
      </c>
      <c r="L30" s="351">
        <v>80</v>
      </c>
      <c r="M30" s="352">
        <f>L30*$L$24</f>
        <v>8</v>
      </c>
      <c r="N30" s="352">
        <f>(M30+K30+I30+G30+E30)*20%</f>
        <v>16</v>
      </c>
      <c r="O30" s="392">
        <v>85</v>
      </c>
      <c r="P30" s="352">
        <f>O30*O24</f>
        <v>42.5</v>
      </c>
      <c r="Q30" s="392">
        <v>78</v>
      </c>
      <c r="R30" s="352">
        <f>Q30*$Q$24</f>
        <v>39</v>
      </c>
      <c r="S30" s="353">
        <v>100</v>
      </c>
      <c r="T30" s="1310">
        <v>14</v>
      </c>
      <c r="U30" s="1309"/>
      <c r="V30" s="1308">
        <v>25</v>
      </c>
      <c r="W30" s="353">
        <v>25</v>
      </c>
      <c r="X30" s="353">
        <v>26</v>
      </c>
      <c r="Y30" s="354">
        <f>(U30+V30+W30+X30)*5%</f>
        <v>3.8000000000000003</v>
      </c>
      <c r="Z30" s="355">
        <f>(Y30+T30+R30+P30)*100%</f>
        <v>99.3</v>
      </c>
      <c r="AA30" s="356">
        <f>Z30</f>
        <v>99.3</v>
      </c>
      <c r="AB30" s="357" t="str">
        <f>IF(AA30&gt;=70,"MS","TMS")</f>
        <v>MS</v>
      </c>
      <c r="AC30" s="358"/>
      <c r="AD30" s="240"/>
      <c r="AM30" s="71" t="s">
        <v>10</v>
      </c>
    </row>
    <row r="31" spans="2:40" s="71" customFormat="1" ht="5.0999999999999996" customHeight="1" thickBot="1">
      <c r="B31" s="359"/>
      <c r="C31" s="360"/>
      <c r="D31" s="361"/>
      <c r="E31" s="362"/>
      <c r="F31" s="361"/>
      <c r="G31" s="362"/>
      <c r="H31" s="361"/>
      <c r="I31" s="362"/>
      <c r="J31" s="361"/>
      <c r="K31" s="363"/>
      <c r="L31" s="361"/>
      <c r="M31" s="363"/>
      <c r="N31" s="364"/>
      <c r="O31" s="365"/>
      <c r="P31" s="366"/>
      <c r="Q31" s="361"/>
      <c r="R31" s="367"/>
      <c r="S31" s="364"/>
      <c r="T31" s="366"/>
      <c r="U31" s="364"/>
      <c r="V31" s="364"/>
      <c r="W31" s="364"/>
      <c r="X31" s="364"/>
      <c r="Y31" s="368"/>
      <c r="Z31" s="369"/>
      <c r="AA31" s="370"/>
      <c r="AB31" s="371"/>
      <c r="AC31" s="372"/>
      <c r="AD31" s="240"/>
    </row>
    <row r="32" spans="2:40" ht="15.75" customHeight="1">
      <c r="B32" s="373"/>
      <c r="C32" s="374"/>
      <c r="D32" s="373"/>
      <c r="E32" s="373"/>
      <c r="F32" s="373"/>
      <c r="G32" s="373"/>
      <c r="H32" s="373"/>
      <c r="I32" s="373"/>
      <c r="J32" s="375"/>
      <c r="K32" s="376"/>
      <c r="L32" s="375"/>
      <c r="M32" s="376"/>
      <c r="N32" s="375"/>
      <c r="O32" s="375"/>
      <c r="P32" s="377"/>
      <c r="Q32" s="378"/>
      <c r="R32" s="379"/>
      <c r="S32" s="375"/>
      <c r="T32" s="377"/>
      <c r="U32" s="375"/>
      <c r="V32" s="375"/>
      <c r="W32" s="375"/>
      <c r="X32" s="375"/>
      <c r="Y32" s="380"/>
      <c r="Z32" s="381"/>
      <c r="AA32" s="379"/>
      <c r="AB32" s="382"/>
      <c r="AC32" s="383"/>
      <c r="AD32" s="238"/>
      <c r="AF32" s="1"/>
      <c r="AG32" s="1"/>
      <c r="AH32" s="1"/>
      <c r="AI32" s="1"/>
      <c r="AM32" s="1"/>
      <c r="AN32" s="1"/>
    </row>
    <row r="33" spans="2:42" ht="15.75" customHeight="1">
      <c r="B33" s="303" t="s">
        <v>69</v>
      </c>
      <c r="C33" s="303"/>
      <c r="D33" s="304" t="s">
        <v>552</v>
      </c>
      <c r="E33" s="304"/>
      <c r="F33" s="305"/>
      <c r="G33" s="303"/>
      <c r="H33" s="305"/>
      <c r="I33" s="303"/>
      <c r="J33" s="305"/>
      <c r="K33" s="303"/>
      <c r="L33" s="305"/>
      <c r="M33" s="305"/>
      <c r="N33" s="305"/>
      <c r="O33" s="304" t="s">
        <v>620</v>
      </c>
      <c r="P33" s="294" t="s">
        <v>181</v>
      </c>
      <c r="Q33" s="294"/>
      <c r="R33" s="294"/>
      <c r="S33" s="384" t="s">
        <v>621</v>
      </c>
      <c r="T33" s="294" t="s">
        <v>622</v>
      </c>
      <c r="U33" s="294"/>
      <c r="V33" s="294"/>
      <c r="W33" s="294"/>
      <c r="X33" s="294"/>
      <c r="Y33" s="294"/>
      <c r="Z33" s="294"/>
      <c r="AA33" s="294"/>
      <c r="AB33" s="294"/>
      <c r="AC33" s="294"/>
      <c r="AD33" s="133"/>
      <c r="AF33" s="1" t="s">
        <v>6</v>
      </c>
      <c r="AG33" s="1"/>
      <c r="AH33" s="1"/>
      <c r="AI33" s="1"/>
      <c r="AM33" s="1" t="s">
        <v>45</v>
      </c>
      <c r="AN33" s="1"/>
    </row>
    <row r="34" spans="2:42" ht="15.75" customHeight="1">
      <c r="B34" s="294"/>
      <c r="C34" s="294"/>
      <c r="D34" s="298"/>
      <c r="E34" s="298"/>
      <c r="F34" s="294"/>
      <c r="G34" s="294"/>
      <c r="H34" s="294"/>
      <c r="I34" s="294"/>
      <c r="J34" s="294"/>
      <c r="K34" s="294"/>
      <c r="L34" s="294"/>
      <c r="M34" s="294"/>
      <c r="N34" s="294"/>
      <c r="O34" s="294"/>
      <c r="P34" s="384"/>
      <c r="Q34" s="294"/>
      <c r="R34" s="294"/>
      <c r="S34" s="294"/>
      <c r="T34" s="294"/>
      <c r="U34" s="294"/>
      <c r="V34" s="385"/>
      <c r="W34" s="385"/>
      <c r="X34" s="386"/>
      <c r="Y34" s="1516"/>
      <c r="Z34" s="1516"/>
      <c r="AA34" s="1516"/>
      <c r="AB34" s="1516"/>
      <c r="AC34" s="1516"/>
      <c r="AD34" s="133"/>
      <c r="AF34" s="1">
        <v>5</v>
      </c>
      <c r="AG34" s="1">
        <v>50</v>
      </c>
      <c r="AH34" s="1"/>
      <c r="AI34" s="1"/>
      <c r="AM34" s="1">
        <v>5</v>
      </c>
      <c r="AN34" s="1">
        <v>50</v>
      </c>
    </row>
    <row r="35" spans="2:42" ht="15.75" customHeight="1">
      <c r="B35" s="294"/>
      <c r="C35" s="294"/>
      <c r="D35" s="298"/>
      <c r="E35" s="298"/>
      <c r="F35" s="294"/>
      <c r="G35" s="294"/>
      <c r="H35" s="294"/>
      <c r="I35" s="294"/>
      <c r="J35" s="294"/>
      <c r="K35" s="294"/>
      <c r="L35" s="294"/>
      <c r="M35" s="294"/>
      <c r="N35" s="294"/>
      <c r="O35" s="294"/>
      <c r="P35" s="387"/>
      <c r="Q35" s="294"/>
      <c r="R35" s="294"/>
      <c r="S35" s="294"/>
      <c r="T35" s="294"/>
      <c r="U35" s="294"/>
      <c r="V35" s="385"/>
      <c r="W35" s="385"/>
      <c r="X35" s="386"/>
      <c r="Y35" s="1516"/>
      <c r="Z35" s="1516"/>
      <c r="AA35" s="1516"/>
      <c r="AB35" s="1516"/>
      <c r="AC35" s="1516"/>
      <c r="AD35" s="133"/>
      <c r="AF35" s="1"/>
      <c r="AG35" s="1"/>
      <c r="AH35" s="1"/>
      <c r="AI35" s="1"/>
      <c r="AM35" s="1"/>
      <c r="AN35" s="1"/>
    </row>
    <row r="36" spans="2:42" ht="15.75" customHeight="1">
      <c r="B36" s="294"/>
      <c r="C36" s="294"/>
      <c r="D36" s="298"/>
      <c r="E36" s="299"/>
      <c r="F36" s="294"/>
      <c r="G36" s="294"/>
      <c r="H36" s="294"/>
      <c r="I36" s="294"/>
      <c r="J36" s="294"/>
      <c r="K36" s="294"/>
      <c r="L36" s="294"/>
      <c r="M36" s="294"/>
      <c r="N36" s="294"/>
      <c r="O36" s="294"/>
      <c r="P36" s="294"/>
      <c r="Q36" s="294"/>
      <c r="R36" s="388"/>
      <c r="S36" s="294"/>
      <c r="T36" s="294"/>
      <c r="U36" s="294"/>
      <c r="V36" s="386"/>
      <c r="W36" s="294"/>
      <c r="X36" s="386"/>
      <c r="Y36" s="1516"/>
      <c r="Z36" s="1516"/>
      <c r="AA36" s="1516"/>
      <c r="AB36" s="1516"/>
      <c r="AC36" s="1516"/>
      <c r="AD36" s="133"/>
      <c r="AF36" s="1" t="s">
        <v>7</v>
      </c>
      <c r="AG36" s="1"/>
      <c r="AH36" s="1"/>
      <c r="AI36" s="1"/>
      <c r="AM36" s="1" t="s">
        <v>27</v>
      </c>
      <c r="AN36" s="1">
        <v>30</v>
      </c>
      <c r="AP36" t="s">
        <v>46</v>
      </c>
    </row>
    <row r="37" spans="2:42" ht="15.75" customHeight="1">
      <c r="B37" s="294"/>
      <c r="C37" s="294"/>
      <c r="D37" s="298"/>
      <c r="E37" s="299"/>
      <c r="F37" s="294"/>
      <c r="G37" s="294"/>
      <c r="H37" s="294"/>
      <c r="I37" s="294"/>
      <c r="J37" s="294"/>
      <c r="K37" s="294"/>
      <c r="L37" s="294"/>
      <c r="M37" s="294"/>
      <c r="N37" s="294"/>
      <c r="O37" s="294"/>
      <c r="P37" s="294"/>
      <c r="Q37" s="294"/>
      <c r="R37" s="294"/>
      <c r="S37" s="294"/>
      <c r="T37" s="294"/>
      <c r="U37" s="294"/>
      <c r="V37" s="386"/>
      <c r="W37" s="294"/>
      <c r="X37" s="386"/>
      <c r="Y37" s="294"/>
      <c r="Z37" s="294"/>
      <c r="AA37" s="294"/>
      <c r="AB37" s="294"/>
      <c r="AC37" s="294"/>
      <c r="AD37" s="133"/>
    </row>
    <row r="38" spans="2:42" ht="15.75" customHeight="1">
      <c r="B38" s="294"/>
      <c r="C38" s="294"/>
      <c r="D38" s="298"/>
      <c r="E38" s="299"/>
      <c r="F38" s="294"/>
      <c r="G38" s="294"/>
      <c r="H38" s="294"/>
      <c r="I38" s="294"/>
      <c r="J38" s="294"/>
      <c r="K38" s="294"/>
      <c r="L38" s="294"/>
      <c r="M38" s="294"/>
      <c r="N38" s="294"/>
      <c r="O38" s="294"/>
      <c r="P38" s="294"/>
      <c r="Q38" s="294"/>
      <c r="R38" s="294"/>
      <c r="S38" s="294"/>
      <c r="T38" s="294"/>
      <c r="U38" s="294"/>
      <c r="V38" s="386"/>
      <c r="W38" s="294"/>
      <c r="X38" s="386"/>
      <c r="Y38" s="294"/>
      <c r="Z38" s="294"/>
      <c r="AA38" s="294"/>
      <c r="AB38" s="294"/>
      <c r="AC38" s="294"/>
      <c r="AD38" s="133"/>
    </row>
    <row r="39" spans="2:42" ht="24" customHeight="1">
      <c r="D39" s="5"/>
      <c r="E39" s="4"/>
      <c r="O39" s="148"/>
      <c r="P39" s="148"/>
      <c r="Q39" s="148"/>
      <c r="R39" s="149"/>
      <c r="S39" s="148"/>
      <c r="T39" s="148"/>
      <c r="V39" s="118"/>
      <c r="W39" s="148"/>
      <c r="X39" s="119"/>
    </row>
    <row r="40" spans="2:42" ht="24" customHeight="1">
      <c r="D40" s="5"/>
      <c r="E40" s="4"/>
      <c r="O40" s="148"/>
      <c r="P40" s="148"/>
      <c r="Q40" s="148"/>
      <c r="R40" s="148"/>
      <c r="S40" s="148"/>
      <c r="T40" s="148"/>
      <c r="V40" s="117"/>
      <c r="W40" s="148"/>
      <c r="X40" s="119"/>
    </row>
    <row r="41" spans="2:42" ht="15.75" customHeight="1">
      <c r="B41" s="5"/>
      <c r="C41" s="8"/>
      <c r="D41" s="5"/>
      <c r="E41" s="4"/>
      <c r="O41" s="148"/>
      <c r="P41" s="148"/>
      <c r="Q41" s="148"/>
      <c r="R41" s="148"/>
      <c r="S41" s="148"/>
      <c r="T41" s="148"/>
      <c r="W41" s="148"/>
    </row>
    <row r="42" spans="2:42" ht="24" customHeight="1">
      <c r="B42" s="5"/>
      <c r="C42" s="5"/>
      <c r="D42" s="5"/>
      <c r="E42" s="4"/>
      <c r="O42" s="148"/>
      <c r="P42" s="148"/>
      <c r="Q42" s="148"/>
      <c r="R42" s="149"/>
      <c r="S42" s="148"/>
      <c r="T42" s="148"/>
      <c r="W42" s="148"/>
    </row>
    <row r="43" spans="2:42" ht="24" customHeight="1">
      <c r="B43" s="6"/>
      <c r="C43" s="7"/>
      <c r="D43" s="5"/>
      <c r="E43" s="4"/>
      <c r="O43" s="148"/>
      <c r="P43" s="148"/>
      <c r="Q43" s="148"/>
      <c r="R43" s="148"/>
      <c r="S43" s="148"/>
      <c r="T43" s="148"/>
      <c r="U43" s="148"/>
    </row>
    <row r="44" spans="2:42" ht="24" customHeight="1">
      <c r="B44" s="5"/>
      <c r="C44" s="5"/>
      <c r="D44" s="5"/>
      <c r="E44" s="4"/>
    </row>
    <row r="45" spans="2:42" ht="24" customHeight="1"/>
    <row r="46" spans="2:42" ht="24" customHeight="1"/>
    <row r="50" spans="19:19" ht="270">
      <c r="S50" s="150" t="s">
        <v>424</v>
      </c>
    </row>
  </sheetData>
  <sortState ref="C18:AE19">
    <sortCondition descending="1" ref="AA18:AA19"/>
  </sortState>
  <mergeCells count="29">
    <mergeCell ref="B18:B27"/>
    <mergeCell ref="C18:C27"/>
    <mergeCell ref="AC18:AC27"/>
    <mergeCell ref="U21:U27"/>
    <mergeCell ref="V21:V27"/>
    <mergeCell ref="X21:X27"/>
    <mergeCell ref="AA18:AA27"/>
    <mergeCell ref="AB18:AB27"/>
    <mergeCell ref="Z18:Z27"/>
    <mergeCell ref="U19:X19"/>
    <mergeCell ref="U20:X20"/>
    <mergeCell ref="W21:W27"/>
    <mergeCell ref="L19:M21"/>
    <mergeCell ref="O19:P21"/>
    <mergeCell ref="Q19:R21"/>
    <mergeCell ref="S19:S21"/>
    <mergeCell ref="Y34:AC36"/>
    <mergeCell ref="P13:R13"/>
    <mergeCell ref="D18:M18"/>
    <mergeCell ref="O18:Y18"/>
    <mergeCell ref="N18:N27"/>
    <mergeCell ref="D19:E21"/>
    <mergeCell ref="F19:G21"/>
    <mergeCell ref="H19:I21"/>
    <mergeCell ref="J19:K21"/>
    <mergeCell ref="Y19:Y27"/>
    <mergeCell ref="T19:T27"/>
    <mergeCell ref="S23:S24"/>
    <mergeCell ref="S25:S27"/>
  </mergeCells>
  <dataValidations disablePrompts="1" count="4">
    <dataValidation type="list" allowBlank="1" showInputMessage="1" showErrorMessage="1" sqref="D32">
      <formula1>$AF$19:$AF$28</formula1>
    </dataValidation>
    <dataValidation type="list" allowBlank="1" showInputMessage="1" showErrorMessage="1" sqref="L32 J32">
      <formula1>#REF!</formula1>
    </dataValidation>
    <dataValidation type="list" allowBlank="1" showInputMessage="1" showErrorMessage="1" sqref="O32">
      <formula1>$AM$19:$AM$20</formula1>
    </dataValidation>
    <dataValidation type="list" allowBlank="1" showInputMessage="1" showErrorMessage="1" sqref="H32">
      <formula1>$AF$34:$AF$34</formula1>
    </dataValidation>
  </dataValidations>
  <printOptions horizontalCentered="1"/>
  <pageMargins left="0.31496062992125984" right="0.23622047244094491" top="0.51181102362204722" bottom="0.51181102362204722" header="0.23622047244094491" footer="0.23622047244094491"/>
  <pageSetup paperSize="9" scale="64" orientation="landscape"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S38"/>
  <sheetViews>
    <sheetView view="pageBreakPreview" zoomScale="85" zoomScaleNormal="85" zoomScaleSheetLayoutView="85" workbookViewId="0">
      <selection activeCell="L25" sqref="L25"/>
    </sheetView>
  </sheetViews>
  <sheetFormatPr defaultColWidth="8.85546875" defaultRowHeight="12.75"/>
  <cols>
    <col min="1" max="1" width="0.85546875" style="19" customWidth="1"/>
    <col min="2" max="2" width="5.7109375" style="19" customWidth="1"/>
    <col min="3" max="3" width="17.7109375" style="19" customWidth="1"/>
    <col min="4" max="4" width="1.7109375" style="19" customWidth="1"/>
    <col min="5" max="5" width="3" style="19" customWidth="1"/>
    <col min="6" max="6" width="12" style="19" customWidth="1"/>
    <col min="7" max="8" width="9.7109375" style="19" customWidth="1"/>
    <col min="9" max="9" width="20.7109375" style="19" customWidth="1"/>
    <col min="10" max="10" width="9.7109375" style="19" customWidth="1"/>
    <col min="11" max="11" width="1.7109375" style="19" customWidth="1"/>
    <col min="12" max="12" width="7.85546875" style="19" bestFit="1" customWidth="1"/>
    <col min="13" max="13" width="19.42578125" style="19" customWidth="1"/>
    <col min="14" max="14" width="9.7109375" style="19" customWidth="1"/>
    <col min="15" max="15" width="1.7109375" style="19" customWidth="1"/>
    <col min="16" max="16" width="6.7109375" style="19" customWidth="1"/>
    <col min="17" max="17" width="9.42578125" style="19" customWidth="1"/>
    <col min="18" max="18" width="5.42578125" style="19" customWidth="1"/>
    <col min="19" max="19" width="32.85546875" style="19" customWidth="1"/>
    <col min="20" max="20" width="4" style="19" customWidth="1"/>
    <col min="21" max="21" width="45" style="19" customWidth="1"/>
    <col min="22" max="254" width="9.140625" style="19"/>
    <col min="255" max="255" width="4.42578125" style="19" customWidth="1"/>
    <col min="256" max="256" width="14.42578125" style="19" customWidth="1"/>
    <col min="257" max="257" width="3" style="19" customWidth="1"/>
    <col min="258" max="258" width="20.7109375" style="19" customWidth="1"/>
    <col min="259" max="259" width="6.42578125" style="19" bestFit="1" customWidth="1"/>
    <col min="260" max="260" width="8.7109375" style="19" customWidth="1"/>
    <col min="261" max="261" width="19.42578125" style="19" bestFit="1" customWidth="1"/>
    <col min="262" max="262" width="8.28515625" style="19" bestFit="1" customWidth="1"/>
    <col min="263" max="263" width="2" style="19" customWidth="1"/>
    <col min="264" max="264" width="4" style="19" bestFit="1" customWidth="1"/>
    <col min="265" max="265" width="19.42578125" style="19" bestFit="1" customWidth="1"/>
    <col min="266" max="266" width="8.28515625" style="19" bestFit="1" customWidth="1"/>
    <col min="267" max="267" width="2" style="19" customWidth="1"/>
    <col min="268" max="268" width="4" style="19" bestFit="1" customWidth="1"/>
    <col min="269" max="272" width="0" style="19" hidden="1" customWidth="1"/>
    <col min="273" max="273" width="9.7109375" style="19" customWidth="1"/>
    <col min="274" max="274" width="5.42578125" style="19" customWidth="1"/>
    <col min="275" max="275" width="17.42578125" style="19" customWidth="1"/>
    <col min="276" max="276" width="0" style="19" hidden="1" customWidth="1"/>
    <col min="277" max="277" width="45" style="19" customWidth="1"/>
    <col min="278" max="510" width="9.140625" style="19"/>
    <col min="511" max="511" width="4.42578125" style="19" customWidth="1"/>
    <col min="512" max="512" width="14.42578125" style="19" customWidth="1"/>
    <col min="513" max="513" width="3" style="19" customWidth="1"/>
    <col min="514" max="514" width="20.7109375" style="19" customWidth="1"/>
    <col min="515" max="515" width="6.42578125" style="19" bestFit="1" customWidth="1"/>
    <col min="516" max="516" width="8.7109375" style="19" customWidth="1"/>
    <col min="517" max="517" width="19.42578125" style="19" bestFit="1" customWidth="1"/>
    <col min="518" max="518" width="8.28515625" style="19" bestFit="1" customWidth="1"/>
    <col min="519" max="519" width="2" style="19" customWidth="1"/>
    <col min="520" max="520" width="4" style="19" bestFit="1" customWidth="1"/>
    <col min="521" max="521" width="19.42578125" style="19" bestFit="1" customWidth="1"/>
    <col min="522" max="522" width="8.28515625" style="19" bestFit="1" customWidth="1"/>
    <col min="523" max="523" width="2" style="19" customWidth="1"/>
    <col min="524" max="524" width="4" style="19" bestFit="1" customWidth="1"/>
    <col min="525" max="528" width="0" style="19" hidden="1" customWidth="1"/>
    <col min="529" max="529" width="9.7109375" style="19" customWidth="1"/>
    <col min="530" max="530" width="5.42578125" style="19" customWidth="1"/>
    <col min="531" max="531" width="17.42578125" style="19" customWidth="1"/>
    <col min="532" max="532" width="0" style="19" hidden="1" customWidth="1"/>
    <col min="533" max="533" width="45" style="19" customWidth="1"/>
    <col min="534" max="766" width="9.140625" style="19"/>
    <col min="767" max="767" width="4.42578125" style="19" customWidth="1"/>
    <col min="768" max="768" width="14.42578125" style="19" customWidth="1"/>
    <col min="769" max="769" width="3" style="19" customWidth="1"/>
    <col min="770" max="770" width="20.7109375" style="19" customWidth="1"/>
    <col min="771" max="771" width="6.42578125" style="19" bestFit="1" customWidth="1"/>
    <col min="772" max="772" width="8.7109375" style="19" customWidth="1"/>
    <col min="773" max="773" width="19.42578125" style="19" bestFit="1" customWidth="1"/>
    <col min="774" max="774" width="8.28515625" style="19" bestFit="1" customWidth="1"/>
    <col min="775" max="775" width="2" style="19" customWidth="1"/>
    <col min="776" max="776" width="4" style="19" bestFit="1" customWidth="1"/>
    <col min="777" max="777" width="19.42578125" style="19" bestFit="1" customWidth="1"/>
    <col min="778" max="778" width="8.28515625" style="19" bestFit="1" customWidth="1"/>
    <col min="779" max="779" width="2" style="19" customWidth="1"/>
    <col min="780" max="780" width="4" style="19" bestFit="1" customWidth="1"/>
    <col min="781" max="784" width="0" style="19" hidden="1" customWidth="1"/>
    <col min="785" max="785" width="9.7109375" style="19" customWidth="1"/>
    <col min="786" max="786" width="5.42578125" style="19" customWidth="1"/>
    <col min="787" max="787" width="17.42578125" style="19" customWidth="1"/>
    <col min="788" max="788" width="0" style="19" hidden="1" customWidth="1"/>
    <col min="789" max="789" width="45" style="19" customWidth="1"/>
    <col min="790" max="1022" width="9.140625" style="19"/>
    <col min="1023" max="1023" width="4.42578125" style="19" customWidth="1"/>
    <col min="1024" max="1024" width="14.42578125" style="19" customWidth="1"/>
    <col min="1025" max="1025" width="3" style="19" customWidth="1"/>
    <col min="1026" max="1026" width="20.7109375" style="19" customWidth="1"/>
    <col min="1027" max="1027" width="6.42578125" style="19" bestFit="1" customWidth="1"/>
    <col min="1028" max="1028" width="8.7109375" style="19" customWidth="1"/>
    <col min="1029" max="1029" width="19.42578125" style="19" bestFit="1" customWidth="1"/>
    <col min="1030" max="1030" width="8.28515625" style="19" bestFit="1" customWidth="1"/>
    <col min="1031" max="1031" width="2" style="19" customWidth="1"/>
    <col min="1032" max="1032" width="4" style="19" bestFit="1" customWidth="1"/>
    <col min="1033" max="1033" width="19.42578125" style="19" bestFit="1" customWidth="1"/>
    <col min="1034" max="1034" width="8.28515625" style="19" bestFit="1" customWidth="1"/>
    <col min="1035" max="1035" width="2" style="19" customWidth="1"/>
    <col min="1036" max="1036" width="4" style="19" bestFit="1" customWidth="1"/>
    <col min="1037" max="1040" width="0" style="19" hidden="1" customWidth="1"/>
    <col min="1041" max="1041" width="9.7109375" style="19" customWidth="1"/>
    <col min="1042" max="1042" width="5.42578125" style="19" customWidth="1"/>
    <col min="1043" max="1043" width="17.42578125" style="19" customWidth="1"/>
    <col min="1044" max="1044" width="0" style="19" hidden="1" customWidth="1"/>
    <col min="1045" max="1045" width="45" style="19" customWidth="1"/>
    <col min="1046" max="1278" width="9.140625" style="19"/>
    <col min="1279" max="1279" width="4.42578125" style="19" customWidth="1"/>
    <col min="1280" max="1280" width="14.42578125" style="19" customWidth="1"/>
    <col min="1281" max="1281" width="3" style="19" customWidth="1"/>
    <col min="1282" max="1282" width="20.7109375" style="19" customWidth="1"/>
    <col min="1283" max="1283" width="6.42578125" style="19" bestFit="1" customWidth="1"/>
    <col min="1284" max="1284" width="8.7109375" style="19" customWidth="1"/>
    <col min="1285" max="1285" width="19.42578125" style="19" bestFit="1" customWidth="1"/>
    <col min="1286" max="1286" width="8.28515625" style="19" bestFit="1" customWidth="1"/>
    <col min="1287" max="1287" width="2" style="19" customWidth="1"/>
    <col min="1288" max="1288" width="4" style="19" bestFit="1" customWidth="1"/>
    <col min="1289" max="1289" width="19.42578125" style="19" bestFit="1" customWidth="1"/>
    <col min="1290" max="1290" width="8.28515625" style="19" bestFit="1" customWidth="1"/>
    <col min="1291" max="1291" width="2" style="19" customWidth="1"/>
    <col min="1292" max="1292" width="4" style="19" bestFit="1" customWidth="1"/>
    <col min="1293" max="1296" width="0" style="19" hidden="1" customWidth="1"/>
    <col min="1297" max="1297" width="9.7109375" style="19" customWidth="1"/>
    <col min="1298" max="1298" width="5.42578125" style="19" customWidth="1"/>
    <col min="1299" max="1299" width="17.42578125" style="19" customWidth="1"/>
    <col min="1300" max="1300" width="0" style="19" hidden="1" customWidth="1"/>
    <col min="1301" max="1301" width="45" style="19" customWidth="1"/>
    <col min="1302" max="1534" width="9.140625" style="19"/>
    <col min="1535" max="1535" width="4.42578125" style="19" customWidth="1"/>
    <col min="1536" max="1536" width="14.42578125" style="19" customWidth="1"/>
    <col min="1537" max="1537" width="3" style="19" customWidth="1"/>
    <col min="1538" max="1538" width="20.7109375" style="19" customWidth="1"/>
    <col min="1539" max="1539" width="6.42578125" style="19" bestFit="1" customWidth="1"/>
    <col min="1540" max="1540" width="8.7109375" style="19" customWidth="1"/>
    <col min="1541" max="1541" width="19.42578125" style="19" bestFit="1" customWidth="1"/>
    <col min="1542" max="1542" width="8.28515625" style="19" bestFit="1" customWidth="1"/>
    <col min="1543" max="1543" width="2" style="19" customWidth="1"/>
    <col min="1544" max="1544" width="4" style="19" bestFit="1" customWidth="1"/>
    <col min="1545" max="1545" width="19.42578125" style="19" bestFit="1" customWidth="1"/>
    <col min="1546" max="1546" width="8.28515625" style="19" bestFit="1" customWidth="1"/>
    <col min="1547" max="1547" width="2" style="19" customWidth="1"/>
    <col min="1548" max="1548" width="4" style="19" bestFit="1" customWidth="1"/>
    <col min="1549" max="1552" width="0" style="19" hidden="1" customWidth="1"/>
    <col min="1553" max="1553" width="9.7109375" style="19" customWidth="1"/>
    <col min="1554" max="1554" width="5.42578125" style="19" customWidth="1"/>
    <col min="1555" max="1555" width="17.42578125" style="19" customWidth="1"/>
    <col min="1556" max="1556" width="0" style="19" hidden="1" customWidth="1"/>
    <col min="1557" max="1557" width="45" style="19" customWidth="1"/>
    <col min="1558" max="1790" width="9.140625" style="19"/>
    <col min="1791" max="1791" width="4.42578125" style="19" customWidth="1"/>
    <col min="1792" max="1792" width="14.42578125" style="19" customWidth="1"/>
    <col min="1793" max="1793" width="3" style="19" customWidth="1"/>
    <col min="1794" max="1794" width="20.7109375" style="19" customWidth="1"/>
    <col min="1795" max="1795" width="6.42578125" style="19" bestFit="1" customWidth="1"/>
    <col min="1796" max="1796" width="8.7109375" style="19" customWidth="1"/>
    <col min="1797" max="1797" width="19.42578125" style="19" bestFit="1" customWidth="1"/>
    <col min="1798" max="1798" width="8.28515625" style="19" bestFit="1" customWidth="1"/>
    <col min="1799" max="1799" width="2" style="19" customWidth="1"/>
    <col min="1800" max="1800" width="4" style="19" bestFit="1" customWidth="1"/>
    <col min="1801" max="1801" width="19.42578125" style="19" bestFit="1" customWidth="1"/>
    <col min="1802" max="1802" width="8.28515625" style="19" bestFit="1" customWidth="1"/>
    <col min="1803" max="1803" width="2" style="19" customWidth="1"/>
    <col min="1804" max="1804" width="4" style="19" bestFit="1" customWidth="1"/>
    <col min="1805" max="1808" width="0" style="19" hidden="1" customWidth="1"/>
    <col min="1809" max="1809" width="9.7109375" style="19" customWidth="1"/>
    <col min="1810" max="1810" width="5.42578125" style="19" customWidth="1"/>
    <col min="1811" max="1811" width="17.42578125" style="19" customWidth="1"/>
    <col min="1812" max="1812" width="0" style="19" hidden="1" customWidth="1"/>
    <col min="1813" max="1813" width="45" style="19" customWidth="1"/>
    <col min="1814" max="2046" width="9.140625" style="19"/>
    <col min="2047" max="2047" width="4.42578125" style="19" customWidth="1"/>
    <col min="2048" max="2048" width="14.42578125" style="19" customWidth="1"/>
    <col min="2049" max="2049" width="3" style="19" customWidth="1"/>
    <col min="2050" max="2050" width="20.7109375" style="19" customWidth="1"/>
    <col min="2051" max="2051" width="6.42578125" style="19" bestFit="1" customWidth="1"/>
    <col min="2052" max="2052" width="8.7109375" style="19" customWidth="1"/>
    <col min="2053" max="2053" width="19.42578125" style="19" bestFit="1" customWidth="1"/>
    <col min="2054" max="2054" width="8.28515625" style="19" bestFit="1" customWidth="1"/>
    <col min="2055" max="2055" width="2" style="19" customWidth="1"/>
    <col min="2056" max="2056" width="4" style="19" bestFit="1" customWidth="1"/>
    <col min="2057" max="2057" width="19.42578125" style="19" bestFit="1" customWidth="1"/>
    <col min="2058" max="2058" width="8.28515625" style="19" bestFit="1" customWidth="1"/>
    <col min="2059" max="2059" width="2" style="19" customWidth="1"/>
    <col min="2060" max="2060" width="4" style="19" bestFit="1" customWidth="1"/>
    <col min="2061" max="2064" width="0" style="19" hidden="1" customWidth="1"/>
    <col min="2065" max="2065" width="9.7109375" style="19" customWidth="1"/>
    <col min="2066" max="2066" width="5.42578125" style="19" customWidth="1"/>
    <col min="2067" max="2067" width="17.42578125" style="19" customWidth="1"/>
    <col min="2068" max="2068" width="0" style="19" hidden="1" customWidth="1"/>
    <col min="2069" max="2069" width="45" style="19" customWidth="1"/>
    <col min="2070" max="2302" width="9.140625" style="19"/>
    <col min="2303" max="2303" width="4.42578125" style="19" customWidth="1"/>
    <col min="2304" max="2304" width="14.42578125" style="19" customWidth="1"/>
    <col min="2305" max="2305" width="3" style="19" customWidth="1"/>
    <col min="2306" max="2306" width="20.7109375" style="19" customWidth="1"/>
    <col min="2307" max="2307" width="6.42578125" style="19" bestFit="1" customWidth="1"/>
    <col min="2308" max="2308" width="8.7109375" style="19" customWidth="1"/>
    <col min="2309" max="2309" width="19.42578125" style="19" bestFit="1" customWidth="1"/>
    <col min="2310" max="2310" width="8.28515625" style="19" bestFit="1" customWidth="1"/>
    <col min="2311" max="2311" width="2" style="19" customWidth="1"/>
    <col min="2312" max="2312" width="4" style="19" bestFit="1" customWidth="1"/>
    <col min="2313" max="2313" width="19.42578125" style="19" bestFit="1" customWidth="1"/>
    <col min="2314" max="2314" width="8.28515625" style="19" bestFit="1" customWidth="1"/>
    <col min="2315" max="2315" width="2" style="19" customWidth="1"/>
    <col min="2316" max="2316" width="4" style="19" bestFit="1" customWidth="1"/>
    <col min="2317" max="2320" width="0" style="19" hidden="1" customWidth="1"/>
    <col min="2321" max="2321" width="9.7109375" style="19" customWidth="1"/>
    <col min="2322" max="2322" width="5.42578125" style="19" customWidth="1"/>
    <col min="2323" max="2323" width="17.42578125" style="19" customWidth="1"/>
    <col min="2324" max="2324" width="0" style="19" hidden="1" customWidth="1"/>
    <col min="2325" max="2325" width="45" style="19" customWidth="1"/>
    <col min="2326" max="2558" width="9.140625" style="19"/>
    <col min="2559" max="2559" width="4.42578125" style="19" customWidth="1"/>
    <col min="2560" max="2560" width="14.42578125" style="19" customWidth="1"/>
    <col min="2561" max="2561" width="3" style="19" customWidth="1"/>
    <col min="2562" max="2562" width="20.7109375" style="19" customWidth="1"/>
    <col min="2563" max="2563" width="6.42578125" style="19" bestFit="1" customWidth="1"/>
    <col min="2564" max="2564" width="8.7109375" style="19" customWidth="1"/>
    <col min="2565" max="2565" width="19.42578125" style="19" bestFit="1" customWidth="1"/>
    <col min="2566" max="2566" width="8.28515625" style="19" bestFit="1" customWidth="1"/>
    <col min="2567" max="2567" width="2" style="19" customWidth="1"/>
    <col min="2568" max="2568" width="4" style="19" bestFit="1" customWidth="1"/>
    <col min="2569" max="2569" width="19.42578125" style="19" bestFit="1" customWidth="1"/>
    <col min="2570" max="2570" width="8.28515625" style="19" bestFit="1" customWidth="1"/>
    <col min="2571" max="2571" width="2" style="19" customWidth="1"/>
    <col min="2572" max="2572" width="4" style="19" bestFit="1" customWidth="1"/>
    <col min="2573" max="2576" width="0" style="19" hidden="1" customWidth="1"/>
    <col min="2577" max="2577" width="9.7109375" style="19" customWidth="1"/>
    <col min="2578" max="2578" width="5.42578125" style="19" customWidth="1"/>
    <col min="2579" max="2579" width="17.42578125" style="19" customWidth="1"/>
    <col min="2580" max="2580" width="0" style="19" hidden="1" customWidth="1"/>
    <col min="2581" max="2581" width="45" style="19" customWidth="1"/>
    <col min="2582" max="2814" width="9.140625" style="19"/>
    <col min="2815" max="2815" width="4.42578125" style="19" customWidth="1"/>
    <col min="2816" max="2816" width="14.42578125" style="19" customWidth="1"/>
    <col min="2817" max="2817" width="3" style="19" customWidth="1"/>
    <col min="2818" max="2818" width="20.7109375" style="19" customWidth="1"/>
    <col min="2819" max="2819" width="6.42578125" style="19" bestFit="1" customWidth="1"/>
    <col min="2820" max="2820" width="8.7109375" style="19" customWidth="1"/>
    <col min="2821" max="2821" width="19.42578125" style="19" bestFit="1" customWidth="1"/>
    <col min="2822" max="2822" width="8.28515625" style="19" bestFit="1" customWidth="1"/>
    <col min="2823" max="2823" width="2" style="19" customWidth="1"/>
    <col min="2824" max="2824" width="4" style="19" bestFit="1" customWidth="1"/>
    <col min="2825" max="2825" width="19.42578125" style="19" bestFit="1" customWidth="1"/>
    <col min="2826" max="2826" width="8.28515625" style="19" bestFit="1" customWidth="1"/>
    <col min="2827" max="2827" width="2" style="19" customWidth="1"/>
    <col min="2828" max="2828" width="4" style="19" bestFit="1" customWidth="1"/>
    <col min="2829" max="2832" width="0" style="19" hidden="1" customWidth="1"/>
    <col min="2833" max="2833" width="9.7109375" style="19" customWidth="1"/>
    <col min="2834" max="2834" width="5.42578125" style="19" customWidth="1"/>
    <col min="2835" max="2835" width="17.42578125" style="19" customWidth="1"/>
    <col min="2836" max="2836" width="0" style="19" hidden="1" customWidth="1"/>
    <col min="2837" max="2837" width="45" style="19" customWidth="1"/>
    <col min="2838" max="3070" width="9.140625" style="19"/>
    <col min="3071" max="3071" width="4.42578125" style="19" customWidth="1"/>
    <col min="3072" max="3072" width="14.42578125" style="19" customWidth="1"/>
    <col min="3073" max="3073" width="3" style="19" customWidth="1"/>
    <col min="3074" max="3074" width="20.7109375" style="19" customWidth="1"/>
    <col min="3075" max="3075" width="6.42578125" style="19" bestFit="1" customWidth="1"/>
    <col min="3076" max="3076" width="8.7109375" style="19" customWidth="1"/>
    <col min="3077" max="3077" width="19.42578125" style="19" bestFit="1" customWidth="1"/>
    <col min="3078" max="3078" width="8.28515625" style="19" bestFit="1" customWidth="1"/>
    <col min="3079" max="3079" width="2" style="19" customWidth="1"/>
    <col min="3080" max="3080" width="4" style="19" bestFit="1" customWidth="1"/>
    <col min="3081" max="3081" width="19.42578125" style="19" bestFit="1" customWidth="1"/>
    <col min="3082" max="3082" width="8.28515625" style="19" bestFit="1" customWidth="1"/>
    <col min="3083" max="3083" width="2" style="19" customWidth="1"/>
    <col min="3084" max="3084" width="4" style="19" bestFit="1" customWidth="1"/>
    <col min="3085" max="3088" width="0" style="19" hidden="1" customWidth="1"/>
    <col min="3089" max="3089" width="9.7109375" style="19" customWidth="1"/>
    <col min="3090" max="3090" width="5.42578125" style="19" customWidth="1"/>
    <col min="3091" max="3091" width="17.42578125" style="19" customWidth="1"/>
    <col min="3092" max="3092" width="0" style="19" hidden="1" customWidth="1"/>
    <col min="3093" max="3093" width="45" style="19" customWidth="1"/>
    <col min="3094" max="3326" width="9.140625" style="19"/>
    <col min="3327" max="3327" width="4.42578125" style="19" customWidth="1"/>
    <col min="3328" max="3328" width="14.42578125" style="19" customWidth="1"/>
    <col min="3329" max="3329" width="3" style="19" customWidth="1"/>
    <col min="3330" max="3330" width="20.7109375" style="19" customWidth="1"/>
    <col min="3331" max="3331" width="6.42578125" style="19" bestFit="1" customWidth="1"/>
    <col min="3332" max="3332" width="8.7109375" style="19" customWidth="1"/>
    <col min="3333" max="3333" width="19.42578125" style="19" bestFit="1" customWidth="1"/>
    <col min="3334" max="3334" width="8.28515625" style="19" bestFit="1" customWidth="1"/>
    <col min="3335" max="3335" width="2" style="19" customWidth="1"/>
    <col min="3336" max="3336" width="4" style="19" bestFit="1" customWidth="1"/>
    <col min="3337" max="3337" width="19.42578125" style="19" bestFit="1" customWidth="1"/>
    <col min="3338" max="3338" width="8.28515625" style="19" bestFit="1" customWidth="1"/>
    <col min="3339" max="3339" width="2" style="19" customWidth="1"/>
    <col min="3340" max="3340" width="4" style="19" bestFit="1" customWidth="1"/>
    <col min="3341" max="3344" width="0" style="19" hidden="1" customWidth="1"/>
    <col min="3345" max="3345" width="9.7109375" style="19" customWidth="1"/>
    <col min="3346" max="3346" width="5.42578125" style="19" customWidth="1"/>
    <col min="3347" max="3347" width="17.42578125" style="19" customWidth="1"/>
    <col min="3348" max="3348" width="0" style="19" hidden="1" customWidth="1"/>
    <col min="3349" max="3349" width="45" style="19" customWidth="1"/>
    <col min="3350" max="3582" width="9.140625" style="19"/>
    <col min="3583" max="3583" width="4.42578125" style="19" customWidth="1"/>
    <col min="3584" max="3584" width="14.42578125" style="19" customWidth="1"/>
    <col min="3585" max="3585" width="3" style="19" customWidth="1"/>
    <col min="3586" max="3586" width="20.7109375" style="19" customWidth="1"/>
    <col min="3587" max="3587" width="6.42578125" style="19" bestFit="1" customWidth="1"/>
    <col min="3588" max="3588" width="8.7109375" style="19" customWidth="1"/>
    <col min="3589" max="3589" width="19.42578125" style="19" bestFit="1" customWidth="1"/>
    <col min="3590" max="3590" width="8.28515625" style="19" bestFit="1" customWidth="1"/>
    <col min="3591" max="3591" width="2" style="19" customWidth="1"/>
    <col min="3592" max="3592" width="4" style="19" bestFit="1" customWidth="1"/>
    <col min="3593" max="3593" width="19.42578125" style="19" bestFit="1" customWidth="1"/>
    <col min="3594" max="3594" width="8.28515625" style="19" bestFit="1" customWidth="1"/>
    <col min="3595" max="3595" width="2" style="19" customWidth="1"/>
    <col min="3596" max="3596" width="4" style="19" bestFit="1" customWidth="1"/>
    <col min="3597" max="3600" width="0" style="19" hidden="1" customWidth="1"/>
    <col min="3601" max="3601" width="9.7109375" style="19" customWidth="1"/>
    <col min="3602" max="3602" width="5.42578125" style="19" customWidth="1"/>
    <col min="3603" max="3603" width="17.42578125" style="19" customWidth="1"/>
    <col min="3604" max="3604" width="0" style="19" hidden="1" customWidth="1"/>
    <col min="3605" max="3605" width="45" style="19" customWidth="1"/>
    <col min="3606" max="3838" width="9.140625" style="19"/>
    <col min="3839" max="3839" width="4.42578125" style="19" customWidth="1"/>
    <col min="3840" max="3840" width="14.42578125" style="19" customWidth="1"/>
    <col min="3841" max="3841" width="3" style="19" customWidth="1"/>
    <col min="3842" max="3842" width="20.7109375" style="19" customWidth="1"/>
    <col min="3843" max="3843" width="6.42578125" style="19" bestFit="1" customWidth="1"/>
    <col min="3844" max="3844" width="8.7109375" style="19" customWidth="1"/>
    <col min="3845" max="3845" width="19.42578125" style="19" bestFit="1" customWidth="1"/>
    <col min="3846" max="3846" width="8.28515625" style="19" bestFit="1" customWidth="1"/>
    <col min="3847" max="3847" width="2" style="19" customWidth="1"/>
    <col min="3848" max="3848" width="4" style="19" bestFit="1" customWidth="1"/>
    <col min="3849" max="3849" width="19.42578125" style="19" bestFit="1" customWidth="1"/>
    <col min="3850" max="3850" width="8.28515625" style="19" bestFit="1" customWidth="1"/>
    <col min="3851" max="3851" width="2" style="19" customWidth="1"/>
    <col min="3852" max="3852" width="4" style="19" bestFit="1" customWidth="1"/>
    <col min="3853" max="3856" width="0" style="19" hidden="1" customWidth="1"/>
    <col min="3857" max="3857" width="9.7109375" style="19" customWidth="1"/>
    <col min="3858" max="3858" width="5.42578125" style="19" customWidth="1"/>
    <col min="3859" max="3859" width="17.42578125" style="19" customWidth="1"/>
    <col min="3860" max="3860" width="0" style="19" hidden="1" customWidth="1"/>
    <col min="3861" max="3861" width="45" style="19" customWidth="1"/>
    <col min="3862" max="4094" width="9.140625" style="19"/>
    <col min="4095" max="4095" width="4.42578125" style="19" customWidth="1"/>
    <col min="4096" max="4096" width="14.42578125" style="19" customWidth="1"/>
    <col min="4097" max="4097" width="3" style="19" customWidth="1"/>
    <col min="4098" max="4098" width="20.7109375" style="19" customWidth="1"/>
    <col min="4099" max="4099" width="6.42578125" style="19" bestFit="1" customWidth="1"/>
    <col min="4100" max="4100" width="8.7109375" style="19" customWidth="1"/>
    <col min="4101" max="4101" width="19.42578125" style="19" bestFit="1" customWidth="1"/>
    <col min="4102" max="4102" width="8.28515625" style="19" bestFit="1" customWidth="1"/>
    <col min="4103" max="4103" width="2" style="19" customWidth="1"/>
    <col min="4104" max="4104" width="4" style="19" bestFit="1" customWidth="1"/>
    <col min="4105" max="4105" width="19.42578125" style="19" bestFit="1" customWidth="1"/>
    <col min="4106" max="4106" width="8.28515625" style="19" bestFit="1" customWidth="1"/>
    <col min="4107" max="4107" width="2" style="19" customWidth="1"/>
    <col min="4108" max="4108" width="4" style="19" bestFit="1" customWidth="1"/>
    <col min="4109" max="4112" width="0" style="19" hidden="1" customWidth="1"/>
    <col min="4113" max="4113" width="9.7109375" style="19" customWidth="1"/>
    <col min="4114" max="4114" width="5.42578125" style="19" customWidth="1"/>
    <col min="4115" max="4115" width="17.42578125" style="19" customWidth="1"/>
    <col min="4116" max="4116" width="0" style="19" hidden="1" customWidth="1"/>
    <col min="4117" max="4117" width="45" style="19" customWidth="1"/>
    <col min="4118" max="4350" width="9.140625" style="19"/>
    <col min="4351" max="4351" width="4.42578125" style="19" customWidth="1"/>
    <col min="4352" max="4352" width="14.42578125" style="19" customWidth="1"/>
    <col min="4353" max="4353" width="3" style="19" customWidth="1"/>
    <col min="4354" max="4354" width="20.7109375" style="19" customWidth="1"/>
    <col min="4355" max="4355" width="6.42578125" style="19" bestFit="1" customWidth="1"/>
    <col min="4356" max="4356" width="8.7109375" style="19" customWidth="1"/>
    <col min="4357" max="4357" width="19.42578125" style="19" bestFit="1" customWidth="1"/>
    <col min="4358" max="4358" width="8.28515625" style="19" bestFit="1" customWidth="1"/>
    <col min="4359" max="4359" width="2" style="19" customWidth="1"/>
    <col min="4360" max="4360" width="4" style="19" bestFit="1" customWidth="1"/>
    <col min="4361" max="4361" width="19.42578125" style="19" bestFit="1" customWidth="1"/>
    <col min="4362" max="4362" width="8.28515625" style="19" bestFit="1" customWidth="1"/>
    <col min="4363" max="4363" width="2" style="19" customWidth="1"/>
    <col min="4364" max="4364" width="4" style="19" bestFit="1" customWidth="1"/>
    <col min="4365" max="4368" width="0" style="19" hidden="1" customWidth="1"/>
    <col min="4369" max="4369" width="9.7109375" style="19" customWidth="1"/>
    <col min="4370" max="4370" width="5.42578125" style="19" customWidth="1"/>
    <col min="4371" max="4371" width="17.42578125" style="19" customWidth="1"/>
    <col min="4372" max="4372" width="0" style="19" hidden="1" customWidth="1"/>
    <col min="4373" max="4373" width="45" style="19" customWidth="1"/>
    <col min="4374" max="4606" width="9.140625" style="19"/>
    <col min="4607" max="4607" width="4.42578125" style="19" customWidth="1"/>
    <col min="4608" max="4608" width="14.42578125" style="19" customWidth="1"/>
    <col min="4609" max="4609" width="3" style="19" customWidth="1"/>
    <col min="4610" max="4610" width="20.7109375" style="19" customWidth="1"/>
    <col min="4611" max="4611" width="6.42578125" style="19" bestFit="1" customWidth="1"/>
    <col min="4612" max="4612" width="8.7109375" style="19" customWidth="1"/>
    <col min="4613" max="4613" width="19.42578125" style="19" bestFit="1" customWidth="1"/>
    <col min="4614" max="4614" width="8.28515625" style="19" bestFit="1" customWidth="1"/>
    <col min="4615" max="4615" width="2" style="19" customWidth="1"/>
    <col min="4616" max="4616" width="4" style="19" bestFit="1" customWidth="1"/>
    <col min="4617" max="4617" width="19.42578125" style="19" bestFit="1" customWidth="1"/>
    <col min="4618" max="4618" width="8.28515625" style="19" bestFit="1" customWidth="1"/>
    <col min="4619" max="4619" width="2" style="19" customWidth="1"/>
    <col min="4620" max="4620" width="4" style="19" bestFit="1" customWidth="1"/>
    <col min="4621" max="4624" width="0" style="19" hidden="1" customWidth="1"/>
    <col min="4625" max="4625" width="9.7109375" style="19" customWidth="1"/>
    <col min="4626" max="4626" width="5.42578125" style="19" customWidth="1"/>
    <col min="4627" max="4627" width="17.42578125" style="19" customWidth="1"/>
    <col min="4628" max="4628" width="0" style="19" hidden="1" customWidth="1"/>
    <col min="4629" max="4629" width="45" style="19" customWidth="1"/>
    <col min="4630" max="4862" width="9.140625" style="19"/>
    <col min="4863" max="4863" width="4.42578125" style="19" customWidth="1"/>
    <col min="4864" max="4864" width="14.42578125" style="19" customWidth="1"/>
    <col min="4865" max="4865" width="3" style="19" customWidth="1"/>
    <col min="4866" max="4866" width="20.7109375" style="19" customWidth="1"/>
    <col min="4867" max="4867" width="6.42578125" style="19" bestFit="1" customWidth="1"/>
    <col min="4868" max="4868" width="8.7109375" style="19" customWidth="1"/>
    <col min="4869" max="4869" width="19.42578125" style="19" bestFit="1" customWidth="1"/>
    <col min="4870" max="4870" width="8.28515625" style="19" bestFit="1" customWidth="1"/>
    <col min="4871" max="4871" width="2" style="19" customWidth="1"/>
    <col min="4872" max="4872" width="4" style="19" bestFit="1" customWidth="1"/>
    <col min="4873" max="4873" width="19.42578125" style="19" bestFit="1" customWidth="1"/>
    <col min="4874" max="4874" width="8.28515625" style="19" bestFit="1" customWidth="1"/>
    <col min="4875" max="4875" width="2" style="19" customWidth="1"/>
    <col min="4876" max="4876" width="4" style="19" bestFit="1" customWidth="1"/>
    <col min="4877" max="4880" width="0" style="19" hidden="1" customWidth="1"/>
    <col min="4881" max="4881" width="9.7109375" style="19" customWidth="1"/>
    <col min="4882" max="4882" width="5.42578125" style="19" customWidth="1"/>
    <col min="4883" max="4883" width="17.42578125" style="19" customWidth="1"/>
    <col min="4884" max="4884" width="0" style="19" hidden="1" customWidth="1"/>
    <col min="4885" max="4885" width="45" style="19" customWidth="1"/>
    <col min="4886" max="5118" width="9.140625" style="19"/>
    <col min="5119" max="5119" width="4.42578125" style="19" customWidth="1"/>
    <col min="5120" max="5120" width="14.42578125" style="19" customWidth="1"/>
    <col min="5121" max="5121" width="3" style="19" customWidth="1"/>
    <col min="5122" max="5122" width="20.7109375" style="19" customWidth="1"/>
    <col min="5123" max="5123" width="6.42578125" style="19" bestFit="1" customWidth="1"/>
    <col min="5124" max="5124" width="8.7109375" style="19" customWidth="1"/>
    <col min="5125" max="5125" width="19.42578125" style="19" bestFit="1" customWidth="1"/>
    <col min="5126" max="5126" width="8.28515625" style="19" bestFit="1" customWidth="1"/>
    <col min="5127" max="5127" width="2" style="19" customWidth="1"/>
    <col min="5128" max="5128" width="4" style="19" bestFit="1" customWidth="1"/>
    <col min="5129" max="5129" width="19.42578125" style="19" bestFit="1" customWidth="1"/>
    <col min="5130" max="5130" width="8.28515625" style="19" bestFit="1" customWidth="1"/>
    <col min="5131" max="5131" width="2" style="19" customWidth="1"/>
    <col min="5132" max="5132" width="4" style="19" bestFit="1" customWidth="1"/>
    <col min="5133" max="5136" width="0" style="19" hidden="1" customWidth="1"/>
    <col min="5137" max="5137" width="9.7109375" style="19" customWidth="1"/>
    <col min="5138" max="5138" width="5.42578125" style="19" customWidth="1"/>
    <col min="5139" max="5139" width="17.42578125" style="19" customWidth="1"/>
    <col min="5140" max="5140" width="0" style="19" hidden="1" customWidth="1"/>
    <col min="5141" max="5141" width="45" style="19" customWidth="1"/>
    <col min="5142" max="5374" width="9.140625" style="19"/>
    <col min="5375" max="5375" width="4.42578125" style="19" customWidth="1"/>
    <col min="5376" max="5376" width="14.42578125" style="19" customWidth="1"/>
    <col min="5377" max="5377" width="3" style="19" customWidth="1"/>
    <col min="5378" max="5378" width="20.7109375" style="19" customWidth="1"/>
    <col min="5379" max="5379" width="6.42578125" style="19" bestFit="1" customWidth="1"/>
    <col min="5380" max="5380" width="8.7109375" style="19" customWidth="1"/>
    <col min="5381" max="5381" width="19.42578125" style="19" bestFit="1" customWidth="1"/>
    <col min="5382" max="5382" width="8.28515625" style="19" bestFit="1" customWidth="1"/>
    <col min="5383" max="5383" width="2" style="19" customWidth="1"/>
    <col min="5384" max="5384" width="4" style="19" bestFit="1" customWidth="1"/>
    <col min="5385" max="5385" width="19.42578125" style="19" bestFit="1" customWidth="1"/>
    <col min="5386" max="5386" width="8.28515625" style="19" bestFit="1" customWidth="1"/>
    <col min="5387" max="5387" width="2" style="19" customWidth="1"/>
    <col min="5388" max="5388" width="4" style="19" bestFit="1" customWidth="1"/>
    <col min="5389" max="5392" width="0" style="19" hidden="1" customWidth="1"/>
    <col min="5393" max="5393" width="9.7109375" style="19" customWidth="1"/>
    <col min="5394" max="5394" width="5.42578125" style="19" customWidth="1"/>
    <col min="5395" max="5395" width="17.42578125" style="19" customWidth="1"/>
    <col min="5396" max="5396" width="0" style="19" hidden="1" customWidth="1"/>
    <col min="5397" max="5397" width="45" style="19" customWidth="1"/>
    <col min="5398" max="5630" width="9.140625" style="19"/>
    <col min="5631" max="5631" width="4.42578125" style="19" customWidth="1"/>
    <col min="5632" max="5632" width="14.42578125" style="19" customWidth="1"/>
    <col min="5633" max="5633" width="3" style="19" customWidth="1"/>
    <col min="5634" max="5634" width="20.7109375" style="19" customWidth="1"/>
    <col min="5635" max="5635" width="6.42578125" style="19" bestFit="1" customWidth="1"/>
    <col min="5636" max="5636" width="8.7109375" style="19" customWidth="1"/>
    <col min="5637" max="5637" width="19.42578125" style="19" bestFit="1" customWidth="1"/>
    <col min="5638" max="5638" width="8.28515625" style="19" bestFit="1" customWidth="1"/>
    <col min="5639" max="5639" width="2" style="19" customWidth="1"/>
    <col min="5640" max="5640" width="4" style="19" bestFit="1" customWidth="1"/>
    <col min="5641" max="5641" width="19.42578125" style="19" bestFit="1" customWidth="1"/>
    <col min="5642" max="5642" width="8.28515625" style="19" bestFit="1" customWidth="1"/>
    <col min="5643" max="5643" width="2" style="19" customWidth="1"/>
    <col min="5644" max="5644" width="4" style="19" bestFit="1" customWidth="1"/>
    <col min="5645" max="5648" width="0" style="19" hidden="1" customWidth="1"/>
    <col min="5649" max="5649" width="9.7109375" style="19" customWidth="1"/>
    <col min="5650" max="5650" width="5.42578125" style="19" customWidth="1"/>
    <col min="5651" max="5651" width="17.42578125" style="19" customWidth="1"/>
    <col min="5652" max="5652" width="0" style="19" hidden="1" customWidth="1"/>
    <col min="5653" max="5653" width="45" style="19" customWidth="1"/>
    <col min="5654" max="5886" width="9.140625" style="19"/>
    <col min="5887" max="5887" width="4.42578125" style="19" customWidth="1"/>
    <col min="5888" max="5888" width="14.42578125" style="19" customWidth="1"/>
    <col min="5889" max="5889" width="3" style="19" customWidth="1"/>
    <col min="5890" max="5890" width="20.7109375" style="19" customWidth="1"/>
    <col min="5891" max="5891" width="6.42578125" style="19" bestFit="1" customWidth="1"/>
    <col min="5892" max="5892" width="8.7109375" style="19" customWidth="1"/>
    <col min="5893" max="5893" width="19.42578125" style="19" bestFit="1" customWidth="1"/>
    <col min="5894" max="5894" width="8.28515625" style="19" bestFit="1" customWidth="1"/>
    <col min="5895" max="5895" width="2" style="19" customWidth="1"/>
    <col min="5896" max="5896" width="4" style="19" bestFit="1" customWidth="1"/>
    <col min="5897" max="5897" width="19.42578125" style="19" bestFit="1" customWidth="1"/>
    <col min="5898" max="5898" width="8.28515625" style="19" bestFit="1" customWidth="1"/>
    <col min="5899" max="5899" width="2" style="19" customWidth="1"/>
    <col min="5900" max="5900" width="4" style="19" bestFit="1" customWidth="1"/>
    <col min="5901" max="5904" width="0" style="19" hidden="1" customWidth="1"/>
    <col min="5905" max="5905" width="9.7109375" style="19" customWidth="1"/>
    <col min="5906" max="5906" width="5.42578125" style="19" customWidth="1"/>
    <col min="5907" max="5907" width="17.42578125" style="19" customWidth="1"/>
    <col min="5908" max="5908" width="0" style="19" hidden="1" customWidth="1"/>
    <col min="5909" max="5909" width="45" style="19" customWidth="1"/>
    <col min="5910" max="6142" width="9.140625" style="19"/>
    <col min="6143" max="6143" width="4.42578125" style="19" customWidth="1"/>
    <col min="6144" max="6144" width="14.42578125" style="19" customWidth="1"/>
    <col min="6145" max="6145" width="3" style="19" customWidth="1"/>
    <col min="6146" max="6146" width="20.7109375" style="19" customWidth="1"/>
    <col min="6147" max="6147" width="6.42578125" style="19" bestFit="1" customWidth="1"/>
    <col min="6148" max="6148" width="8.7109375" style="19" customWidth="1"/>
    <col min="6149" max="6149" width="19.42578125" style="19" bestFit="1" customWidth="1"/>
    <col min="6150" max="6150" width="8.28515625" style="19" bestFit="1" customWidth="1"/>
    <col min="6151" max="6151" width="2" style="19" customWidth="1"/>
    <col min="6152" max="6152" width="4" style="19" bestFit="1" customWidth="1"/>
    <col min="6153" max="6153" width="19.42578125" style="19" bestFit="1" customWidth="1"/>
    <col min="6154" max="6154" width="8.28515625" style="19" bestFit="1" customWidth="1"/>
    <col min="6155" max="6155" width="2" style="19" customWidth="1"/>
    <col min="6156" max="6156" width="4" style="19" bestFit="1" customWidth="1"/>
    <col min="6157" max="6160" width="0" style="19" hidden="1" customWidth="1"/>
    <col min="6161" max="6161" width="9.7109375" style="19" customWidth="1"/>
    <col min="6162" max="6162" width="5.42578125" style="19" customWidth="1"/>
    <col min="6163" max="6163" width="17.42578125" style="19" customWidth="1"/>
    <col min="6164" max="6164" width="0" style="19" hidden="1" customWidth="1"/>
    <col min="6165" max="6165" width="45" style="19" customWidth="1"/>
    <col min="6166" max="6398" width="9.140625" style="19"/>
    <col min="6399" max="6399" width="4.42578125" style="19" customWidth="1"/>
    <col min="6400" max="6400" width="14.42578125" style="19" customWidth="1"/>
    <col min="6401" max="6401" width="3" style="19" customWidth="1"/>
    <col min="6402" max="6402" width="20.7109375" style="19" customWidth="1"/>
    <col min="6403" max="6403" width="6.42578125" style="19" bestFit="1" customWidth="1"/>
    <col min="6404" max="6404" width="8.7109375" style="19" customWidth="1"/>
    <col min="6405" max="6405" width="19.42578125" style="19" bestFit="1" customWidth="1"/>
    <col min="6406" max="6406" width="8.28515625" style="19" bestFit="1" customWidth="1"/>
    <col min="6407" max="6407" width="2" style="19" customWidth="1"/>
    <col min="6408" max="6408" width="4" style="19" bestFit="1" customWidth="1"/>
    <col min="6409" max="6409" width="19.42578125" style="19" bestFit="1" customWidth="1"/>
    <col min="6410" max="6410" width="8.28515625" style="19" bestFit="1" customWidth="1"/>
    <col min="6411" max="6411" width="2" style="19" customWidth="1"/>
    <col min="6412" max="6412" width="4" style="19" bestFit="1" customWidth="1"/>
    <col min="6413" max="6416" width="0" style="19" hidden="1" customWidth="1"/>
    <col min="6417" max="6417" width="9.7109375" style="19" customWidth="1"/>
    <col min="6418" max="6418" width="5.42578125" style="19" customWidth="1"/>
    <col min="6419" max="6419" width="17.42578125" style="19" customWidth="1"/>
    <col min="6420" max="6420" width="0" style="19" hidden="1" customWidth="1"/>
    <col min="6421" max="6421" width="45" style="19" customWidth="1"/>
    <col min="6422" max="6654" width="9.140625" style="19"/>
    <col min="6655" max="6655" width="4.42578125" style="19" customWidth="1"/>
    <col min="6656" max="6656" width="14.42578125" style="19" customWidth="1"/>
    <col min="6657" max="6657" width="3" style="19" customWidth="1"/>
    <col min="6658" max="6658" width="20.7109375" style="19" customWidth="1"/>
    <col min="6659" max="6659" width="6.42578125" style="19" bestFit="1" customWidth="1"/>
    <col min="6660" max="6660" width="8.7109375" style="19" customWidth="1"/>
    <col min="6661" max="6661" width="19.42578125" style="19" bestFit="1" customWidth="1"/>
    <col min="6662" max="6662" width="8.28515625" style="19" bestFit="1" customWidth="1"/>
    <col min="6663" max="6663" width="2" style="19" customWidth="1"/>
    <col min="6664" max="6664" width="4" style="19" bestFit="1" customWidth="1"/>
    <col min="6665" max="6665" width="19.42578125" style="19" bestFit="1" customWidth="1"/>
    <col min="6666" max="6666" width="8.28515625" style="19" bestFit="1" customWidth="1"/>
    <col min="6667" max="6667" width="2" style="19" customWidth="1"/>
    <col min="6668" max="6668" width="4" style="19" bestFit="1" customWidth="1"/>
    <col min="6669" max="6672" width="0" style="19" hidden="1" customWidth="1"/>
    <col min="6673" max="6673" width="9.7109375" style="19" customWidth="1"/>
    <col min="6674" max="6674" width="5.42578125" style="19" customWidth="1"/>
    <col min="6675" max="6675" width="17.42578125" style="19" customWidth="1"/>
    <col min="6676" max="6676" width="0" style="19" hidden="1" customWidth="1"/>
    <col min="6677" max="6677" width="45" style="19" customWidth="1"/>
    <col min="6678" max="6910" width="9.140625" style="19"/>
    <col min="6911" max="6911" width="4.42578125" style="19" customWidth="1"/>
    <col min="6912" max="6912" width="14.42578125" style="19" customWidth="1"/>
    <col min="6913" max="6913" width="3" style="19" customWidth="1"/>
    <col min="6914" max="6914" width="20.7109375" style="19" customWidth="1"/>
    <col min="6915" max="6915" width="6.42578125" style="19" bestFit="1" customWidth="1"/>
    <col min="6916" max="6916" width="8.7109375" style="19" customWidth="1"/>
    <col min="6917" max="6917" width="19.42578125" style="19" bestFit="1" customWidth="1"/>
    <col min="6918" max="6918" width="8.28515625" style="19" bestFit="1" customWidth="1"/>
    <col min="6919" max="6919" width="2" style="19" customWidth="1"/>
    <col min="6920" max="6920" width="4" style="19" bestFit="1" customWidth="1"/>
    <col min="6921" max="6921" width="19.42578125" style="19" bestFit="1" customWidth="1"/>
    <col min="6922" max="6922" width="8.28515625" style="19" bestFit="1" customWidth="1"/>
    <col min="6923" max="6923" width="2" style="19" customWidth="1"/>
    <col min="6924" max="6924" width="4" style="19" bestFit="1" customWidth="1"/>
    <col min="6925" max="6928" width="0" style="19" hidden="1" customWidth="1"/>
    <col min="6929" max="6929" width="9.7109375" style="19" customWidth="1"/>
    <col min="6930" max="6930" width="5.42578125" style="19" customWidth="1"/>
    <col min="6931" max="6931" width="17.42578125" style="19" customWidth="1"/>
    <col min="6932" max="6932" width="0" style="19" hidden="1" customWidth="1"/>
    <col min="6933" max="6933" width="45" style="19" customWidth="1"/>
    <col min="6934" max="7166" width="9.140625" style="19"/>
    <col min="7167" max="7167" width="4.42578125" style="19" customWidth="1"/>
    <col min="7168" max="7168" width="14.42578125" style="19" customWidth="1"/>
    <col min="7169" max="7169" width="3" style="19" customWidth="1"/>
    <col min="7170" max="7170" width="20.7109375" style="19" customWidth="1"/>
    <col min="7171" max="7171" width="6.42578125" style="19" bestFit="1" customWidth="1"/>
    <col min="7172" max="7172" width="8.7109375" style="19" customWidth="1"/>
    <col min="7173" max="7173" width="19.42578125" style="19" bestFit="1" customWidth="1"/>
    <col min="7174" max="7174" width="8.28515625" style="19" bestFit="1" customWidth="1"/>
    <col min="7175" max="7175" width="2" style="19" customWidth="1"/>
    <col min="7176" max="7176" width="4" style="19" bestFit="1" customWidth="1"/>
    <col min="7177" max="7177" width="19.42578125" style="19" bestFit="1" customWidth="1"/>
    <col min="7178" max="7178" width="8.28515625" style="19" bestFit="1" customWidth="1"/>
    <col min="7179" max="7179" width="2" style="19" customWidth="1"/>
    <col min="7180" max="7180" width="4" style="19" bestFit="1" customWidth="1"/>
    <col min="7181" max="7184" width="0" style="19" hidden="1" customWidth="1"/>
    <col min="7185" max="7185" width="9.7109375" style="19" customWidth="1"/>
    <col min="7186" max="7186" width="5.42578125" style="19" customWidth="1"/>
    <col min="7187" max="7187" width="17.42578125" style="19" customWidth="1"/>
    <col min="7188" max="7188" width="0" style="19" hidden="1" customWidth="1"/>
    <col min="7189" max="7189" width="45" style="19" customWidth="1"/>
    <col min="7190" max="7422" width="9.140625" style="19"/>
    <col min="7423" max="7423" width="4.42578125" style="19" customWidth="1"/>
    <col min="7424" max="7424" width="14.42578125" style="19" customWidth="1"/>
    <col min="7425" max="7425" width="3" style="19" customWidth="1"/>
    <col min="7426" max="7426" width="20.7109375" style="19" customWidth="1"/>
    <col min="7427" max="7427" width="6.42578125" style="19" bestFit="1" customWidth="1"/>
    <col min="7428" max="7428" width="8.7109375" style="19" customWidth="1"/>
    <col min="7429" max="7429" width="19.42578125" style="19" bestFit="1" customWidth="1"/>
    <col min="7430" max="7430" width="8.28515625" style="19" bestFit="1" customWidth="1"/>
    <col min="7431" max="7431" width="2" style="19" customWidth="1"/>
    <col min="7432" max="7432" width="4" style="19" bestFit="1" customWidth="1"/>
    <col min="7433" max="7433" width="19.42578125" style="19" bestFit="1" customWidth="1"/>
    <col min="7434" max="7434" width="8.28515625" style="19" bestFit="1" customWidth="1"/>
    <col min="7435" max="7435" width="2" style="19" customWidth="1"/>
    <col min="7436" max="7436" width="4" style="19" bestFit="1" customWidth="1"/>
    <col min="7437" max="7440" width="0" style="19" hidden="1" customWidth="1"/>
    <col min="7441" max="7441" width="9.7109375" style="19" customWidth="1"/>
    <col min="7442" max="7442" width="5.42578125" style="19" customWidth="1"/>
    <col min="7443" max="7443" width="17.42578125" style="19" customWidth="1"/>
    <col min="7444" max="7444" width="0" style="19" hidden="1" customWidth="1"/>
    <col min="7445" max="7445" width="45" style="19" customWidth="1"/>
    <col min="7446" max="7678" width="9.140625" style="19"/>
    <col min="7679" max="7679" width="4.42578125" style="19" customWidth="1"/>
    <col min="7680" max="7680" width="14.42578125" style="19" customWidth="1"/>
    <col min="7681" max="7681" width="3" style="19" customWidth="1"/>
    <col min="7682" max="7682" width="20.7109375" style="19" customWidth="1"/>
    <col min="7683" max="7683" width="6.42578125" style="19" bestFit="1" customWidth="1"/>
    <col min="7684" max="7684" width="8.7109375" style="19" customWidth="1"/>
    <col min="7685" max="7685" width="19.42578125" style="19" bestFit="1" customWidth="1"/>
    <col min="7686" max="7686" width="8.28515625" style="19" bestFit="1" customWidth="1"/>
    <col min="7687" max="7687" width="2" style="19" customWidth="1"/>
    <col min="7688" max="7688" width="4" style="19" bestFit="1" customWidth="1"/>
    <col min="7689" max="7689" width="19.42578125" style="19" bestFit="1" customWidth="1"/>
    <col min="7690" max="7690" width="8.28515625" style="19" bestFit="1" customWidth="1"/>
    <col min="7691" max="7691" width="2" style="19" customWidth="1"/>
    <col min="7692" max="7692" width="4" style="19" bestFit="1" customWidth="1"/>
    <col min="7693" max="7696" width="0" style="19" hidden="1" customWidth="1"/>
    <col min="7697" max="7697" width="9.7109375" style="19" customWidth="1"/>
    <col min="7698" max="7698" width="5.42578125" style="19" customWidth="1"/>
    <col min="7699" max="7699" width="17.42578125" style="19" customWidth="1"/>
    <col min="7700" max="7700" width="0" style="19" hidden="1" customWidth="1"/>
    <col min="7701" max="7701" width="45" style="19" customWidth="1"/>
    <col min="7702" max="7934" width="9.140625" style="19"/>
    <col min="7935" max="7935" width="4.42578125" style="19" customWidth="1"/>
    <col min="7936" max="7936" width="14.42578125" style="19" customWidth="1"/>
    <col min="7937" max="7937" width="3" style="19" customWidth="1"/>
    <col min="7938" max="7938" width="20.7109375" style="19" customWidth="1"/>
    <col min="7939" max="7939" width="6.42578125" style="19" bestFit="1" customWidth="1"/>
    <col min="7940" max="7940" width="8.7109375" style="19" customWidth="1"/>
    <col min="7941" max="7941" width="19.42578125" style="19" bestFit="1" customWidth="1"/>
    <col min="7942" max="7942" width="8.28515625" style="19" bestFit="1" customWidth="1"/>
    <col min="7943" max="7943" width="2" style="19" customWidth="1"/>
    <col min="7944" max="7944" width="4" style="19" bestFit="1" customWidth="1"/>
    <col min="7945" max="7945" width="19.42578125" style="19" bestFit="1" customWidth="1"/>
    <col min="7946" max="7946" width="8.28515625" style="19" bestFit="1" customWidth="1"/>
    <col min="7947" max="7947" width="2" style="19" customWidth="1"/>
    <col min="7948" max="7948" width="4" style="19" bestFit="1" customWidth="1"/>
    <col min="7949" max="7952" width="0" style="19" hidden="1" customWidth="1"/>
    <col min="7953" max="7953" width="9.7109375" style="19" customWidth="1"/>
    <col min="7954" max="7954" width="5.42578125" style="19" customWidth="1"/>
    <col min="7955" max="7955" width="17.42578125" style="19" customWidth="1"/>
    <col min="7956" max="7956" width="0" style="19" hidden="1" customWidth="1"/>
    <col min="7957" max="7957" width="45" style="19" customWidth="1"/>
    <col min="7958" max="8190" width="9.140625" style="19"/>
    <col min="8191" max="8191" width="4.42578125" style="19" customWidth="1"/>
    <col min="8192" max="8192" width="14.42578125" style="19" customWidth="1"/>
    <col min="8193" max="8193" width="3" style="19" customWidth="1"/>
    <col min="8194" max="8194" width="20.7109375" style="19" customWidth="1"/>
    <col min="8195" max="8195" width="6.42578125" style="19" bestFit="1" customWidth="1"/>
    <col min="8196" max="8196" width="8.7109375" style="19" customWidth="1"/>
    <col min="8197" max="8197" width="19.42578125" style="19" bestFit="1" customWidth="1"/>
    <col min="8198" max="8198" width="8.28515625" style="19" bestFit="1" customWidth="1"/>
    <col min="8199" max="8199" width="2" style="19" customWidth="1"/>
    <col min="8200" max="8200" width="4" style="19" bestFit="1" customWidth="1"/>
    <col min="8201" max="8201" width="19.42578125" style="19" bestFit="1" customWidth="1"/>
    <col min="8202" max="8202" width="8.28515625" style="19" bestFit="1" customWidth="1"/>
    <col min="8203" max="8203" width="2" style="19" customWidth="1"/>
    <col min="8204" max="8204" width="4" style="19" bestFit="1" customWidth="1"/>
    <col min="8205" max="8208" width="0" style="19" hidden="1" customWidth="1"/>
    <col min="8209" max="8209" width="9.7109375" style="19" customWidth="1"/>
    <col min="8210" max="8210" width="5.42578125" style="19" customWidth="1"/>
    <col min="8211" max="8211" width="17.42578125" style="19" customWidth="1"/>
    <col min="8212" max="8212" width="0" style="19" hidden="1" customWidth="1"/>
    <col min="8213" max="8213" width="45" style="19" customWidth="1"/>
    <col min="8214" max="8446" width="9.140625" style="19"/>
    <col min="8447" max="8447" width="4.42578125" style="19" customWidth="1"/>
    <col min="8448" max="8448" width="14.42578125" style="19" customWidth="1"/>
    <col min="8449" max="8449" width="3" style="19" customWidth="1"/>
    <col min="8450" max="8450" width="20.7109375" style="19" customWidth="1"/>
    <col min="8451" max="8451" width="6.42578125" style="19" bestFit="1" customWidth="1"/>
    <col min="8452" max="8452" width="8.7109375" style="19" customWidth="1"/>
    <col min="8453" max="8453" width="19.42578125" style="19" bestFit="1" customWidth="1"/>
    <col min="8454" max="8454" width="8.28515625" style="19" bestFit="1" customWidth="1"/>
    <col min="8455" max="8455" width="2" style="19" customWidth="1"/>
    <col min="8456" max="8456" width="4" style="19" bestFit="1" customWidth="1"/>
    <col min="8457" max="8457" width="19.42578125" style="19" bestFit="1" customWidth="1"/>
    <col min="8458" max="8458" width="8.28515625" style="19" bestFit="1" customWidth="1"/>
    <col min="8459" max="8459" width="2" style="19" customWidth="1"/>
    <col min="8460" max="8460" width="4" style="19" bestFit="1" customWidth="1"/>
    <col min="8461" max="8464" width="0" style="19" hidden="1" customWidth="1"/>
    <col min="8465" max="8465" width="9.7109375" style="19" customWidth="1"/>
    <col min="8466" max="8466" width="5.42578125" style="19" customWidth="1"/>
    <col min="8467" max="8467" width="17.42578125" style="19" customWidth="1"/>
    <col min="8468" max="8468" width="0" style="19" hidden="1" customWidth="1"/>
    <col min="8469" max="8469" width="45" style="19" customWidth="1"/>
    <col min="8470" max="8702" width="9.140625" style="19"/>
    <col min="8703" max="8703" width="4.42578125" style="19" customWidth="1"/>
    <col min="8704" max="8704" width="14.42578125" style="19" customWidth="1"/>
    <col min="8705" max="8705" width="3" style="19" customWidth="1"/>
    <col min="8706" max="8706" width="20.7109375" style="19" customWidth="1"/>
    <col min="8707" max="8707" width="6.42578125" style="19" bestFit="1" customWidth="1"/>
    <col min="8708" max="8708" width="8.7109375" style="19" customWidth="1"/>
    <col min="8709" max="8709" width="19.42578125" style="19" bestFit="1" customWidth="1"/>
    <col min="8710" max="8710" width="8.28515625" style="19" bestFit="1" customWidth="1"/>
    <col min="8711" max="8711" width="2" style="19" customWidth="1"/>
    <col min="8712" max="8712" width="4" style="19" bestFit="1" customWidth="1"/>
    <col min="8713" max="8713" width="19.42578125" style="19" bestFit="1" customWidth="1"/>
    <col min="8714" max="8714" width="8.28515625" style="19" bestFit="1" customWidth="1"/>
    <col min="8715" max="8715" width="2" style="19" customWidth="1"/>
    <col min="8716" max="8716" width="4" style="19" bestFit="1" customWidth="1"/>
    <col min="8717" max="8720" width="0" style="19" hidden="1" customWidth="1"/>
    <col min="8721" max="8721" width="9.7109375" style="19" customWidth="1"/>
    <col min="8722" max="8722" width="5.42578125" style="19" customWidth="1"/>
    <col min="8723" max="8723" width="17.42578125" style="19" customWidth="1"/>
    <col min="8724" max="8724" width="0" style="19" hidden="1" customWidth="1"/>
    <col min="8725" max="8725" width="45" style="19" customWidth="1"/>
    <col min="8726" max="8958" width="9.140625" style="19"/>
    <col min="8959" max="8959" width="4.42578125" style="19" customWidth="1"/>
    <col min="8960" max="8960" width="14.42578125" style="19" customWidth="1"/>
    <col min="8961" max="8961" width="3" style="19" customWidth="1"/>
    <col min="8962" max="8962" width="20.7109375" style="19" customWidth="1"/>
    <col min="8963" max="8963" width="6.42578125" style="19" bestFit="1" customWidth="1"/>
    <col min="8964" max="8964" width="8.7109375" style="19" customWidth="1"/>
    <col min="8965" max="8965" width="19.42578125" style="19" bestFit="1" customWidth="1"/>
    <col min="8966" max="8966" width="8.28515625" style="19" bestFit="1" customWidth="1"/>
    <col min="8967" max="8967" width="2" style="19" customWidth="1"/>
    <col min="8968" max="8968" width="4" style="19" bestFit="1" customWidth="1"/>
    <col min="8969" max="8969" width="19.42578125" style="19" bestFit="1" customWidth="1"/>
    <col min="8970" max="8970" width="8.28515625" style="19" bestFit="1" customWidth="1"/>
    <col min="8971" max="8971" width="2" style="19" customWidth="1"/>
    <col min="8972" max="8972" width="4" style="19" bestFit="1" customWidth="1"/>
    <col min="8973" max="8976" width="0" style="19" hidden="1" customWidth="1"/>
    <col min="8977" max="8977" width="9.7109375" style="19" customWidth="1"/>
    <col min="8978" max="8978" width="5.42578125" style="19" customWidth="1"/>
    <col min="8979" max="8979" width="17.42578125" style="19" customWidth="1"/>
    <col min="8980" max="8980" width="0" style="19" hidden="1" customWidth="1"/>
    <col min="8981" max="8981" width="45" style="19" customWidth="1"/>
    <col min="8982" max="9214" width="9.140625" style="19"/>
    <col min="9215" max="9215" width="4.42578125" style="19" customWidth="1"/>
    <col min="9216" max="9216" width="14.42578125" style="19" customWidth="1"/>
    <col min="9217" max="9217" width="3" style="19" customWidth="1"/>
    <col min="9218" max="9218" width="20.7109375" style="19" customWidth="1"/>
    <col min="9219" max="9219" width="6.42578125" style="19" bestFit="1" customWidth="1"/>
    <col min="9220" max="9220" width="8.7109375" style="19" customWidth="1"/>
    <col min="9221" max="9221" width="19.42578125" style="19" bestFit="1" customWidth="1"/>
    <col min="9222" max="9222" width="8.28515625" style="19" bestFit="1" customWidth="1"/>
    <col min="9223" max="9223" width="2" style="19" customWidth="1"/>
    <col min="9224" max="9224" width="4" style="19" bestFit="1" customWidth="1"/>
    <col min="9225" max="9225" width="19.42578125" style="19" bestFit="1" customWidth="1"/>
    <col min="9226" max="9226" width="8.28515625" style="19" bestFit="1" customWidth="1"/>
    <col min="9227" max="9227" width="2" style="19" customWidth="1"/>
    <col min="9228" max="9228" width="4" style="19" bestFit="1" customWidth="1"/>
    <col min="9229" max="9232" width="0" style="19" hidden="1" customWidth="1"/>
    <col min="9233" max="9233" width="9.7109375" style="19" customWidth="1"/>
    <col min="9234" max="9234" width="5.42578125" style="19" customWidth="1"/>
    <col min="9235" max="9235" width="17.42578125" style="19" customWidth="1"/>
    <col min="9236" max="9236" width="0" style="19" hidden="1" customWidth="1"/>
    <col min="9237" max="9237" width="45" style="19" customWidth="1"/>
    <col min="9238" max="9470" width="9.140625" style="19"/>
    <col min="9471" max="9471" width="4.42578125" style="19" customWidth="1"/>
    <col min="9472" max="9472" width="14.42578125" style="19" customWidth="1"/>
    <col min="9473" max="9473" width="3" style="19" customWidth="1"/>
    <col min="9474" max="9474" width="20.7109375" style="19" customWidth="1"/>
    <col min="9475" max="9475" width="6.42578125" style="19" bestFit="1" customWidth="1"/>
    <col min="9476" max="9476" width="8.7109375" style="19" customWidth="1"/>
    <col min="9477" max="9477" width="19.42578125" style="19" bestFit="1" customWidth="1"/>
    <col min="9478" max="9478" width="8.28515625" style="19" bestFit="1" customWidth="1"/>
    <col min="9479" max="9479" width="2" style="19" customWidth="1"/>
    <col min="9480" max="9480" width="4" style="19" bestFit="1" customWidth="1"/>
    <col min="9481" max="9481" width="19.42578125" style="19" bestFit="1" customWidth="1"/>
    <col min="9482" max="9482" width="8.28515625" style="19" bestFit="1" customWidth="1"/>
    <col min="9483" max="9483" width="2" style="19" customWidth="1"/>
    <col min="9484" max="9484" width="4" style="19" bestFit="1" customWidth="1"/>
    <col min="9485" max="9488" width="0" style="19" hidden="1" customWidth="1"/>
    <col min="9489" max="9489" width="9.7109375" style="19" customWidth="1"/>
    <col min="9490" max="9490" width="5.42578125" style="19" customWidth="1"/>
    <col min="9491" max="9491" width="17.42578125" style="19" customWidth="1"/>
    <col min="9492" max="9492" width="0" style="19" hidden="1" customWidth="1"/>
    <col min="9493" max="9493" width="45" style="19" customWidth="1"/>
    <col min="9494" max="9726" width="9.140625" style="19"/>
    <col min="9727" max="9727" width="4.42578125" style="19" customWidth="1"/>
    <col min="9728" max="9728" width="14.42578125" style="19" customWidth="1"/>
    <col min="9729" max="9729" width="3" style="19" customWidth="1"/>
    <col min="9730" max="9730" width="20.7109375" style="19" customWidth="1"/>
    <col min="9731" max="9731" width="6.42578125" style="19" bestFit="1" customWidth="1"/>
    <col min="9732" max="9732" width="8.7109375" style="19" customWidth="1"/>
    <col min="9733" max="9733" width="19.42578125" style="19" bestFit="1" customWidth="1"/>
    <col min="9734" max="9734" width="8.28515625" style="19" bestFit="1" customWidth="1"/>
    <col min="9735" max="9735" width="2" style="19" customWidth="1"/>
    <col min="9736" max="9736" width="4" style="19" bestFit="1" customWidth="1"/>
    <col min="9737" max="9737" width="19.42578125" style="19" bestFit="1" customWidth="1"/>
    <col min="9738" max="9738" width="8.28515625" style="19" bestFit="1" customWidth="1"/>
    <col min="9739" max="9739" width="2" style="19" customWidth="1"/>
    <col min="9740" max="9740" width="4" style="19" bestFit="1" customWidth="1"/>
    <col min="9741" max="9744" width="0" style="19" hidden="1" customWidth="1"/>
    <col min="9745" max="9745" width="9.7109375" style="19" customWidth="1"/>
    <col min="9746" max="9746" width="5.42578125" style="19" customWidth="1"/>
    <col min="9747" max="9747" width="17.42578125" style="19" customWidth="1"/>
    <col min="9748" max="9748" width="0" style="19" hidden="1" customWidth="1"/>
    <col min="9749" max="9749" width="45" style="19" customWidth="1"/>
    <col min="9750" max="9982" width="9.140625" style="19"/>
    <col min="9983" max="9983" width="4.42578125" style="19" customWidth="1"/>
    <col min="9984" max="9984" width="14.42578125" style="19" customWidth="1"/>
    <col min="9985" max="9985" width="3" style="19" customWidth="1"/>
    <col min="9986" max="9986" width="20.7109375" style="19" customWidth="1"/>
    <col min="9987" max="9987" width="6.42578125" style="19" bestFit="1" customWidth="1"/>
    <col min="9988" max="9988" width="8.7109375" style="19" customWidth="1"/>
    <col min="9989" max="9989" width="19.42578125" style="19" bestFit="1" customWidth="1"/>
    <col min="9990" max="9990" width="8.28515625" style="19" bestFit="1" customWidth="1"/>
    <col min="9991" max="9991" width="2" style="19" customWidth="1"/>
    <col min="9992" max="9992" width="4" style="19" bestFit="1" customWidth="1"/>
    <col min="9993" max="9993" width="19.42578125" style="19" bestFit="1" customWidth="1"/>
    <col min="9994" max="9994" width="8.28515625" style="19" bestFit="1" customWidth="1"/>
    <col min="9995" max="9995" width="2" style="19" customWidth="1"/>
    <col min="9996" max="9996" width="4" style="19" bestFit="1" customWidth="1"/>
    <col min="9997" max="10000" width="0" style="19" hidden="1" customWidth="1"/>
    <col min="10001" max="10001" width="9.7109375" style="19" customWidth="1"/>
    <col min="10002" max="10002" width="5.42578125" style="19" customWidth="1"/>
    <col min="10003" max="10003" width="17.42578125" style="19" customWidth="1"/>
    <col min="10004" max="10004" width="0" style="19" hidden="1" customWidth="1"/>
    <col min="10005" max="10005" width="45" style="19" customWidth="1"/>
    <col min="10006" max="10238" width="9.140625" style="19"/>
    <col min="10239" max="10239" width="4.42578125" style="19" customWidth="1"/>
    <col min="10240" max="10240" width="14.42578125" style="19" customWidth="1"/>
    <col min="10241" max="10241" width="3" style="19" customWidth="1"/>
    <col min="10242" max="10242" width="20.7109375" style="19" customWidth="1"/>
    <col min="10243" max="10243" width="6.42578125" style="19" bestFit="1" customWidth="1"/>
    <col min="10244" max="10244" width="8.7109375" style="19" customWidth="1"/>
    <col min="10245" max="10245" width="19.42578125" style="19" bestFit="1" customWidth="1"/>
    <col min="10246" max="10246" width="8.28515625" style="19" bestFit="1" customWidth="1"/>
    <col min="10247" max="10247" width="2" style="19" customWidth="1"/>
    <col min="10248" max="10248" width="4" style="19" bestFit="1" customWidth="1"/>
    <col min="10249" max="10249" width="19.42578125" style="19" bestFit="1" customWidth="1"/>
    <col min="10250" max="10250" width="8.28515625" style="19" bestFit="1" customWidth="1"/>
    <col min="10251" max="10251" width="2" style="19" customWidth="1"/>
    <col min="10252" max="10252" width="4" style="19" bestFit="1" customWidth="1"/>
    <col min="10253" max="10256" width="0" style="19" hidden="1" customWidth="1"/>
    <col min="10257" max="10257" width="9.7109375" style="19" customWidth="1"/>
    <col min="10258" max="10258" width="5.42578125" style="19" customWidth="1"/>
    <col min="10259" max="10259" width="17.42578125" style="19" customWidth="1"/>
    <col min="10260" max="10260" width="0" style="19" hidden="1" customWidth="1"/>
    <col min="10261" max="10261" width="45" style="19" customWidth="1"/>
    <col min="10262" max="10494" width="9.140625" style="19"/>
    <col min="10495" max="10495" width="4.42578125" style="19" customWidth="1"/>
    <col min="10496" max="10496" width="14.42578125" style="19" customWidth="1"/>
    <col min="10497" max="10497" width="3" style="19" customWidth="1"/>
    <col min="10498" max="10498" width="20.7109375" style="19" customWidth="1"/>
    <col min="10499" max="10499" width="6.42578125" style="19" bestFit="1" customWidth="1"/>
    <col min="10500" max="10500" width="8.7109375" style="19" customWidth="1"/>
    <col min="10501" max="10501" width="19.42578125" style="19" bestFit="1" customWidth="1"/>
    <col min="10502" max="10502" width="8.28515625" style="19" bestFit="1" customWidth="1"/>
    <col min="10503" max="10503" width="2" style="19" customWidth="1"/>
    <col min="10504" max="10504" width="4" style="19" bestFit="1" customWidth="1"/>
    <col min="10505" max="10505" width="19.42578125" style="19" bestFit="1" customWidth="1"/>
    <col min="10506" max="10506" width="8.28515625" style="19" bestFit="1" customWidth="1"/>
    <col min="10507" max="10507" width="2" style="19" customWidth="1"/>
    <col min="10508" max="10508" width="4" style="19" bestFit="1" customWidth="1"/>
    <col min="10509" max="10512" width="0" style="19" hidden="1" customWidth="1"/>
    <col min="10513" max="10513" width="9.7109375" style="19" customWidth="1"/>
    <col min="10514" max="10514" width="5.42578125" style="19" customWidth="1"/>
    <col min="10515" max="10515" width="17.42578125" style="19" customWidth="1"/>
    <col min="10516" max="10516" width="0" style="19" hidden="1" customWidth="1"/>
    <col min="10517" max="10517" width="45" style="19" customWidth="1"/>
    <col min="10518" max="10750" width="9.140625" style="19"/>
    <col min="10751" max="10751" width="4.42578125" style="19" customWidth="1"/>
    <col min="10752" max="10752" width="14.42578125" style="19" customWidth="1"/>
    <col min="10753" max="10753" width="3" style="19" customWidth="1"/>
    <col min="10754" max="10754" width="20.7109375" style="19" customWidth="1"/>
    <col min="10755" max="10755" width="6.42578125" style="19" bestFit="1" customWidth="1"/>
    <col min="10756" max="10756" width="8.7109375" style="19" customWidth="1"/>
    <col min="10757" max="10757" width="19.42578125" style="19" bestFit="1" customWidth="1"/>
    <col min="10758" max="10758" width="8.28515625" style="19" bestFit="1" customWidth="1"/>
    <col min="10759" max="10759" width="2" style="19" customWidth="1"/>
    <col min="10760" max="10760" width="4" style="19" bestFit="1" customWidth="1"/>
    <col min="10761" max="10761" width="19.42578125" style="19" bestFit="1" customWidth="1"/>
    <col min="10762" max="10762" width="8.28515625" style="19" bestFit="1" customWidth="1"/>
    <col min="10763" max="10763" width="2" style="19" customWidth="1"/>
    <col min="10764" max="10764" width="4" style="19" bestFit="1" customWidth="1"/>
    <col min="10765" max="10768" width="0" style="19" hidden="1" customWidth="1"/>
    <col min="10769" max="10769" width="9.7109375" style="19" customWidth="1"/>
    <col min="10770" max="10770" width="5.42578125" style="19" customWidth="1"/>
    <col min="10771" max="10771" width="17.42578125" style="19" customWidth="1"/>
    <col min="10772" max="10772" width="0" style="19" hidden="1" customWidth="1"/>
    <col min="10773" max="10773" width="45" style="19" customWidth="1"/>
    <col min="10774" max="11006" width="9.140625" style="19"/>
    <col min="11007" max="11007" width="4.42578125" style="19" customWidth="1"/>
    <col min="11008" max="11008" width="14.42578125" style="19" customWidth="1"/>
    <col min="11009" max="11009" width="3" style="19" customWidth="1"/>
    <col min="11010" max="11010" width="20.7109375" style="19" customWidth="1"/>
    <col min="11011" max="11011" width="6.42578125" style="19" bestFit="1" customWidth="1"/>
    <col min="11012" max="11012" width="8.7109375" style="19" customWidth="1"/>
    <col min="11013" max="11013" width="19.42578125" style="19" bestFit="1" customWidth="1"/>
    <col min="11014" max="11014" width="8.28515625" style="19" bestFit="1" customWidth="1"/>
    <col min="11015" max="11015" width="2" style="19" customWidth="1"/>
    <col min="11016" max="11016" width="4" style="19" bestFit="1" customWidth="1"/>
    <col min="11017" max="11017" width="19.42578125" style="19" bestFit="1" customWidth="1"/>
    <col min="11018" max="11018" width="8.28515625" style="19" bestFit="1" customWidth="1"/>
    <col min="11019" max="11019" width="2" style="19" customWidth="1"/>
    <col min="11020" max="11020" width="4" style="19" bestFit="1" customWidth="1"/>
    <col min="11021" max="11024" width="0" style="19" hidden="1" customWidth="1"/>
    <col min="11025" max="11025" width="9.7109375" style="19" customWidth="1"/>
    <col min="11026" max="11026" width="5.42578125" style="19" customWidth="1"/>
    <col min="11027" max="11027" width="17.42578125" style="19" customWidth="1"/>
    <col min="11028" max="11028" width="0" style="19" hidden="1" customWidth="1"/>
    <col min="11029" max="11029" width="45" style="19" customWidth="1"/>
    <col min="11030" max="11262" width="9.140625" style="19"/>
    <col min="11263" max="11263" width="4.42578125" style="19" customWidth="1"/>
    <col min="11264" max="11264" width="14.42578125" style="19" customWidth="1"/>
    <col min="11265" max="11265" width="3" style="19" customWidth="1"/>
    <col min="11266" max="11266" width="20.7109375" style="19" customWidth="1"/>
    <col min="11267" max="11267" width="6.42578125" style="19" bestFit="1" customWidth="1"/>
    <col min="11268" max="11268" width="8.7109375" style="19" customWidth="1"/>
    <col min="11269" max="11269" width="19.42578125" style="19" bestFit="1" customWidth="1"/>
    <col min="11270" max="11270" width="8.28515625" style="19" bestFit="1" customWidth="1"/>
    <col min="11271" max="11271" width="2" style="19" customWidth="1"/>
    <col min="11272" max="11272" width="4" style="19" bestFit="1" customWidth="1"/>
    <col min="11273" max="11273" width="19.42578125" style="19" bestFit="1" customWidth="1"/>
    <col min="11274" max="11274" width="8.28515625" style="19" bestFit="1" customWidth="1"/>
    <col min="11275" max="11275" width="2" style="19" customWidth="1"/>
    <col min="11276" max="11276" width="4" style="19" bestFit="1" customWidth="1"/>
    <col min="11277" max="11280" width="0" style="19" hidden="1" customWidth="1"/>
    <col min="11281" max="11281" width="9.7109375" style="19" customWidth="1"/>
    <col min="11282" max="11282" width="5.42578125" style="19" customWidth="1"/>
    <col min="11283" max="11283" width="17.42578125" style="19" customWidth="1"/>
    <col min="11284" max="11284" width="0" style="19" hidden="1" customWidth="1"/>
    <col min="11285" max="11285" width="45" style="19" customWidth="1"/>
    <col min="11286" max="11518" width="9.140625" style="19"/>
    <col min="11519" max="11519" width="4.42578125" style="19" customWidth="1"/>
    <col min="11520" max="11520" width="14.42578125" style="19" customWidth="1"/>
    <col min="11521" max="11521" width="3" style="19" customWidth="1"/>
    <col min="11522" max="11522" width="20.7109375" style="19" customWidth="1"/>
    <col min="11523" max="11523" width="6.42578125" style="19" bestFit="1" customWidth="1"/>
    <col min="11524" max="11524" width="8.7109375" style="19" customWidth="1"/>
    <col min="11525" max="11525" width="19.42578125" style="19" bestFit="1" customWidth="1"/>
    <col min="11526" max="11526" width="8.28515625" style="19" bestFit="1" customWidth="1"/>
    <col min="11527" max="11527" width="2" style="19" customWidth="1"/>
    <col min="11528" max="11528" width="4" style="19" bestFit="1" customWidth="1"/>
    <col min="11529" max="11529" width="19.42578125" style="19" bestFit="1" customWidth="1"/>
    <col min="11530" max="11530" width="8.28515625" style="19" bestFit="1" customWidth="1"/>
    <col min="11531" max="11531" width="2" style="19" customWidth="1"/>
    <col min="11532" max="11532" width="4" style="19" bestFit="1" customWidth="1"/>
    <col min="11533" max="11536" width="0" style="19" hidden="1" customWidth="1"/>
    <col min="11537" max="11537" width="9.7109375" style="19" customWidth="1"/>
    <col min="11538" max="11538" width="5.42578125" style="19" customWidth="1"/>
    <col min="11539" max="11539" width="17.42578125" style="19" customWidth="1"/>
    <col min="11540" max="11540" width="0" style="19" hidden="1" customWidth="1"/>
    <col min="11541" max="11541" width="45" style="19" customWidth="1"/>
    <col min="11542" max="11774" width="9.140625" style="19"/>
    <col min="11775" max="11775" width="4.42578125" style="19" customWidth="1"/>
    <col min="11776" max="11776" width="14.42578125" style="19" customWidth="1"/>
    <col min="11777" max="11777" width="3" style="19" customWidth="1"/>
    <col min="11778" max="11778" width="20.7109375" style="19" customWidth="1"/>
    <col min="11779" max="11779" width="6.42578125" style="19" bestFit="1" customWidth="1"/>
    <col min="11780" max="11780" width="8.7109375" style="19" customWidth="1"/>
    <col min="11781" max="11781" width="19.42578125" style="19" bestFit="1" customWidth="1"/>
    <col min="11782" max="11782" width="8.28515625" style="19" bestFit="1" customWidth="1"/>
    <col min="11783" max="11783" width="2" style="19" customWidth="1"/>
    <col min="11784" max="11784" width="4" style="19" bestFit="1" customWidth="1"/>
    <col min="11785" max="11785" width="19.42578125" style="19" bestFit="1" customWidth="1"/>
    <col min="11786" max="11786" width="8.28515625" style="19" bestFit="1" customWidth="1"/>
    <col min="11787" max="11787" width="2" style="19" customWidth="1"/>
    <col min="11788" max="11788" width="4" style="19" bestFit="1" customWidth="1"/>
    <col min="11789" max="11792" width="0" style="19" hidden="1" customWidth="1"/>
    <col min="11793" max="11793" width="9.7109375" style="19" customWidth="1"/>
    <col min="11794" max="11794" width="5.42578125" style="19" customWidth="1"/>
    <col min="11795" max="11795" width="17.42578125" style="19" customWidth="1"/>
    <col min="11796" max="11796" width="0" style="19" hidden="1" customWidth="1"/>
    <col min="11797" max="11797" width="45" style="19" customWidth="1"/>
    <col min="11798" max="12030" width="9.140625" style="19"/>
    <col min="12031" max="12031" width="4.42578125" style="19" customWidth="1"/>
    <col min="12032" max="12032" width="14.42578125" style="19" customWidth="1"/>
    <col min="12033" max="12033" width="3" style="19" customWidth="1"/>
    <col min="12034" max="12034" width="20.7109375" style="19" customWidth="1"/>
    <col min="12035" max="12035" width="6.42578125" style="19" bestFit="1" customWidth="1"/>
    <col min="12036" max="12036" width="8.7109375" style="19" customWidth="1"/>
    <col min="12037" max="12037" width="19.42578125" style="19" bestFit="1" customWidth="1"/>
    <col min="12038" max="12038" width="8.28515625" style="19" bestFit="1" customWidth="1"/>
    <col min="12039" max="12039" width="2" style="19" customWidth="1"/>
    <col min="12040" max="12040" width="4" style="19" bestFit="1" customWidth="1"/>
    <col min="12041" max="12041" width="19.42578125" style="19" bestFit="1" customWidth="1"/>
    <col min="12042" max="12042" width="8.28515625" style="19" bestFit="1" customWidth="1"/>
    <col min="12043" max="12043" width="2" style="19" customWidth="1"/>
    <col min="12044" max="12044" width="4" style="19" bestFit="1" customWidth="1"/>
    <col min="12045" max="12048" width="0" style="19" hidden="1" customWidth="1"/>
    <col min="12049" max="12049" width="9.7109375" style="19" customWidth="1"/>
    <col min="12050" max="12050" width="5.42578125" style="19" customWidth="1"/>
    <col min="12051" max="12051" width="17.42578125" style="19" customWidth="1"/>
    <col min="12052" max="12052" width="0" style="19" hidden="1" customWidth="1"/>
    <col min="12053" max="12053" width="45" style="19" customWidth="1"/>
    <col min="12054" max="12286" width="9.140625" style="19"/>
    <col min="12287" max="12287" width="4.42578125" style="19" customWidth="1"/>
    <col min="12288" max="12288" width="14.42578125" style="19" customWidth="1"/>
    <col min="12289" max="12289" width="3" style="19" customWidth="1"/>
    <col min="12290" max="12290" width="20.7109375" style="19" customWidth="1"/>
    <col min="12291" max="12291" width="6.42578125" style="19" bestFit="1" customWidth="1"/>
    <col min="12292" max="12292" width="8.7109375" style="19" customWidth="1"/>
    <col min="12293" max="12293" width="19.42578125" style="19" bestFit="1" customWidth="1"/>
    <col min="12294" max="12294" width="8.28515625" style="19" bestFit="1" customWidth="1"/>
    <col min="12295" max="12295" width="2" style="19" customWidth="1"/>
    <col min="12296" max="12296" width="4" style="19" bestFit="1" customWidth="1"/>
    <col min="12297" max="12297" width="19.42578125" style="19" bestFit="1" customWidth="1"/>
    <col min="12298" max="12298" width="8.28515625" style="19" bestFit="1" customWidth="1"/>
    <col min="12299" max="12299" width="2" style="19" customWidth="1"/>
    <col min="12300" max="12300" width="4" style="19" bestFit="1" customWidth="1"/>
    <col min="12301" max="12304" width="0" style="19" hidden="1" customWidth="1"/>
    <col min="12305" max="12305" width="9.7109375" style="19" customWidth="1"/>
    <col min="12306" max="12306" width="5.42578125" style="19" customWidth="1"/>
    <col min="12307" max="12307" width="17.42578125" style="19" customWidth="1"/>
    <col min="12308" max="12308" width="0" style="19" hidden="1" customWidth="1"/>
    <col min="12309" max="12309" width="45" style="19" customWidth="1"/>
    <col min="12310" max="12542" width="9.140625" style="19"/>
    <col min="12543" max="12543" width="4.42578125" style="19" customWidth="1"/>
    <col min="12544" max="12544" width="14.42578125" style="19" customWidth="1"/>
    <col min="12545" max="12545" width="3" style="19" customWidth="1"/>
    <col min="12546" max="12546" width="20.7109375" style="19" customWidth="1"/>
    <col min="12547" max="12547" width="6.42578125" style="19" bestFit="1" customWidth="1"/>
    <col min="12548" max="12548" width="8.7109375" style="19" customWidth="1"/>
    <col min="12549" max="12549" width="19.42578125" style="19" bestFit="1" customWidth="1"/>
    <col min="12550" max="12550" width="8.28515625" style="19" bestFit="1" customWidth="1"/>
    <col min="12551" max="12551" width="2" style="19" customWidth="1"/>
    <col min="12552" max="12552" width="4" style="19" bestFit="1" customWidth="1"/>
    <col min="12553" max="12553" width="19.42578125" style="19" bestFit="1" customWidth="1"/>
    <col min="12554" max="12554" width="8.28515625" style="19" bestFit="1" customWidth="1"/>
    <col min="12555" max="12555" width="2" style="19" customWidth="1"/>
    <col min="12556" max="12556" width="4" style="19" bestFit="1" customWidth="1"/>
    <col min="12557" max="12560" width="0" style="19" hidden="1" customWidth="1"/>
    <col min="12561" max="12561" width="9.7109375" style="19" customWidth="1"/>
    <col min="12562" max="12562" width="5.42578125" style="19" customWidth="1"/>
    <col min="12563" max="12563" width="17.42578125" style="19" customWidth="1"/>
    <col min="12564" max="12564" width="0" style="19" hidden="1" customWidth="1"/>
    <col min="12565" max="12565" width="45" style="19" customWidth="1"/>
    <col min="12566" max="12798" width="9.140625" style="19"/>
    <col min="12799" max="12799" width="4.42578125" style="19" customWidth="1"/>
    <col min="12800" max="12800" width="14.42578125" style="19" customWidth="1"/>
    <col min="12801" max="12801" width="3" style="19" customWidth="1"/>
    <col min="12802" max="12802" width="20.7109375" style="19" customWidth="1"/>
    <col min="12803" max="12803" width="6.42578125" style="19" bestFit="1" customWidth="1"/>
    <col min="12804" max="12804" width="8.7109375" style="19" customWidth="1"/>
    <col min="12805" max="12805" width="19.42578125" style="19" bestFit="1" customWidth="1"/>
    <col min="12806" max="12806" width="8.28515625" style="19" bestFit="1" customWidth="1"/>
    <col min="12807" max="12807" width="2" style="19" customWidth="1"/>
    <col min="12808" max="12808" width="4" style="19" bestFit="1" customWidth="1"/>
    <col min="12809" max="12809" width="19.42578125" style="19" bestFit="1" customWidth="1"/>
    <col min="12810" max="12810" width="8.28515625" style="19" bestFit="1" customWidth="1"/>
    <col min="12811" max="12811" width="2" style="19" customWidth="1"/>
    <col min="12812" max="12812" width="4" style="19" bestFit="1" customWidth="1"/>
    <col min="12813" max="12816" width="0" style="19" hidden="1" customWidth="1"/>
    <col min="12817" max="12817" width="9.7109375" style="19" customWidth="1"/>
    <col min="12818" max="12818" width="5.42578125" style="19" customWidth="1"/>
    <col min="12819" max="12819" width="17.42578125" style="19" customWidth="1"/>
    <col min="12820" max="12820" width="0" style="19" hidden="1" customWidth="1"/>
    <col min="12821" max="12821" width="45" style="19" customWidth="1"/>
    <col min="12822" max="13054" width="9.140625" style="19"/>
    <col min="13055" max="13055" width="4.42578125" style="19" customWidth="1"/>
    <col min="13056" max="13056" width="14.42578125" style="19" customWidth="1"/>
    <col min="13057" max="13057" width="3" style="19" customWidth="1"/>
    <col min="13058" max="13058" width="20.7109375" style="19" customWidth="1"/>
    <col min="13059" max="13059" width="6.42578125" style="19" bestFit="1" customWidth="1"/>
    <col min="13060" max="13060" width="8.7109375" style="19" customWidth="1"/>
    <col min="13061" max="13061" width="19.42578125" style="19" bestFit="1" customWidth="1"/>
    <col min="13062" max="13062" width="8.28515625" style="19" bestFit="1" customWidth="1"/>
    <col min="13063" max="13063" width="2" style="19" customWidth="1"/>
    <col min="13064" max="13064" width="4" style="19" bestFit="1" customWidth="1"/>
    <col min="13065" max="13065" width="19.42578125" style="19" bestFit="1" customWidth="1"/>
    <col min="13066" max="13066" width="8.28515625" style="19" bestFit="1" customWidth="1"/>
    <col min="13067" max="13067" width="2" style="19" customWidth="1"/>
    <col min="13068" max="13068" width="4" style="19" bestFit="1" customWidth="1"/>
    <col min="13069" max="13072" width="0" style="19" hidden="1" customWidth="1"/>
    <col min="13073" max="13073" width="9.7109375" style="19" customWidth="1"/>
    <col min="13074" max="13074" width="5.42578125" style="19" customWidth="1"/>
    <col min="13075" max="13075" width="17.42578125" style="19" customWidth="1"/>
    <col min="13076" max="13076" width="0" style="19" hidden="1" customWidth="1"/>
    <col min="13077" max="13077" width="45" style="19" customWidth="1"/>
    <col min="13078" max="13310" width="9.140625" style="19"/>
    <col min="13311" max="13311" width="4.42578125" style="19" customWidth="1"/>
    <col min="13312" max="13312" width="14.42578125" style="19" customWidth="1"/>
    <col min="13313" max="13313" width="3" style="19" customWidth="1"/>
    <col min="13314" max="13314" width="20.7109375" style="19" customWidth="1"/>
    <col min="13315" max="13315" width="6.42578125" style="19" bestFit="1" customWidth="1"/>
    <col min="13316" max="13316" width="8.7109375" style="19" customWidth="1"/>
    <col min="13317" max="13317" width="19.42578125" style="19" bestFit="1" customWidth="1"/>
    <col min="13318" max="13318" width="8.28515625" style="19" bestFit="1" customWidth="1"/>
    <col min="13319" max="13319" width="2" style="19" customWidth="1"/>
    <col min="13320" max="13320" width="4" style="19" bestFit="1" customWidth="1"/>
    <col min="13321" max="13321" width="19.42578125" style="19" bestFit="1" customWidth="1"/>
    <col min="13322" max="13322" width="8.28515625" style="19" bestFit="1" customWidth="1"/>
    <col min="13323" max="13323" width="2" style="19" customWidth="1"/>
    <col min="13324" max="13324" width="4" style="19" bestFit="1" customWidth="1"/>
    <col min="13325" max="13328" width="0" style="19" hidden="1" customWidth="1"/>
    <col min="13329" max="13329" width="9.7109375" style="19" customWidth="1"/>
    <col min="13330" max="13330" width="5.42578125" style="19" customWidth="1"/>
    <col min="13331" max="13331" width="17.42578125" style="19" customWidth="1"/>
    <col min="13332" max="13332" width="0" style="19" hidden="1" customWidth="1"/>
    <col min="13333" max="13333" width="45" style="19" customWidth="1"/>
    <col min="13334" max="13566" width="9.140625" style="19"/>
    <col min="13567" max="13567" width="4.42578125" style="19" customWidth="1"/>
    <col min="13568" max="13568" width="14.42578125" style="19" customWidth="1"/>
    <col min="13569" max="13569" width="3" style="19" customWidth="1"/>
    <col min="13570" max="13570" width="20.7109375" style="19" customWidth="1"/>
    <col min="13571" max="13571" width="6.42578125" style="19" bestFit="1" customWidth="1"/>
    <col min="13572" max="13572" width="8.7109375" style="19" customWidth="1"/>
    <col min="13573" max="13573" width="19.42578125" style="19" bestFit="1" customWidth="1"/>
    <col min="13574" max="13574" width="8.28515625" style="19" bestFit="1" customWidth="1"/>
    <col min="13575" max="13575" width="2" style="19" customWidth="1"/>
    <col min="13576" max="13576" width="4" style="19" bestFit="1" customWidth="1"/>
    <col min="13577" max="13577" width="19.42578125" style="19" bestFit="1" customWidth="1"/>
    <col min="13578" max="13578" width="8.28515625" style="19" bestFit="1" customWidth="1"/>
    <col min="13579" max="13579" width="2" style="19" customWidth="1"/>
    <col min="13580" max="13580" width="4" style="19" bestFit="1" customWidth="1"/>
    <col min="13581" max="13584" width="0" style="19" hidden="1" customWidth="1"/>
    <col min="13585" max="13585" width="9.7109375" style="19" customWidth="1"/>
    <col min="13586" max="13586" width="5.42578125" style="19" customWidth="1"/>
    <col min="13587" max="13587" width="17.42578125" style="19" customWidth="1"/>
    <col min="13588" max="13588" width="0" style="19" hidden="1" customWidth="1"/>
    <col min="13589" max="13589" width="45" style="19" customWidth="1"/>
    <col min="13590" max="13822" width="9.140625" style="19"/>
    <col min="13823" max="13823" width="4.42578125" style="19" customWidth="1"/>
    <col min="13824" max="13824" width="14.42578125" style="19" customWidth="1"/>
    <col min="13825" max="13825" width="3" style="19" customWidth="1"/>
    <col min="13826" max="13826" width="20.7109375" style="19" customWidth="1"/>
    <col min="13827" max="13827" width="6.42578125" style="19" bestFit="1" customWidth="1"/>
    <col min="13828" max="13828" width="8.7109375" style="19" customWidth="1"/>
    <col min="13829" max="13829" width="19.42578125" style="19" bestFit="1" customWidth="1"/>
    <col min="13830" max="13830" width="8.28515625" style="19" bestFit="1" customWidth="1"/>
    <col min="13831" max="13831" width="2" style="19" customWidth="1"/>
    <col min="13832" max="13832" width="4" style="19" bestFit="1" customWidth="1"/>
    <col min="13833" max="13833" width="19.42578125" style="19" bestFit="1" customWidth="1"/>
    <col min="13834" max="13834" width="8.28515625" style="19" bestFit="1" customWidth="1"/>
    <col min="13835" max="13835" width="2" style="19" customWidth="1"/>
    <col min="13836" max="13836" width="4" style="19" bestFit="1" customWidth="1"/>
    <col min="13837" max="13840" width="0" style="19" hidden="1" customWidth="1"/>
    <col min="13841" max="13841" width="9.7109375" style="19" customWidth="1"/>
    <col min="13842" max="13842" width="5.42578125" style="19" customWidth="1"/>
    <col min="13843" max="13843" width="17.42578125" style="19" customWidth="1"/>
    <col min="13844" max="13844" width="0" style="19" hidden="1" customWidth="1"/>
    <col min="13845" max="13845" width="45" style="19" customWidth="1"/>
    <col min="13846" max="14078" width="9.140625" style="19"/>
    <col min="14079" max="14079" width="4.42578125" style="19" customWidth="1"/>
    <col min="14080" max="14080" width="14.42578125" style="19" customWidth="1"/>
    <col min="14081" max="14081" width="3" style="19" customWidth="1"/>
    <col min="14082" max="14082" width="20.7109375" style="19" customWidth="1"/>
    <col min="14083" max="14083" width="6.42578125" style="19" bestFit="1" customWidth="1"/>
    <col min="14084" max="14084" width="8.7109375" style="19" customWidth="1"/>
    <col min="14085" max="14085" width="19.42578125" style="19" bestFit="1" customWidth="1"/>
    <col min="14086" max="14086" width="8.28515625" style="19" bestFit="1" customWidth="1"/>
    <col min="14087" max="14087" width="2" style="19" customWidth="1"/>
    <col min="14088" max="14088" width="4" style="19" bestFit="1" customWidth="1"/>
    <col min="14089" max="14089" width="19.42578125" style="19" bestFit="1" customWidth="1"/>
    <col min="14090" max="14090" width="8.28515625" style="19" bestFit="1" customWidth="1"/>
    <col min="14091" max="14091" width="2" style="19" customWidth="1"/>
    <col min="14092" max="14092" width="4" style="19" bestFit="1" customWidth="1"/>
    <col min="14093" max="14096" width="0" style="19" hidden="1" customWidth="1"/>
    <col min="14097" max="14097" width="9.7109375" style="19" customWidth="1"/>
    <col min="14098" max="14098" width="5.42578125" style="19" customWidth="1"/>
    <col min="14099" max="14099" width="17.42578125" style="19" customWidth="1"/>
    <col min="14100" max="14100" width="0" style="19" hidden="1" customWidth="1"/>
    <col min="14101" max="14101" width="45" style="19" customWidth="1"/>
    <col min="14102" max="14334" width="9.140625" style="19"/>
    <col min="14335" max="14335" width="4.42578125" style="19" customWidth="1"/>
    <col min="14336" max="14336" width="14.42578125" style="19" customWidth="1"/>
    <col min="14337" max="14337" width="3" style="19" customWidth="1"/>
    <col min="14338" max="14338" width="20.7109375" style="19" customWidth="1"/>
    <col min="14339" max="14339" width="6.42578125" style="19" bestFit="1" customWidth="1"/>
    <col min="14340" max="14340" width="8.7109375" style="19" customWidth="1"/>
    <col min="14341" max="14341" width="19.42578125" style="19" bestFit="1" customWidth="1"/>
    <col min="14342" max="14342" width="8.28515625" style="19" bestFit="1" customWidth="1"/>
    <col min="14343" max="14343" width="2" style="19" customWidth="1"/>
    <col min="14344" max="14344" width="4" style="19" bestFit="1" customWidth="1"/>
    <col min="14345" max="14345" width="19.42578125" style="19" bestFit="1" customWidth="1"/>
    <col min="14346" max="14346" width="8.28515625" style="19" bestFit="1" customWidth="1"/>
    <col min="14347" max="14347" width="2" style="19" customWidth="1"/>
    <col min="14348" max="14348" width="4" style="19" bestFit="1" customWidth="1"/>
    <col min="14349" max="14352" width="0" style="19" hidden="1" customWidth="1"/>
    <col min="14353" max="14353" width="9.7109375" style="19" customWidth="1"/>
    <col min="14354" max="14354" width="5.42578125" style="19" customWidth="1"/>
    <col min="14355" max="14355" width="17.42578125" style="19" customWidth="1"/>
    <col min="14356" max="14356" width="0" style="19" hidden="1" customWidth="1"/>
    <col min="14357" max="14357" width="45" style="19" customWidth="1"/>
    <col min="14358" max="14590" width="9.140625" style="19"/>
    <col min="14591" max="14591" width="4.42578125" style="19" customWidth="1"/>
    <col min="14592" max="14592" width="14.42578125" style="19" customWidth="1"/>
    <col min="14593" max="14593" width="3" style="19" customWidth="1"/>
    <col min="14594" max="14594" width="20.7109375" style="19" customWidth="1"/>
    <col min="14595" max="14595" width="6.42578125" style="19" bestFit="1" customWidth="1"/>
    <col min="14596" max="14596" width="8.7109375" style="19" customWidth="1"/>
    <col min="14597" max="14597" width="19.42578125" style="19" bestFit="1" customWidth="1"/>
    <col min="14598" max="14598" width="8.28515625" style="19" bestFit="1" customWidth="1"/>
    <col min="14599" max="14599" width="2" style="19" customWidth="1"/>
    <col min="14600" max="14600" width="4" style="19" bestFit="1" customWidth="1"/>
    <col min="14601" max="14601" width="19.42578125" style="19" bestFit="1" customWidth="1"/>
    <col min="14602" max="14602" width="8.28515625" style="19" bestFit="1" customWidth="1"/>
    <col min="14603" max="14603" width="2" style="19" customWidth="1"/>
    <col min="14604" max="14604" width="4" style="19" bestFit="1" customWidth="1"/>
    <col min="14605" max="14608" width="0" style="19" hidden="1" customWidth="1"/>
    <col min="14609" max="14609" width="9.7109375" style="19" customWidth="1"/>
    <col min="14610" max="14610" width="5.42578125" style="19" customWidth="1"/>
    <col min="14611" max="14611" width="17.42578125" style="19" customWidth="1"/>
    <col min="14612" max="14612" width="0" style="19" hidden="1" customWidth="1"/>
    <col min="14613" max="14613" width="45" style="19" customWidth="1"/>
    <col min="14614" max="14846" width="9.140625" style="19"/>
    <col min="14847" max="14847" width="4.42578125" style="19" customWidth="1"/>
    <col min="14848" max="14848" width="14.42578125" style="19" customWidth="1"/>
    <col min="14849" max="14849" width="3" style="19" customWidth="1"/>
    <col min="14850" max="14850" width="20.7109375" style="19" customWidth="1"/>
    <col min="14851" max="14851" width="6.42578125" style="19" bestFit="1" customWidth="1"/>
    <col min="14852" max="14852" width="8.7109375" style="19" customWidth="1"/>
    <col min="14853" max="14853" width="19.42578125" style="19" bestFit="1" customWidth="1"/>
    <col min="14854" max="14854" width="8.28515625" style="19" bestFit="1" customWidth="1"/>
    <col min="14855" max="14855" width="2" style="19" customWidth="1"/>
    <col min="14856" max="14856" width="4" style="19" bestFit="1" customWidth="1"/>
    <col min="14857" max="14857" width="19.42578125" style="19" bestFit="1" customWidth="1"/>
    <col min="14858" max="14858" width="8.28515625" style="19" bestFit="1" customWidth="1"/>
    <col min="14859" max="14859" width="2" style="19" customWidth="1"/>
    <col min="14860" max="14860" width="4" style="19" bestFit="1" customWidth="1"/>
    <col min="14861" max="14864" width="0" style="19" hidden="1" customWidth="1"/>
    <col min="14865" max="14865" width="9.7109375" style="19" customWidth="1"/>
    <col min="14866" max="14866" width="5.42578125" style="19" customWidth="1"/>
    <col min="14867" max="14867" width="17.42578125" style="19" customWidth="1"/>
    <col min="14868" max="14868" width="0" style="19" hidden="1" customWidth="1"/>
    <col min="14869" max="14869" width="45" style="19" customWidth="1"/>
    <col min="14870" max="15102" width="9.140625" style="19"/>
    <col min="15103" max="15103" width="4.42578125" style="19" customWidth="1"/>
    <col min="15104" max="15104" width="14.42578125" style="19" customWidth="1"/>
    <col min="15105" max="15105" width="3" style="19" customWidth="1"/>
    <col min="15106" max="15106" width="20.7109375" style="19" customWidth="1"/>
    <col min="15107" max="15107" width="6.42578125" style="19" bestFit="1" customWidth="1"/>
    <col min="15108" max="15108" width="8.7109375" style="19" customWidth="1"/>
    <col min="15109" max="15109" width="19.42578125" style="19" bestFit="1" customWidth="1"/>
    <col min="15110" max="15110" width="8.28515625" style="19" bestFit="1" customWidth="1"/>
    <col min="15111" max="15111" width="2" style="19" customWidth="1"/>
    <col min="15112" max="15112" width="4" style="19" bestFit="1" customWidth="1"/>
    <col min="15113" max="15113" width="19.42578125" style="19" bestFit="1" customWidth="1"/>
    <col min="15114" max="15114" width="8.28515625" style="19" bestFit="1" customWidth="1"/>
    <col min="15115" max="15115" width="2" style="19" customWidth="1"/>
    <col min="15116" max="15116" width="4" style="19" bestFit="1" customWidth="1"/>
    <col min="15117" max="15120" width="0" style="19" hidden="1" customWidth="1"/>
    <col min="15121" max="15121" width="9.7109375" style="19" customWidth="1"/>
    <col min="15122" max="15122" width="5.42578125" style="19" customWidth="1"/>
    <col min="15123" max="15123" width="17.42578125" style="19" customWidth="1"/>
    <col min="15124" max="15124" width="0" style="19" hidden="1" customWidth="1"/>
    <col min="15125" max="15125" width="45" style="19" customWidth="1"/>
    <col min="15126" max="15358" width="9.140625" style="19"/>
    <col min="15359" max="15359" width="4.42578125" style="19" customWidth="1"/>
    <col min="15360" max="15360" width="14.42578125" style="19" customWidth="1"/>
    <col min="15361" max="15361" width="3" style="19" customWidth="1"/>
    <col min="15362" max="15362" width="20.7109375" style="19" customWidth="1"/>
    <col min="15363" max="15363" width="6.42578125" style="19" bestFit="1" customWidth="1"/>
    <col min="15364" max="15364" width="8.7109375" style="19" customWidth="1"/>
    <col min="15365" max="15365" width="19.42578125" style="19" bestFit="1" customWidth="1"/>
    <col min="15366" max="15366" width="8.28515625" style="19" bestFit="1" customWidth="1"/>
    <col min="15367" max="15367" width="2" style="19" customWidth="1"/>
    <col min="15368" max="15368" width="4" style="19" bestFit="1" customWidth="1"/>
    <col min="15369" max="15369" width="19.42578125" style="19" bestFit="1" customWidth="1"/>
    <col min="15370" max="15370" width="8.28515625" style="19" bestFit="1" customWidth="1"/>
    <col min="15371" max="15371" width="2" style="19" customWidth="1"/>
    <col min="15372" max="15372" width="4" style="19" bestFit="1" customWidth="1"/>
    <col min="15373" max="15376" width="0" style="19" hidden="1" customWidth="1"/>
    <col min="15377" max="15377" width="9.7109375" style="19" customWidth="1"/>
    <col min="15378" max="15378" width="5.42578125" style="19" customWidth="1"/>
    <col min="15379" max="15379" width="17.42578125" style="19" customWidth="1"/>
    <col min="15380" max="15380" width="0" style="19" hidden="1" customWidth="1"/>
    <col min="15381" max="15381" width="45" style="19" customWidth="1"/>
    <col min="15382" max="15614" width="9.140625" style="19"/>
    <col min="15615" max="15615" width="4.42578125" style="19" customWidth="1"/>
    <col min="15616" max="15616" width="14.42578125" style="19" customWidth="1"/>
    <col min="15617" max="15617" width="3" style="19" customWidth="1"/>
    <col min="15618" max="15618" width="20.7109375" style="19" customWidth="1"/>
    <col min="15619" max="15619" width="6.42578125" style="19" bestFit="1" customWidth="1"/>
    <col min="15620" max="15620" width="8.7109375" style="19" customWidth="1"/>
    <col min="15621" max="15621" width="19.42578125" style="19" bestFit="1" customWidth="1"/>
    <col min="15622" max="15622" width="8.28515625" style="19" bestFit="1" customWidth="1"/>
    <col min="15623" max="15623" width="2" style="19" customWidth="1"/>
    <col min="15624" max="15624" width="4" style="19" bestFit="1" customWidth="1"/>
    <col min="15625" max="15625" width="19.42578125" style="19" bestFit="1" customWidth="1"/>
    <col min="15626" max="15626" width="8.28515625" style="19" bestFit="1" customWidth="1"/>
    <col min="15627" max="15627" width="2" style="19" customWidth="1"/>
    <col min="15628" max="15628" width="4" style="19" bestFit="1" customWidth="1"/>
    <col min="15629" max="15632" width="0" style="19" hidden="1" customWidth="1"/>
    <col min="15633" max="15633" width="9.7109375" style="19" customWidth="1"/>
    <col min="15634" max="15634" width="5.42578125" style="19" customWidth="1"/>
    <col min="15635" max="15635" width="17.42578125" style="19" customWidth="1"/>
    <col min="15636" max="15636" width="0" style="19" hidden="1" customWidth="1"/>
    <col min="15637" max="15637" width="45" style="19" customWidth="1"/>
    <col min="15638" max="15870" width="9.140625" style="19"/>
    <col min="15871" max="15871" width="4.42578125" style="19" customWidth="1"/>
    <col min="15872" max="15872" width="14.42578125" style="19" customWidth="1"/>
    <col min="15873" max="15873" width="3" style="19" customWidth="1"/>
    <col min="15874" max="15874" width="20.7109375" style="19" customWidth="1"/>
    <col min="15875" max="15875" width="6.42578125" style="19" bestFit="1" customWidth="1"/>
    <col min="15876" max="15876" width="8.7109375" style="19" customWidth="1"/>
    <col min="15877" max="15877" width="19.42578125" style="19" bestFit="1" customWidth="1"/>
    <col min="15878" max="15878" width="8.28515625" style="19" bestFit="1" customWidth="1"/>
    <col min="15879" max="15879" width="2" style="19" customWidth="1"/>
    <col min="15880" max="15880" width="4" style="19" bestFit="1" customWidth="1"/>
    <col min="15881" max="15881" width="19.42578125" style="19" bestFit="1" customWidth="1"/>
    <col min="15882" max="15882" width="8.28515625" style="19" bestFit="1" customWidth="1"/>
    <col min="15883" max="15883" width="2" style="19" customWidth="1"/>
    <col min="15884" max="15884" width="4" style="19" bestFit="1" customWidth="1"/>
    <col min="15885" max="15888" width="0" style="19" hidden="1" customWidth="1"/>
    <col min="15889" max="15889" width="9.7109375" style="19" customWidth="1"/>
    <col min="15890" max="15890" width="5.42578125" style="19" customWidth="1"/>
    <col min="15891" max="15891" width="17.42578125" style="19" customWidth="1"/>
    <col min="15892" max="15892" width="0" style="19" hidden="1" customWidth="1"/>
    <col min="15893" max="15893" width="45" style="19" customWidth="1"/>
    <col min="15894" max="16126" width="9.140625" style="19"/>
    <col min="16127" max="16127" width="4.42578125" style="19" customWidth="1"/>
    <col min="16128" max="16128" width="14.42578125" style="19" customWidth="1"/>
    <col min="16129" max="16129" width="3" style="19" customWidth="1"/>
    <col min="16130" max="16130" width="20.7109375" style="19" customWidth="1"/>
    <col min="16131" max="16131" width="6.42578125" style="19" bestFit="1" customWidth="1"/>
    <col min="16132" max="16132" width="8.7109375" style="19" customWidth="1"/>
    <col min="16133" max="16133" width="19.42578125" style="19" bestFit="1" customWidth="1"/>
    <col min="16134" max="16134" width="8.28515625" style="19" bestFit="1" customWidth="1"/>
    <col min="16135" max="16135" width="2" style="19" customWidth="1"/>
    <col min="16136" max="16136" width="4" style="19" bestFit="1" customWidth="1"/>
    <col min="16137" max="16137" width="19.42578125" style="19" bestFit="1" customWidth="1"/>
    <col min="16138" max="16138" width="8.28515625" style="19" bestFit="1" customWidth="1"/>
    <col min="16139" max="16139" width="2" style="19" customWidth="1"/>
    <col min="16140" max="16140" width="4" style="19" bestFit="1" customWidth="1"/>
    <col min="16141" max="16144" width="0" style="19" hidden="1" customWidth="1"/>
    <col min="16145" max="16145" width="9.7109375" style="19" customWidth="1"/>
    <col min="16146" max="16146" width="5.42578125" style="19" customWidth="1"/>
    <col min="16147" max="16147" width="17.42578125" style="19" customWidth="1"/>
    <col min="16148" max="16148" width="0" style="19" hidden="1" customWidth="1"/>
    <col min="16149" max="16149" width="45" style="19" customWidth="1"/>
    <col min="16150" max="16384" width="9.140625" style="19"/>
  </cols>
  <sheetData>
    <row r="2" spans="2:19" ht="17.100000000000001" customHeight="1">
      <c r="B2" s="393"/>
      <c r="C2" s="393"/>
      <c r="D2" s="393"/>
      <c r="E2" s="393"/>
      <c r="F2" s="393"/>
      <c r="G2" s="393"/>
      <c r="H2" s="393"/>
      <c r="I2" s="393"/>
      <c r="J2" s="393"/>
      <c r="K2" s="393"/>
      <c r="L2" s="393"/>
      <c r="M2" s="393" t="str">
        <f>'5. Teknis'!V2</f>
        <v>Lampiran  :</v>
      </c>
      <c r="N2" s="393" t="str">
        <f>'5. Teknis'!W2</f>
        <v>BA HASIL EVALUASI ADM, TEKNIS &amp; BIAYA</v>
      </c>
      <c r="O2" s="393"/>
      <c r="P2" s="394"/>
      <c r="Q2" s="393"/>
      <c r="R2" s="393"/>
      <c r="S2" s="393"/>
    </row>
    <row r="3" spans="2:19" ht="17.100000000000001" customHeight="1">
      <c r="B3" s="393"/>
      <c r="C3" s="393"/>
      <c r="D3" s="393"/>
      <c r="E3" s="393"/>
      <c r="F3" s="393"/>
      <c r="G3" s="393"/>
      <c r="H3" s="393"/>
      <c r="I3" s="393"/>
      <c r="J3" s="393"/>
      <c r="K3" s="393"/>
      <c r="L3" s="393"/>
      <c r="M3" s="393" t="str">
        <f>'5. Teknis'!V3</f>
        <v>Nomor  :</v>
      </c>
      <c r="N3" s="395" t="str">
        <f>jadwal!F16</f>
        <v>04.01/BA-EVA-TWR/PBJ/KI-PRC/TL/PPK/PPS-RIAU/IV/2025</v>
      </c>
      <c r="O3" s="393"/>
      <c r="P3" s="394"/>
      <c r="Q3" s="393"/>
      <c r="R3" s="393"/>
      <c r="S3" s="393"/>
    </row>
    <row r="4" spans="2:19" ht="17.100000000000001" customHeight="1">
      <c r="B4" s="393"/>
      <c r="C4" s="393"/>
      <c r="D4" s="393"/>
      <c r="E4" s="393"/>
      <c r="F4" s="393"/>
      <c r="G4" s="393"/>
      <c r="H4" s="393"/>
      <c r="I4" s="393"/>
      <c r="J4" s="393"/>
      <c r="K4" s="393"/>
      <c r="L4" s="393"/>
      <c r="M4" s="393" t="str">
        <f>'5. Teknis'!V4</f>
        <v>Tanggal  :</v>
      </c>
      <c r="N4" s="395" t="str">
        <f>'5. Teknis'!W4</f>
        <v>10 April 2025</v>
      </c>
      <c r="O4" s="393"/>
      <c r="P4" s="394"/>
      <c r="Q4" s="393"/>
      <c r="R4" s="396"/>
      <c r="S4" s="393"/>
    </row>
    <row r="5" spans="2:19" ht="17.25">
      <c r="B5" s="393"/>
      <c r="C5" s="393"/>
      <c r="D5" s="393"/>
      <c r="E5" s="393"/>
      <c r="F5" s="393"/>
      <c r="G5" s="393"/>
      <c r="H5" s="393"/>
      <c r="I5" s="393"/>
      <c r="J5" s="393"/>
      <c r="K5" s="393"/>
      <c r="L5" s="393"/>
      <c r="M5" s="393"/>
      <c r="N5" s="393"/>
      <c r="O5" s="393"/>
      <c r="P5" s="393"/>
      <c r="Q5" s="393"/>
      <c r="R5" s="393"/>
      <c r="S5" s="393"/>
    </row>
    <row r="6" spans="2:19" ht="20.100000000000001" customHeight="1">
      <c r="B6" s="397" t="s">
        <v>85</v>
      </c>
      <c r="C6" s="393"/>
      <c r="D6" s="393"/>
      <c r="E6" s="393"/>
      <c r="F6" s="393"/>
      <c r="G6" s="393"/>
      <c r="H6" s="393"/>
      <c r="I6" s="393"/>
      <c r="J6" s="393"/>
      <c r="K6" s="393"/>
      <c r="L6" s="393"/>
      <c r="M6" s="393"/>
      <c r="N6" s="393"/>
      <c r="O6" s="393"/>
      <c r="P6" s="393"/>
      <c r="Q6" s="393"/>
      <c r="R6" s="393"/>
      <c r="S6" s="393"/>
    </row>
    <row r="7" spans="2:19" ht="17.25">
      <c r="B7" s="393"/>
      <c r="C7" s="393"/>
      <c r="D7" s="393"/>
      <c r="E7" s="393"/>
      <c r="F7" s="393"/>
      <c r="G7" s="393"/>
      <c r="H7" s="393"/>
      <c r="I7" s="393"/>
      <c r="J7" s="393"/>
      <c r="K7" s="393"/>
      <c r="L7" s="393"/>
      <c r="M7" s="393"/>
      <c r="N7" s="393"/>
      <c r="O7" s="393"/>
      <c r="P7" s="393"/>
      <c r="Q7" s="393"/>
      <c r="R7" s="393"/>
      <c r="S7" s="393"/>
    </row>
    <row r="8" spans="2:19" ht="17.25">
      <c r="B8" s="393" t="str">
        <f>'5. Teknis'!C9</f>
        <v>Satuan Kerja</v>
      </c>
      <c r="C8" s="393"/>
      <c r="D8" s="394" t="s">
        <v>0</v>
      </c>
      <c r="E8" s="393" t="str">
        <f>'5. Teknis'!P9</f>
        <v>Satuan Kerja Pelaksanaan Prasarana Strategis Riau</v>
      </c>
      <c r="F8" s="393"/>
      <c r="G8" s="393"/>
      <c r="H8" s="393"/>
      <c r="I8" s="398"/>
      <c r="J8" s="393"/>
      <c r="K8" s="393"/>
      <c r="L8" s="399"/>
      <c r="M8" s="398"/>
      <c r="N8" s="393"/>
      <c r="O8" s="393"/>
      <c r="P8" s="399"/>
      <c r="Q8" s="399"/>
      <c r="R8" s="399"/>
      <c r="S8" s="399"/>
    </row>
    <row r="9" spans="2:19" ht="17.25">
      <c r="B9" s="393" t="str">
        <f>'5. Teknis'!C10</f>
        <v>Pekerjaan</v>
      </c>
      <c r="C9" s="393"/>
      <c r="D9" s="394" t="s">
        <v>0</v>
      </c>
      <c r="E9" s="393" t="str">
        <f>'5. Teknis'!P10</f>
        <v>Konsultan Individual Team Leader</v>
      </c>
      <c r="F9" s="393"/>
      <c r="G9" s="393"/>
      <c r="H9" s="393"/>
      <c r="I9" s="393"/>
      <c r="J9" s="393"/>
      <c r="K9" s="393"/>
      <c r="L9" s="400"/>
      <c r="M9" s="397"/>
      <c r="N9" s="393"/>
      <c r="O9" s="393"/>
      <c r="P9" s="400"/>
      <c r="Q9" s="401"/>
      <c r="R9" s="393"/>
      <c r="S9" s="401"/>
    </row>
    <row r="10" spans="2:19" ht="17.25">
      <c r="B10" s="393" t="str">
        <f>'5. Teknis'!C11</f>
        <v>Lokasi</v>
      </c>
      <c r="C10" s="393"/>
      <c r="D10" s="394" t="s">
        <v>0</v>
      </c>
      <c r="E10" s="393" t="str">
        <f>'5. Teknis'!P11</f>
        <v>Provinsi Riau</v>
      </c>
      <c r="F10" s="393"/>
      <c r="G10" s="393"/>
      <c r="H10" s="393"/>
      <c r="I10" s="393"/>
      <c r="J10" s="393"/>
      <c r="K10" s="393"/>
      <c r="L10" s="400"/>
      <c r="M10" s="397"/>
      <c r="N10" s="393"/>
      <c r="O10" s="393"/>
      <c r="P10" s="400"/>
      <c r="Q10" s="400"/>
      <c r="R10" s="393"/>
      <c r="S10" s="400"/>
    </row>
    <row r="11" spans="2:19" ht="17.25">
      <c r="B11" s="393" t="s">
        <v>533</v>
      </c>
      <c r="C11" s="393"/>
      <c r="D11" s="394" t="s">
        <v>0</v>
      </c>
      <c r="E11" s="1561">
        <f>E12</f>
        <v>47700000</v>
      </c>
      <c r="F11" s="1561"/>
      <c r="G11" s="1561"/>
      <c r="H11" s="393"/>
      <c r="I11" s="393"/>
      <c r="J11" s="393"/>
      <c r="K11" s="393"/>
      <c r="L11" s="400"/>
      <c r="M11" s="397"/>
      <c r="N11" s="393"/>
      <c r="O11" s="393"/>
      <c r="P11" s="400"/>
      <c r="Q11" s="400"/>
      <c r="R11" s="393"/>
      <c r="S11" s="400"/>
    </row>
    <row r="12" spans="2:19" ht="17.25">
      <c r="B12" s="393" t="str">
        <f>'5. Teknis'!C13</f>
        <v>HPS</v>
      </c>
      <c r="C12" s="393"/>
      <c r="D12" s="394" t="s">
        <v>0</v>
      </c>
      <c r="E12" s="1560">
        <f>'5. Teknis'!P13</f>
        <v>47700000</v>
      </c>
      <c r="F12" s="1560"/>
      <c r="G12" s="1560"/>
      <c r="H12" s="294"/>
      <c r="I12" s="393"/>
      <c r="J12" s="393"/>
      <c r="K12" s="393"/>
      <c r="L12" s="393"/>
      <c r="M12" s="393"/>
      <c r="N12" s="393"/>
      <c r="O12" s="393"/>
      <c r="P12" s="393"/>
      <c r="Q12" s="393"/>
      <c r="R12" s="393"/>
      <c r="S12" s="393"/>
    </row>
    <row r="13" spans="2:19" ht="17.25">
      <c r="B13" s="393" t="str">
        <f>'5. Teknis'!C14</f>
        <v>Tahun Anggaran</v>
      </c>
      <c r="C13" s="393"/>
      <c r="D13" s="394" t="s">
        <v>0</v>
      </c>
      <c r="E13" s="1572">
        <f>'5. Teknis'!P14</f>
        <v>2025</v>
      </c>
      <c r="F13" s="1572"/>
      <c r="G13" s="393"/>
      <c r="H13" s="393"/>
      <c r="I13" s="393"/>
      <c r="J13" s="393"/>
      <c r="K13" s="393"/>
      <c r="L13" s="393"/>
      <c r="M13" s="393"/>
      <c r="N13" s="393"/>
      <c r="O13" s="393"/>
      <c r="P13" s="393"/>
      <c r="Q13" s="393"/>
      <c r="R13" s="393"/>
      <c r="S13" s="393"/>
    </row>
    <row r="14" spans="2:19" ht="17.25">
      <c r="B14" s="393" t="str">
        <f>'5. Teknis'!C15</f>
        <v>Sumber Dana</v>
      </c>
      <c r="C14" s="393"/>
      <c r="D14" s="394" t="s">
        <v>0</v>
      </c>
      <c r="E14" s="393" t="str">
        <f>'5. Teknis'!P15</f>
        <v>APBN</v>
      </c>
      <c r="F14" s="393"/>
      <c r="G14" s="393"/>
      <c r="H14" s="393"/>
      <c r="I14" s="393"/>
      <c r="J14" s="393"/>
      <c r="K14" s="393"/>
      <c r="L14" s="393"/>
      <c r="M14" s="393"/>
      <c r="N14" s="393"/>
      <c r="O14" s="393"/>
      <c r="P14" s="393"/>
      <c r="Q14" s="393"/>
      <c r="R14" s="393"/>
      <c r="S14" s="393"/>
    </row>
    <row r="15" spans="2:19" ht="17.25">
      <c r="B15" s="397"/>
      <c r="C15" s="393"/>
      <c r="D15" s="393"/>
      <c r="E15" s="393"/>
      <c r="F15" s="393"/>
      <c r="G15" s="393"/>
      <c r="H15" s="393"/>
      <c r="I15" s="393"/>
      <c r="J15" s="393"/>
      <c r="K15" s="393"/>
      <c r="L15" s="393"/>
      <c r="M15" s="393"/>
      <c r="N15" s="393"/>
      <c r="O15" s="393"/>
      <c r="P15" s="393"/>
      <c r="Q15" s="393"/>
      <c r="R15" s="393"/>
      <c r="S15" s="393"/>
    </row>
    <row r="16" spans="2:19" ht="11.25" customHeight="1" thickBot="1">
      <c r="B16" s="397"/>
      <c r="C16" s="393"/>
      <c r="D16" s="393"/>
      <c r="E16" s="393"/>
      <c r="F16" s="393"/>
      <c r="G16" s="393"/>
      <c r="H16" s="393"/>
      <c r="I16" s="393"/>
      <c r="J16" s="393"/>
      <c r="K16" s="393"/>
      <c r="L16" s="393"/>
      <c r="M16" s="393"/>
      <c r="N16" s="393"/>
      <c r="O16" s="393"/>
      <c r="P16" s="393"/>
      <c r="Q16" s="393"/>
      <c r="R16" s="393"/>
      <c r="S16" s="393"/>
    </row>
    <row r="17" spans="1:19" ht="54.95" customHeight="1">
      <c r="B17" s="1562" t="s">
        <v>2</v>
      </c>
      <c r="C17" s="1564" t="s">
        <v>634</v>
      </c>
      <c r="D17" s="1565"/>
      <c r="E17" s="1565"/>
      <c r="F17" s="1566"/>
      <c r="G17" s="1577" t="s">
        <v>79</v>
      </c>
      <c r="H17" s="1578"/>
      <c r="I17" s="1577" t="s">
        <v>205</v>
      </c>
      <c r="J17" s="1579"/>
      <c r="K17" s="1579"/>
      <c r="L17" s="1578"/>
      <c r="M17" s="1577" t="s">
        <v>206</v>
      </c>
      <c r="N17" s="1579"/>
      <c r="O17" s="1579"/>
      <c r="P17" s="1578"/>
      <c r="Q17" s="1570" t="s">
        <v>219</v>
      </c>
      <c r="R17" s="1573" t="s">
        <v>21</v>
      </c>
      <c r="S17" s="1574"/>
    </row>
    <row r="18" spans="1:19" ht="39.75" customHeight="1">
      <c r="B18" s="1563"/>
      <c r="C18" s="1567"/>
      <c r="D18" s="1568"/>
      <c r="E18" s="1568"/>
      <c r="F18" s="1569"/>
      <c r="G18" s="402" t="s">
        <v>57</v>
      </c>
      <c r="H18" s="403" t="s">
        <v>80</v>
      </c>
      <c r="I18" s="402" t="s">
        <v>81</v>
      </c>
      <c r="J18" s="1580" t="s">
        <v>80</v>
      </c>
      <c r="K18" s="1581"/>
      <c r="L18" s="1582"/>
      <c r="M18" s="402" t="s">
        <v>81</v>
      </c>
      <c r="N18" s="1580" t="s">
        <v>80</v>
      </c>
      <c r="O18" s="1581"/>
      <c r="P18" s="1582"/>
      <c r="Q18" s="1571"/>
      <c r="R18" s="1575"/>
      <c r="S18" s="1576"/>
    </row>
    <row r="19" spans="1:19" ht="18" thickBot="1">
      <c r="B19" s="404">
        <v>1</v>
      </c>
      <c r="C19" s="1588">
        <f>B19+1</f>
        <v>2</v>
      </c>
      <c r="D19" s="1589"/>
      <c r="E19" s="1589"/>
      <c r="F19" s="1590"/>
      <c r="G19" s="405">
        <f>C19+1</f>
        <v>3</v>
      </c>
      <c r="H19" s="405">
        <f>G19+1</f>
        <v>4</v>
      </c>
      <c r="I19" s="406">
        <f>H19+1</f>
        <v>5</v>
      </c>
      <c r="J19" s="1591">
        <f>I19+1</f>
        <v>6</v>
      </c>
      <c r="K19" s="1592"/>
      <c r="L19" s="1592"/>
      <c r="M19" s="406">
        <v>7</v>
      </c>
      <c r="N19" s="1591">
        <v>8</v>
      </c>
      <c r="O19" s="1592"/>
      <c r="P19" s="1592"/>
      <c r="Q19" s="406">
        <v>9</v>
      </c>
      <c r="R19" s="1591">
        <v>10</v>
      </c>
      <c r="S19" s="1593"/>
    </row>
    <row r="20" spans="1:19" ht="5.0999999999999996" customHeight="1">
      <c r="B20" s="407"/>
      <c r="C20" s="393"/>
      <c r="D20" s="393"/>
      <c r="E20" s="393"/>
      <c r="F20" s="393"/>
      <c r="G20" s="408"/>
      <c r="H20" s="408"/>
      <c r="I20" s="408"/>
      <c r="J20" s="408"/>
      <c r="K20" s="393"/>
      <c r="L20" s="409"/>
      <c r="M20" s="408"/>
      <c r="N20" s="408"/>
      <c r="O20" s="393"/>
      <c r="P20" s="409"/>
      <c r="Q20" s="410"/>
      <c r="R20" s="408"/>
      <c r="S20" s="411"/>
    </row>
    <row r="21" spans="1:19" s="21" customFormat="1" ht="42" customHeight="1">
      <c r="B21" s="412" t="s">
        <v>59</v>
      </c>
      <c r="C21" s="1583" t="str">
        <f>'5. Teknis'!C30</f>
        <v>Ade Putra. ST.</v>
      </c>
      <c r="D21" s="1584"/>
      <c r="E21" s="1584"/>
      <c r="F21" s="1585"/>
      <c r="G21" s="1299" t="s">
        <v>4</v>
      </c>
      <c r="H21" s="1299" t="str">
        <f t="shared" ref="H21" si="0">IF(G21="A","MS","TMS")</f>
        <v>MS</v>
      </c>
      <c r="I21" s="1300">
        <v>47700000</v>
      </c>
      <c r="J21" s="1301" t="str">
        <f>IF(I21&lt;=$E$11,"=HPS","&gt;  HPS")</f>
        <v>=HPS</v>
      </c>
      <c r="K21" s="1302" t="s">
        <v>0</v>
      </c>
      <c r="L21" s="1303" t="str">
        <f t="shared" ref="L21" si="1">IF(I21&lt;=$E$11,"MS","TMS")</f>
        <v>MS</v>
      </c>
      <c r="M21" s="1300">
        <f>I21</f>
        <v>47700000</v>
      </c>
      <c r="N21" s="1304" t="str">
        <f>IF(M21&lt;=$E$11,"=  HPS","&gt;  HPS")</f>
        <v>=  HPS</v>
      </c>
      <c r="O21" s="1302" t="s">
        <v>0</v>
      </c>
      <c r="P21" s="1302" t="str">
        <f t="shared" ref="P21" si="2">IF(M21&lt;=$E$11,"MS","TMS")</f>
        <v>MS</v>
      </c>
      <c r="Q21" s="1305" t="s">
        <v>82</v>
      </c>
      <c r="R21" s="1586" t="s">
        <v>83</v>
      </c>
      <c r="S21" s="1587"/>
    </row>
    <row r="22" spans="1:19" ht="5.0999999999999996" customHeight="1" thickBot="1">
      <c r="B22" s="413"/>
      <c r="C22" s="414"/>
      <c r="D22" s="414"/>
      <c r="E22" s="414"/>
      <c r="F22" s="414"/>
      <c r="G22" s="415"/>
      <c r="H22" s="416"/>
      <c r="I22" s="415"/>
      <c r="J22" s="417"/>
      <c r="K22" s="414"/>
      <c r="L22" s="416"/>
      <c r="M22" s="415"/>
      <c r="N22" s="417"/>
      <c r="O22" s="414"/>
      <c r="P22" s="416"/>
      <c r="Q22" s="415"/>
      <c r="R22" s="417"/>
      <c r="S22" s="418"/>
    </row>
    <row r="23" spans="1:19" ht="17.25">
      <c r="B23" s="393"/>
      <c r="C23" s="393"/>
      <c r="D23" s="393"/>
      <c r="E23" s="393"/>
      <c r="F23" s="393"/>
      <c r="G23" s="393"/>
      <c r="H23" s="393"/>
      <c r="I23" s="393"/>
      <c r="J23" s="393"/>
      <c r="K23" s="393"/>
      <c r="L23" s="393"/>
      <c r="M23" s="393"/>
      <c r="N23" s="393"/>
      <c r="O23" s="393"/>
      <c r="P23" s="393"/>
      <c r="Q23" s="393"/>
      <c r="R23" s="393"/>
      <c r="S23" s="393"/>
    </row>
    <row r="24" spans="1:19" ht="17.25">
      <c r="B24" s="393"/>
      <c r="C24" s="393" t="s">
        <v>21</v>
      </c>
      <c r="D24" s="393"/>
      <c r="E24" s="393"/>
      <c r="F24" s="397" t="s">
        <v>553</v>
      </c>
      <c r="G24" s="393"/>
      <c r="H24" s="393"/>
      <c r="I24" s="393"/>
      <c r="J24" s="393"/>
      <c r="K24" s="393"/>
      <c r="L24" s="393"/>
      <c r="M24" s="393"/>
      <c r="N24" s="393"/>
      <c r="O24" s="393"/>
      <c r="P24" s="393"/>
      <c r="Q24" s="393"/>
      <c r="R24" s="393"/>
      <c r="S24" s="393"/>
    </row>
    <row r="25" spans="1:19" ht="17.25">
      <c r="B25" s="393"/>
      <c r="C25" s="397"/>
      <c r="D25" s="397"/>
      <c r="E25" s="393"/>
      <c r="F25" s="393"/>
      <c r="G25" s="393"/>
      <c r="H25" s="393"/>
      <c r="I25" s="393"/>
      <c r="J25" s="393"/>
      <c r="K25" s="393"/>
      <c r="L25" s="393"/>
      <c r="M25" s="393"/>
      <c r="N25" s="393"/>
      <c r="O25" s="393"/>
      <c r="P25" s="393"/>
      <c r="Q25" s="393"/>
      <c r="R25" s="393"/>
      <c r="S25" s="393"/>
    </row>
    <row r="26" spans="1:19" s="20" customFormat="1" ht="17.25">
      <c r="B26" s="400"/>
      <c r="C26" s="298"/>
      <c r="D26" s="298"/>
      <c r="E26" s="298"/>
      <c r="F26" s="298"/>
      <c r="G26" s="294"/>
      <c r="H26" s="294"/>
      <c r="I26" s="294"/>
      <c r="J26" s="400"/>
      <c r="K26" s="400"/>
      <c r="L26" s="400"/>
      <c r="M26" s="294"/>
      <c r="N26" s="419"/>
      <c r="O26" s="400"/>
      <c r="P26" s="400"/>
      <c r="Q26" s="400"/>
      <c r="R26" s="400"/>
      <c r="S26" s="400"/>
    </row>
    <row r="27" spans="1:19" s="20" customFormat="1" ht="17.25">
      <c r="B27" s="400"/>
      <c r="C27" s="298"/>
      <c r="D27" s="298"/>
      <c r="E27" s="298"/>
      <c r="F27" s="298"/>
      <c r="G27" s="294"/>
      <c r="H27" s="294"/>
      <c r="I27" s="294"/>
      <c r="J27" s="400"/>
      <c r="K27" s="400"/>
      <c r="L27" s="400"/>
      <c r="M27" s="294"/>
      <c r="N27" s="419"/>
      <c r="O27" s="400"/>
      <c r="P27" s="400"/>
      <c r="Q27" s="400"/>
      <c r="R27" s="400"/>
      <c r="S27" s="400"/>
    </row>
    <row r="28" spans="1:19" s="20" customFormat="1" ht="17.25">
      <c r="B28" s="400"/>
      <c r="C28" s="298"/>
      <c r="D28" s="298"/>
      <c r="E28" s="298"/>
      <c r="F28" s="298"/>
      <c r="G28" s="294"/>
      <c r="H28" s="294"/>
      <c r="I28" s="294"/>
      <c r="J28" s="400"/>
      <c r="K28" s="400"/>
      <c r="L28" s="400"/>
      <c r="M28" s="294"/>
      <c r="N28" s="420"/>
      <c r="O28" s="400"/>
      <c r="P28" s="400"/>
      <c r="Q28" s="400"/>
      <c r="R28" s="400"/>
      <c r="S28" s="400"/>
    </row>
    <row r="29" spans="1:19" s="20" customFormat="1" ht="18" customHeight="1">
      <c r="B29" s="400"/>
      <c r="C29" s="298"/>
      <c r="D29" s="298"/>
      <c r="E29" s="298"/>
      <c r="F29" s="299"/>
      <c r="G29" s="294"/>
      <c r="H29" s="294"/>
      <c r="I29" s="294"/>
      <c r="J29" s="400"/>
      <c r="K29" s="400"/>
      <c r="L29" s="400"/>
      <c r="M29" s="294"/>
      <c r="N29" s="420"/>
      <c r="O29" s="400"/>
      <c r="P29" s="400"/>
      <c r="Q29" s="400"/>
      <c r="R29" s="400"/>
      <c r="S29" s="400"/>
    </row>
    <row r="30" spans="1:19" s="20" customFormat="1" ht="15">
      <c r="A30" s="22"/>
      <c r="C30" s="206"/>
      <c r="D30" s="206"/>
      <c r="E30" s="206"/>
      <c r="G30" s="209"/>
      <c r="H30" s="207"/>
      <c r="I30" s="207"/>
      <c r="J30" s="24"/>
      <c r="K30" s="24"/>
      <c r="L30" s="24"/>
      <c r="M30" s="207"/>
      <c r="N30" s="208"/>
      <c r="O30" s="24"/>
      <c r="P30" s="24"/>
      <c r="Q30" s="24"/>
      <c r="R30" s="24"/>
      <c r="S30" s="24"/>
    </row>
    <row r="31" spans="1:19" s="20" customFormat="1" ht="15">
      <c r="C31" s="206"/>
      <c r="D31" s="206"/>
      <c r="E31" s="206"/>
      <c r="G31" s="209"/>
      <c r="H31" s="207"/>
      <c r="I31" s="207"/>
      <c r="J31" s="24"/>
      <c r="K31" s="24"/>
      <c r="L31" s="24"/>
      <c r="M31" s="207"/>
      <c r="N31" s="208"/>
      <c r="O31" s="24"/>
      <c r="P31" s="24"/>
      <c r="Q31" s="24"/>
      <c r="R31" s="24"/>
      <c r="S31" s="24"/>
    </row>
    <row r="32" spans="1:19" s="20" customFormat="1" ht="15">
      <c r="A32" s="22"/>
      <c r="E32" s="206"/>
      <c r="G32" s="209"/>
      <c r="H32" s="207"/>
      <c r="I32" s="207"/>
      <c r="J32" s="24"/>
      <c r="K32" s="24"/>
      <c r="L32" s="24"/>
      <c r="M32" s="207"/>
      <c r="N32" s="210"/>
      <c r="O32" s="24"/>
      <c r="P32" s="24"/>
      <c r="Q32" s="24"/>
      <c r="R32" s="24"/>
      <c r="S32" s="24"/>
    </row>
    <row r="33" spans="2:19" s="20" customFormat="1" ht="15">
      <c r="E33" s="206"/>
      <c r="G33" s="209"/>
      <c r="H33" s="207"/>
      <c r="I33" s="207"/>
      <c r="J33" s="24"/>
      <c r="K33" s="24"/>
      <c r="L33" s="24"/>
      <c r="M33" s="207"/>
      <c r="N33" s="208"/>
      <c r="O33" s="24"/>
      <c r="P33" s="24"/>
      <c r="Q33" s="24"/>
      <c r="R33" s="24"/>
      <c r="S33" s="24"/>
    </row>
    <row r="34" spans="2:19" s="20" customFormat="1" ht="15">
      <c r="B34" s="206"/>
      <c r="C34" s="211"/>
      <c r="D34" s="211"/>
      <c r="E34" s="206"/>
      <c r="G34" s="209"/>
      <c r="H34" s="207"/>
      <c r="I34" s="207"/>
      <c r="J34" s="24"/>
      <c r="K34" s="24"/>
      <c r="L34" s="24"/>
      <c r="M34" s="207"/>
      <c r="N34" s="24"/>
      <c r="O34" s="24"/>
      <c r="P34" s="24"/>
      <c r="Q34" s="24"/>
      <c r="R34" s="24"/>
      <c r="S34" s="24"/>
    </row>
    <row r="35" spans="2:19" ht="15">
      <c r="B35" s="206"/>
      <c r="C35" s="206"/>
      <c r="D35" s="206"/>
      <c r="E35" s="206"/>
      <c r="G35" s="209"/>
      <c r="H35" s="207"/>
      <c r="I35" s="207"/>
      <c r="J35" s="24"/>
      <c r="K35" s="24"/>
      <c r="L35" s="24"/>
      <c r="M35" s="207"/>
      <c r="N35" s="24"/>
      <c r="O35" s="24"/>
      <c r="P35" s="24"/>
      <c r="Q35" s="24"/>
      <c r="R35" s="24"/>
      <c r="S35" s="24"/>
    </row>
    <row r="36" spans="2:19" ht="15">
      <c r="B36" s="212"/>
      <c r="C36" s="213"/>
      <c r="D36" s="213"/>
      <c r="E36" s="206"/>
      <c r="G36" s="209"/>
      <c r="H36" s="207"/>
      <c r="I36" s="207"/>
      <c r="J36" s="24"/>
      <c r="K36" s="24"/>
      <c r="L36" s="24"/>
      <c r="M36" s="207"/>
      <c r="N36" s="24"/>
      <c r="O36" s="24"/>
      <c r="P36" s="24"/>
      <c r="Q36" s="24"/>
      <c r="R36" s="24"/>
      <c r="S36" s="24"/>
    </row>
    <row r="37" spans="2:19" ht="15">
      <c r="B37" s="206"/>
      <c r="C37" s="206"/>
      <c r="D37" s="206"/>
      <c r="E37" s="206"/>
      <c r="G37" s="209"/>
      <c r="H37" s="207"/>
      <c r="I37" s="207"/>
      <c r="J37" s="24"/>
      <c r="K37" s="24"/>
      <c r="L37" s="24"/>
      <c r="M37" s="207"/>
      <c r="N37" s="24"/>
      <c r="O37" s="24"/>
      <c r="P37" s="24"/>
      <c r="Q37" s="24"/>
      <c r="R37" s="24"/>
      <c r="S37" s="24"/>
    </row>
    <row r="38" spans="2:19" ht="14.25">
      <c r="B38" s="23"/>
      <c r="C38" s="24"/>
      <c r="D38" s="24"/>
      <c r="E38" s="24"/>
      <c r="F38" s="24"/>
      <c r="G38" s="24"/>
      <c r="H38" s="24"/>
      <c r="I38" s="24"/>
      <c r="J38" s="24"/>
      <c r="K38" s="24"/>
      <c r="L38" s="24"/>
      <c r="M38" s="24"/>
      <c r="N38" s="24"/>
      <c r="O38" s="24"/>
      <c r="P38" s="24"/>
      <c r="Q38" s="24"/>
      <c r="R38" s="24"/>
      <c r="S38" s="24"/>
    </row>
  </sheetData>
  <mergeCells count="18">
    <mergeCell ref="R17:S18"/>
    <mergeCell ref="G17:H17"/>
    <mergeCell ref="I17:L17"/>
    <mergeCell ref="J18:L18"/>
    <mergeCell ref="C21:F21"/>
    <mergeCell ref="R21:S21"/>
    <mergeCell ref="M17:P17"/>
    <mergeCell ref="N18:P18"/>
    <mergeCell ref="C19:F19"/>
    <mergeCell ref="J19:L19"/>
    <mergeCell ref="N19:P19"/>
    <mergeCell ref="R19:S19"/>
    <mergeCell ref="E12:G12"/>
    <mergeCell ref="E11:G11"/>
    <mergeCell ref="B17:B18"/>
    <mergeCell ref="C17:F18"/>
    <mergeCell ref="Q17:Q18"/>
    <mergeCell ref="E13:F13"/>
  </mergeCells>
  <printOptions horizontalCentered="1"/>
  <pageMargins left="0.5" right="0.25" top="0.5" bottom="0.5" header="0.39370078740157499" footer="0.23622047244094499"/>
  <pageSetup paperSize="9" scale="70" fitToHeight="0" orientation="landscape" horizontalDpi="4294967293" verticalDpi="4294967294"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H22"/>
  <sheetViews>
    <sheetView view="pageBreakPreview" zoomScale="85" zoomScaleSheetLayoutView="85" workbookViewId="0">
      <selection activeCell="N11" sqref="N11"/>
    </sheetView>
  </sheetViews>
  <sheetFormatPr defaultColWidth="9.140625" defaultRowHeight="12.75"/>
  <cols>
    <col min="1" max="1" width="0.85546875" style="214" customWidth="1"/>
    <col min="2" max="2" width="6" style="219" customWidth="1"/>
    <col min="3" max="3" width="18.85546875" style="219" customWidth="1"/>
    <col min="4" max="4" width="1.85546875" style="214" customWidth="1"/>
    <col min="5" max="5" width="23.7109375" style="214" customWidth="1"/>
    <col min="6" max="6" width="1.42578125" style="214" customWidth="1"/>
    <col min="7" max="8" width="27.7109375" style="214" customWidth="1"/>
    <col min="9" max="9" width="0.85546875" style="214" customWidth="1"/>
    <col min="10" max="16384" width="9.140625" style="214"/>
  </cols>
  <sheetData>
    <row r="1" spans="2:8" ht="15">
      <c r="B1" s="17"/>
      <c r="C1" s="17"/>
      <c r="D1" s="17"/>
      <c r="E1" s="17"/>
      <c r="F1" s="17"/>
      <c r="G1" s="17"/>
      <c r="H1" s="17"/>
    </row>
    <row r="2" spans="2:8" s="215" customFormat="1" ht="17.25">
      <c r="B2" s="393"/>
      <c r="C2" s="421"/>
      <c r="D2" s="393"/>
      <c r="E2" s="422" t="s">
        <v>207</v>
      </c>
      <c r="F2" s="393"/>
      <c r="G2" s="393"/>
      <c r="H2" s="393"/>
    </row>
    <row r="3" spans="2:8" s="215" customFormat="1" ht="17.25">
      <c r="B3" s="393"/>
      <c r="C3" s="393"/>
      <c r="D3" s="393"/>
      <c r="E3" s="393"/>
      <c r="F3" s="393"/>
      <c r="G3" s="393"/>
      <c r="H3" s="393"/>
    </row>
    <row r="4" spans="2:8" s="215" customFormat="1" ht="17.25">
      <c r="B4" s="303" t="s">
        <v>153</v>
      </c>
      <c r="C4" s="298"/>
      <c r="D4" s="393" t="s">
        <v>0</v>
      </c>
      <c r="E4" s="303" t="str">
        <f>'12. EVA - BIAYA'!E8</f>
        <v>Satuan Kerja Pelaksanaan Prasarana Strategis Riau</v>
      </c>
      <c r="F4" s="303"/>
      <c r="G4" s="305"/>
      <c r="H4" s="393"/>
    </row>
    <row r="5" spans="2:8" s="215" customFormat="1" ht="17.25">
      <c r="B5" s="303" t="s">
        <v>323</v>
      </c>
      <c r="C5" s="298"/>
      <c r="D5" s="393" t="s">
        <v>0</v>
      </c>
      <c r="E5" s="303" t="str">
        <f>'1. Lam Pemb twr'!E8</f>
        <v>Konsultan Individual Team Leader</v>
      </c>
      <c r="F5" s="303"/>
      <c r="G5" s="305"/>
      <c r="H5" s="393"/>
    </row>
    <row r="6" spans="2:8" s="216" customFormat="1" ht="17.25">
      <c r="B6" s="303" t="s">
        <v>488</v>
      </c>
      <c r="C6" s="298"/>
      <c r="D6" s="393" t="s">
        <v>0</v>
      </c>
      <c r="E6" s="303" t="s">
        <v>489</v>
      </c>
      <c r="F6" s="303"/>
      <c r="G6" s="305"/>
      <c r="H6" s="393"/>
    </row>
    <row r="7" spans="2:8" s="216" customFormat="1" ht="17.25">
      <c r="B7" s="303" t="s">
        <v>16</v>
      </c>
      <c r="C7" s="298"/>
      <c r="D7" s="393" t="s">
        <v>0</v>
      </c>
      <c r="E7" s="423">
        <f>'1. Lam Pemb twr'!E11</f>
        <v>47700000</v>
      </c>
      <c r="F7" s="423"/>
      <c r="G7" s="424"/>
      <c r="H7" s="393"/>
    </row>
    <row r="8" spans="2:8" s="216" customFormat="1" ht="17.25">
      <c r="B8" s="303" t="s">
        <v>155</v>
      </c>
      <c r="C8" s="298"/>
      <c r="D8" s="393" t="s">
        <v>0</v>
      </c>
      <c r="E8" s="307">
        <f>'12. EVA - BIAYA'!E13:F13</f>
        <v>2025</v>
      </c>
      <c r="F8" s="306"/>
      <c r="G8" s="305"/>
      <c r="H8" s="393"/>
    </row>
    <row r="9" spans="2:8" s="216" customFormat="1" ht="17.25">
      <c r="B9" s="303" t="s">
        <v>154</v>
      </c>
      <c r="C9" s="298"/>
      <c r="D9" s="393" t="s">
        <v>0</v>
      </c>
      <c r="E9" s="303" t="s">
        <v>17</v>
      </c>
      <c r="F9" s="306"/>
      <c r="G9" s="305"/>
      <c r="H9" s="425"/>
    </row>
    <row r="10" spans="2:8" s="216" customFormat="1" ht="15" customHeight="1">
      <c r="B10" s="393"/>
      <c r="C10" s="393"/>
      <c r="D10" s="393"/>
      <c r="E10" s="393"/>
      <c r="F10" s="426"/>
      <c r="G10" s="393"/>
      <c r="H10" s="393"/>
    </row>
    <row r="11" spans="2:8" s="216" customFormat="1" ht="17.25">
      <c r="B11" s="397" t="s">
        <v>208</v>
      </c>
      <c r="C11" s="397"/>
      <c r="D11" s="397" t="s">
        <v>0</v>
      </c>
      <c r="E11" s="427" t="s">
        <v>699</v>
      </c>
      <c r="F11" s="393"/>
      <c r="G11" s="393"/>
      <c r="H11" s="393"/>
    </row>
    <row r="12" spans="2:8" s="217" customFormat="1" ht="15" customHeight="1" thickBot="1">
      <c r="B12" s="428"/>
      <c r="C12" s="428"/>
      <c r="D12" s="428"/>
      <c r="E12" s="428"/>
      <c r="F12" s="428"/>
      <c r="G12" s="428"/>
      <c r="H12" s="428"/>
    </row>
    <row r="13" spans="2:8" s="218" customFormat="1" ht="35.25" customHeight="1">
      <c r="B13" s="1601" t="s">
        <v>74</v>
      </c>
      <c r="C13" s="1603" t="s">
        <v>211</v>
      </c>
      <c r="D13" s="1604"/>
      <c r="E13" s="1604"/>
      <c r="F13" s="1605"/>
      <c r="G13" s="429" t="s">
        <v>102</v>
      </c>
      <c r="H13" s="430" t="s">
        <v>209</v>
      </c>
    </row>
    <row r="14" spans="2:8" s="218" customFormat="1" ht="15.75" customHeight="1">
      <c r="B14" s="1602"/>
      <c r="C14" s="1606"/>
      <c r="D14" s="1607"/>
      <c r="E14" s="1607"/>
      <c r="F14" s="1608"/>
      <c r="G14" s="431" t="s">
        <v>210</v>
      </c>
      <c r="H14" s="432" t="s">
        <v>210</v>
      </c>
    </row>
    <row r="15" spans="2:8" s="218" customFormat="1" ht="15" customHeight="1">
      <c r="B15" s="433" t="s">
        <v>59</v>
      </c>
      <c r="C15" s="1596" t="s">
        <v>61</v>
      </c>
      <c r="D15" s="1597"/>
      <c r="E15" s="1597"/>
      <c r="F15" s="1598"/>
      <c r="G15" s="434" t="s">
        <v>62</v>
      </c>
      <c r="H15" s="435" t="s">
        <v>48</v>
      </c>
    </row>
    <row r="16" spans="2:8" s="218" customFormat="1" ht="8.25" customHeight="1">
      <c r="B16" s="436"/>
      <c r="C16" s="428"/>
      <c r="D16" s="428"/>
      <c r="E16" s="428"/>
      <c r="F16" s="428"/>
      <c r="G16" s="437"/>
      <c r="H16" s="438"/>
    </row>
    <row r="17" spans="2:8" s="218" customFormat="1" ht="21" customHeight="1">
      <c r="B17" s="412" t="s">
        <v>4</v>
      </c>
      <c r="C17" s="439" t="str">
        <f>'6. Aritmatik Ade P'!C8</f>
        <v>BIAYA LANGSUNG PERSONIL</v>
      </c>
      <c r="D17" s="440"/>
      <c r="E17" s="440"/>
      <c r="F17" s="441"/>
      <c r="G17" s="442">
        <v>45016000</v>
      </c>
      <c r="H17" s="443">
        <f>G17</f>
        <v>45016000</v>
      </c>
    </row>
    <row r="18" spans="2:8" s="218" customFormat="1" ht="21" customHeight="1">
      <c r="B18" s="412" t="s">
        <v>358</v>
      </c>
      <c r="C18" s="444" t="str">
        <f>'6. Aritmatik Ade P'!C20</f>
        <v>BIAYA LANGSUNG NON PERSONIL</v>
      </c>
      <c r="D18" s="440"/>
      <c r="E18" s="440"/>
      <c r="F18" s="441"/>
      <c r="G18" s="442">
        <v>2714000</v>
      </c>
      <c r="H18" s="443">
        <f>G18</f>
        <v>2714000</v>
      </c>
    </row>
    <row r="19" spans="2:8" s="218" customFormat="1" ht="12.75" customHeight="1">
      <c r="B19" s="445"/>
      <c r="C19" s="446"/>
      <c r="D19" s="447"/>
      <c r="E19" s="447"/>
      <c r="F19" s="448"/>
      <c r="G19" s="449"/>
      <c r="H19" s="450"/>
    </row>
    <row r="20" spans="2:8" s="218" customFormat="1" ht="21" customHeight="1">
      <c r="B20" s="451"/>
      <c r="C20" s="452" t="s">
        <v>212</v>
      </c>
      <c r="D20" s="453"/>
      <c r="E20" s="1599" t="s">
        <v>359</v>
      </c>
      <c r="F20" s="1600"/>
      <c r="G20" s="454">
        <f>SUM(G17:G19)</f>
        <v>47730000</v>
      </c>
      <c r="H20" s="455">
        <f>SUM(H17:H19)</f>
        <v>47730000</v>
      </c>
    </row>
    <row r="21" spans="2:8" s="218" customFormat="1" ht="21" customHeight="1" thickBot="1">
      <c r="B21" s="456"/>
      <c r="C21" s="457"/>
      <c r="D21" s="458"/>
      <c r="E21" s="1594" t="s">
        <v>360</v>
      </c>
      <c r="F21" s="1595"/>
      <c r="G21" s="459">
        <v>47700000</v>
      </c>
      <c r="H21" s="460">
        <f>G21</f>
        <v>47700000</v>
      </c>
    </row>
    <row r="22" spans="2:8" s="218" customFormat="1" ht="10.5" customHeight="1">
      <c r="B22" s="461"/>
      <c r="C22" s="461"/>
      <c r="D22" s="428"/>
      <c r="E22" s="428"/>
      <c r="F22" s="428"/>
      <c r="G22" s="462"/>
      <c r="H22" s="462"/>
    </row>
  </sheetData>
  <mergeCells count="5">
    <mergeCell ref="E21:F21"/>
    <mergeCell ref="C15:F15"/>
    <mergeCell ref="E20:F20"/>
    <mergeCell ref="B13:B14"/>
    <mergeCell ref="C13:F14"/>
  </mergeCells>
  <printOptions horizontalCentered="1"/>
  <pageMargins left="0.5" right="0.25" top="0.5" bottom="0.5" header="0.22" footer="0.17"/>
  <pageSetup paperSize="9" scale="82" orientation="portrait" horizontalDpi="4294967293" verticalDpi="4294967293"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T33"/>
  <sheetViews>
    <sheetView view="pageBreakPreview" topLeftCell="B4" zoomScale="70" zoomScaleNormal="70" zoomScaleSheetLayoutView="70" workbookViewId="0">
      <selection activeCell="T23" sqref="T23"/>
    </sheetView>
  </sheetViews>
  <sheetFormatPr defaultColWidth="8.85546875" defaultRowHeight="14.25"/>
  <cols>
    <col min="1" max="1" width="0.85546875" style="94" customWidth="1"/>
    <col min="2" max="2" width="6" style="94" customWidth="1"/>
    <col min="3" max="3" width="38.7109375" style="94" customWidth="1"/>
    <col min="4" max="5" width="9.28515625" style="94" customWidth="1"/>
    <col min="6" max="6" width="18.85546875" style="94" bestFit="1" customWidth="1"/>
    <col min="7" max="7" width="17.42578125" style="94" bestFit="1" customWidth="1"/>
    <col min="8" max="9" width="9.28515625" style="94" customWidth="1"/>
    <col min="10" max="10" width="13.7109375" style="94" customWidth="1"/>
    <col min="11" max="11" width="17.85546875" style="94" customWidth="1"/>
    <col min="12" max="12" width="8.28515625" style="94" customWidth="1"/>
    <col min="13" max="13" width="9.28515625" style="94" customWidth="1"/>
    <col min="14" max="14" width="13.7109375" style="94" customWidth="1"/>
    <col min="15" max="15" width="18" style="94" customWidth="1"/>
    <col min="16" max="16" width="0.85546875" style="94" customWidth="1"/>
    <col min="17" max="17" width="1.7109375" style="94" customWidth="1"/>
    <col min="18" max="21" width="15.7109375" style="94" customWidth="1"/>
    <col min="22" max="257" width="9.140625" style="94"/>
    <col min="258" max="258" width="6" style="94" customWidth="1"/>
    <col min="259" max="259" width="38.7109375" style="94" customWidth="1"/>
    <col min="260" max="260" width="10.7109375" style="94" customWidth="1"/>
    <col min="261" max="262" width="13.7109375" style="94" customWidth="1"/>
    <col min="263" max="263" width="16.7109375" style="94" customWidth="1"/>
    <col min="264" max="264" width="10.7109375" style="94" customWidth="1"/>
    <col min="265" max="266" width="13.7109375" style="94" customWidth="1"/>
    <col min="267" max="267" width="16.7109375" style="94" customWidth="1"/>
    <col min="268" max="268" width="10.7109375" style="94" customWidth="1"/>
    <col min="269" max="270" width="13.7109375" style="94" customWidth="1"/>
    <col min="271" max="271" width="16.7109375" style="94" customWidth="1"/>
    <col min="272" max="513" width="9.140625" style="94"/>
    <col min="514" max="514" width="6" style="94" customWidth="1"/>
    <col min="515" max="515" width="38.7109375" style="94" customWidth="1"/>
    <col min="516" max="516" width="10.7109375" style="94" customWidth="1"/>
    <col min="517" max="518" width="13.7109375" style="94" customWidth="1"/>
    <col min="519" max="519" width="16.7109375" style="94" customWidth="1"/>
    <col min="520" max="520" width="10.7109375" style="94" customWidth="1"/>
    <col min="521" max="522" width="13.7109375" style="94" customWidth="1"/>
    <col min="523" max="523" width="16.7109375" style="94" customWidth="1"/>
    <col min="524" max="524" width="10.7109375" style="94" customWidth="1"/>
    <col min="525" max="526" width="13.7109375" style="94" customWidth="1"/>
    <col min="527" max="527" width="16.7109375" style="94" customWidth="1"/>
    <col min="528" max="769" width="9.140625" style="94"/>
    <col min="770" max="770" width="6" style="94" customWidth="1"/>
    <col min="771" max="771" width="38.7109375" style="94" customWidth="1"/>
    <col min="772" max="772" width="10.7109375" style="94" customWidth="1"/>
    <col min="773" max="774" width="13.7109375" style="94" customWidth="1"/>
    <col min="775" max="775" width="16.7109375" style="94" customWidth="1"/>
    <col min="776" max="776" width="10.7109375" style="94" customWidth="1"/>
    <col min="777" max="778" width="13.7109375" style="94" customWidth="1"/>
    <col min="779" max="779" width="16.7109375" style="94" customWidth="1"/>
    <col min="780" max="780" width="10.7109375" style="94" customWidth="1"/>
    <col min="781" max="782" width="13.7109375" style="94" customWidth="1"/>
    <col min="783" max="783" width="16.7109375" style="94" customWidth="1"/>
    <col min="784" max="1025" width="9.140625" style="94"/>
    <col min="1026" max="1026" width="6" style="94" customWidth="1"/>
    <col min="1027" max="1027" width="38.7109375" style="94" customWidth="1"/>
    <col min="1028" max="1028" width="10.7109375" style="94" customWidth="1"/>
    <col min="1029" max="1030" width="13.7109375" style="94" customWidth="1"/>
    <col min="1031" max="1031" width="16.7109375" style="94" customWidth="1"/>
    <col min="1032" max="1032" width="10.7109375" style="94" customWidth="1"/>
    <col min="1033" max="1034" width="13.7109375" style="94" customWidth="1"/>
    <col min="1035" max="1035" width="16.7109375" style="94" customWidth="1"/>
    <col min="1036" max="1036" width="10.7109375" style="94" customWidth="1"/>
    <col min="1037" max="1038" width="13.7109375" style="94" customWidth="1"/>
    <col min="1039" max="1039" width="16.7109375" style="94" customWidth="1"/>
    <col min="1040" max="1281" width="9.140625" style="94"/>
    <col min="1282" max="1282" width="6" style="94" customWidth="1"/>
    <col min="1283" max="1283" width="38.7109375" style="94" customWidth="1"/>
    <col min="1284" max="1284" width="10.7109375" style="94" customWidth="1"/>
    <col min="1285" max="1286" width="13.7109375" style="94" customWidth="1"/>
    <col min="1287" max="1287" width="16.7109375" style="94" customWidth="1"/>
    <col min="1288" max="1288" width="10.7109375" style="94" customWidth="1"/>
    <col min="1289" max="1290" width="13.7109375" style="94" customWidth="1"/>
    <col min="1291" max="1291" width="16.7109375" style="94" customWidth="1"/>
    <col min="1292" max="1292" width="10.7109375" style="94" customWidth="1"/>
    <col min="1293" max="1294" width="13.7109375" style="94" customWidth="1"/>
    <col min="1295" max="1295" width="16.7109375" style="94" customWidth="1"/>
    <col min="1296" max="1537" width="9.140625" style="94"/>
    <col min="1538" max="1538" width="6" style="94" customWidth="1"/>
    <col min="1539" max="1539" width="38.7109375" style="94" customWidth="1"/>
    <col min="1540" max="1540" width="10.7109375" style="94" customWidth="1"/>
    <col min="1541" max="1542" width="13.7109375" style="94" customWidth="1"/>
    <col min="1543" max="1543" width="16.7109375" style="94" customWidth="1"/>
    <col min="1544" max="1544" width="10.7109375" style="94" customWidth="1"/>
    <col min="1545" max="1546" width="13.7109375" style="94" customWidth="1"/>
    <col min="1547" max="1547" width="16.7109375" style="94" customWidth="1"/>
    <col min="1548" max="1548" width="10.7109375" style="94" customWidth="1"/>
    <col min="1549" max="1550" width="13.7109375" style="94" customWidth="1"/>
    <col min="1551" max="1551" width="16.7109375" style="94" customWidth="1"/>
    <col min="1552" max="1793" width="9.140625" style="94"/>
    <col min="1794" max="1794" width="6" style="94" customWidth="1"/>
    <col min="1795" max="1795" width="38.7109375" style="94" customWidth="1"/>
    <col min="1796" max="1796" width="10.7109375" style="94" customWidth="1"/>
    <col min="1797" max="1798" width="13.7109375" style="94" customWidth="1"/>
    <col min="1799" max="1799" width="16.7109375" style="94" customWidth="1"/>
    <col min="1800" max="1800" width="10.7109375" style="94" customWidth="1"/>
    <col min="1801" max="1802" width="13.7109375" style="94" customWidth="1"/>
    <col min="1803" max="1803" width="16.7109375" style="94" customWidth="1"/>
    <col min="1804" max="1804" width="10.7109375" style="94" customWidth="1"/>
    <col min="1805" max="1806" width="13.7109375" style="94" customWidth="1"/>
    <col min="1807" max="1807" width="16.7109375" style="94" customWidth="1"/>
    <col min="1808" max="2049" width="9.140625" style="94"/>
    <col min="2050" max="2050" width="6" style="94" customWidth="1"/>
    <col min="2051" max="2051" width="38.7109375" style="94" customWidth="1"/>
    <col min="2052" max="2052" width="10.7109375" style="94" customWidth="1"/>
    <col min="2053" max="2054" width="13.7109375" style="94" customWidth="1"/>
    <col min="2055" max="2055" width="16.7109375" style="94" customWidth="1"/>
    <col min="2056" max="2056" width="10.7109375" style="94" customWidth="1"/>
    <col min="2057" max="2058" width="13.7109375" style="94" customWidth="1"/>
    <col min="2059" max="2059" width="16.7109375" style="94" customWidth="1"/>
    <col min="2060" max="2060" width="10.7109375" style="94" customWidth="1"/>
    <col min="2061" max="2062" width="13.7109375" style="94" customWidth="1"/>
    <col min="2063" max="2063" width="16.7109375" style="94" customWidth="1"/>
    <col min="2064" max="2305" width="9.140625" style="94"/>
    <col min="2306" max="2306" width="6" style="94" customWidth="1"/>
    <col min="2307" max="2307" width="38.7109375" style="94" customWidth="1"/>
    <col min="2308" max="2308" width="10.7109375" style="94" customWidth="1"/>
    <col min="2309" max="2310" width="13.7109375" style="94" customWidth="1"/>
    <col min="2311" max="2311" width="16.7109375" style="94" customWidth="1"/>
    <col min="2312" max="2312" width="10.7109375" style="94" customWidth="1"/>
    <col min="2313" max="2314" width="13.7109375" style="94" customWidth="1"/>
    <col min="2315" max="2315" width="16.7109375" style="94" customWidth="1"/>
    <col min="2316" max="2316" width="10.7109375" style="94" customWidth="1"/>
    <col min="2317" max="2318" width="13.7109375" style="94" customWidth="1"/>
    <col min="2319" max="2319" width="16.7109375" style="94" customWidth="1"/>
    <col min="2320" max="2561" width="9.140625" style="94"/>
    <col min="2562" max="2562" width="6" style="94" customWidth="1"/>
    <col min="2563" max="2563" width="38.7109375" style="94" customWidth="1"/>
    <col min="2564" max="2564" width="10.7109375" style="94" customWidth="1"/>
    <col min="2565" max="2566" width="13.7109375" style="94" customWidth="1"/>
    <col min="2567" max="2567" width="16.7109375" style="94" customWidth="1"/>
    <col min="2568" max="2568" width="10.7109375" style="94" customWidth="1"/>
    <col min="2569" max="2570" width="13.7109375" style="94" customWidth="1"/>
    <col min="2571" max="2571" width="16.7109375" style="94" customWidth="1"/>
    <col min="2572" max="2572" width="10.7109375" style="94" customWidth="1"/>
    <col min="2573" max="2574" width="13.7109375" style="94" customWidth="1"/>
    <col min="2575" max="2575" width="16.7109375" style="94" customWidth="1"/>
    <col min="2576" max="2817" width="9.140625" style="94"/>
    <col min="2818" max="2818" width="6" style="94" customWidth="1"/>
    <col min="2819" max="2819" width="38.7109375" style="94" customWidth="1"/>
    <col min="2820" max="2820" width="10.7109375" style="94" customWidth="1"/>
    <col min="2821" max="2822" width="13.7109375" style="94" customWidth="1"/>
    <col min="2823" max="2823" width="16.7109375" style="94" customWidth="1"/>
    <col min="2824" max="2824" width="10.7109375" style="94" customWidth="1"/>
    <col min="2825" max="2826" width="13.7109375" style="94" customWidth="1"/>
    <col min="2827" max="2827" width="16.7109375" style="94" customWidth="1"/>
    <col min="2828" max="2828" width="10.7109375" style="94" customWidth="1"/>
    <col min="2829" max="2830" width="13.7109375" style="94" customWidth="1"/>
    <col min="2831" max="2831" width="16.7109375" style="94" customWidth="1"/>
    <col min="2832" max="3073" width="9.140625" style="94"/>
    <col min="3074" max="3074" width="6" style="94" customWidth="1"/>
    <col min="3075" max="3075" width="38.7109375" style="94" customWidth="1"/>
    <col min="3076" max="3076" width="10.7109375" style="94" customWidth="1"/>
    <col min="3077" max="3078" width="13.7109375" style="94" customWidth="1"/>
    <col min="3079" max="3079" width="16.7109375" style="94" customWidth="1"/>
    <col min="3080" max="3080" width="10.7109375" style="94" customWidth="1"/>
    <col min="3081" max="3082" width="13.7109375" style="94" customWidth="1"/>
    <col min="3083" max="3083" width="16.7109375" style="94" customWidth="1"/>
    <col min="3084" max="3084" width="10.7109375" style="94" customWidth="1"/>
    <col min="3085" max="3086" width="13.7109375" style="94" customWidth="1"/>
    <col min="3087" max="3087" width="16.7109375" style="94" customWidth="1"/>
    <col min="3088" max="3329" width="9.140625" style="94"/>
    <col min="3330" max="3330" width="6" style="94" customWidth="1"/>
    <col min="3331" max="3331" width="38.7109375" style="94" customWidth="1"/>
    <col min="3332" max="3332" width="10.7109375" style="94" customWidth="1"/>
    <col min="3333" max="3334" width="13.7109375" style="94" customWidth="1"/>
    <col min="3335" max="3335" width="16.7109375" style="94" customWidth="1"/>
    <col min="3336" max="3336" width="10.7109375" style="94" customWidth="1"/>
    <col min="3337" max="3338" width="13.7109375" style="94" customWidth="1"/>
    <col min="3339" max="3339" width="16.7109375" style="94" customWidth="1"/>
    <col min="3340" max="3340" width="10.7109375" style="94" customWidth="1"/>
    <col min="3341" max="3342" width="13.7109375" style="94" customWidth="1"/>
    <col min="3343" max="3343" width="16.7109375" style="94" customWidth="1"/>
    <col min="3344" max="3585" width="9.140625" style="94"/>
    <col min="3586" max="3586" width="6" style="94" customWidth="1"/>
    <col min="3587" max="3587" width="38.7109375" style="94" customWidth="1"/>
    <col min="3588" max="3588" width="10.7109375" style="94" customWidth="1"/>
    <col min="3589" max="3590" width="13.7109375" style="94" customWidth="1"/>
    <col min="3591" max="3591" width="16.7109375" style="94" customWidth="1"/>
    <col min="3592" max="3592" width="10.7109375" style="94" customWidth="1"/>
    <col min="3593" max="3594" width="13.7109375" style="94" customWidth="1"/>
    <col min="3595" max="3595" width="16.7109375" style="94" customWidth="1"/>
    <col min="3596" max="3596" width="10.7109375" style="94" customWidth="1"/>
    <col min="3597" max="3598" width="13.7109375" style="94" customWidth="1"/>
    <col min="3599" max="3599" width="16.7109375" style="94" customWidth="1"/>
    <col min="3600" max="3841" width="9.140625" style="94"/>
    <col min="3842" max="3842" width="6" style="94" customWidth="1"/>
    <col min="3843" max="3843" width="38.7109375" style="94" customWidth="1"/>
    <col min="3844" max="3844" width="10.7109375" style="94" customWidth="1"/>
    <col min="3845" max="3846" width="13.7109375" style="94" customWidth="1"/>
    <col min="3847" max="3847" width="16.7109375" style="94" customWidth="1"/>
    <col min="3848" max="3848" width="10.7109375" style="94" customWidth="1"/>
    <col min="3849" max="3850" width="13.7109375" style="94" customWidth="1"/>
    <col min="3851" max="3851" width="16.7109375" style="94" customWidth="1"/>
    <col min="3852" max="3852" width="10.7109375" style="94" customWidth="1"/>
    <col min="3853" max="3854" width="13.7109375" style="94" customWidth="1"/>
    <col min="3855" max="3855" width="16.7109375" style="94" customWidth="1"/>
    <col min="3856" max="4097" width="9.140625" style="94"/>
    <col min="4098" max="4098" width="6" style="94" customWidth="1"/>
    <col min="4099" max="4099" width="38.7109375" style="94" customWidth="1"/>
    <col min="4100" max="4100" width="10.7109375" style="94" customWidth="1"/>
    <col min="4101" max="4102" width="13.7109375" style="94" customWidth="1"/>
    <col min="4103" max="4103" width="16.7109375" style="94" customWidth="1"/>
    <col min="4104" max="4104" width="10.7109375" style="94" customWidth="1"/>
    <col min="4105" max="4106" width="13.7109375" style="94" customWidth="1"/>
    <col min="4107" max="4107" width="16.7109375" style="94" customWidth="1"/>
    <col min="4108" max="4108" width="10.7109375" style="94" customWidth="1"/>
    <col min="4109" max="4110" width="13.7109375" style="94" customWidth="1"/>
    <col min="4111" max="4111" width="16.7109375" style="94" customWidth="1"/>
    <col min="4112" max="4353" width="9.140625" style="94"/>
    <col min="4354" max="4354" width="6" style="94" customWidth="1"/>
    <col min="4355" max="4355" width="38.7109375" style="94" customWidth="1"/>
    <col min="4356" max="4356" width="10.7109375" style="94" customWidth="1"/>
    <col min="4357" max="4358" width="13.7109375" style="94" customWidth="1"/>
    <col min="4359" max="4359" width="16.7109375" style="94" customWidth="1"/>
    <col min="4360" max="4360" width="10.7109375" style="94" customWidth="1"/>
    <col min="4361" max="4362" width="13.7109375" style="94" customWidth="1"/>
    <col min="4363" max="4363" width="16.7109375" style="94" customWidth="1"/>
    <col min="4364" max="4364" width="10.7109375" style="94" customWidth="1"/>
    <col min="4365" max="4366" width="13.7109375" style="94" customWidth="1"/>
    <col min="4367" max="4367" width="16.7109375" style="94" customWidth="1"/>
    <col min="4368" max="4609" width="9.140625" style="94"/>
    <col min="4610" max="4610" width="6" style="94" customWidth="1"/>
    <col min="4611" max="4611" width="38.7109375" style="94" customWidth="1"/>
    <col min="4612" max="4612" width="10.7109375" style="94" customWidth="1"/>
    <col min="4613" max="4614" width="13.7109375" style="94" customWidth="1"/>
    <col min="4615" max="4615" width="16.7109375" style="94" customWidth="1"/>
    <col min="4616" max="4616" width="10.7109375" style="94" customWidth="1"/>
    <col min="4617" max="4618" width="13.7109375" style="94" customWidth="1"/>
    <col min="4619" max="4619" width="16.7109375" style="94" customWidth="1"/>
    <col min="4620" max="4620" width="10.7109375" style="94" customWidth="1"/>
    <col min="4621" max="4622" width="13.7109375" style="94" customWidth="1"/>
    <col min="4623" max="4623" width="16.7109375" style="94" customWidth="1"/>
    <col min="4624" max="4865" width="9.140625" style="94"/>
    <col min="4866" max="4866" width="6" style="94" customWidth="1"/>
    <col min="4867" max="4867" width="38.7109375" style="94" customWidth="1"/>
    <col min="4868" max="4868" width="10.7109375" style="94" customWidth="1"/>
    <col min="4869" max="4870" width="13.7109375" style="94" customWidth="1"/>
    <col min="4871" max="4871" width="16.7109375" style="94" customWidth="1"/>
    <col min="4872" max="4872" width="10.7109375" style="94" customWidth="1"/>
    <col min="4873" max="4874" width="13.7109375" style="94" customWidth="1"/>
    <col min="4875" max="4875" width="16.7109375" style="94" customWidth="1"/>
    <col min="4876" max="4876" width="10.7109375" style="94" customWidth="1"/>
    <col min="4877" max="4878" width="13.7109375" style="94" customWidth="1"/>
    <col min="4879" max="4879" width="16.7109375" style="94" customWidth="1"/>
    <col min="4880" max="5121" width="9.140625" style="94"/>
    <col min="5122" max="5122" width="6" style="94" customWidth="1"/>
    <col min="5123" max="5123" width="38.7109375" style="94" customWidth="1"/>
    <col min="5124" max="5124" width="10.7109375" style="94" customWidth="1"/>
    <col min="5125" max="5126" width="13.7109375" style="94" customWidth="1"/>
    <col min="5127" max="5127" width="16.7109375" style="94" customWidth="1"/>
    <col min="5128" max="5128" width="10.7109375" style="94" customWidth="1"/>
    <col min="5129" max="5130" width="13.7109375" style="94" customWidth="1"/>
    <col min="5131" max="5131" width="16.7109375" style="94" customWidth="1"/>
    <col min="5132" max="5132" width="10.7109375" style="94" customWidth="1"/>
    <col min="5133" max="5134" width="13.7109375" style="94" customWidth="1"/>
    <col min="5135" max="5135" width="16.7109375" style="94" customWidth="1"/>
    <col min="5136" max="5377" width="9.140625" style="94"/>
    <col min="5378" max="5378" width="6" style="94" customWidth="1"/>
    <col min="5379" max="5379" width="38.7109375" style="94" customWidth="1"/>
    <col min="5380" max="5380" width="10.7109375" style="94" customWidth="1"/>
    <col min="5381" max="5382" width="13.7109375" style="94" customWidth="1"/>
    <col min="5383" max="5383" width="16.7109375" style="94" customWidth="1"/>
    <col min="5384" max="5384" width="10.7109375" style="94" customWidth="1"/>
    <col min="5385" max="5386" width="13.7109375" style="94" customWidth="1"/>
    <col min="5387" max="5387" width="16.7109375" style="94" customWidth="1"/>
    <col min="5388" max="5388" width="10.7109375" style="94" customWidth="1"/>
    <col min="5389" max="5390" width="13.7109375" style="94" customWidth="1"/>
    <col min="5391" max="5391" width="16.7109375" style="94" customWidth="1"/>
    <col min="5392" max="5633" width="9.140625" style="94"/>
    <col min="5634" max="5634" width="6" style="94" customWidth="1"/>
    <col min="5635" max="5635" width="38.7109375" style="94" customWidth="1"/>
    <col min="5636" max="5636" width="10.7109375" style="94" customWidth="1"/>
    <col min="5637" max="5638" width="13.7109375" style="94" customWidth="1"/>
    <col min="5639" max="5639" width="16.7109375" style="94" customWidth="1"/>
    <col min="5640" max="5640" width="10.7109375" style="94" customWidth="1"/>
    <col min="5641" max="5642" width="13.7109375" style="94" customWidth="1"/>
    <col min="5643" max="5643" width="16.7109375" style="94" customWidth="1"/>
    <col min="5644" max="5644" width="10.7109375" style="94" customWidth="1"/>
    <col min="5645" max="5646" width="13.7109375" style="94" customWidth="1"/>
    <col min="5647" max="5647" width="16.7109375" style="94" customWidth="1"/>
    <col min="5648" max="5889" width="9.140625" style="94"/>
    <col min="5890" max="5890" width="6" style="94" customWidth="1"/>
    <col min="5891" max="5891" width="38.7109375" style="94" customWidth="1"/>
    <col min="5892" max="5892" width="10.7109375" style="94" customWidth="1"/>
    <col min="5893" max="5894" width="13.7109375" style="94" customWidth="1"/>
    <col min="5895" max="5895" width="16.7109375" style="94" customWidth="1"/>
    <col min="5896" max="5896" width="10.7109375" style="94" customWidth="1"/>
    <col min="5897" max="5898" width="13.7109375" style="94" customWidth="1"/>
    <col min="5899" max="5899" width="16.7109375" style="94" customWidth="1"/>
    <col min="5900" max="5900" width="10.7109375" style="94" customWidth="1"/>
    <col min="5901" max="5902" width="13.7109375" style="94" customWidth="1"/>
    <col min="5903" max="5903" width="16.7109375" style="94" customWidth="1"/>
    <col min="5904" max="6145" width="9.140625" style="94"/>
    <col min="6146" max="6146" width="6" style="94" customWidth="1"/>
    <col min="6147" max="6147" width="38.7109375" style="94" customWidth="1"/>
    <col min="6148" max="6148" width="10.7109375" style="94" customWidth="1"/>
    <col min="6149" max="6150" width="13.7109375" style="94" customWidth="1"/>
    <col min="6151" max="6151" width="16.7109375" style="94" customWidth="1"/>
    <col min="6152" max="6152" width="10.7109375" style="94" customWidth="1"/>
    <col min="6153" max="6154" width="13.7109375" style="94" customWidth="1"/>
    <col min="6155" max="6155" width="16.7109375" style="94" customWidth="1"/>
    <col min="6156" max="6156" width="10.7109375" style="94" customWidth="1"/>
    <col min="6157" max="6158" width="13.7109375" style="94" customWidth="1"/>
    <col min="6159" max="6159" width="16.7109375" style="94" customWidth="1"/>
    <col min="6160" max="6401" width="9.140625" style="94"/>
    <col min="6402" max="6402" width="6" style="94" customWidth="1"/>
    <col min="6403" max="6403" width="38.7109375" style="94" customWidth="1"/>
    <col min="6404" max="6404" width="10.7109375" style="94" customWidth="1"/>
    <col min="6405" max="6406" width="13.7109375" style="94" customWidth="1"/>
    <col min="6407" max="6407" width="16.7109375" style="94" customWidth="1"/>
    <col min="6408" max="6408" width="10.7109375" style="94" customWidth="1"/>
    <col min="6409" max="6410" width="13.7109375" style="94" customWidth="1"/>
    <col min="6411" max="6411" width="16.7109375" style="94" customWidth="1"/>
    <col min="6412" max="6412" width="10.7109375" style="94" customWidth="1"/>
    <col min="6413" max="6414" width="13.7109375" style="94" customWidth="1"/>
    <col min="6415" max="6415" width="16.7109375" style="94" customWidth="1"/>
    <col min="6416" max="6657" width="9.140625" style="94"/>
    <col min="6658" max="6658" width="6" style="94" customWidth="1"/>
    <col min="6659" max="6659" width="38.7109375" style="94" customWidth="1"/>
    <col min="6660" max="6660" width="10.7109375" style="94" customWidth="1"/>
    <col min="6661" max="6662" width="13.7109375" style="94" customWidth="1"/>
    <col min="6663" max="6663" width="16.7109375" style="94" customWidth="1"/>
    <col min="6664" max="6664" width="10.7109375" style="94" customWidth="1"/>
    <col min="6665" max="6666" width="13.7109375" style="94" customWidth="1"/>
    <col min="6667" max="6667" width="16.7109375" style="94" customWidth="1"/>
    <col min="6668" max="6668" width="10.7109375" style="94" customWidth="1"/>
    <col min="6669" max="6670" width="13.7109375" style="94" customWidth="1"/>
    <col min="6671" max="6671" width="16.7109375" style="94" customWidth="1"/>
    <col min="6672" max="6913" width="9.140625" style="94"/>
    <col min="6914" max="6914" width="6" style="94" customWidth="1"/>
    <col min="6915" max="6915" width="38.7109375" style="94" customWidth="1"/>
    <col min="6916" max="6916" width="10.7109375" style="94" customWidth="1"/>
    <col min="6917" max="6918" width="13.7109375" style="94" customWidth="1"/>
    <col min="6919" max="6919" width="16.7109375" style="94" customWidth="1"/>
    <col min="6920" max="6920" width="10.7109375" style="94" customWidth="1"/>
    <col min="6921" max="6922" width="13.7109375" style="94" customWidth="1"/>
    <col min="6923" max="6923" width="16.7109375" style="94" customWidth="1"/>
    <col min="6924" max="6924" width="10.7109375" style="94" customWidth="1"/>
    <col min="6925" max="6926" width="13.7109375" style="94" customWidth="1"/>
    <col min="6927" max="6927" width="16.7109375" style="94" customWidth="1"/>
    <col min="6928" max="7169" width="9.140625" style="94"/>
    <col min="7170" max="7170" width="6" style="94" customWidth="1"/>
    <col min="7171" max="7171" width="38.7109375" style="94" customWidth="1"/>
    <col min="7172" max="7172" width="10.7109375" style="94" customWidth="1"/>
    <col min="7173" max="7174" width="13.7109375" style="94" customWidth="1"/>
    <col min="7175" max="7175" width="16.7109375" style="94" customWidth="1"/>
    <col min="7176" max="7176" width="10.7109375" style="94" customWidth="1"/>
    <col min="7177" max="7178" width="13.7109375" style="94" customWidth="1"/>
    <col min="7179" max="7179" width="16.7109375" style="94" customWidth="1"/>
    <col min="7180" max="7180" width="10.7109375" style="94" customWidth="1"/>
    <col min="7181" max="7182" width="13.7109375" style="94" customWidth="1"/>
    <col min="7183" max="7183" width="16.7109375" style="94" customWidth="1"/>
    <col min="7184" max="7425" width="9.140625" style="94"/>
    <col min="7426" max="7426" width="6" style="94" customWidth="1"/>
    <col min="7427" max="7427" width="38.7109375" style="94" customWidth="1"/>
    <col min="7428" max="7428" width="10.7109375" style="94" customWidth="1"/>
    <col min="7429" max="7430" width="13.7109375" style="94" customWidth="1"/>
    <col min="7431" max="7431" width="16.7109375" style="94" customWidth="1"/>
    <col min="7432" max="7432" width="10.7109375" style="94" customWidth="1"/>
    <col min="7433" max="7434" width="13.7109375" style="94" customWidth="1"/>
    <col min="7435" max="7435" width="16.7109375" style="94" customWidth="1"/>
    <col min="7436" max="7436" width="10.7109375" style="94" customWidth="1"/>
    <col min="7437" max="7438" width="13.7109375" style="94" customWidth="1"/>
    <col min="7439" max="7439" width="16.7109375" style="94" customWidth="1"/>
    <col min="7440" max="7681" width="9.140625" style="94"/>
    <col min="7682" max="7682" width="6" style="94" customWidth="1"/>
    <col min="7683" max="7683" width="38.7109375" style="94" customWidth="1"/>
    <col min="7684" max="7684" width="10.7109375" style="94" customWidth="1"/>
    <col min="7685" max="7686" width="13.7109375" style="94" customWidth="1"/>
    <col min="7687" max="7687" width="16.7109375" style="94" customWidth="1"/>
    <col min="7688" max="7688" width="10.7109375" style="94" customWidth="1"/>
    <col min="7689" max="7690" width="13.7109375" style="94" customWidth="1"/>
    <col min="7691" max="7691" width="16.7109375" style="94" customWidth="1"/>
    <col min="7692" max="7692" width="10.7109375" style="94" customWidth="1"/>
    <col min="7693" max="7694" width="13.7109375" style="94" customWidth="1"/>
    <col min="7695" max="7695" width="16.7109375" style="94" customWidth="1"/>
    <col min="7696" max="7937" width="9.140625" style="94"/>
    <col min="7938" max="7938" width="6" style="94" customWidth="1"/>
    <col min="7939" max="7939" width="38.7109375" style="94" customWidth="1"/>
    <col min="7940" max="7940" width="10.7109375" style="94" customWidth="1"/>
    <col min="7941" max="7942" width="13.7109375" style="94" customWidth="1"/>
    <col min="7943" max="7943" width="16.7109375" style="94" customWidth="1"/>
    <col min="7944" max="7944" width="10.7109375" style="94" customWidth="1"/>
    <col min="7945" max="7946" width="13.7109375" style="94" customWidth="1"/>
    <col min="7947" max="7947" width="16.7109375" style="94" customWidth="1"/>
    <col min="7948" max="7948" width="10.7109375" style="94" customWidth="1"/>
    <col min="7949" max="7950" width="13.7109375" style="94" customWidth="1"/>
    <col min="7951" max="7951" width="16.7109375" style="94" customWidth="1"/>
    <col min="7952" max="8193" width="9.140625" style="94"/>
    <col min="8194" max="8194" width="6" style="94" customWidth="1"/>
    <col min="8195" max="8195" width="38.7109375" style="94" customWidth="1"/>
    <col min="8196" max="8196" width="10.7109375" style="94" customWidth="1"/>
    <col min="8197" max="8198" width="13.7109375" style="94" customWidth="1"/>
    <col min="8199" max="8199" width="16.7109375" style="94" customWidth="1"/>
    <col min="8200" max="8200" width="10.7109375" style="94" customWidth="1"/>
    <col min="8201" max="8202" width="13.7109375" style="94" customWidth="1"/>
    <col min="8203" max="8203" width="16.7109375" style="94" customWidth="1"/>
    <col min="8204" max="8204" width="10.7109375" style="94" customWidth="1"/>
    <col min="8205" max="8206" width="13.7109375" style="94" customWidth="1"/>
    <col min="8207" max="8207" width="16.7109375" style="94" customWidth="1"/>
    <col min="8208" max="8449" width="9.140625" style="94"/>
    <col min="8450" max="8450" width="6" style="94" customWidth="1"/>
    <col min="8451" max="8451" width="38.7109375" style="94" customWidth="1"/>
    <col min="8452" max="8452" width="10.7109375" style="94" customWidth="1"/>
    <col min="8453" max="8454" width="13.7109375" style="94" customWidth="1"/>
    <col min="8455" max="8455" width="16.7109375" style="94" customWidth="1"/>
    <col min="8456" max="8456" width="10.7109375" style="94" customWidth="1"/>
    <col min="8457" max="8458" width="13.7109375" style="94" customWidth="1"/>
    <col min="8459" max="8459" width="16.7109375" style="94" customWidth="1"/>
    <col min="8460" max="8460" width="10.7109375" style="94" customWidth="1"/>
    <col min="8461" max="8462" width="13.7109375" style="94" customWidth="1"/>
    <col min="8463" max="8463" width="16.7109375" style="94" customWidth="1"/>
    <col min="8464" max="8705" width="9.140625" style="94"/>
    <col min="8706" max="8706" width="6" style="94" customWidth="1"/>
    <col min="8707" max="8707" width="38.7109375" style="94" customWidth="1"/>
    <col min="8708" max="8708" width="10.7109375" style="94" customWidth="1"/>
    <col min="8709" max="8710" width="13.7109375" style="94" customWidth="1"/>
    <col min="8711" max="8711" width="16.7109375" style="94" customWidth="1"/>
    <col min="8712" max="8712" width="10.7109375" style="94" customWidth="1"/>
    <col min="8713" max="8714" width="13.7109375" style="94" customWidth="1"/>
    <col min="8715" max="8715" width="16.7109375" style="94" customWidth="1"/>
    <col min="8716" max="8716" width="10.7109375" style="94" customWidth="1"/>
    <col min="8717" max="8718" width="13.7109375" style="94" customWidth="1"/>
    <col min="8719" max="8719" width="16.7109375" style="94" customWidth="1"/>
    <col min="8720" max="8961" width="9.140625" style="94"/>
    <col min="8962" max="8962" width="6" style="94" customWidth="1"/>
    <col min="8963" max="8963" width="38.7109375" style="94" customWidth="1"/>
    <col min="8964" max="8964" width="10.7109375" style="94" customWidth="1"/>
    <col min="8965" max="8966" width="13.7109375" style="94" customWidth="1"/>
    <col min="8967" max="8967" width="16.7109375" style="94" customWidth="1"/>
    <col min="8968" max="8968" width="10.7109375" style="94" customWidth="1"/>
    <col min="8969" max="8970" width="13.7109375" style="94" customWidth="1"/>
    <col min="8971" max="8971" width="16.7109375" style="94" customWidth="1"/>
    <col min="8972" max="8972" width="10.7109375" style="94" customWidth="1"/>
    <col min="8973" max="8974" width="13.7109375" style="94" customWidth="1"/>
    <col min="8975" max="8975" width="16.7109375" style="94" customWidth="1"/>
    <col min="8976" max="9217" width="9.140625" style="94"/>
    <col min="9218" max="9218" width="6" style="94" customWidth="1"/>
    <col min="9219" max="9219" width="38.7109375" style="94" customWidth="1"/>
    <col min="9220" max="9220" width="10.7109375" style="94" customWidth="1"/>
    <col min="9221" max="9222" width="13.7109375" style="94" customWidth="1"/>
    <col min="9223" max="9223" width="16.7109375" style="94" customWidth="1"/>
    <col min="9224" max="9224" width="10.7109375" style="94" customWidth="1"/>
    <col min="9225" max="9226" width="13.7109375" style="94" customWidth="1"/>
    <col min="9227" max="9227" width="16.7109375" style="94" customWidth="1"/>
    <col min="9228" max="9228" width="10.7109375" style="94" customWidth="1"/>
    <col min="9229" max="9230" width="13.7109375" style="94" customWidth="1"/>
    <col min="9231" max="9231" width="16.7109375" style="94" customWidth="1"/>
    <col min="9232" max="9473" width="9.140625" style="94"/>
    <col min="9474" max="9474" width="6" style="94" customWidth="1"/>
    <col min="9475" max="9475" width="38.7109375" style="94" customWidth="1"/>
    <col min="9476" max="9476" width="10.7109375" style="94" customWidth="1"/>
    <col min="9477" max="9478" width="13.7109375" style="94" customWidth="1"/>
    <col min="9479" max="9479" width="16.7109375" style="94" customWidth="1"/>
    <col min="9480" max="9480" width="10.7109375" style="94" customWidth="1"/>
    <col min="9481" max="9482" width="13.7109375" style="94" customWidth="1"/>
    <col min="9483" max="9483" width="16.7109375" style="94" customWidth="1"/>
    <col min="9484" max="9484" width="10.7109375" style="94" customWidth="1"/>
    <col min="9485" max="9486" width="13.7109375" style="94" customWidth="1"/>
    <col min="9487" max="9487" width="16.7109375" style="94" customWidth="1"/>
    <col min="9488" max="9729" width="9.140625" style="94"/>
    <col min="9730" max="9730" width="6" style="94" customWidth="1"/>
    <col min="9731" max="9731" width="38.7109375" style="94" customWidth="1"/>
    <col min="9732" max="9732" width="10.7109375" style="94" customWidth="1"/>
    <col min="9733" max="9734" width="13.7109375" style="94" customWidth="1"/>
    <col min="9735" max="9735" width="16.7109375" style="94" customWidth="1"/>
    <col min="9736" max="9736" width="10.7109375" style="94" customWidth="1"/>
    <col min="9737" max="9738" width="13.7109375" style="94" customWidth="1"/>
    <col min="9739" max="9739" width="16.7109375" style="94" customWidth="1"/>
    <col min="9740" max="9740" width="10.7109375" style="94" customWidth="1"/>
    <col min="9741" max="9742" width="13.7109375" style="94" customWidth="1"/>
    <col min="9743" max="9743" width="16.7109375" style="94" customWidth="1"/>
    <col min="9744" max="9985" width="9.140625" style="94"/>
    <col min="9986" max="9986" width="6" style="94" customWidth="1"/>
    <col min="9987" max="9987" width="38.7109375" style="94" customWidth="1"/>
    <col min="9988" max="9988" width="10.7109375" style="94" customWidth="1"/>
    <col min="9989" max="9990" width="13.7109375" style="94" customWidth="1"/>
    <col min="9991" max="9991" width="16.7109375" style="94" customWidth="1"/>
    <col min="9992" max="9992" width="10.7109375" style="94" customWidth="1"/>
    <col min="9993" max="9994" width="13.7109375" style="94" customWidth="1"/>
    <col min="9995" max="9995" width="16.7109375" style="94" customWidth="1"/>
    <col min="9996" max="9996" width="10.7109375" style="94" customWidth="1"/>
    <col min="9997" max="9998" width="13.7109375" style="94" customWidth="1"/>
    <col min="9999" max="9999" width="16.7109375" style="94" customWidth="1"/>
    <col min="10000" max="10241" width="9.140625" style="94"/>
    <col min="10242" max="10242" width="6" style="94" customWidth="1"/>
    <col min="10243" max="10243" width="38.7109375" style="94" customWidth="1"/>
    <col min="10244" max="10244" width="10.7109375" style="94" customWidth="1"/>
    <col min="10245" max="10246" width="13.7109375" style="94" customWidth="1"/>
    <col min="10247" max="10247" width="16.7109375" style="94" customWidth="1"/>
    <col min="10248" max="10248" width="10.7109375" style="94" customWidth="1"/>
    <col min="10249" max="10250" width="13.7109375" style="94" customWidth="1"/>
    <col min="10251" max="10251" width="16.7109375" style="94" customWidth="1"/>
    <col min="10252" max="10252" width="10.7109375" style="94" customWidth="1"/>
    <col min="10253" max="10254" width="13.7109375" style="94" customWidth="1"/>
    <col min="10255" max="10255" width="16.7109375" style="94" customWidth="1"/>
    <col min="10256" max="10497" width="9.140625" style="94"/>
    <col min="10498" max="10498" width="6" style="94" customWidth="1"/>
    <col min="10499" max="10499" width="38.7109375" style="94" customWidth="1"/>
    <col min="10500" max="10500" width="10.7109375" style="94" customWidth="1"/>
    <col min="10501" max="10502" width="13.7109375" style="94" customWidth="1"/>
    <col min="10503" max="10503" width="16.7109375" style="94" customWidth="1"/>
    <col min="10504" max="10504" width="10.7109375" style="94" customWidth="1"/>
    <col min="10505" max="10506" width="13.7109375" style="94" customWidth="1"/>
    <col min="10507" max="10507" width="16.7109375" style="94" customWidth="1"/>
    <col min="10508" max="10508" width="10.7109375" style="94" customWidth="1"/>
    <col min="10509" max="10510" width="13.7109375" style="94" customWidth="1"/>
    <col min="10511" max="10511" width="16.7109375" style="94" customWidth="1"/>
    <col min="10512" max="10753" width="9.140625" style="94"/>
    <col min="10754" max="10754" width="6" style="94" customWidth="1"/>
    <col min="10755" max="10755" width="38.7109375" style="94" customWidth="1"/>
    <col min="10756" max="10756" width="10.7109375" style="94" customWidth="1"/>
    <col min="10757" max="10758" width="13.7109375" style="94" customWidth="1"/>
    <col min="10759" max="10759" width="16.7109375" style="94" customWidth="1"/>
    <col min="10760" max="10760" width="10.7109375" style="94" customWidth="1"/>
    <col min="10761" max="10762" width="13.7109375" style="94" customWidth="1"/>
    <col min="10763" max="10763" width="16.7109375" style="94" customWidth="1"/>
    <col min="10764" max="10764" width="10.7109375" style="94" customWidth="1"/>
    <col min="10765" max="10766" width="13.7109375" style="94" customWidth="1"/>
    <col min="10767" max="10767" width="16.7109375" style="94" customWidth="1"/>
    <col min="10768" max="11009" width="9.140625" style="94"/>
    <col min="11010" max="11010" width="6" style="94" customWidth="1"/>
    <col min="11011" max="11011" width="38.7109375" style="94" customWidth="1"/>
    <col min="11012" max="11012" width="10.7109375" style="94" customWidth="1"/>
    <col min="11013" max="11014" width="13.7109375" style="94" customWidth="1"/>
    <col min="11015" max="11015" width="16.7109375" style="94" customWidth="1"/>
    <col min="11016" max="11016" width="10.7109375" style="94" customWidth="1"/>
    <col min="11017" max="11018" width="13.7109375" style="94" customWidth="1"/>
    <col min="11019" max="11019" width="16.7109375" style="94" customWidth="1"/>
    <col min="11020" max="11020" width="10.7109375" style="94" customWidth="1"/>
    <col min="11021" max="11022" width="13.7109375" style="94" customWidth="1"/>
    <col min="11023" max="11023" width="16.7109375" style="94" customWidth="1"/>
    <col min="11024" max="11265" width="9.140625" style="94"/>
    <col min="11266" max="11266" width="6" style="94" customWidth="1"/>
    <col min="11267" max="11267" width="38.7109375" style="94" customWidth="1"/>
    <col min="11268" max="11268" width="10.7109375" style="94" customWidth="1"/>
    <col min="11269" max="11270" width="13.7109375" style="94" customWidth="1"/>
    <col min="11271" max="11271" width="16.7109375" style="94" customWidth="1"/>
    <col min="11272" max="11272" width="10.7109375" style="94" customWidth="1"/>
    <col min="11273" max="11274" width="13.7109375" style="94" customWidth="1"/>
    <col min="11275" max="11275" width="16.7109375" style="94" customWidth="1"/>
    <col min="11276" max="11276" width="10.7109375" style="94" customWidth="1"/>
    <col min="11277" max="11278" width="13.7109375" style="94" customWidth="1"/>
    <col min="11279" max="11279" width="16.7109375" style="94" customWidth="1"/>
    <col min="11280" max="11521" width="9.140625" style="94"/>
    <col min="11522" max="11522" width="6" style="94" customWidth="1"/>
    <col min="11523" max="11523" width="38.7109375" style="94" customWidth="1"/>
    <col min="11524" max="11524" width="10.7109375" style="94" customWidth="1"/>
    <col min="11525" max="11526" width="13.7109375" style="94" customWidth="1"/>
    <col min="11527" max="11527" width="16.7109375" style="94" customWidth="1"/>
    <col min="11528" max="11528" width="10.7109375" style="94" customWidth="1"/>
    <col min="11529" max="11530" width="13.7109375" style="94" customWidth="1"/>
    <col min="11531" max="11531" width="16.7109375" style="94" customWidth="1"/>
    <col min="11532" max="11532" width="10.7109375" style="94" customWidth="1"/>
    <col min="11533" max="11534" width="13.7109375" style="94" customWidth="1"/>
    <col min="11535" max="11535" width="16.7109375" style="94" customWidth="1"/>
    <col min="11536" max="11777" width="9.140625" style="94"/>
    <col min="11778" max="11778" width="6" style="94" customWidth="1"/>
    <col min="11779" max="11779" width="38.7109375" style="94" customWidth="1"/>
    <col min="11780" max="11780" width="10.7109375" style="94" customWidth="1"/>
    <col min="11781" max="11782" width="13.7109375" style="94" customWidth="1"/>
    <col min="11783" max="11783" width="16.7109375" style="94" customWidth="1"/>
    <col min="11784" max="11784" width="10.7109375" style="94" customWidth="1"/>
    <col min="11785" max="11786" width="13.7109375" style="94" customWidth="1"/>
    <col min="11787" max="11787" width="16.7109375" style="94" customWidth="1"/>
    <col min="11788" max="11788" width="10.7109375" style="94" customWidth="1"/>
    <col min="11789" max="11790" width="13.7109375" style="94" customWidth="1"/>
    <col min="11791" max="11791" width="16.7109375" style="94" customWidth="1"/>
    <col min="11792" max="12033" width="9.140625" style="94"/>
    <col min="12034" max="12034" width="6" style="94" customWidth="1"/>
    <col min="12035" max="12035" width="38.7109375" style="94" customWidth="1"/>
    <col min="12036" max="12036" width="10.7109375" style="94" customWidth="1"/>
    <col min="12037" max="12038" width="13.7109375" style="94" customWidth="1"/>
    <col min="12039" max="12039" width="16.7109375" style="94" customWidth="1"/>
    <col min="12040" max="12040" width="10.7109375" style="94" customWidth="1"/>
    <col min="12041" max="12042" width="13.7109375" style="94" customWidth="1"/>
    <col min="12043" max="12043" width="16.7109375" style="94" customWidth="1"/>
    <col min="12044" max="12044" width="10.7109375" style="94" customWidth="1"/>
    <col min="12045" max="12046" width="13.7109375" style="94" customWidth="1"/>
    <col min="12047" max="12047" width="16.7109375" style="94" customWidth="1"/>
    <col min="12048" max="12289" width="9.140625" style="94"/>
    <col min="12290" max="12290" width="6" style="94" customWidth="1"/>
    <col min="12291" max="12291" width="38.7109375" style="94" customWidth="1"/>
    <col min="12292" max="12292" width="10.7109375" style="94" customWidth="1"/>
    <col min="12293" max="12294" width="13.7109375" style="94" customWidth="1"/>
    <col min="12295" max="12295" width="16.7109375" style="94" customWidth="1"/>
    <col min="12296" max="12296" width="10.7109375" style="94" customWidth="1"/>
    <col min="12297" max="12298" width="13.7109375" style="94" customWidth="1"/>
    <col min="12299" max="12299" width="16.7109375" style="94" customWidth="1"/>
    <col min="12300" max="12300" width="10.7109375" style="94" customWidth="1"/>
    <col min="12301" max="12302" width="13.7109375" style="94" customWidth="1"/>
    <col min="12303" max="12303" width="16.7109375" style="94" customWidth="1"/>
    <col min="12304" max="12545" width="9.140625" style="94"/>
    <col min="12546" max="12546" width="6" style="94" customWidth="1"/>
    <col min="12547" max="12547" width="38.7109375" style="94" customWidth="1"/>
    <col min="12548" max="12548" width="10.7109375" style="94" customWidth="1"/>
    <col min="12549" max="12550" width="13.7109375" style="94" customWidth="1"/>
    <col min="12551" max="12551" width="16.7109375" style="94" customWidth="1"/>
    <col min="12552" max="12552" width="10.7109375" style="94" customWidth="1"/>
    <col min="12553" max="12554" width="13.7109375" style="94" customWidth="1"/>
    <col min="12555" max="12555" width="16.7109375" style="94" customWidth="1"/>
    <col min="12556" max="12556" width="10.7109375" style="94" customWidth="1"/>
    <col min="12557" max="12558" width="13.7109375" style="94" customWidth="1"/>
    <col min="12559" max="12559" width="16.7109375" style="94" customWidth="1"/>
    <col min="12560" max="12801" width="9.140625" style="94"/>
    <col min="12802" max="12802" width="6" style="94" customWidth="1"/>
    <col min="12803" max="12803" width="38.7109375" style="94" customWidth="1"/>
    <col min="12804" max="12804" width="10.7109375" style="94" customWidth="1"/>
    <col min="12805" max="12806" width="13.7109375" style="94" customWidth="1"/>
    <col min="12807" max="12807" width="16.7109375" style="94" customWidth="1"/>
    <col min="12808" max="12808" width="10.7109375" style="94" customWidth="1"/>
    <col min="12809" max="12810" width="13.7109375" style="94" customWidth="1"/>
    <col min="12811" max="12811" width="16.7109375" style="94" customWidth="1"/>
    <col min="12812" max="12812" width="10.7109375" style="94" customWidth="1"/>
    <col min="12813" max="12814" width="13.7109375" style="94" customWidth="1"/>
    <col min="12815" max="12815" width="16.7109375" style="94" customWidth="1"/>
    <col min="12816" max="13057" width="9.140625" style="94"/>
    <col min="13058" max="13058" width="6" style="94" customWidth="1"/>
    <col min="13059" max="13059" width="38.7109375" style="94" customWidth="1"/>
    <col min="13060" max="13060" width="10.7109375" style="94" customWidth="1"/>
    <col min="13061" max="13062" width="13.7109375" style="94" customWidth="1"/>
    <col min="13063" max="13063" width="16.7109375" style="94" customWidth="1"/>
    <col min="13064" max="13064" width="10.7109375" style="94" customWidth="1"/>
    <col min="13065" max="13066" width="13.7109375" style="94" customWidth="1"/>
    <col min="13067" max="13067" width="16.7109375" style="94" customWidth="1"/>
    <col min="13068" max="13068" width="10.7109375" style="94" customWidth="1"/>
    <col min="13069" max="13070" width="13.7109375" style="94" customWidth="1"/>
    <col min="13071" max="13071" width="16.7109375" style="94" customWidth="1"/>
    <col min="13072" max="13313" width="9.140625" style="94"/>
    <col min="13314" max="13314" width="6" style="94" customWidth="1"/>
    <col min="13315" max="13315" width="38.7109375" style="94" customWidth="1"/>
    <col min="13316" max="13316" width="10.7109375" style="94" customWidth="1"/>
    <col min="13317" max="13318" width="13.7109375" style="94" customWidth="1"/>
    <col min="13319" max="13319" width="16.7109375" style="94" customWidth="1"/>
    <col min="13320" max="13320" width="10.7109375" style="94" customWidth="1"/>
    <col min="13321" max="13322" width="13.7109375" style="94" customWidth="1"/>
    <col min="13323" max="13323" width="16.7109375" style="94" customWidth="1"/>
    <col min="13324" max="13324" width="10.7109375" style="94" customWidth="1"/>
    <col min="13325" max="13326" width="13.7109375" style="94" customWidth="1"/>
    <col min="13327" max="13327" width="16.7109375" style="94" customWidth="1"/>
    <col min="13328" max="13569" width="9.140625" style="94"/>
    <col min="13570" max="13570" width="6" style="94" customWidth="1"/>
    <col min="13571" max="13571" width="38.7109375" style="94" customWidth="1"/>
    <col min="13572" max="13572" width="10.7109375" style="94" customWidth="1"/>
    <col min="13573" max="13574" width="13.7109375" style="94" customWidth="1"/>
    <col min="13575" max="13575" width="16.7109375" style="94" customWidth="1"/>
    <col min="13576" max="13576" width="10.7109375" style="94" customWidth="1"/>
    <col min="13577" max="13578" width="13.7109375" style="94" customWidth="1"/>
    <col min="13579" max="13579" width="16.7109375" style="94" customWidth="1"/>
    <col min="13580" max="13580" width="10.7109375" style="94" customWidth="1"/>
    <col min="13581" max="13582" width="13.7109375" style="94" customWidth="1"/>
    <col min="13583" max="13583" width="16.7109375" style="94" customWidth="1"/>
    <col min="13584" max="13825" width="9.140625" style="94"/>
    <col min="13826" max="13826" width="6" style="94" customWidth="1"/>
    <col min="13827" max="13827" width="38.7109375" style="94" customWidth="1"/>
    <col min="13828" max="13828" width="10.7109375" style="94" customWidth="1"/>
    <col min="13829" max="13830" width="13.7109375" style="94" customWidth="1"/>
    <col min="13831" max="13831" width="16.7109375" style="94" customWidth="1"/>
    <col min="13832" max="13832" width="10.7109375" style="94" customWidth="1"/>
    <col min="13833" max="13834" width="13.7109375" style="94" customWidth="1"/>
    <col min="13835" max="13835" width="16.7109375" style="94" customWidth="1"/>
    <col min="13836" max="13836" width="10.7109375" style="94" customWidth="1"/>
    <col min="13837" max="13838" width="13.7109375" style="94" customWidth="1"/>
    <col min="13839" max="13839" width="16.7109375" style="94" customWidth="1"/>
    <col min="13840" max="14081" width="9.140625" style="94"/>
    <col min="14082" max="14082" width="6" style="94" customWidth="1"/>
    <col min="14083" max="14083" width="38.7109375" style="94" customWidth="1"/>
    <col min="14084" max="14084" width="10.7109375" style="94" customWidth="1"/>
    <col min="14085" max="14086" width="13.7109375" style="94" customWidth="1"/>
    <col min="14087" max="14087" width="16.7109375" style="94" customWidth="1"/>
    <col min="14088" max="14088" width="10.7109375" style="94" customWidth="1"/>
    <col min="14089" max="14090" width="13.7109375" style="94" customWidth="1"/>
    <col min="14091" max="14091" width="16.7109375" style="94" customWidth="1"/>
    <col min="14092" max="14092" width="10.7109375" style="94" customWidth="1"/>
    <col min="14093" max="14094" width="13.7109375" style="94" customWidth="1"/>
    <col min="14095" max="14095" width="16.7109375" style="94" customWidth="1"/>
    <col min="14096" max="14337" width="9.140625" style="94"/>
    <col min="14338" max="14338" width="6" style="94" customWidth="1"/>
    <col min="14339" max="14339" width="38.7109375" style="94" customWidth="1"/>
    <col min="14340" max="14340" width="10.7109375" style="94" customWidth="1"/>
    <col min="14341" max="14342" width="13.7109375" style="94" customWidth="1"/>
    <col min="14343" max="14343" width="16.7109375" style="94" customWidth="1"/>
    <col min="14344" max="14344" width="10.7109375" style="94" customWidth="1"/>
    <col min="14345" max="14346" width="13.7109375" style="94" customWidth="1"/>
    <col min="14347" max="14347" width="16.7109375" style="94" customWidth="1"/>
    <col min="14348" max="14348" width="10.7109375" style="94" customWidth="1"/>
    <col min="14349" max="14350" width="13.7109375" style="94" customWidth="1"/>
    <col min="14351" max="14351" width="16.7109375" style="94" customWidth="1"/>
    <col min="14352" max="14593" width="9.140625" style="94"/>
    <col min="14594" max="14594" width="6" style="94" customWidth="1"/>
    <col min="14595" max="14595" width="38.7109375" style="94" customWidth="1"/>
    <col min="14596" max="14596" width="10.7109375" style="94" customWidth="1"/>
    <col min="14597" max="14598" width="13.7109375" style="94" customWidth="1"/>
    <col min="14599" max="14599" width="16.7109375" style="94" customWidth="1"/>
    <col min="14600" max="14600" width="10.7109375" style="94" customWidth="1"/>
    <col min="14601" max="14602" width="13.7109375" style="94" customWidth="1"/>
    <col min="14603" max="14603" width="16.7109375" style="94" customWidth="1"/>
    <col min="14604" max="14604" width="10.7109375" style="94" customWidth="1"/>
    <col min="14605" max="14606" width="13.7109375" style="94" customWidth="1"/>
    <col min="14607" max="14607" width="16.7109375" style="94" customWidth="1"/>
    <col min="14608" max="14849" width="9.140625" style="94"/>
    <col min="14850" max="14850" width="6" style="94" customWidth="1"/>
    <col min="14851" max="14851" width="38.7109375" style="94" customWidth="1"/>
    <col min="14852" max="14852" width="10.7109375" style="94" customWidth="1"/>
    <col min="14853" max="14854" width="13.7109375" style="94" customWidth="1"/>
    <col min="14855" max="14855" width="16.7109375" style="94" customWidth="1"/>
    <col min="14856" max="14856" width="10.7109375" style="94" customWidth="1"/>
    <col min="14857" max="14858" width="13.7109375" style="94" customWidth="1"/>
    <col min="14859" max="14859" width="16.7109375" style="94" customWidth="1"/>
    <col min="14860" max="14860" width="10.7109375" style="94" customWidth="1"/>
    <col min="14861" max="14862" width="13.7109375" style="94" customWidth="1"/>
    <col min="14863" max="14863" width="16.7109375" style="94" customWidth="1"/>
    <col min="14864" max="15105" width="9.140625" style="94"/>
    <col min="15106" max="15106" width="6" style="94" customWidth="1"/>
    <col min="15107" max="15107" width="38.7109375" style="94" customWidth="1"/>
    <col min="15108" max="15108" width="10.7109375" style="94" customWidth="1"/>
    <col min="15109" max="15110" width="13.7109375" style="94" customWidth="1"/>
    <col min="15111" max="15111" width="16.7109375" style="94" customWidth="1"/>
    <col min="15112" max="15112" width="10.7109375" style="94" customWidth="1"/>
    <col min="15113" max="15114" width="13.7109375" style="94" customWidth="1"/>
    <col min="15115" max="15115" width="16.7109375" style="94" customWidth="1"/>
    <col min="15116" max="15116" width="10.7109375" style="94" customWidth="1"/>
    <col min="15117" max="15118" width="13.7109375" style="94" customWidth="1"/>
    <col min="15119" max="15119" width="16.7109375" style="94" customWidth="1"/>
    <col min="15120" max="15361" width="9.140625" style="94"/>
    <col min="15362" max="15362" width="6" style="94" customWidth="1"/>
    <col min="15363" max="15363" width="38.7109375" style="94" customWidth="1"/>
    <col min="15364" max="15364" width="10.7109375" style="94" customWidth="1"/>
    <col min="15365" max="15366" width="13.7109375" style="94" customWidth="1"/>
    <col min="15367" max="15367" width="16.7109375" style="94" customWidth="1"/>
    <col min="15368" max="15368" width="10.7109375" style="94" customWidth="1"/>
    <col min="15369" max="15370" width="13.7109375" style="94" customWidth="1"/>
    <col min="15371" max="15371" width="16.7109375" style="94" customWidth="1"/>
    <col min="15372" max="15372" width="10.7109375" style="94" customWidth="1"/>
    <col min="15373" max="15374" width="13.7109375" style="94" customWidth="1"/>
    <col min="15375" max="15375" width="16.7109375" style="94" customWidth="1"/>
    <col min="15376" max="15617" width="9.140625" style="94"/>
    <col min="15618" max="15618" width="6" style="94" customWidth="1"/>
    <col min="15619" max="15619" width="38.7109375" style="94" customWidth="1"/>
    <col min="15620" max="15620" width="10.7109375" style="94" customWidth="1"/>
    <col min="15621" max="15622" width="13.7109375" style="94" customWidth="1"/>
    <col min="15623" max="15623" width="16.7109375" style="94" customWidth="1"/>
    <col min="15624" max="15624" width="10.7109375" style="94" customWidth="1"/>
    <col min="15625" max="15626" width="13.7109375" style="94" customWidth="1"/>
    <col min="15627" max="15627" width="16.7109375" style="94" customWidth="1"/>
    <col min="15628" max="15628" width="10.7109375" style="94" customWidth="1"/>
    <col min="15629" max="15630" width="13.7109375" style="94" customWidth="1"/>
    <col min="15631" max="15631" width="16.7109375" style="94" customWidth="1"/>
    <col min="15632" max="15873" width="9.140625" style="94"/>
    <col min="15874" max="15874" width="6" style="94" customWidth="1"/>
    <col min="15875" max="15875" width="38.7109375" style="94" customWidth="1"/>
    <col min="15876" max="15876" width="10.7109375" style="94" customWidth="1"/>
    <col min="15877" max="15878" width="13.7109375" style="94" customWidth="1"/>
    <col min="15879" max="15879" width="16.7109375" style="94" customWidth="1"/>
    <col min="15880" max="15880" width="10.7109375" style="94" customWidth="1"/>
    <col min="15881" max="15882" width="13.7109375" style="94" customWidth="1"/>
    <col min="15883" max="15883" width="16.7109375" style="94" customWidth="1"/>
    <col min="15884" max="15884" width="10.7109375" style="94" customWidth="1"/>
    <col min="15885" max="15886" width="13.7109375" style="94" customWidth="1"/>
    <col min="15887" max="15887" width="16.7109375" style="94" customWidth="1"/>
    <col min="15888" max="16129" width="9.140625" style="94"/>
    <col min="16130" max="16130" width="6" style="94" customWidth="1"/>
    <col min="16131" max="16131" width="38.7109375" style="94" customWidth="1"/>
    <col min="16132" max="16132" width="10.7109375" style="94" customWidth="1"/>
    <col min="16133" max="16134" width="13.7109375" style="94" customWidth="1"/>
    <col min="16135" max="16135" width="16.7109375" style="94" customWidth="1"/>
    <col min="16136" max="16136" width="10.7109375" style="94" customWidth="1"/>
    <col min="16137" max="16138" width="13.7109375" style="94" customWidth="1"/>
    <col min="16139" max="16139" width="16.7109375" style="94" customWidth="1"/>
    <col min="16140" max="16140" width="10.7109375" style="94" customWidth="1"/>
    <col min="16141" max="16142" width="13.7109375" style="94" customWidth="1"/>
    <col min="16143" max="16143" width="16.7109375" style="94" customWidth="1"/>
    <col min="16144" max="16384" width="9.140625" style="94"/>
  </cols>
  <sheetData>
    <row r="2" spans="2:16" ht="18.75">
      <c r="B2" s="1623" t="s">
        <v>207</v>
      </c>
      <c r="C2" s="1623"/>
      <c r="D2" s="1623"/>
      <c r="E2" s="1623"/>
      <c r="F2" s="1623"/>
      <c r="G2" s="1623"/>
      <c r="H2" s="1623"/>
      <c r="I2" s="1623"/>
      <c r="J2" s="1623"/>
      <c r="K2" s="1623"/>
      <c r="L2" s="1623"/>
      <c r="M2" s="1623"/>
      <c r="N2" s="1623"/>
      <c r="O2" s="1623"/>
    </row>
    <row r="3" spans="2:16" ht="18.75">
      <c r="B3" s="1623" t="s">
        <v>646</v>
      </c>
      <c r="C3" s="1623"/>
      <c r="D3" s="1623"/>
      <c r="E3" s="1623"/>
      <c r="F3" s="1623"/>
      <c r="G3" s="1623"/>
      <c r="H3" s="1623"/>
      <c r="I3" s="1623"/>
      <c r="J3" s="1623"/>
      <c r="K3" s="1623"/>
      <c r="L3" s="1623"/>
      <c r="M3" s="1623"/>
      <c r="N3" s="1623"/>
      <c r="O3" s="1623"/>
    </row>
    <row r="4" spans="2:16" ht="18.75">
      <c r="B4" s="1623" t="s">
        <v>647</v>
      </c>
      <c r="C4" s="1623"/>
      <c r="D4" s="1623"/>
      <c r="E4" s="1623"/>
      <c r="F4" s="1623"/>
      <c r="G4" s="1623"/>
      <c r="H4" s="1623"/>
      <c r="I4" s="1623"/>
      <c r="J4" s="1623"/>
      <c r="K4" s="1623"/>
      <c r="L4" s="1623"/>
      <c r="M4" s="1623"/>
      <c r="N4" s="1623"/>
      <c r="O4" s="1623"/>
    </row>
    <row r="5" spans="2:16" ht="15.75" customHeight="1">
      <c r="B5" s="293"/>
      <c r="C5" s="293"/>
      <c r="D5" s="293"/>
      <c r="E5" s="293"/>
      <c r="F5" s="293"/>
      <c r="G5" s="293"/>
      <c r="H5" s="293"/>
      <c r="I5" s="293"/>
      <c r="J5" s="293"/>
      <c r="K5" s="293"/>
      <c r="L5" s="293"/>
      <c r="M5" s="293"/>
      <c r="N5" s="293"/>
      <c r="O5" s="293"/>
    </row>
    <row r="6" spans="2:16" ht="15.75" customHeight="1">
      <c r="B6" s="463" t="s">
        <v>345</v>
      </c>
      <c r="C6" s="464" t="str">
        <f>'1. Lam Pemb twr'!C19:E19</f>
        <v>Ade Putra. ST.</v>
      </c>
      <c r="D6" s="294"/>
      <c r="E6" s="294"/>
      <c r="F6" s="294"/>
      <c r="G6" s="294"/>
      <c r="H6" s="294"/>
      <c r="I6" s="294"/>
      <c r="J6" s="294"/>
      <c r="K6" s="294"/>
      <c r="L6" s="294"/>
      <c r="M6" s="294"/>
      <c r="N6" s="294"/>
      <c r="O6" s="294"/>
      <c r="P6" s="207"/>
    </row>
    <row r="7" spans="2:16" ht="15.75" customHeight="1">
      <c r="B7" s="294"/>
      <c r="C7" s="294"/>
      <c r="D7" s="294"/>
      <c r="E7" s="294"/>
      <c r="F7" s="294"/>
      <c r="G7" s="294"/>
      <c r="H7" s="294"/>
      <c r="I7" s="294"/>
      <c r="J7" s="294"/>
      <c r="K7" s="294"/>
      <c r="L7" s="294"/>
      <c r="M7" s="294"/>
      <c r="N7" s="294"/>
      <c r="O7" s="294"/>
      <c r="P7" s="207"/>
    </row>
    <row r="8" spans="2:16" ht="15.75" customHeight="1" thickBot="1">
      <c r="B8" s="463" t="s">
        <v>346</v>
      </c>
      <c r="C8" s="384" t="s">
        <v>347</v>
      </c>
      <c r="D8" s="1624" t="s">
        <v>16</v>
      </c>
      <c r="E8" s="1624"/>
      <c r="F8" s="1624"/>
      <c r="G8" s="1624"/>
      <c r="H8" s="1624" t="s">
        <v>348</v>
      </c>
      <c r="I8" s="1624"/>
      <c r="J8" s="1624"/>
      <c r="K8" s="1624"/>
      <c r="L8" s="1624" t="s">
        <v>207</v>
      </c>
      <c r="M8" s="1624"/>
      <c r="N8" s="1624"/>
      <c r="O8" s="1624"/>
      <c r="P8" s="207"/>
    </row>
    <row r="9" spans="2:16" ht="15.75" customHeight="1">
      <c r="B9" s="1616" t="s">
        <v>2</v>
      </c>
      <c r="C9" s="1611" t="s">
        <v>532</v>
      </c>
      <c r="D9" s="1611" t="s">
        <v>516</v>
      </c>
      <c r="E9" s="1611" t="s">
        <v>517</v>
      </c>
      <c r="F9" s="1611" t="s">
        <v>518</v>
      </c>
      <c r="G9" s="1611" t="s">
        <v>519</v>
      </c>
      <c r="H9" s="1611" t="s">
        <v>516</v>
      </c>
      <c r="I9" s="1611" t="s">
        <v>517</v>
      </c>
      <c r="J9" s="1611" t="s">
        <v>518</v>
      </c>
      <c r="K9" s="1611" t="s">
        <v>519</v>
      </c>
      <c r="L9" s="1611" t="s">
        <v>516</v>
      </c>
      <c r="M9" s="1611" t="s">
        <v>517</v>
      </c>
      <c r="N9" s="1611" t="s">
        <v>518</v>
      </c>
      <c r="O9" s="1613" t="s">
        <v>519</v>
      </c>
      <c r="P9" s="207"/>
    </row>
    <row r="10" spans="2:16" ht="15.75" customHeight="1">
      <c r="B10" s="1617"/>
      <c r="C10" s="1619"/>
      <c r="D10" s="1559"/>
      <c r="E10" s="1559"/>
      <c r="F10" s="1559"/>
      <c r="G10" s="1559"/>
      <c r="H10" s="1559"/>
      <c r="I10" s="1559"/>
      <c r="J10" s="1559"/>
      <c r="K10" s="1559"/>
      <c r="L10" s="1559"/>
      <c r="M10" s="1559"/>
      <c r="N10" s="1559"/>
      <c r="O10" s="1614"/>
      <c r="P10" s="207"/>
    </row>
    <row r="11" spans="2:16" ht="15.75" customHeight="1">
      <c r="B11" s="1618"/>
      <c r="C11" s="1620"/>
      <c r="D11" s="1612"/>
      <c r="E11" s="1612"/>
      <c r="F11" s="1612"/>
      <c r="G11" s="1612"/>
      <c r="H11" s="1612"/>
      <c r="I11" s="1612"/>
      <c r="J11" s="1612"/>
      <c r="K11" s="1612"/>
      <c r="L11" s="1612"/>
      <c r="M11" s="1612"/>
      <c r="N11" s="1612"/>
      <c r="O11" s="1615"/>
      <c r="P11" s="207"/>
    </row>
    <row r="12" spans="2:16" ht="15.75" customHeight="1">
      <c r="B12" s="465" t="s">
        <v>345</v>
      </c>
      <c r="C12" s="466" t="s">
        <v>350</v>
      </c>
      <c r="D12" s="467"/>
      <c r="E12" s="467"/>
      <c r="F12" s="467"/>
      <c r="G12" s="468"/>
      <c r="H12" s="467"/>
      <c r="I12" s="467"/>
      <c r="J12" s="467"/>
      <c r="K12" s="468"/>
      <c r="L12" s="467"/>
      <c r="M12" s="467"/>
      <c r="N12" s="467"/>
      <c r="O12" s="469"/>
      <c r="P12" s="207"/>
    </row>
    <row r="13" spans="2:16" ht="15.75" customHeight="1">
      <c r="B13" s="470"/>
      <c r="C13" s="471"/>
      <c r="D13" s="472"/>
      <c r="E13" s="472"/>
      <c r="F13" s="472"/>
      <c r="G13" s="473"/>
      <c r="H13" s="472"/>
      <c r="I13" s="472"/>
      <c r="J13" s="472"/>
      <c r="K13" s="473"/>
      <c r="L13" s="472"/>
      <c r="M13" s="472"/>
      <c r="N13" s="472"/>
      <c r="O13" s="474"/>
      <c r="P13" s="207"/>
    </row>
    <row r="14" spans="2:16" ht="17.100000000000001" customHeight="1">
      <c r="B14" s="475">
        <v>1</v>
      </c>
      <c r="C14" s="1621" t="str">
        <f>UNDANGAN!D16</f>
        <v>Konsultan Individual Team Leader</v>
      </c>
      <c r="D14" s="476" t="s">
        <v>635</v>
      </c>
      <c r="E14" s="476">
        <v>3</v>
      </c>
      <c r="F14" s="1295">
        <v>15195000</v>
      </c>
      <c r="G14" s="478">
        <f>E14*F14</f>
        <v>45585000</v>
      </c>
      <c r="H14" s="476" t="s">
        <v>635</v>
      </c>
      <c r="I14" s="476">
        <v>3</v>
      </c>
      <c r="J14" s="477">
        <f>F14</f>
        <v>15195000</v>
      </c>
      <c r="K14" s="478">
        <f>I14*J14</f>
        <v>45585000</v>
      </c>
      <c r="L14" s="476" t="str">
        <f>H14</f>
        <v>OB</v>
      </c>
      <c r="M14" s="476">
        <f>I14</f>
        <v>3</v>
      </c>
      <c r="N14" s="477">
        <f>J14</f>
        <v>15195000</v>
      </c>
      <c r="O14" s="479">
        <f>K14</f>
        <v>45585000</v>
      </c>
      <c r="P14" s="207"/>
    </row>
    <row r="15" spans="2:16" ht="17.100000000000001" customHeight="1">
      <c r="B15" s="475"/>
      <c r="C15" s="1622"/>
      <c r="D15" s="480"/>
      <c r="E15" s="480"/>
      <c r="F15" s="477"/>
      <c r="G15" s="478"/>
      <c r="H15" s="480"/>
      <c r="I15" s="480"/>
      <c r="J15" s="477"/>
      <c r="K15" s="478"/>
      <c r="L15" s="480"/>
      <c r="M15" s="480"/>
      <c r="N15" s="477"/>
      <c r="O15" s="479"/>
      <c r="P15" s="207"/>
    </row>
    <row r="16" spans="2:16" ht="15.75" customHeight="1">
      <c r="B16" s="481"/>
      <c r="C16" s="294"/>
      <c r="D16" s="482"/>
      <c r="E16" s="482"/>
      <c r="F16" s="482"/>
      <c r="G16" s="482"/>
      <c r="H16" s="482"/>
      <c r="I16" s="482"/>
      <c r="J16" s="482"/>
      <c r="K16" s="482"/>
      <c r="L16" s="482"/>
      <c r="M16" s="482"/>
      <c r="N16" s="482"/>
      <c r="O16" s="483"/>
      <c r="P16" s="207"/>
    </row>
    <row r="17" spans="2:20" ht="15.75" customHeight="1" thickBot="1">
      <c r="B17" s="484"/>
      <c r="C17" s="485" t="s">
        <v>351</v>
      </c>
      <c r="D17" s="486"/>
      <c r="E17" s="486"/>
      <c r="F17" s="486"/>
      <c r="G17" s="486">
        <f>SUM(G14)</f>
        <v>45585000</v>
      </c>
      <c r="H17" s="486"/>
      <c r="I17" s="486"/>
      <c r="J17" s="486"/>
      <c r="K17" s="486">
        <f>+K14</f>
        <v>45585000</v>
      </c>
      <c r="L17" s="486"/>
      <c r="M17" s="486"/>
      <c r="N17" s="486"/>
      <c r="O17" s="487">
        <f>+O14</f>
        <v>45585000</v>
      </c>
      <c r="P17" s="207"/>
      <c r="R17" s="281">
        <f>G17</f>
        <v>45585000</v>
      </c>
      <c r="S17" s="281">
        <f>K17</f>
        <v>45585000</v>
      </c>
      <c r="T17" s="281">
        <f>O17</f>
        <v>45585000</v>
      </c>
    </row>
    <row r="18" spans="2:20" ht="15.75" customHeight="1">
      <c r="B18" s="294"/>
      <c r="C18" s="294"/>
      <c r="D18" s="294"/>
      <c r="E18" s="294"/>
      <c r="F18" s="294"/>
      <c r="G18" s="294"/>
      <c r="H18" s="294"/>
      <c r="I18" s="294"/>
      <c r="J18" s="294"/>
      <c r="K18" s="294"/>
      <c r="L18" s="294"/>
      <c r="M18" s="294"/>
      <c r="N18" s="294"/>
      <c r="O18" s="294"/>
      <c r="P18" s="207"/>
    </row>
    <row r="19" spans="2:20" ht="15.75" customHeight="1">
      <c r="B19" s="294"/>
      <c r="C19" s="294"/>
      <c r="D19" s="294"/>
      <c r="E19" s="294"/>
      <c r="F19" s="294"/>
      <c r="G19" s="294"/>
      <c r="H19" s="294"/>
      <c r="I19" s="294"/>
      <c r="J19" s="294"/>
      <c r="K19" s="294"/>
      <c r="L19" s="294"/>
      <c r="M19" s="294"/>
      <c r="N19" s="294"/>
      <c r="O19" s="294"/>
      <c r="P19" s="207"/>
    </row>
    <row r="20" spans="2:20" ht="15.75" customHeight="1" thickBot="1">
      <c r="B20" s="463" t="s">
        <v>352</v>
      </c>
      <c r="C20" s="384" t="s">
        <v>353</v>
      </c>
      <c r="D20" s="384"/>
      <c r="E20" s="294"/>
      <c r="F20" s="294"/>
      <c r="G20" s="463"/>
      <c r="H20" s="384"/>
      <c r="I20" s="294"/>
      <c r="J20" s="294"/>
      <c r="K20" s="294"/>
      <c r="L20" s="384"/>
      <c r="M20" s="294"/>
      <c r="N20" s="294"/>
      <c r="O20" s="294"/>
      <c r="P20" s="207"/>
    </row>
    <row r="21" spans="2:20" ht="15.75" customHeight="1">
      <c r="B21" s="1616" t="s">
        <v>36</v>
      </c>
      <c r="C21" s="1611" t="s">
        <v>326</v>
      </c>
      <c r="D21" s="1611" t="s">
        <v>516</v>
      </c>
      <c r="E21" s="1611" t="s">
        <v>517</v>
      </c>
      <c r="F21" s="1611" t="s">
        <v>518</v>
      </c>
      <c r="G21" s="1611" t="s">
        <v>519</v>
      </c>
      <c r="H21" s="1611" t="s">
        <v>516</v>
      </c>
      <c r="I21" s="1611" t="s">
        <v>517</v>
      </c>
      <c r="J21" s="1611" t="s">
        <v>518</v>
      </c>
      <c r="K21" s="1611" t="s">
        <v>519</v>
      </c>
      <c r="L21" s="1611" t="s">
        <v>516</v>
      </c>
      <c r="M21" s="1611" t="s">
        <v>517</v>
      </c>
      <c r="N21" s="1611" t="s">
        <v>518</v>
      </c>
      <c r="O21" s="1613" t="s">
        <v>519</v>
      </c>
      <c r="P21" s="207"/>
    </row>
    <row r="22" spans="2:20" ht="15.75" customHeight="1">
      <c r="B22" s="1617"/>
      <c r="C22" s="1619"/>
      <c r="D22" s="1559"/>
      <c r="E22" s="1559"/>
      <c r="F22" s="1559"/>
      <c r="G22" s="1559"/>
      <c r="H22" s="1559"/>
      <c r="I22" s="1559"/>
      <c r="J22" s="1559"/>
      <c r="K22" s="1559"/>
      <c r="L22" s="1559"/>
      <c r="M22" s="1559"/>
      <c r="N22" s="1559"/>
      <c r="O22" s="1614"/>
      <c r="P22" s="207"/>
    </row>
    <row r="23" spans="2:20" ht="15.75" customHeight="1">
      <c r="B23" s="1618"/>
      <c r="C23" s="1620"/>
      <c r="D23" s="1612"/>
      <c r="E23" s="1612"/>
      <c r="F23" s="1612"/>
      <c r="G23" s="1612"/>
      <c r="H23" s="1612"/>
      <c r="I23" s="1612"/>
      <c r="J23" s="1612"/>
      <c r="K23" s="1612"/>
      <c r="L23" s="1612"/>
      <c r="M23" s="1612"/>
      <c r="N23" s="1612"/>
      <c r="O23" s="1615"/>
      <c r="P23" s="207"/>
    </row>
    <row r="24" spans="2:20" ht="15.75" customHeight="1">
      <c r="B24" s="488"/>
      <c r="C24" s="489"/>
      <c r="D24" s="489"/>
      <c r="E24" s="489"/>
      <c r="F24" s="489"/>
      <c r="G24" s="489"/>
      <c r="H24" s="489"/>
      <c r="I24" s="489"/>
      <c r="J24" s="489"/>
      <c r="K24" s="489"/>
      <c r="L24" s="489"/>
      <c r="M24" s="489"/>
      <c r="N24" s="489"/>
      <c r="O24" s="490"/>
      <c r="P24" s="207"/>
    </row>
    <row r="25" spans="2:20" ht="17.100000000000001" customHeight="1">
      <c r="B25" s="475">
        <v>1</v>
      </c>
      <c r="C25" s="491" t="s">
        <v>479</v>
      </c>
      <c r="D25" s="492"/>
      <c r="E25" s="493"/>
      <c r="F25" s="489"/>
      <c r="G25" s="495"/>
      <c r="H25" s="496"/>
      <c r="I25" s="497"/>
      <c r="J25" s="494"/>
      <c r="K25" s="495"/>
      <c r="L25" s="496"/>
      <c r="M25" s="497"/>
      <c r="N25" s="494"/>
      <c r="O25" s="498"/>
      <c r="P25" s="207"/>
    </row>
    <row r="26" spans="2:20" ht="17.100000000000001" customHeight="1">
      <c r="B26" s="1320" t="s">
        <v>60</v>
      </c>
      <c r="C26" s="499" t="s">
        <v>356</v>
      </c>
      <c r="D26" s="500" t="s">
        <v>636</v>
      </c>
      <c r="E26" s="500">
        <v>21</v>
      </c>
      <c r="F26" s="1296">
        <v>62000</v>
      </c>
      <c r="G26" s="502">
        <f>E26*F26</f>
        <v>1302000</v>
      </c>
      <c r="H26" s="500" t="s">
        <v>636</v>
      </c>
      <c r="I26" s="500">
        <f>E26</f>
        <v>21</v>
      </c>
      <c r="J26" s="1296">
        <v>62000</v>
      </c>
      <c r="K26" s="502">
        <f>J26*I26</f>
        <v>1302000</v>
      </c>
      <c r="L26" s="500" t="str">
        <f t="shared" ref="L26:N27" si="0">H26</f>
        <v>BUKU</v>
      </c>
      <c r="M26" s="500">
        <f t="shared" si="0"/>
        <v>21</v>
      </c>
      <c r="N26" s="501">
        <f t="shared" si="0"/>
        <v>62000</v>
      </c>
      <c r="O26" s="503">
        <f>N26*M26</f>
        <v>1302000</v>
      </c>
      <c r="P26" s="207"/>
    </row>
    <row r="27" spans="2:20" ht="17.100000000000001" customHeight="1">
      <c r="B27" s="475"/>
      <c r="C27" s="1609" t="s">
        <v>480</v>
      </c>
      <c r="D27" s="500" t="s">
        <v>636</v>
      </c>
      <c r="E27" s="500">
        <v>6</v>
      </c>
      <c r="F27" s="1297">
        <v>80000</v>
      </c>
      <c r="G27" s="502">
        <v>480000</v>
      </c>
      <c r="H27" s="500" t="s">
        <v>636</v>
      </c>
      <c r="I27" s="500">
        <f t="shared" ref="I27:I29" si="1">E27</f>
        <v>6</v>
      </c>
      <c r="J27" s="1297">
        <v>80000</v>
      </c>
      <c r="K27" s="502">
        <v>480000</v>
      </c>
      <c r="L27" s="500" t="str">
        <f t="shared" si="0"/>
        <v>BUKU</v>
      </c>
      <c r="M27" s="500">
        <f t="shared" si="0"/>
        <v>6</v>
      </c>
      <c r="N27" s="501">
        <f t="shared" si="0"/>
        <v>80000</v>
      </c>
      <c r="O27" s="503">
        <v>480000</v>
      </c>
      <c r="P27" s="207"/>
    </row>
    <row r="28" spans="2:20" ht="17.100000000000001" customHeight="1">
      <c r="B28" s="475"/>
      <c r="C28" s="1610"/>
      <c r="D28" s="500"/>
      <c r="E28" s="500"/>
      <c r="F28" s="1297"/>
      <c r="G28" s="502"/>
      <c r="H28" s="500"/>
      <c r="I28" s="500">
        <f t="shared" si="1"/>
        <v>0</v>
      </c>
      <c r="J28" s="1297"/>
      <c r="K28" s="502"/>
      <c r="L28" s="500"/>
      <c r="M28" s="500"/>
      <c r="N28" s="501"/>
      <c r="O28" s="503"/>
      <c r="P28" s="207"/>
    </row>
    <row r="29" spans="2:20" ht="17.100000000000001" customHeight="1">
      <c r="B29" s="1320" t="s">
        <v>60</v>
      </c>
      <c r="C29" s="499" t="s">
        <v>357</v>
      </c>
      <c r="D29" s="500" t="s">
        <v>636</v>
      </c>
      <c r="E29" s="500">
        <v>3</v>
      </c>
      <c r="F29" s="1297">
        <v>120000</v>
      </c>
      <c r="G29" s="502">
        <v>360000</v>
      </c>
      <c r="H29" s="500" t="s">
        <v>636</v>
      </c>
      <c r="I29" s="500">
        <f t="shared" si="1"/>
        <v>3</v>
      </c>
      <c r="J29" s="1297">
        <v>120000</v>
      </c>
      <c r="K29" s="502">
        <v>360000</v>
      </c>
      <c r="L29" s="500" t="s">
        <v>636</v>
      </c>
      <c r="M29" s="500">
        <f>I29</f>
        <v>3</v>
      </c>
      <c r="N29" s="501">
        <f>J29</f>
        <v>120000</v>
      </c>
      <c r="O29" s="503">
        <v>360000</v>
      </c>
      <c r="P29" s="207"/>
    </row>
    <row r="30" spans="2:20" ht="15.75" customHeight="1">
      <c r="B30" s="481"/>
      <c r="C30" s="504"/>
      <c r="D30" s="482"/>
      <c r="E30" s="482"/>
      <c r="F30" s="500"/>
      <c r="G30" s="482"/>
      <c r="H30" s="482"/>
      <c r="I30" s="482"/>
      <c r="J30" s="482"/>
      <c r="K30" s="482"/>
      <c r="L30" s="482"/>
      <c r="M30" s="482"/>
      <c r="N30" s="482"/>
      <c r="O30" s="483"/>
      <c r="P30" s="207"/>
    </row>
    <row r="31" spans="2:20" ht="15.75" customHeight="1" thickBot="1">
      <c r="B31" s="484"/>
      <c r="C31" s="485" t="s">
        <v>355</v>
      </c>
      <c r="D31" s="486"/>
      <c r="E31" s="486"/>
      <c r="F31" s="486"/>
      <c r="G31" s="486">
        <f>SUM(G26:G29)</f>
        <v>2142000</v>
      </c>
      <c r="H31" s="486"/>
      <c r="I31" s="486"/>
      <c r="J31" s="486"/>
      <c r="K31" s="486">
        <f>SUM(K25:K29)</f>
        <v>2142000</v>
      </c>
      <c r="L31" s="486"/>
      <c r="M31" s="486"/>
      <c r="N31" s="486"/>
      <c r="O31" s="487">
        <f>SUM(O25:O29)</f>
        <v>2142000</v>
      </c>
      <c r="P31" s="207"/>
      <c r="R31" s="281">
        <f>G31</f>
        <v>2142000</v>
      </c>
      <c r="S31" s="281">
        <f>K31</f>
        <v>2142000</v>
      </c>
      <c r="T31" s="281">
        <f>O31</f>
        <v>2142000</v>
      </c>
    </row>
    <row r="32" spans="2:20" ht="15.75" customHeight="1">
      <c r="B32" s="294"/>
      <c r="C32" s="294"/>
      <c r="D32" s="294"/>
      <c r="E32" s="294"/>
      <c r="F32" s="294"/>
      <c r="G32" s="294"/>
      <c r="H32" s="294"/>
      <c r="I32" s="294"/>
      <c r="J32" s="294"/>
      <c r="K32" s="294"/>
      <c r="L32" s="294"/>
      <c r="M32" s="294"/>
      <c r="N32" s="294"/>
      <c r="O32" s="294"/>
      <c r="R32" s="281">
        <f>SUM(R17:R31)</f>
        <v>47727000</v>
      </c>
      <c r="S32" s="281">
        <f t="shared" ref="S32:T32" si="2">SUM(S17:S31)</f>
        <v>47727000</v>
      </c>
      <c r="T32" s="281">
        <f t="shared" si="2"/>
        <v>47727000</v>
      </c>
    </row>
    <row r="33" spans="2:15" ht="15.75" customHeight="1">
      <c r="B33" s="293"/>
      <c r="C33" s="293"/>
      <c r="D33" s="293"/>
      <c r="E33" s="293"/>
      <c r="F33" s="293"/>
      <c r="G33" s="293"/>
      <c r="H33" s="293"/>
      <c r="I33" s="293"/>
      <c r="J33" s="293"/>
      <c r="K33" s="293"/>
      <c r="L33" s="293"/>
      <c r="M33" s="293"/>
      <c r="N33" s="293"/>
      <c r="O33" s="293"/>
    </row>
  </sheetData>
  <mergeCells count="36">
    <mergeCell ref="C14:C15"/>
    <mergeCell ref="B2:O2"/>
    <mergeCell ref="B3:O3"/>
    <mergeCell ref="B4:O4"/>
    <mergeCell ref="D8:G8"/>
    <mergeCell ref="H8:K8"/>
    <mergeCell ref="L8:O8"/>
    <mergeCell ref="L9:L11"/>
    <mergeCell ref="M9:M11"/>
    <mergeCell ref="B9:B11"/>
    <mergeCell ref="C9:C11"/>
    <mergeCell ref="D9:D11"/>
    <mergeCell ref="E9:E11"/>
    <mergeCell ref="F9:F11"/>
    <mergeCell ref="G9:G11"/>
    <mergeCell ref="N21:N23"/>
    <mergeCell ref="O21:O23"/>
    <mergeCell ref="N9:N11"/>
    <mergeCell ref="O9:O11"/>
    <mergeCell ref="B21:B23"/>
    <mergeCell ref="C21:C23"/>
    <mergeCell ref="D21:D23"/>
    <mergeCell ref="E21:E23"/>
    <mergeCell ref="F21:F23"/>
    <mergeCell ref="G21:G23"/>
    <mergeCell ref="H21:H23"/>
    <mergeCell ref="I21:I23"/>
    <mergeCell ref="H9:H11"/>
    <mergeCell ref="I9:I11"/>
    <mergeCell ref="J9:J11"/>
    <mergeCell ref="K9:K11"/>
    <mergeCell ref="C27:C28"/>
    <mergeCell ref="J21:J23"/>
    <mergeCell ref="K21:K23"/>
    <mergeCell ref="L21:L23"/>
    <mergeCell ref="M21:M23"/>
  </mergeCells>
  <printOptions horizontalCentered="1"/>
  <pageMargins left="0.5" right="0.25" top="0.5" bottom="0.5" header="0.196850393700787" footer="0.196850393700787"/>
  <pageSetup paperSize="9" scale="65" orientation="landscape"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S70"/>
  <sheetViews>
    <sheetView view="pageBreakPreview" topLeftCell="A10" zoomScaleSheetLayoutView="100" workbookViewId="0">
      <selection activeCell="H19" sqref="H19"/>
    </sheetView>
  </sheetViews>
  <sheetFormatPr defaultColWidth="8.85546875" defaultRowHeight="18"/>
  <cols>
    <col min="1" max="1" width="0.85546875" style="38" customWidth="1"/>
    <col min="2" max="2" width="3.42578125" style="38" customWidth="1"/>
    <col min="3" max="3" width="4.7109375" style="43" customWidth="1"/>
    <col min="4" max="4" width="32.42578125" style="38" customWidth="1"/>
    <col min="5" max="5" width="2.28515625" style="38" customWidth="1"/>
    <col min="6" max="6" width="19.140625" style="38" customWidth="1"/>
    <col min="7" max="7" width="18.85546875" style="38" customWidth="1"/>
    <col min="8" max="8" width="9.85546875" style="38" customWidth="1"/>
    <col min="9" max="9" width="2.28515625" style="38" customWidth="1"/>
    <col min="10" max="10" width="11" style="38" customWidth="1"/>
    <col min="11" max="11" width="7.7109375" style="38" customWidth="1"/>
    <col min="12" max="12" width="7" style="38" customWidth="1"/>
    <col min="13" max="13" width="8.85546875" style="38" customWidth="1"/>
    <col min="14" max="14" width="34.85546875" style="38" customWidth="1"/>
    <col min="15" max="15" width="1.140625" style="38" customWidth="1"/>
    <col min="16" max="17" width="9.140625" style="38"/>
    <col min="18" max="18" width="25.28515625" style="38" bestFit="1" customWidth="1"/>
    <col min="19" max="255" width="9.140625" style="38"/>
    <col min="256" max="256" width="3.42578125" style="38" customWidth="1"/>
    <col min="257" max="257" width="4.42578125" style="38" customWidth="1"/>
    <col min="258" max="258" width="35.42578125" style="38" customWidth="1"/>
    <col min="259" max="259" width="2.85546875" style="38" customWidth="1"/>
    <col min="260" max="260" width="23.85546875" style="38" customWidth="1"/>
    <col min="261" max="261" width="23" style="38" customWidth="1"/>
    <col min="262" max="262" width="9.140625" style="38" customWidth="1"/>
    <col min="263" max="263" width="2.85546875" style="38" customWidth="1"/>
    <col min="264" max="264" width="5.42578125" style="38" customWidth="1"/>
    <col min="265" max="265" width="8.140625" style="38" customWidth="1"/>
    <col min="266" max="266" width="10.42578125" style="38" customWidth="1"/>
    <col min="267" max="267" width="9.140625" style="38"/>
    <col min="268" max="268" width="7.7109375" style="38" customWidth="1"/>
    <col min="269" max="269" width="0" style="38" hidden="1" customWidth="1"/>
    <col min="270" max="270" width="19.42578125" style="38" customWidth="1"/>
    <col min="271" max="271" width="1.140625" style="38" customWidth="1"/>
    <col min="272" max="273" width="9.140625" style="38"/>
    <col min="274" max="274" width="17.140625" style="38" bestFit="1" customWidth="1"/>
    <col min="275" max="511" width="9.140625" style="38"/>
    <col min="512" max="512" width="3.42578125" style="38" customWidth="1"/>
    <col min="513" max="513" width="4.42578125" style="38" customWidth="1"/>
    <col min="514" max="514" width="35.42578125" style="38" customWidth="1"/>
    <col min="515" max="515" width="2.85546875" style="38" customWidth="1"/>
    <col min="516" max="516" width="23.85546875" style="38" customWidth="1"/>
    <col min="517" max="517" width="23" style="38" customWidth="1"/>
    <col min="518" max="518" width="9.140625" style="38" customWidth="1"/>
    <col min="519" max="519" width="2.85546875" style="38" customWidth="1"/>
    <col min="520" max="520" width="5.42578125" style="38" customWidth="1"/>
    <col min="521" max="521" width="8.140625" style="38" customWidth="1"/>
    <col min="522" max="522" width="10.42578125" style="38" customWidth="1"/>
    <col min="523" max="523" width="9.140625" style="38"/>
    <col min="524" max="524" width="7.7109375" style="38" customWidth="1"/>
    <col min="525" max="525" width="0" style="38" hidden="1" customWidth="1"/>
    <col min="526" max="526" width="19.42578125" style="38" customWidth="1"/>
    <col min="527" max="527" width="1.140625" style="38" customWidth="1"/>
    <col min="528" max="529" width="9.140625" style="38"/>
    <col min="530" max="530" width="17.140625" style="38" bestFit="1" customWidth="1"/>
    <col min="531" max="767" width="9.140625" style="38"/>
    <col min="768" max="768" width="3.42578125" style="38" customWidth="1"/>
    <col min="769" max="769" width="4.42578125" style="38" customWidth="1"/>
    <col min="770" max="770" width="35.42578125" style="38" customWidth="1"/>
    <col min="771" max="771" width="2.85546875" style="38" customWidth="1"/>
    <col min="772" max="772" width="23.85546875" style="38" customWidth="1"/>
    <col min="773" max="773" width="23" style="38" customWidth="1"/>
    <col min="774" max="774" width="9.140625" style="38" customWidth="1"/>
    <col min="775" max="775" width="2.85546875" style="38" customWidth="1"/>
    <col min="776" max="776" width="5.42578125" style="38" customWidth="1"/>
    <col min="777" max="777" width="8.140625" style="38" customWidth="1"/>
    <col min="778" max="778" width="10.42578125" style="38" customWidth="1"/>
    <col min="779" max="779" width="9.140625" style="38"/>
    <col min="780" max="780" width="7.7109375" style="38" customWidth="1"/>
    <col min="781" max="781" width="0" style="38" hidden="1" customWidth="1"/>
    <col min="782" max="782" width="19.42578125" style="38" customWidth="1"/>
    <col min="783" max="783" width="1.140625" style="38" customWidth="1"/>
    <col min="784" max="785" width="9.140625" style="38"/>
    <col min="786" max="786" width="17.140625" style="38" bestFit="1" customWidth="1"/>
    <col min="787" max="1023" width="9.140625" style="38"/>
    <col min="1024" max="1024" width="3.42578125" style="38" customWidth="1"/>
    <col min="1025" max="1025" width="4.42578125" style="38" customWidth="1"/>
    <col min="1026" max="1026" width="35.42578125" style="38" customWidth="1"/>
    <col min="1027" max="1027" width="2.85546875" style="38" customWidth="1"/>
    <col min="1028" max="1028" width="23.85546875" style="38" customWidth="1"/>
    <col min="1029" max="1029" width="23" style="38" customWidth="1"/>
    <col min="1030" max="1030" width="9.140625" style="38" customWidth="1"/>
    <col min="1031" max="1031" width="2.85546875" style="38" customWidth="1"/>
    <col min="1032" max="1032" width="5.42578125" style="38" customWidth="1"/>
    <col min="1033" max="1033" width="8.140625" style="38" customWidth="1"/>
    <col min="1034" max="1034" width="10.42578125" style="38" customWidth="1"/>
    <col min="1035" max="1035" width="9.140625" style="38"/>
    <col min="1036" max="1036" width="7.7109375" style="38" customWidth="1"/>
    <col min="1037" max="1037" width="0" style="38" hidden="1" customWidth="1"/>
    <col min="1038" max="1038" width="19.42578125" style="38" customWidth="1"/>
    <col min="1039" max="1039" width="1.140625" style="38" customWidth="1"/>
    <col min="1040" max="1041" width="9.140625" style="38"/>
    <col min="1042" max="1042" width="17.140625" style="38" bestFit="1" customWidth="1"/>
    <col min="1043" max="1279" width="9.140625" style="38"/>
    <col min="1280" max="1280" width="3.42578125" style="38" customWidth="1"/>
    <col min="1281" max="1281" width="4.42578125" style="38" customWidth="1"/>
    <col min="1282" max="1282" width="35.42578125" style="38" customWidth="1"/>
    <col min="1283" max="1283" width="2.85546875" style="38" customWidth="1"/>
    <col min="1284" max="1284" width="23.85546875" style="38" customWidth="1"/>
    <col min="1285" max="1285" width="23" style="38" customWidth="1"/>
    <col min="1286" max="1286" width="9.140625" style="38" customWidth="1"/>
    <col min="1287" max="1287" width="2.85546875" style="38" customWidth="1"/>
    <col min="1288" max="1288" width="5.42578125" style="38" customWidth="1"/>
    <col min="1289" max="1289" width="8.140625" style="38" customWidth="1"/>
    <col min="1290" max="1290" width="10.42578125" style="38" customWidth="1"/>
    <col min="1291" max="1291" width="9.140625" style="38"/>
    <col min="1292" max="1292" width="7.7109375" style="38" customWidth="1"/>
    <col min="1293" max="1293" width="0" style="38" hidden="1" customWidth="1"/>
    <col min="1294" max="1294" width="19.42578125" style="38" customWidth="1"/>
    <col min="1295" max="1295" width="1.140625" style="38" customWidth="1"/>
    <col min="1296" max="1297" width="9.140625" style="38"/>
    <col min="1298" max="1298" width="17.140625" style="38" bestFit="1" customWidth="1"/>
    <col min="1299" max="1535" width="9.140625" style="38"/>
    <col min="1536" max="1536" width="3.42578125" style="38" customWidth="1"/>
    <col min="1537" max="1537" width="4.42578125" style="38" customWidth="1"/>
    <col min="1538" max="1538" width="35.42578125" style="38" customWidth="1"/>
    <col min="1539" max="1539" width="2.85546875" style="38" customWidth="1"/>
    <col min="1540" max="1540" width="23.85546875" style="38" customWidth="1"/>
    <col min="1541" max="1541" width="23" style="38" customWidth="1"/>
    <col min="1542" max="1542" width="9.140625" style="38" customWidth="1"/>
    <col min="1543" max="1543" width="2.85546875" style="38" customWidth="1"/>
    <col min="1544" max="1544" width="5.42578125" style="38" customWidth="1"/>
    <col min="1545" max="1545" width="8.140625" style="38" customWidth="1"/>
    <col min="1546" max="1546" width="10.42578125" style="38" customWidth="1"/>
    <col min="1547" max="1547" width="9.140625" style="38"/>
    <col min="1548" max="1548" width="7.7109375" style="38" customWidth="1"/>
    <col min="1549" max="1549" width="0" style="38" hidden="1" customWidth="1"/>
    <col min="1550" max="1550" width="19.42578125" style="38" customWidth="1"/>
    <col min="1551" max="1551" width="1.140625" style="38" customWidth="1"/>
    <col min="1552" max="1553" width="9.140625" style="38"/>
    <col min="1554" max="1554" width="17.140625" style="38" bestFit="1" customWidth="1"/>
    <col min="1555" max="1791" width="9.140625" style="38"/>
    <col min="1792" max="1792" width="3.42578125" style="38" customWidth="1"/>
    <col min="1793" max="1793" width="4.42578125" style="38" customWidth="1"/>
    <col min="1794" max="1794" width="35.42578125" style="38" customWidth="1"/>
    <col min="1795" max="1795" width="2.85546875" style="38" customWidth="1"/>
    <col min="1796" max="1796" width="23.85546875" style="38" customWidth="1"/>
    <col min="1797" max="1797" width="23" style="38" customWidth="1"/>
    <col min="1798" max="1798" width="9.140625" style="38" customWidth="1"/>
    <col min="1799" max="1799" width="2.85546875" style="38" customWidth="1"/>
    <col min="1800" max="1800" width="5.42578125" style="38" customWidth="1"/>
    <col min="1801" max="1801" width="8.140625" style="38" customWidth="1"/>
    <col min="1802" max="1802" width="10.42578125" style="38" customWidth="1"/>
    <col min="1803" max="1803" width="9.140625" style="38"/>
    <col min="1804" max="1804" width="7.7109375" style="38" customWidth="1"/>
    <col min="1805" max="1805" width="0" style="38" hidden="1" customWidth="1"/>
    <col min="1806" max="1806" width="19.42578125" style="38" customWidth="1"/>
    <col min="1807" max="1807" width="1.140625" style="38" customWidth="1"/>
    <col min="1808" max="1809" width="9.140625" style="38"/>
    <col min="1810" max="1810" width="17.140625" style="38" bestFit="1" customWidth="1"/>
    <col min="1811" max="2047" width="9.140625" style="38"/>
    <col min="2048" max="2048" width="3.42578125" style="38" customWidth="1"/>
    <col min="2049" max="2049" width="4.42578125" style="38" customWidth="1"/>
    <col min="2050" max="2050" width="35.42578125" style="38" customWidth="1"/>
    <col min="2051" max="2051" width="2.85546875" style="38" customWidth="1"/>
    <col min="2052" max="2052" width="23.85546875" style="38" customWidth="1"/>
    <col min="2053" max="2053" width="23" style="38" customWidth="1"/>
    <col min="2054" max="2054" width="9.140625" style="38" customWidth="1"/>
    <col min="2055" max="2055" width="2.85546875" style="38" customWidth="1"/>
    <col min="2056" max="2056" width="5.42578125" style="38" customWidth="1"/>
    <col min="2057" max="2057" width="8.140625" style="38" customWidth="1"/>
    <col min="2058" max="2058" width="10.42578125" style="38" customWidth="1"/>
    <col min="2059" max="2059" width="9.140625" style="38"/>
    <col min="2060" max="2060" width="7.7109375" style="38" customWidth="1"/>
    <col min="2061" max="2061" width="0" style="38" hidden="1" customWidth="1"/>
    <col min="2062" max="2062" width="19.42578125" style="38" customWidth="1"/>
    <col min="2063" max="2063" width="1.140625" style="38" customWidth="1"/>
    <col min="2064" max="2065" width="9.140625" style="38"/>
    <col min="2066" max="2066" width="17.140625" style="38" bestFit="1" customWidth="1"/>
    <col min="2067" max="2303" width="9.140625" style="38"/>
    <col min="2304" max="2304" width="3.42578125" style="38" customWidth="1"/>
    <col min="2305" max="2305" width="4.42578125" style="38" customWidth="1"/>
    <col min="2306" max="2306" width="35.42578125" style="38" customWidth="1"/>
    <col min="2307" max="2307" width="2.85546875" style="38" customWidth="1"/>
    <col min="2308" max="2308" width="23.85546875" style="38" customWidth="1"/>
    <col min="2309" max="2309" width="23" style="38" customWidth="1"/>
    <col min="2310" max="2310" width="9.140625" style="38" customWidth="1"/>
    <col min="2311" max="2311" width="2.85546875" style="38" customWidth="1"/>
    <col min="2312" max="2312" width="5.42578125" style="38" customWidth="1"/>
    <col min="2313" max="2313" width="8.140625" style="38" customWidth="1"/>
    <col min="2314" max="2314" width="10.42578125" style="38" customWidth="1"/>
    <col min="2315" max="2315" width="9.140625" style="38"/>
    <col min="2316" max="2316" width="7.7109375" style="38" customWidth="1"/>
    <col min="2317" max="2317" width="0" style="38" hidden="1" customWidth="1"/>
    <col min="2318" max="2318" width="19.42578125" style="38" customWidth="1"/>
    <col min="2319" max="2319" width="1.140625" style="38" customWidth="1"/>
    <col min="2320" max="2321" width="9.140625" style="38"/>
    <col min="2322" max="2322" width="17.140625" style="38" bestFit="1" customWidth="1"/>
    <col min="2323" max="2559" width="9.140625" style="38"/>
    <col min="2560" max="2560" width="3.42578125" style="38" customWidth="1"/>
    <col min="2561" max="2561" width="4.42578125" style="38" customWidth="1"/>
    <col min="2562" max="2562" width="35.42578125" style="38" customWidth="1"/>
    <col min="2563" max="2563" width="2.85546875" style="38" customWidth="1"/>
    <col min="2564" max="2564" width="23.85546875" style="38" customWidth="1"/>
    <col min="2565" max="2565" width="23" style="38" customWidth="1"/>
    <col min="2566" max="2566" width="9.140625" style="38" customWidth="1"/>
    <col min="2567" max="2567" width="2.85546875" style="38" customWidth="1"/>
    <col min="2568" max="2568" width="5.42578125" style="38" customWidth="1"/>
    <col min="2569" max="2569" width="8.140625" style="38" customWidth="1"/>
    <col min="2570" max="2570" width="10.42578125" style="38" customWidth="1"/>
    <col min="2571" max="2571" width="9.140625" style="38"/>
    <col min="2572" max="2572" width="7.7109375" style="38" customWidth="1"/>
    <col min="2573" max="2573" width="0" style="38" hidden="1" customWidth="1"/>
    <col min="2574" max="2574" width="19.42578125" style="38" customWidth="1"/>
    <col min="2575" max="2575" width="1.140625" style="38" customWidth="1"/>
    <col min="2576" max="2577" width="9.140625" style="38"/>
    <col min="2578" max="2578" width="17.140625" style="38" bestFit="1" customWidth="1"/>
    <col min="2579" max="2815" width="9.140625" style="38"/>
    <col min="2816" max="2816" width="3.42578125" style="38" customWidth="1"/>
    <col min="2817" max="2817" width="4.42578125" style="38" customWidth="1"/>
    <col min="2818" max="2818" width="35.42578125" style="38" customWidth="1"/>
    <col min="2819" max="2819" width="2.85546875" style="38" customWidth="1"/>
    <col min="2820" max="2820" width="23.85546875" style="38" customWidth="1"/>
    <col min="2821" max="2821" width="23" style="38" customWidth="1"/>
    <col min="2822" max="2822" width="9.140625" style="38" customWidth="1"/>
    <col min="2823" max="2823" width="2.85546875" style="38" customWidth="1"/>
    <col min="2824" max="2824" width="5.42578125" style="38" customWidth="1"/>
    <col min="2825" max="2825" width="8.140625" style="38" customWidth="1"/>
    <col min="2826" max="2826" width="10.42578125" style="38" customWidth="1"/>
    <col min="2827" max="2827" width="9.140625" style="38"/>
    <col min="2828" max="2828" width="7.7109375" style="38" customWidth="1"/>
    <col min="2829" max="2829" width="0" style="38" hidden="1" customWidth="1"/>
    <col min="2830" max="2830" width="19.42578125" style="38" customWidth="1"/>
    <col min="2831" max="2831" width="1.140625" style="38" customWidth="1"/>
    <col min="2832" max="2833" width="9.140625" style="38"/>
    <col min="2834" max="2834" width="17.140625" style="38" bestFit="1" customWidth="1"/>
    <col min="2835" max="3071" width="9.140625" style="38"/>
    <col min="3072" max="3072" width="3.42578125" style="38" customWidth="1"/>
    <col min="3073" max="3073" width="4.42578125" style="38" customWidth="1"/>
    <col min="3074" max="3074" width="35.42578125" style="38" customWidth="1"/>
    <col min="3075" max="3075" width="2.85546875" style="38" customWidth="1"/>
    <col min="3076" max="3076" width="23.85546875" style="38" customWidth="1"/>
    <col min="3077" max="3077" width="23" style="38" customWidth="1"/>
    <col min="3078" max="3078" width="9.140625" style="38" customWidth="1"/>
    <col min="3079" max="3079" width="2.85546875" style="38" customWidth="1"/>
    <col min="3080" max="3080" width="5.42578125" style="38" customWidth="1"/>
    <col min="3081" max="3081" width="8.140625" style="38" customWidth="1"/>
    <col min="3082" max="3082" width="10.42578125" style="38" customWidth="1"/>
    <col min="3083" max="3083" width="9.140625" style="38"/>
    <col min="3084" max="3084" width="7.7109375" style="38" customWidth="1"/>
    <col min="3085" max="3085" width="0" style="38" hidden="1" customWidth="1"/>
    <col min="3086" max="3086" width="19.42578125" style="38" customWidth="1"/>
    <col min="3087" max="3087" width="1.140625" style="38" customWidth="1"/>
    <col min="3088" max="3089" width="9.140625" style="38"/>
    <col min="3090" max="3090" width="17.140625" style="38" bestFit="1" customWidth="1"/>
    <col min="3091" max="3327" width="9.140625" style="38"/>
    <col min="3328" max="3328" width="3.42578125" style="38" customWidth="1"/>
    <col min="3329" max="3329" width="4.42578125" style="38" customWidth="1"/>
    <col min="3330" max="3330" width="35.42578125" style="38" customWidth="1"/>
    <col min="3331" max="3331" width="2.85546875" style="38" customWidth="1"/>
    <col min="3332" max="3332" width="23.85546875" style="38" customWidth="1"/>
    <col min="3333" max="3333" width="23" style="38" customWidth="1"/>
    <col min="3334" max="3334" width="9.140625" style="38" customWidth="1"/>
    <col min="3335" max="3335" width="2.85546875" style="38" customWidth="1"/>
    <col min="3336" max="3336" width="5.42578125" style="38" customWidth="1"/>
    <col min="3337" max="3337" width="8.140625" style="38" customWidth="1"/>
    <col min="3338" max="3338" width="10.42578125" style="38" customWidth="1"/>
    <col min="3339" max="3339" width="9.140625" style="38"/>
    <col min="3340" max="3340" width="7.7109375" style="38" customWidth="1"/>
    <col min="3341" max="3341" width="0" style="38" hidden="1" customWidth="1"/>
    <col min="3342" max="3342" width="19.42578125" style="38" customWidth="1"/>
    <col min="3343" max="3343" width="1.140625" style="38" customWidth="1"/>
    <col min="3344" max="3345" width="9.140625" style="38"/>
    <col min="3346" max="3346" width="17.140625" style="38" bestFit="1" customWidth="1"/>
    <col min="3347" max="3583" width="9.140625" style="38"/>
    <col min="3584" max="3584" width="3.42578125" style="38" customWidth="1"/>
    <col min="3585" max="3585" width="4.42578125" style="38" customWidth="1"/>
    <col min="3586" max="3586" width="35.42578125" style="38" customWidth="1"/>
    <col min="3587" max="3587" width="2.85546875" style="38" customWidth="1"/>
    <col min="3588" max="3588" width="23.85546875" style="38" customWidth="1"/>
    <col min="3589" max="3589" width="23" style="38" customWidth="1"/>
    <col min="3590" max="3590" width="9.140625" style="38" customWidth="1"/>
    <col min="3591" max="3591" width="2.85546875" style="38" customWidth="1"/>
    <col min="3592" max="3592" width="5.42578125" style="38" customWidth="1"/>
    <col min="3593" max="3593" width="8.140625" style="38" customWidth="1"/>
    <col min="3594" max="3594" width="10.42578125" style="38" customWidth="1"/>
    <col min="3595" max="3595" width="9.140625" style="38"/>
    <col min="3596" max="3596" width="7.7109375" style="38" customWidth="1"/>
    <col min="3597" max="3597" width="0" style="38" hidden="1" customWidth="1"/>
    <col min="3598" max="3598" width="19.42578125" style="38" customWidth="1"/>
    <col min="3599" max="3599" width="1.140625" style="38" customWidth="1"/>
    <col min="3600" max="3601" width="9.140625" style="38"/>
    <col min="3602" max="3602" width="17.140625" style="38" bestFit="1" customWidth="1"/>
    <col min="3603" max="3839" width="9.140625" style="38"/>
    <col min="3840" max="3840" width="3.42578125" style="38" customWidth="1"/>
    <col min="3841" max="3841" width="4.42578125" style="38" customWidth="1"/>
    <col min="3842" max="3842" width="35.42578125" style="38" customWidth="1"/>
    <col min="3843" max="3843" width="2.85546875" style="38" customWidth="1"/>
    <col min="3844" max="3844" width="23.85546875" style="38" customWidth="1"/>
    <col min="3845" max="3845" width="23" style="38" customWidth="1"/>
    <col min="3846" max="3846" width="9.140625" style="38" customWidth="1"/>
    <col min="3847" max="3847" width="2.85546875" style="38" customWidth="1"/>
    <col min="3848" max="3848" width="5.42578125" style="38" customWidth="1"/>
    <col min="3849" max="3849" width="8.140625" style="38" customWidth="1"/>
    <col min="3850" max="3850" width="10.42578125" style="38" customWidth="1"/>
    <col min="3851" max="3851" width="9.140625" style="38"/>
    <col min="3852" max="3852" width="7.7109375" style="38" customWidth="1"/>
    <col min="3853" max="3853" width="0" style="38" hidden="1" customWidth="1"/>
    <col min="3854" max="3854" width="19.42578125" style="38" customWidth="1"/>
    <col min="3855" max="3855" width="1.140625" style="38" customWidth="1"/>
    <col min="3856" max="3857" width="9.140625" style="38"/>
    <col min="3858" max="3858" width="17.140625" style="38" bestFit="1" customWidth="1"/>
    <col min="3859" max="4095" width="9.140625" style="38"/>
    <col min="4096" max="4096" width="3.42578125" style="38" customWidth="1"/>
    <col min="4097" max="4097" width="4.42578125" style="38" customWidth="1"/>
    <col min="4098" max="4098" width="35.42578125" style="38" customWidth="1"/>
    <col min="4099" max="4099" width="2.85546875" style="38" customWidth="1"/>
    <col min="4100" max="4100" width="23.85546875" style="38" customWidth="1"/>
    <col min="4101" max="4101" width="23" style="38" customWidth="1"/>
    <col min="4102" max="4102" width="9.140625" style="38" customWidth="1"/>
    <col min="4103" max="4103" width="2.85546875" style="38" customWidth="1"/>
    <col min="4104" max="4104" width="5.42578125" style="38" customWidth="1"/>
    <col min="4105" max="4105" width="8.140625" style="38" customWidth="1"/>
    <col min="4106" max="4106" width="10.42578125" style="38" customWidth="1"/>
    <col min="4107" max="4107" width="9.140625" style="38"/>
    <col min="4108" max="4108" width="7.7109375" style="38" customWidth="1"/>
    <col min="4109" max="4109" width="0" style="38" hidden="1" customWidth="1"/>
    <col min="4110" max="4110" width="19.42578125" style="38" customWidth="1"/>
    <col min="4111" max="4111" width="1.140625" style="38" customWidth="1"/>
    <col min="4112" max="4113" width="9.140625" style="38"/>
    <col min="4114" max="4114" width="17.140625" style="38" bestFit="1" customWidth="1"/>
    <col min="4115" max="4351" width="9.140625" style="38"/>
    <col min="4352" max="4352" width="3.42578125" style="38" customWidth="1"/>
    <col min="4353" max="4353" width="4.42578125" style="38" customWidth="1"/>
    <col min="4354" max="4354" width="35.42578125" style="38" customWidth="1"/>
    <col min="4355" max="4355" width="2.85546875" style="38" customWidth="1"/>
    <col min="4356" max="4356" width="23.85546875" style="38" customWidth="1"/>
    <col min="4357" max="4357" width="23" style="38" customWidth="1"/>
    <col min="4358" max="4358" width="9.140625" style="38" customWidth="1"/>
    <col min="4359" max="4359" width="2.85546875" style="38" customWidth="1"/>
    <col min="4360" max="4360" width="5.42578125" style="38" customWidth="1"/>
    <col min="4361" max="4361" width="8.140625" style="38" customWidth="1"/>
    <col min="4362" max="4362" width="10.42578125" style="38" customWidth="1"/>
    <col min="4363" max="4363" width="9.140625" style="38"/>
    <col min="4364" max="4364" width="7.7109375" style="38" customWidth="1"/>
    <col min="4365" max="4365" width="0" style="38" hidden="1" customWidth="1"/>
    <col min="4366" max="4366" width="19.42578125" style="38" customWidth="1"/>
    <col min="4367" max="4367" width="1.140625" style="38" customWidth="1"/>
    <col min="4368" max="4369" width="9.140625" style="38"/>
    <col min="4370" max="4370" width="17.140625" style="38" bestFit="1" customWidth="1"/>
    <col min="4371" max="4607" width="9.140625" style="38"/>
    <col min="4608" max="4608" width="3.42578125" style="38" customWidth="1"/>
    <col min="4609" max="4609" width="4.42578125" style="38" customWidth="1"/>
    <col min="4610" max="4610" width="35.42578125" style="38" customWidth="1"/>
    <col min="4611" max="4611" width="2.85546875" style="38" customWidth="1"/>
    <col min="4612" max="4612" width="23.85546875" style="38" customWidth="1"/>
    <col min="4613" max="4613" width="23" style="38" customWidth="1"/>
    <col min="4614" max="4614" width="9.140625" style="38" customWidth="1"/>
    <col min="4615" max="4615" width="2.85546875" style="38" customWidth="1"/>
    <col min="4616" max="4616" width="5.42578125" style="38" customWidth="1"/>
    <col min="4617" max="4617" width="8.140625" style="38" customWidth="1"/>
    <col min="4618" max="4618" width="10.42578125" style="38" customWidth="1"/>
    <col min="4619" max="4619" width="9.140625" style="38"/>
    <col min="4620" max="4620" width="7.7109375" style="38" customWidth="1"/>
    <col min="4621" max="4621" width="0" style="38" hidden="1" customWidth="1"/>
    <col min="4622" max="4622" width="19.42578125" style="38" customWidth="1"/>
    <col min="4623" max="4623" width="1.140625" style="38" customWidth="1"/>
    <col min="4624" max="4625" width="9.140625" style="38"/>
    <col min="4626" max="4626" width="17.140625" style="38" bestFit="1" customWidth="1"/>
    <col min="4627" max="4863" width="9.140625" style="38"/>
    <col min="4864" max="4864" width="3.42578125" style="38" customWidth="1"/>
    <col min="4865" max="4865" width="4.42578125" style="38" customWidth="1"/>
    <col min="4866" max="4866" width="35.42578125" style="38" customWidth="1"/>
    <col min="4867" max="4867" width="2.85546875" style="38" customWidth="1"/>
    <col min="4868" max="4868" width="23.85546875" style="38" customWidth="1"/>
    <col min="4869" max="4869" width="23" style="38" customWidth="1"/>
    <col min="4870" max="4870" width="9.140625" style="38" customWidth="1"/>
    <col min="4871" max="4871" width="2.85546875" style="38" customWidth="1"/>
    <col min="4872" max="4872" width="5.42578125" style="38" customWidth="1"/>
    <col min="4873" max="4873" width="8.140625" style="38" customWidth="1"/>
    <col min="4874" max="4874" width="10.42578125" style="38" customWidth="1"/>
    <col min="4875" max="4875" width="9.140625" style="38"/>
    <col min="4876" max="4876" width="7.7109375" style="38" customWidth="1"/>
    <col min="4877" max="4877" width="0" style="38" hidden="1" customWidth="1"/>
    <col min="4878" max="4878" width="19.42578125" style="38" customWidth="1"/>
    <col min="4879" max="4879" width="1.140625" style="38" customWidth="1"/>
    <col min="4880" max="4881" width="9.140625" style="38"/>
    <col min="4882" max="4882" width="17.140625" style="38" bestFit="1" customWidth="1"/>
    <col min="4883" max="5119" width="9.140625" style="38"/>
    <col min="5120" max="5120" width="3.42578125" style="38" customWidth="1"/>
    <col min="5121" max="5121" width="4.42578125" style="38" customWidth="1"/>
    <col min="5122" max="5122" width="35.42578125" style="38" customWidth="1"/>
    <col min="5123" max="5123" width="2.85546875" style="38" customWidth="1"/>
    <col min="5124" max="5124" width="23.85546875" style="38" customWidth="1"/>
    <col min="5125" max="5125" width="23" style="38" customWidth="1"/>
    <col min="5126" max="5126" width="9.140625" style="38" customWidth="1"/>
    <col min="5127" max="5127" width="2.85546875" style="38" customWidth="1"/>
    <col min="5128" max="5128" width="5.42578125" style="38" customWidth="1"/>
    <col min="5129" max="5129" width="8.140625" style="38" customWidth="1"/>
    <col min="5130" max="5130" width="10.42578125" style="38" customWidth="1"/>
    <col min="5131" max="5131" width="9.140625" style="38"/>
    <col min="5132" max="5132" width="7.7109375" style="38" customWidth="1"/>
    <col min="5133" max="5133" width="0" style="38" hidden="1" customWidth="1"/>
    <col min="5134" max="5134" width="19.42578125" style="38" customWidth="1"/>
    <col min="5135" max="5135" width="1.140625" style="38" customWidth="1"/>
    <col min="5136" max="5137" width="9.140625" style="38"/>
    <col min="5138" max="5138" width="17.140625" style="38" bestFit="1" customWidth="1"/>
    <col min="5139" max="5375" width="9.140625" style="38"/>
    <col min="5376" max="5376" width="3.42578125" style="38" customWidth="1"/>
    <col min="5377" max="5377" width="4.42578125" style="38" customWidth="1"/>
    <col min="5378" max="5378" width="35.42578125" style="38" customWidth="1"/>
    <col min="5379" max="5379" width="2.85546875" style="38" customWidth="1"/>
    <col min="5380" max="5380" width="23.85546875" style="38" customWidth="1"/>
    <col min="5381" max="5381" width="23" style="38" customWidth="1"/>
    <col min="5382" max="5382" width="9.140625" style="38" customWidth="1"/>
    <col min="5383" max="5383" width="2.85546875" style="38" customWidth="1"/>
    <col min="5384" max="5384" width="5.42578125" style="38" customWidth="1"/>
    <col min="5385" max="5385" width="8.140625" style="38" customWidth="1"/>
    <col min="5386" max="5386" width="10.42578125" style="38" customWidth="1"/>
    <col min="5387" max="5387" width="9.140625" style="38"/>
    <col min="5388" max="5388" width="7.7109375" style="38" customWidth="1"/>
    <col min="5389" max="5389" width="0" style="38" hidden="1" customWidth="1"/>
    <col min="5390" max="5390" width="19.42578125" style="38" customWidth="1"/>
    <col min="5391" max="5391" width="1.140625" style="38" customWidth="1"/>
    <col min="5392" max="5393" width="9.140625" style="38"/>
    <col min="5394" max="5394" width="17.140625" style="38" bestFit="1" customWidth="1"/>
    <col min="5395" max="5631" width="9.140625" style="38"/>
    <col min="5632" max="5632" width="3.42578125" style="38" customWidth="1"/>
    <col min="5633" max="5633" width="4.42578125" style="38" customWidth="1"/>
    <col min="5634" max="5634" width="35.42578125" style="38" customWidth="1"/>
    <col min="5635" max="5635" width="2.85546875" style="38" customWidth="1"/>
    <col min="5636" max="5636" width="23.85546875" style="38" customWidth="1"/>
    <col min="5637" max="5637" width="23" style="38" customWidth="1"/>
    <col min="5638" max="5638" width="9.140625" style="38" customWidth="1"/>
    <col min="5639" max="5639" width="2.85546875" style="38" customWidth="1"/>
    <col min="5640" max="5640" width="5.42578125" style="38" customWidth="1"/>
    <col min="5641" max="5641" width="8.140625" style="38" customWidth="1"/>
    <col min="5642" max="5642" width="10.42578125" style="38" customWidth="1"/>
    <col min="5643" max="5643" width="9.140625" style="38"/>
    <col min="5644" max="5644" width="7.7109375" style="38" customWidth="1"/>
    <col min="5645" max="5645" width="0" style="38" hidden="1" customWidth="1"/>
    <col min="5646" max="5646" width="19.42578125" style="38" customWidth="1"/>
    <col min="5647" max="5647" width="1.140625" style="38" customWidth="1"/>
    <col min="5648" max="5649" width="9.140625" style="38"/>
    <col min="5650" max="5650" width="17.140625" style="38" bestFit="1" customWidth="1"/>
    <col min="5651" max="5887" width="9.140625" style="38"/>
    <col min="5888" max="5888" width="3.42578125" style="38" customWidth="1"/>
    <col min="5889" max="5889" width="4.42578125" style="38" customWidth="1"/>
    <col min="5890" max="5890" width="35.42578125" style="38" customWidth="1"/>
    <col min="5891" max="5891" width="2.85546875" style="38" customWidth="1"/>
    <col min="5892" max="5892" width="23.85546875" style="38" customWidth="1"/>
    <col min="5893" max="5893" width="23" style="38" customWidth="1"/>
    <col min="5894" max="5894" width="9.140625" style="38" customWidth="1"/>
    <col min="5895" max="5895" width="2.85546875" style="38" customWidth="1"/>
    <col min="5896" max="5896" width="5.42578125" style="38" customWidth="1"/>
    <col min="5897" max="5897" width="8.140625" style="38" customWidth="1"/>
    <col min="5898" max="5898" width="10.42578125" style="38" customWidth="1"/>
    <col min="5899" max="5899" width="9.140625" style="38"/>
    <col min="5900" max="5900" width="7.7109375" style="38" customWidth="1"/>
    <col min="5901" max="5901" width="0" style="38" hidden="1" customWidth="1"/>
    <col min="5902" max="5902" width="19.42578125" style="38" customWidth="1"/>
    <col min="5903" max="5903" width="1.140625" style="38" customWidth="1"/>
    <col min="5904" max="5905" width="9.140625" style="38"/>
    <col min="5906" max="5906" width="17.140625" style="38" bestFit="1" customWidth="1"/>
    <col min="5907" max="6143" width="9.140625" style="38"/>
    <col min="6144" max="6144" width="3.42578125" style="38" customWidth="1"/>
    <col min="6145" max="6145" width="4.42578125" style="38" customWidth="1"/>
    <col min="6146" max="6146" width="35.42578125" style="38" customWidth="1"/>
    <col min="6147" max="6147" width="2.85546875" style="38" customWidth="1"/>
    <col min="6148" max="6148" width="23.85546875" style="38" customWidth="1"/>
    <col min="6149" max="6149" width="23" style="38" customWidth="1"/>
    <col min="6150" max="6150" width="9.140625" style="38" customWidth="1"/>
    <col min="6151" max="6151" width="2.85546875" style="38" customWidth="1"/>
    <col min="6152" max="6152" width="5.42578125" style="38" customWidth="1"/>
    <col min="6153" max="6153" width="8.140625" style="38" customWidth="1"/>
    <col min="6154" max="6154" width="10.42578125" style="38" customWidth="1"/>
    <col min="6155" max="6155" width="9.140625" style="38"/>
    <col min="6156" max="6156" width="7.7109375" style="38" customWidth="1"/>
    <col min="6157" max="6157" width="0" style="38" hidden="1" customWidth="1"/>
    <col min="6158" max="6158" width="19.42578125" style="38" customWidth="1"/>
    <col min="6159" max="6159" width="1.140625" style="38" customWidth="1"/>
    <col min="6160" max="6161" width="9.140625" style="38"/>
    <col min="6162" max="6162" width="17.140625" style="38" bestFit="1" customWidth="1"/>
    <col min="6163" max="6399" width="9.140625" style="38"/>
    <col min="6400" max="6400" width="3.42578125" style="38" customWidth="1"/>
    <col min="6401" max="6401" width="4.42578125" style="38" customWidth="1"/>
    <col min="6402" max="6402" width="35.42578125" style="38" customWidth="1"/>
    <col min="6403" max="6403" width="2.85546875" style="38" customWidth="1"/>
    <col min="6404" max="6404" width="23.85546875" style="38" customWidth="1"/>
    <col min="6405" max="6405" width="23" style="38" customWidth="1"/>
    <col min="6406" max="6406" width="9.140625" style="38" customWidth="1"/>
    <col min="6407" max="6407" width="2.85546875" style="38" customWidth="1"/>
    <col min="6408" max="6408" width="5.42578125" style="38" customWidth="1"/>
    <col min="6409" max="6409" width="8.140625" style="38" customWidth="1"/>
    <col min="6410" max="6410" width="10.42578125" style="38" customWidth="1"/>
    <col min="6411" max="6411" width="9.140625" style="38"/>
    <col min="6412" max="6412" width="7.7109375" style="38" customWidth="1"/>
    <col min="6413" max="6413" width="0" style="38" hidden="1" customWidth="1"/>
    <col min="6414" max="6414" width="19.42578125" style="38" customWidth="1"/>
    <col min="6415" max="6415" width="1.140625" style="38" customWidth="1"/>
    <col min="6416" max="6417" width="9.140625" style="38"/>
    <col min="6418" max="6418" width="17.140625" style="38" bestFit="1" customWidth="1"/>
    <col min="6419" max="6655" width="9.140625" style="38"/>
    <col min="6656" max="6656" width="3.42578125" style="38" customWidth="1"/>
    <col min="6657" max="6657" width="4.42578125" style="38" customWidth="1"/>
    <col min="6658" max="6658" width="35.42578125" style="38" customWidth="1"/>
    <col min="6659" max="6659" width="2.85546875" style="38" customWidth="1"/>
    <col min="6660" max="6660" width="23.85546875" style="38" customWidth="1"/>
    <col min="6661" max="6661" width="23" style="38" customWidth="1"/>
    <col min="6662" max="6662" width="9.140625" style="38" customWidth="1"/>
    <col min="6663" max="6663" width="2.85546875" style="38" customWidth="1"/>
    <col min="6664" max="6664" width="5.42578125" style="38" customWidth="1"/>
    <col min="6665" max="6665" width="8.140625" style="38" customWidth="1"/>
    <col min="6666" max="6666" width="10.42578125" style="38" customWidth="1"/>
    <col min="6667" max="6667" width="9.140625" style="38"/>
    <col min="6668" max="6668" width="7.7109375" style="38" customWidth="1"/>
    <col min="6669" max="6669" width="0" style="38" hidden="1" customWidth="1"/>
    <col min="6670" max="6670" width="19.42578125" style="38" customWidth="1"/>
    <col min="6671" max="6671" width="1.140625" style="38" customWidth="1"/>
    <col min="6672" max="6673" width="9.140625" style="38"/>
    <col min="6674" max="6674" width="17.140625" style="38" bestFit="1" customWidth="1"/>
    <col min="6675" max="6911" width="9.140625" style="38"/>
    <col min="6912" max="6912" width="3.42578125" style="38" customWidth="1"/>
    <col min="6913" max="6913" width="4.42578125" style="38" customWidth="1"/>
    <col min="6914" max="6914" width="35.42578125" style="38" customWidth="1"/>
    <col min="6915" max="6915" width="2.85546875" style="38" customWidth="1"/>
    <col min="6916" max="6916" width="23.85546875" style="38" customWidth="1"/>
    <col min="6917" max="6917" width="23" style="38" customWidth="1"/>
    <col min="6918" max="6918" width="9.140625" style="38" customWidth="1"/>
    <col min="6919" max="6919" width="2.85546875" style="38" customWidth="1"/>
    <col min="6920" max="6920" width="5.42578125" style="38" customWidth="1"/>
    <col min="6921" max="6921" width="8.140625" style="38" customWidth="1"/>
    <col min="6922" max="6922" width="10.42578125" style="38" customWidth="1"/>
    <col min="6923" max="6923" width="9.140625" style="38"/>
    <col min="6924" max="6924" width="7.7109375" style="38" customWidth="1"/>
    <col min="6925" max="6925" width="0" style="38" hidden="1" customWidth="1"/>
    <col min="6926" max="6926" width="19.42578125" style="38" customWidth="1"/>
    <col min="6927" max="6927" width="1.140625" style="38" customWidth="1"/>
    <col min="6928" max="6929" width="9.140625" style="38"/>
    <col min="6930" max="6930" width="17.140625" style="38" bestFit="1" customWidth="1"/>
    <col min="6931" max="7167" width="9.140625" style="38"/>
    <col min="7168" max="7168" width="3.42578125" style="38" customWidth="1"/>
    <col min="7169" max="7169" width="4.42578125" style="38" customWidth="1"/>
    <col min="7170" max="7170" width="35.42578125" style="38" customWidth="1"/>
    <col min="7171" max="7171" width="2.85546875" style="38" customWidth="1"/>
    <col min="7172" max="7172" width="23.85546875" style="38" customWidth="1"/>
    <col min="7173" max="7173" width="23" style="38" customWidth="1"/>
    <col min="7174" max="7174" width="9.140625" style="38" customWidth="1"/>
    <col min="7175" max="7175" width="2.85546875" style="38" customWidth="1"/>
    <col min="7176" max="7176" width="5.42578125" style="38" customWidth="1"/>
    <col min="7177" max="7177" width="8.140625" style="38" customWidth="1"/>
    <col min="7178" max="7178" width="10.42578125" style="38" customWidth="1"/>
    <col min="7179" max="7179" width="9.140625" style="38"/>
    <col min="7180" max="7180" width="7.7109375" style="38" customWidth="1"/>
    <col min="7181" max="7181" width="0" style="38" hidden="1" customWidth="1"/>
    <col min="7182" max="7182" width="19.42578125" style="38" customWidth="1"/>
    <col min="7183" max="7183" width="1.140625" style="38" customWidth="1"/>
    <col min="7184" max="7185" width="9.140625" style="38"/>
    <col min="7186" max="7186" width="17.140625" style="38" bestFit="1" customWidth="1"/>
    <col min="7187" max="7423" width="9.140625" style="38"/>
    <col min="7424" max="7424" width="3.42578125" style="38" customWidth="1"/>
    <col min="7425" max="7425" width="4.42578125" style="38" customWidth="1"/>
    <col min="7426" max="7426" width="35.42578125" style="38" customWidth="1"/>
    <col min="7427" max="7427" width="2.85546875" style="38" customWidth="1"/>
    <col min="7428" max="7428" width="23.85546875" style="38" customWidth="1"/>
    <col min="7429" max="7429" width="23" style="38" customWidth="1"/>
    <col min="7430" max="7430" width="9.140625" style="38" customWidth="1"/>
    <col min="7431" max="7431" width="2.85546875" style="38" customWidth="1"/>
    <col min="7432" max="7432" width="5.42578125" style="38" customWidth="1"/>
    <col min="7433" max="7433" width="8.140625" style="38" customWidth="1"/>
    <col min="7434" max="7434" width="10.42578125" style="38" customWidth="1"/>
    <col min="7435" max="7435" width="9.140625" style="38"/>
    <col min="7436" max="7436" width="7.7109375" style="38" customWidth="1"/>
    <col min="7437" max="7437" width="0" style="38" hidden="1" customWidth="1"/>
    <col min="7438" max="7438" width="19.42578125" style="38" customWidth="1"/>
    <col min="7439" max="7439" width="1.140625" style="38" customWidth="1"/>
    <col min="7440" max="7441" width="9.140625" style="38"/>
    <col min="7442" max="7442" width="17.140625" style="38" bestFit="1" customWidth="1"/>
    <col min="7443" max="7679" width="9.140625" style="38"/>
    <col min="7680" max="7680" width="3.42578125" style="38" customWidth="1"/>
    <col min="7681" max="7681" width="4.42578125" style="38" customWidth="1"/>
    <col min="7682" max="7682" width="35.42578125" style="38" customWidth="1"/>
    <col min="7683" max="7683" width="2.85546875" style="38" customWidth="1"/>
    <col min="7684" max="7684" width="23.85546875" style="38" customWidth="1"/>
    <col min="7685" max="7685" width="23" style="38" customWidth="1"/>
    <col min="7686" max="7686" width="9.140625" style="38" customWidth="1"/>
    <col min="7687" max="7687" width="2.85546875" style="38" customWidth="1"/>
    <col min="7688" max="7688" width="5.42578125" style="38" customWidth="1"/>
    <col min="7689" max="7689" width="8.140625" style="38" customWidth="1"/>
    <col min="7690" max="7690" width="10.42578125" style="38" customWidth="1"/>
    <col min="7691" max="7691" width="9.140625" style="38"/>
    <col min="7692" max="7692" width="7.7109375" style="38" customWidth="1"/>
    <col min="7693" max="7693" width="0" style="38" hidden="1" customWidth="1"/>
    <col min="7694" max="7694" width="19.42578125" style="38" customWidth="1"/>
    <col min="7695" max="7695" width="1.140625" style="38" customWidth="1"/>
    <col min="7696" max="7697" width="9.140625" style="38"/>
    <col min="7698" max="7698" width="17.140625" style="38" bestFit="1" customWidth="1"/>
    <col min="7699" max="7935" width="9.140625" style="38"/>
    <col min="7936" max="7936" width="3.42578125" style="38" customWidth="1"/>
    <col min="7937" max="7937" width="4.42578125" style="38" customWidth="1"/>
    <col min="7938" max="7938" width="35.42578125" style="38" customWidth="1"/>
    <col min="7939" max="7939" width="2.85546875" style="38" customWidth="1"/>
    <col min="7940" max="7940" width="23.85546875" style="38" customWidth="1"/>
    <col min="7941" max="7941" width="23" style="38" customWidth="1"/>
    <col min="7942" max="7942" width="9.140625" style="38" customWidth="1"/>
    <col min="7943" max="7943" width="2.85546875" style="38" customWidth="1"/>
    <col min="7944" max="7944" width="5.42578125" style="38" customWidth="1"/>
    <col min="7945" max="7945" width="8.140625" style="38" customWidth="1"/>
    <col min="7946" max="7946" width="10.42578125" style="38" customWidth="1"/>
    <col min="7947" max="7947" width="9.140625" style="38"/>
    <col min="7948" max="7948" width="7.7109375" style="38" customWidth="1"/>
    <col min="7949" max="7949" width="0" style="38" hidden="1" customWidth="1"/>
    <col min="7950" max="7950" width="19.42578125" style="38" customWidth="1"/>
    <col min="7951" max="7951" width="1.140625" style="38" customWidth="1"/>
    <col min="7952" max="7953" width="9.140625" style="38"/>
    <col min="7954" max="7954" width="17.140625" style="38" bestFit="1" customWidth="1"/>
    <col min="7955" max="8191" width="9.140625" style="38"/>
    <col min="8192" max="8192" width="3.42578125" style="38" customWidth="1"/>
    <col min="8193" max="8193" width="4.42578125" style="38" customWidth="1"/>
    <col min="8194" max="8194" width="35.42578125" style="38" customWidth="1"/>
    <col min="8195" max="8195" width="2.85546875" style="38" customWidth="1"/>
    <col min="8196" max="8196" width="23.85546875" style="38" customWidth="1"/>
    <col min="8197" max="8197" width="23" style="38" customWidth="1"/>
    <col min="8198" max="8198" width="9.140625" style="38" customWidth="1"/>
    <col min="8199" max="8199" width="2.85546875" style="38" customWidth="1"/>
    <col min="8200" max="8200" width="5.42578125" style="38" customWidth="1"/>
    <col min="8201" max="8201" width="8.140625" style="38" customWidth="1"/>
    <col min="8202" max="8202" width="10.42578125" style="38" customWidth="1"/>
    <col min="8203" max="8203" width="9.140625" style="38"/>
    <col min="8204" max="8204" width="7.7109375" style="38" customWidth="1"/>
    <col min="8205" max="8205" width="0" style="38" hidden="1" customWidth="1"/>
    <col min="8206" max="8206" width="19.42578125" style="38" customWidth="1"/>
    <col min="8207" max="8207" width="1.140625" style="38" customWidth="1"/>
    <col min="8208" max="8209" width="9.140625" style="38"/>
    <col min="8210" max="8210" width="17.140625" style="38" bestFit="1" customWidth="1"/>
    <col min="8211" max="8447" width="9.140625" style="38"/>
    <col min="8448" max="8448" width="3.42578125" style="38" customWidth="1"/>
    <col min="8449" max="8449" width="4.42578125" style="38" customWidth="1"/>
    <col min="8450" max="8450" width="35.42578125" style="38" customWidth="1"/>
    <col min="8451" max="8451" width="2.85546875" style="38" customWidth="1"/>
    <col min="8452" max="8452" width="23.85546875" style="38" customWidth="1"/>
    <col min="8453" max="8453" width="23" style="38" customWidth="1"/>
    <col min="8454" max="8454" width="9.140625" style="38" customWidth="1"/>
    <col min="8455" max="8455" width="2.85546875" style="38" customWidth="1"/>
    <col min="8456" max="8456" width="5.42578125" style="38" customWidth="1"/>
    <col min="8457" max="8457" width="8.140625" style="38" customWidth="1"/>
    <col min="8458" max="8458" width="10.42578125" style="38" customWidth="1"/>
    <col min="8459" max="8459" width="9.140625" style="38"/>
    <col min="8460" max="8460" width="7.7109375" style="38" customWidth="1"/>
    <col min="8461" max="8461" width="0" style="38" hidden="1" customWidth="1"/>
    <col min="8462" max="8462" width="19.42578125" style="38" customWidth="1"/>
    <col min="8463" max="8463" width="1.140625" style="38" customWidth="1"/>
    <col min="8464" max="8465" width="9.140625" style="38"/>
    <col min="8466" max="8466" width="17.140625" style="38" bestFit="1" customWidth="1"/>
    <col min="8467" max="8703" width="9.140625" style="38"/>
    <col min="8704" max="8704" width="3.42578125" style="38" customWidth="1"/>
    <col min="8705" max="8705" width="4.42578125" style="38" customWidth="1"/>
    <col min="8706" max="8706" width="35.42578125" style="38" customWidth="1"/>
    <col min="8707" max="8707" width="2.85546875" style="38" customWidth="1"/>
    <col min="8708" max="8708" width="23.85546875" style="38" customWidth="1"/>
    <col min="8709" max="8709" width="23" style="38" customWidth="1"/>
    <col min="8710" max="8710" width="9.140625" style="38" customWidth="1"/>
    <col min="8711" max="8711" width="2.85546875" style="38" customWidth="1"/>
    <col min="8712" max="8712" width="5.42578125" style="38" customWidth="1"/>
    <col min="8713" max="8713" width="8.140625" style="38" customWidth="1"/>
    <col min="8714" max="8714" width="10.42578125" style="38" customWidth="1"/>
    <col min="8715" max="8715" width="9.140625" style="38"/>
    <col min="8716" max="8716" width="7.7109375" style="38" customWidth="1"/>
    <col min="8717" max="8717" width="0" style="38" hidden="1" customWidth="1"/>
    <col min="8718" max="8718" width="19.42578125" style="38" customWidth="1"/>
    <col min="8719" max="8719" width="1.140625" style="38" customWidth="1"/>
    <col min="8720" max="8721" width="9.140625" style="38"/>
    <col min="8722" max="8722" width="17.140625" style="38" bestFit="1" customWidth="1"/>
    <col min="8723" max="8959" width="9.140625" style="38"/>
    <col min="8960" max="8960" width="3.42578125" style="38" customWidth="1"/>
    <col min="8961" max="8961" width="4.42578125" style="38" customWidth="1"/>
    <col min="8962" max="8962" width="35.42578125" style="38" customWidth="1"/>
    <col min="8963" max="8963" width="2.85546875" style="38" customWidth="1"/>
    <col min="8964" max="8964" width="23.85546875" style="38" customWidth="1"/>
    <col min="8965" max="8965" width="23" style="38" customWidth="1"/>
    <col min="8966" max="8966" width="9.140625" style="38" customWidth="1"/>
    <col min="8967" max="8967" width="2.85546875" style="38" customWidth="1"/>
    <col min="8968" max="8968" width="5.42578125" style="38" customWidth="1"/>
    <col min="8969" max="8969" width="8.140625" style="38" customWidth="1"/>
    <col min="8970" max="8970" width="10.42578125" style="38" customWidth="1"/>
    <col min="8971" max="8971" width="9.140625" style="38"/>
    <col min="8972" max="8972" width="7.7109375" style="38" customWidth="1"/>
    <col min="8973" max="8973" width="0" style="38" hidden="1" customWidth="1"/>
    <col min="8974" max="8974" width="19.42578125" style="38" customWidth="1"/>
    <col min="8975" max="8975" width="1.140625" style="38" customWidth="1"/>
    <col min="8976" max="8977" width="9.140625" style="38"/>
    <col min="8978" max="8978" width="17.140625" style="38" bestFit="1" customWidth="1"/>
    <col min="8979" max="9215" width="9.140625" style="38"/>
    <col min="9216" max="9216" width="3.42578125" style="38" customWidth="1"/>
    <col min="9217" max="9217" width="4.42578125" style="38" customWidth="1"/>
    <col min="9218" max="9218" width="35.42578125" style="38" customWidth="1"/>
    <col min="9219" max="9219" width="2.85546875" style="38" customWidth="1"/>
    <col min="9220" max="9220" width="23.85546875" style="38" customWidth="1"/>
    <col min="9221" max="9221" width="23" style="38" customWidth="1"/>
    <col min="9222" max="9222" width="9.140625" style="38" customWidth="1"/>
    <col min="9223" max="9223" width="2.85546875" style="38" customWidth="1"/>
    <col min="9224" max="9224" width="5.42578125" style="38" customWidth="1"/>
    <col min="9225" max="9225" width="8.140625" style="38" customWidth="1"/>
    <col min="9226" max="9226" width="10.42578125" style="38" customWidth="1"/>
    <col min="9227" max="9227" width="9.140625" style="38"/>
    <col min="9228" max="9228" width="7.7109375" style="38" customWidth="1"/>
    <col min="9229" max="9229" width="0" style="38" hidden="1" customWidth="1"/>
    <col min="9230" max="9230" width="19.42578125" style="38" customWidth="1"/>
    <col min="9231" max="9231" width="1.140625" style="38" customWidth="1"/>
    <col min="9232" max="9233" width="9.140625" style="38"/>
    <col min="9234" max="9234" width="17.140625" style="38" bestFit="1" customWidth="1"/>
    <col min="9235" max="9471" width="9.140625" style="38"/>
    <col min="9472" max="9472" width="3.42578125" style="38" customWidth="1"/>
    <col min="9473" max="9473" width="4.42578125" style="38" customWidth="1"/>
    <col min="9474" max="9474" width="35.42578125" style="38" customWidth="1"/>
    <col min="9475" max="9475" width="2.85546875" style="38" customWidth="1"/>
    <col min="9476" max="9476" width="23.85546875" style="38" customWidth="1"/>
    <col min="9477" max="9477" width="23" style="38" customWidth="1"/>
    <col min="9478" max="9478" width="9.140625" style="38" customWidth="1"/>
    <col min="9479" max="9479" width="2.85546875" style="38" customWidth="1"/>
    <col min="9480" max="9480" width="5.42578125" style="38" customWidth="1"/>
    <col min="9481" max="9481" width="8.140625" style="38" customWidth="1"/>
    <col min="9482" max="9482" width="10.42578125" style="38" customWidth="1"/>
    <col min="9483" max="9483" width="9.140625" style="38"/>
    <col min="9484" max="9484" width="7.7109375" style="38" customWidth="1"/>
    <col min="9485" max="9485" width="0" style="38" hidden="1" customWidth="1"/>
    <col min="9486" max="9486" width="19.42578125" style="38" customWidth="1"/>
    <col min="9487" max="9487" width="1.140625" style="38" customWidth="1"/>
    <col min="9488" max="9489" width="9.140625" style="38"/>
    <col min="9490" max="9490" width="17.140625" style="38" bestFit="1" customWidth="1"/>
    <col min="9491" max="9727" width="9.140625" style="38"/>
    <col min="9728" max="9728" width="3.42578125" style="38" customWidth="1"/>
    <col min="9729" max="9729" width="4.42578125" style="38" customWidth="1"/>
    <col min="9730" max="9730" width="35.42578125" style="38" customWidth="1"/>
    <col min="9731" max="9731" width="2.85546875" style="38" customWidth="1"/>
    <col min="9732" max="9732" width="23.85546875" style="38" customWidth="1"/>
    <col min="9733" max="9733" width="23" style="38" customWidth="1"/>
    <col min="9734" max="9734" width="9.140625" style="38" customWidth="1"/>
    <col min="9735" max="9735" width="2.85546875" style="38" customWidth="1"/>
    <col min="9736" max="9736" width="5.42578125" style="38" customWidth="1"/>
    <col min="9737" max="9737" width="8.140625" style="38" customWidth="1"/>
    <col min="9738" max="9738" width="10.42578125" style="38" customWidth="1"/>
    <col min="9739" max="9739" width="9.140625" style="38"/>
    <col min="9740" max="9740" width="7.7109375" style="38" customWidth="1"/>
    <col min="9741" max="9741" width="0" style="38" hidden="1" customWidth="1"/>
    <col min="9742" max="9742" width="19.42578125" style="38" customWidth="1"/>
    <col min="9743" max="9743" width="1.140625" style="38" customWidth="1"/>
    <col min="9744" max="9745" width="9.140625" style="38"/>
    <col min="9746" max="9746" width="17.140625" style="38" bestFit="1" customWidth="1"/>
    <col min="9747" max="9983" width="9.140625" style="38"/>
    <col min="9984" max="9984" width="3.42578125" style="38" customWidth="1"/>
    <col min="9985" max="9985" width="4.42578125" style="38" customWidth="1"/>
    <col min="9986" max="9986" width="35.42578125" style="38" customWidth="1"/>
    <col min="9987" max="9987" width="2.85546875" style="38" customWidth="1"/>
    <col min="9988" max="9988" width="23.85546875" style="38" customWidth="1"/>
    <col min="9989" max="9989" width="23" style="38" customWidth="1"/>
    <col min="9990" max="9990" width="9.140625" style="38" customWidth="1"/>
    <col min="9991" max="9991" width="2.85546875" style="38" customWidth="1"/>
    <col min="9992" max="9992" width="5.42578125" style="38" customWidth="1"/>
    <col min="9993" max="9993" width="8.140625" style="38" customWidth="1"/>
    <col min="9994" max="9994" width="10.42578125" style="38" customWidth="1"/>
    <col min="9995" max="9995" width="9.140625" style="38"/>
    <col min="9996" max="9996" width="7.7109375" style="38" customWidth="1"/>
    <col min="9997" max="9997" width="0" style="38" hidden="1" customWidth="1"/>
    <col min="9998" max="9998" width="19.42578125" style="38" customWidth="1"/>
    <col min="9999" max="9999" width="1.140625" style="38" customWidth="1"/>
    <col min="10000" max="10001" width="9.140625" style="38"/>
    <col min="10002" max="10002" width="17.140625" style="38" bestFit="1" customWidth="1"/>
    <col min="10003" max="10239" width="9.140625" style="38"/>
    <col min="10240" max="10240" width="3.42578125" style="38" customWidth="1"/>
    <col min="10241" max="10241" width="4.42578125" style="38" customWidth="1"/>
    <col min="10242" max="10242" width="35.42578125" style="38" customWidth="1"/>
    <col min="10243" max="10243" width="2.85546875" style="38" customWidth="1"/>
    <col min="10244" max="10244" width="23.85546875" style="38" customWidth="1"/>
    <col min="10245" max="10245" width="23" style="38" customWidth="1"/>
    <col min="10246" max="10246" width="9.140625" style="38" customWidth="1"/>
    <col min="10247" max="10247" width="2.85546875" style="38" customWidth="1"/>
    <col min="10248" max="10248" width="5.42578125" style="38" customWidth="1"/>
    <col min="10249" max="10249" width="8.140625" style="38" customWidth="1"/>
    <col min="10250" max="10250" width="10.42578125" style="38" customWidth="1"/>
    <col min="10251" max="10251" width="9.140625" style="38"/>
    <col min="10252" max="10252" width="7.7109375" style="38" customWidth="1"/>
    <col min="10253" max="10253" width="0" style="38" hidden="1" customWidth="1"/>
    <col min="10254" max="10254" width="19.42578125" style="38" customWidth="1"/>
    <col min="10255" max="10255" width="1.140625" style="38" customWidth="1"/>
    <col min="10256" max="10257" width="9.140625" style="38"/>
    <col min="10258" max="10258" width="17.140625" style="38" bestFit="1" customWidth="1"/>
    <col min="10259" max="10495" width="9.140625" style="38"/>
    <col min="10496" max="10496" width="3.42578125" style="38" customWidth="1"/>
    <col min="10497" max="10497" width="4.42578125" style="38" customWidth="1"/>
    <col min="10498" max="10498" width="35.42578125" style="38" customWidth="1"/>
    <col min="10499" max="10499" width="2.85546875" style="38" customWidth="1"/>
    <col min="10500" max="10500" width="23.85546875" style="38" customWidth="1"/>
    <col min="10501" max="10501" width="23" style="38" customWidth="1"/>
    <col min="10502" max="10502" width="9.140625" style="38" customWidth="1"/>
    <col min="10503" max="10503" width="2.85546875" style="38" customWidth="1"/>
    <col min="10504" max="10504" width="5.42578125" style="38" customWidth="1"/>
    <col min="10505" max="10505" width="8.140625" style="38" customWidth="1"/>
    <col min="10506" max="10506" width="10.42578125" style="38" customWidth="1"/>
    <col min="10507" max="10507" width="9.140625" style="38"/>
    <col min="10508" max="10508" width="7.7109375" style="38" customWidth="1"/>
    <col min="10509" max="10509" width="0" style="38" hidden="1" customWidth="1"/>
    <col min="10510" max="10510" width="19.42578125" style="38" customWidth="1"/>
    <col min="10511" max="10511" width="1.140625" style="38" customWidth="1"/>
    <col min="10512" max="10513" width="9.140625" style="38"/>
    <col min="10514" max="10514" width="17.140625" style="38" bestFit="1" customWidth="1"/>
    <col min="10515" max="10751" width="9.140625" style="38"/>
    <col min="10752" max="10752" width="3.42578125" style="38" customWidth="1"/>
    <col min="10753" max="10753" width="4.42578125" style="38" customWidth="1"/>
    <col min="10754" max="10754" width="35.42578125" style="38" customWidth="1"/>
    <col min="10755" max="10755" width="2.85546875" style="38" customWidth="1"/>
    <col min="10756" max="10756" width="23.85546875" style="38" customWidth="1"/>
    <col min="10757" max="10757" width="23" style="38" customWidth="1"/>
    <col min="10758" max="10758" width="9.140625" style="38" customWidth="1"/>
    <col min="10759" max="10759" width="2.85546875" style="38" customWidth="1"/>
    <col min="10760" max="10760" width="5.42578125" style="38" customWidth="1"/>
    <col min="10761" max="10761" width="8.140625" style="38" customWidth="1"/>
    <col min="10762" max="10762" width="10.42578125" style="38" customWidth="1"/>
    <col min="10763" max="10763" width="9.140625" style="38"/>
    <col min="10764" max="10764" width="7.7109375" style="38" customWidth="1"/>
    <col min="10765" max="10765" width="0" style="38" hidden="1" customWidth="1"/>
    <col min="10766" max="10766" width="19.42578125" style="38" customWidth="1"/>
    <col min="10767" max="10767" width="1.140625" style="38" customWidth="1"/>
    <col min="10768" max="10769" width="9.140625" style="38"/>
    <col min="10770" max="10770" width="17.140625" style="38" bestFit="1" customWidth="1"/>
    <col min="10771" max="11007" width="9.140625" style="38"/>
    <col min="11008" max="11008" width="3.42578125" style="38" customWidth="1"/>
    <col min="11009" max="11009" width="4.42578125" style="38" customWidth="1"/>
    <col min="11010" max="11010" width="35.42578125" style="38" customWidth="1"/>
    <col min="11011" max="11011" width="2.85546875" style="38" customWidth="1"/>
    <col min="11012" max="11012" width="23.85546875" style="38" customWidth="1"/>
    <col min="11013" max="11013" width="23" style="38" customWidth="1"/>
    <col min="11014" max="11014" width="9.140625" style="38" customWidth="1"/>
    <col min="11015" max="11015" width="2.85546875" style="38" customWidth="1"/>
    <col min="11016" max="11016" width="5.42578125" style="38" customWidth="1"/>
    <col min="11017" max="11017" width="8.140625" style="38" customWidth="1"/>
    <col min="11018" max="11018" width="10.42578125" style="38" customWidth="1"/>
    <col min="11019" max="11019" width="9.140625" style="38"/>
    <col min="11020" max="11020" width="7.7109375" style="38" customWidth="1"/>
    <col min="11021" max="11021" width="0" style="38" hidden="1" customWidth="1"/>
    <col min="11022" max="11022" width="19.42578125" style="38" customWidth="1"/>
    <col min="11023" max="11023" width="1.140625" style="38" customWidth="1"/>
    <col min="11024" max="11025" width="9.140625" style="38"/>
    <col min="11026" max="11026" width="17.140625" style="38" bestFit="1" customWidth="1"/>
    <col min="11027" max="11263" width="9.140625" style="38"/>
    <col min="11264" max="11264" width="3.42578125" style="38" customWidth="1"/>
    <col min="11265" max="11265" width="4.42578125" style="38" customWidth="1"/>
    <col min="11266" max="11266" width="35.42578125" style="38" customWidth="1"/>
    <col min="11267" max="11267" width="2.85546875" style="38" customWidth="1"/>
    <col min="11268" max="11268" width="23.85546875" style="38" customWidth="1"/>
    <col min="11269" max="11269" width="23" style="38" customWidth="1"/>
    <col min="11270" max="11270" width="9.140625" style="38" customWidth="1"/>
    <col min="11271" max="11271" width="2.85546875" style="38" customWidth="1"/>
    <col min="11272" max="11272" width="5.42578125" style="38" customWidth="1"/>
    <col min="11273" max="11273" width="8.140625" style="38" customWidth="1"/>
    <col min="11274" max="11274" width="10.42578125" style="38" customWidth="1"/>
    <col min="11275" max="11275" width="9.140625" style="38"/>
    <col min="11276" max="11276" width="7.7109375" style="38" customWidth="1"/>
    <col min="11277" max="11277" width="0" style="38" hidden="1" customWidth="1"/>
    <col min="11278" max="11278" width="19.42578125" style="38" customWidth="1"/>
    <col min="11279" max="11279" width="1.140625" style="38" customWidth="1"/>
    <col min="11280" max="11281" width="9.140625" style="38"/>
    <col min="11282" max="11282" width="17.140625" style="38" bestFit="1" customWidth="1"/>
    <col min="11283" max="11519" width="9.140625" style="38"/>
    <col min="11520" max="11520" width="3.42578125" style="38" customWidth="1"/>
    <col min="11521" max="11521" width="4.42578125" style="38" customWidth="1"/>
    <col min="11522" max="11522" width="35.42578125" style="38" customWidth="1"/>
    <col min="11523" max="11523" width="2.85546875" style="38" customWidth="1"/>
    <col min="11524" max="11524" width="23.85546875" style="38" customWidth="1"/>
    <col min="11525" max="11525" width="23" style="38" customWidth="1"/>
    <col min="11526" max="11526" width="9.140625" style="38" customWidth="1"/>
    <col min="11527" max="11527" width="2.85546875" style="38" customWidth="1"/>
    <col min="11528" max="11528" width="5.42578125" style="38" customWidth="1"/>
    <col min="11529" max="11529" width="8.140625" style="38" customWidth="1"/>
    <col min="11530" max="11530" width="10.42578125" style="38" customWidth="1"/>
    <col min="11531" max="11531" width="9.140625" style="38"/>
    <col min="11532" max="11532" width="7.7109375" style="38" customWidth="1"/>
    <col min="11533" max="11533" width="0" style="38" hidden="1" customWidth="1"/>
    <col min="11534" max="11534" width="19.42578125" style="38" customWidth="1"/>
    <col min="11535" max="11535" width="1.140625" style="38" customWidth="1"/>
    <col min="11536" max="11537" width="9.140625" style="38"/>
    <col min="11538" max="11538" width="17.140625" style="38" bestFit="1" customWidth="1"/>
    <col min="11539" max="11775" width="9.140625" style="38"/>
    <col min="11776" max="11776" width="3.42578125" style="38" customWidth="1"/>
    <col min="11777" max="11777" width="4.42578125" style="38" customWidth="1"/>
    <col min="11778" max="11778" width="35.42578125" style="38" customWidth="1"/>
    <col min="11779" max="11779" width="2.85546875" style="38" customWidth="1"/>
    <col min="11780" max="11780" width="23.85546875" style="38" customWidth="1"/>
    <col min="11781" max="11781" width="23" style="38" customWidth="1"/>
    <col min="11782" max="11782" width="9.140625" style="38" customWidth="1"/>
    <col min="11783" max="11783" width="2.85546875" style="38" customWidth="1"/>
    <col min="11784" max="11784" width="5.42578125" style="38" customWidth="1"/>
    <col min="11785" max="11785" width="8.140625" style="38" customWidth="1"/>
    <col min="11786" max="11786" width="10.42578125" style="38" customWidth="1"/>
    <col min="11787" max="11787" width="9.140625" style="38"/>
    <col min="11788" max="11788" width="7.7109375" style="38" customWidth="1"/>
    <col min="11789" max="11789" width="0" style="38" hidden="1" customWidth="1"/>
    <col min="11790" max="11790" width="19.42578125" style="38" customWidth="1"/>
    <col min="11791" max="11791" width="1.140625" style="38" customWidth="1"/>
    <col min="11792" max="11793" width="9.140625" style="38"/>
    <col min="11794" max="11794" width="17.140625" style="38" bestFit="1" customWidth="1"/>
    <col min="11795" max="12031" width="9.140625" style="38"/>
    <col min="12032" max="12032" width="3.42578125" style="38" customWidth="1"/>
    <col min="12033" max="12033" width="4.42578125" style="38" customWidth="1"/>
    <col min="12034" max="12034" width="35.42578125" style="38" customWidth="1"/>
    <col min="12035" max="12035" width="2.85546875" style="38" customWidth="1"/>
    <col min="12036" max="12036" width="23.85546875" style="38" customWidth="1"/>
    <col min="12037" max="12037" width="23" style="38" customWidth="1"/>
    <col min="12038" max="12038" width="9.140625" style="38" customWidth="1"/>
    <col min="12039" max="12039" width="2.85546875" style="38" customWidth="1"/>
    <col min="12040" max="12040" width="5.42578125" style="38" customWidth="1"/>
    <col min="12041" max="12041" width="8.140625" style="38" customWidth="1"/>
    <col min="12042" max="12042" width="10.42578125" style="38" customWidth="1"/>
    <col min="12043" max="12043" width="9.140625" style="38"/>
    <col min="12044" max="12044" width="7.7109375" style="38" customWidth="1"/>
    <col min="12045" max="12045" width="0" style="38" hidden="1" customWidth="1"/>
    <col min="12046" max="12046" width="19.42578125" style="38" customWidth="1"/>
    <col min="12047" max="12047" width="1.140625" style="38" customWidth="1"/>
    <col min="12048" max="12049" width="9.140625" style="38"/>
    <col min="12050" max="12050" width="17.140625" style="38" bestFit="1" customWidth="1"/>
    <col min="12051" max="12287" width="9.140625" style="38"/>
    <col min="12288" max="12288" width="3.42578125" style="38" customWidth="1"/>
    <col min="12289" max="12289" width="4.42578125" style="38" customWidth="1"/>
    <col min="12290" max="12290" width="35.42578125" style="38" customWidth="1"/>
    <col min="12291" max="12291" width="2.85546875" style="38" customWidth="1"/>
    <col min="12292" max="12292" width="23.85546875" style="38" customWidth="1"/>
    <col min="12293" max="12293" width="23" style="38" customWidth="1"/>
    <col min="12294" max="12294" width="9.140625" style="38" customWidth="1"/>
    <col min="12295" max="12295" width="2.85546875" style="38" customWidth="1"/>
    <col min="12296" max="12296" width="5.42578125" style="38" customWidth="1"/>
    <col min="12297" max="12297" width="8.140625" style="38" customWidth="1"/>
    <col min="12298" max="12298" width="10.42578125" style="38" customWidth="1"/>
    <col min="12299" max="12299" width="9.140625" style="38"/>
    <col min="12300" max="12300" width="7.7109375" style="38" customWidth="1"/>
    <col min="12301" max="12301" width="0" style="38" hidden="1" customWidth="1"/>
    <col min="12302" max="12302" width="19.42578125" style="38" customWidth="1"/>
    <col min="12303" max="12303" width="1.140625" style="38" customWidth="1"/>
    <col min="12304" max="12305" width="9.140625" style="38"/>
    <col min="12306" max="12306" width="17.140625" style="38" bestFit="1" customWidth="1"/>
    <col min="12307" max="12543" width="9.140625" style="38"/>
    <col min="12544" max="12544" width="3.42578125" style="38" customWidth="1"/>
    <col min="12545" max="12545" width="4.42578125" style="38" customWidth="1"/>
    <col min="12546" max="12546" width="35.42578125" style="38" customWidth="1"/>
    <col min="12547" max="12547" width="2.85546875" style="38" customWidth="1"/>
    <col min="12548" max="12548" width="23.85546875" style="38" customWidth="1"/>
    <col min="12549" max="12549" width="23" style="38" customWidth="1"/>
    <col min="12550" max="12550" width="9.140625" style="38" customWidth="1"/>
    <col min="12551" max="12551" width="2.85546875" style="38" customWidth="1"/>
    <col min="12552" max="12552" width="5.42578125" style="38" customWidth="1"/>
    <col min="12553" max="12553" width="8.140625" style="38" customWidth="1"/>
    <col min="12554" max="12554" width="10.42578125" style="38" customWidth="1"/>
    <col min="12555" max="12555" width="9.140625" style="38"/>
    <col min="12556" max="12556" width="7.7109375" style="38" customWidth="1"/>
    <col min="12557" max="12557" width="0" style="38" hidden="1" customWidth="1"/>
    <col min="12558" max="12558" width="19.42578125" style="38" customWidth="1"/>
    <col min="12559" max="12559" width="1.140625" style="38" customWidth="1"/>
    <col min="12560" max="12561" width="9.140625" style="38"/>
    <col min="12562" max="12562" width="17.140625" style="38" bestFit="1" customWidth="1"/>
    <col min="12563" max="12799" width="9.140625" style="38"/>
    <col min="12800" max="12800" width="3.42578125" style="38" customWidth="1"/>
    <col min="12801" max="12801" width="4.42578125" style="38" customWidth="1"/>
    <col min="12802" max="12802" width="35.42578125" style="38" customWidth="1"/>
    <col min="12803" max="12803" width="2.85546875" style="38" customWidth="1"/>
    <col min="12804" max="12804" width="23.85546875" style="38" customWidth="1"/>
    <col min="12805" max="12805" width="23" style="38" customWidth="1"/>
    <col min="12806" max="12806" width="9.140625" style="38" customWidth="1"/>
    <col min="12807" max="12807" width="2.85546875" style="38" customWidth="1"/>
    <col min="12808" max="12808" width="5.42578125" style="38" customWidth="1"/>
    <col min="12809" max="12809" width="8.140625" style="38" customWidth="1"/>
    <col min="12810" max="12810" width="10.42578125" style="38" customWidth="1"/>
    <col min="12811" max="12811" width="9.140625" style="38"/>
    <col min="12812" max="12812" width="7.7109375" style="38" customWidth="1"/>
    <col min="12813" max="12813" width="0" style="38" hidden="1" customWidth="1"/>
    <col min="12814" max="12814" width="19.42578125" style="38" customWidth="1"/>
    <col min="12815" max="12815" width="1.140625" style="38" customWidth="1"/>
    <col min="12816" max="12817" width="9.140625" style="38"/>
    <col min="12818" max="12818" width="17.140625" style="38" bestFit="1" customWidth="1"/>
    <col min="12819" max="13055" width="9.140625" style="38"/>
    <col min="13056" max="13056" width="3.42578125" style="38" customWidth="1"/>
    <col min="13057" max="13057" width="4.42578125" style="38" customWidth="1"/>
    <col min="13058" max="13058" width="35.42578125" style="38" customWidth="1"/>
    <col min="13059" max="13059" width="2.85546875" style="38" customWidth="1"/>
    <col min="13060" max="13060" width="23.85546875" style="38" customWidth="1"/>
    <col min="13061" max="13061" width="23" style="38" customWidth="1"/>
    <col min="13062" max="13062" width="9.140625" style="38" customWidth="1"/>
    <col min="13063" max="13063" width="2.85546875" style="38" customWidth="1"/>
    <col min="13064" max="13064" width="5.42578125" style="38" customWidth="1"/>
    <col min="13065" max="13065" width="8.140625" style="38" customWidth="1"/>
    <col min="13066" max="13066" width="10.42578125" style="38" customWidth="1"/>
    <col min="13067" max="13067" width="9.140625" style="38"/>
    <col min="13068" max="13068" width="7.7109375" style="38" customWidth="1"/>
    <col min="13069" max="13069" width="0" style="38" hidden="1" customWidth="1"/>
    <col min="13070" max="13070" width="19.42578125" style="38" customWidth="1"/>
    <col min="13071" max="13071" width="1.140625" style="38" customWidth="1"/>
    <col min="13072" max="13073" width="9.140625" style="38"/>
    <col min="13074" max="13074" width="17.140625" style="38" bestFit="1" customWidth="1"/>
    <col min="13075" max="13311" width="9.140625" style="38"/>
    <col min="13312" max="13312" width="3.42578125" style="38" customWidth="1"/>
    <col min="13313" max="13313" width="4.42578125" style="38" customWidth="1"/>
    <col min="13314" max="13314" width="35.42578125" style="38" customWidth="1"/>
    <col min="13315" max="13315" width="2.85546875" style="38" customWidth="1"/>
    <col min="13316" max="13316" width="23.85546875" style="38" customWidth="1"/>
    <col min="13317" max="13317" width="23" style="38" customWidth="1"/>
    <col min="13318" max="13318" width="9.140625" style="38" customWidth="1"/>
    <col min="13319" max="13319" width="2.85546875" style="38" customWidth="1"/>
    <col min="13320" max="13320" width="5.42578125" style="38" customWidth="1"/>
    <col min="13321" max="13321" width="8.140625" style="38" customWidth="1"/>
    <col min="13322" max="13322" width="10.42578125" style="38" customWidth="1"/>
    <col min="13323" max="13323" width="9.140625" style="38"/>
    <col min="13324" max="13324" width="7.7109375" style="38" customWidth="1"/>
    <col min="13325" max="13325" width="0" style="38" hidden="1" customWidth="1"/>
    <col min="13326" max="13326" width="19.42578125" style="38" customWidth="1"/>
    <col min="13327" max="13327" width="1.140625" style="38" customWidth="1"/>
    <col min="13328" max="13329" width="9.140625" style="38"/>
    <col min="13330" max="13330" width="17.140625" style="38" bestFit="1" customWidth="1"/>
    <col min="13331" max="13567" width="9.140625" style="38"/>
    <col min="13568" max="13568" width="3.42578125" style="38" customWidth="1"/>
    <col min="13569" max="13569" width="4.42578125" style="38" customWidth="1"/>
    <col min="13570" max="13570" width="35.42578125" style="38" customWidth="1"/>
    <col min="13571" max="13571" width="2.85546875" style="38" customWidth="1"/>
    <col min="13572" max="13572" width="23.85546875" style="38" customWidth="1"/>
    <col min="13573" max="13573" width="23" style="38" customWidth="1"/>
    <col min="13574" max="13574" width="9.140625" style="38" customWidth="1"/>
    <col min="13575" max="13575" width="2.85546875" style="38" customWidth="1"/>
    <col min="13576" max="13576" width="5.42578125" style="38" customWidth="1"/>
    <col min="13577" max="13577" width="8.140625" style="38" customWidth="1"/>
    <col min="13578" max="13578" width="10.42578125" style="38" customWidth="1"/>
    <col min="13579" max="13579" width="9.140625" style="38"/>
    <col min="13580" max="13580" width="7.7109375" style="38" customWidth="1"/>
    <col min="13581" max="13581" width="0" style="38" hidden="1" customWidth="1"/>
    <col min="13582" max="13582" width="19.42578125" style="38" customWidth="1"/>
    <col min="13583" max="13583" width="1.140625" style="38" customWidth="1"/>
    <col min="13584" max="13585" width="9.140625" style="38"/>
    <col min="13586" max="13586" width="17.140625" style="38" bestFit="1" customWidth="1"/>
    <col min="13587" max="13823" width="9.140625" style="38"/>
    <col min="13824" max="13824" width="3.42578125" style="38" customWidth="1"/>
    <col min="13825" max="13825" width="4.42578125" style="38" customWidth="1"/>
    <col min="13826" max="13826" width="35.42578125" style="38" customWidth="1"/>
    <col min="13827" max="13827" width="2.85546875" style="38" customWidth="1"/>
    <col min="13828" max="13828" width="23.85546875" style="38" customWidth="1"/>
    <col min="13829" max="13829" width="23" style="38" customWidth="1"/>
    <col min="13830" max="13830" width="9.140625" style="38" customWidth="1"/>
    <col min="13831" max="13831" width="2.85546875" style="38" customWidth="1"/>
    <col min="13832" max="13832" width="5.42578125" style="38" customWidth="1"/>
    <col min="13833" max="13833" width="8.140625" style="38" customWidth="1"/>
    <col min="13834" max="13834" width="10.42578125" style="38" customWidth="1"/>
    <col min="13835" max="13835" width="9.140625" style="38"/>
    <col min="13836" max="13836" width="7.7109375" style="38" customWidth="1"/>
    <col min="13837" max="13837" width="0" style="38" hidden="1" customWidth="1"/>
    <col min="13838" max="13838" width="19.42578125" style="38" customWidth="1"/>
    <col min="13839" max="13839" width="1.140625" style="38" customWidth="1"/>
    <col min="13840" max="13841" width="9.140625" style="38"/>
    <col min="13842" max="13842" width="17.140625" style="38" bestFit="1" customWidth="1"/>
    <col min="13843" max="14079" width="9.140625" style="38"/>
    <col min="14080" max="14080" width="3.42578125" style="38" customWidth="1"/>
    <col min="14081" max="14081" width="4.42578125" style="38" customWidth="1"/>
    <col min="14082" max="14082" width="35.42578125" style="38" customWidth="1"/>
    <col min="14083" max="14083" width="2.85546875" style="38" customWidth="1"/>
    <col min="14084" max="14084" width="23.85546875" style="38" customWidth="1"/>
    <col min="14085" max="14085" width="23" style="38" customWidth="1"/>
    <col min="14086" max="14086" width="9.140625" style="38" customWidth="1"/>
    <col min="14087" max="14087" width="2.85546875" style="38" customWidth="1"/>
    <col min="14088" max="14088" width="5.42578125" style="38" customWidth="1"/>
    <col min="14089" max="14089" width="8.140625" style="38" customWidth="1"/>
    <col min="14090" max="14090" width="10.42578125" style="38" customWidth="1"/>
    <col min="14091" max="14091" width="9.140625" style="38"/>
    <col min="14092" max="14092" width="7.7109375" style="38" customWidth="1"/>
    <col min="14093" max="14093" width="0" style="38" hidden="1" customWidth="1"/>
    <col min="14094" max="14094" width="19.42578125" style="38" customWidth="1"/>
    <col min="14095" max="14095" width="1.140625" style="38" customWidth="1"/>
    <col min="14096" max="14097" width="9.140625" style="38"/>
    <col min="14098" max="14098" width="17.140625" style="38" bestFit="1" customWidth="1"/>
    <col min="14099" max="14335" width="9.140625" style="38"/>
    <col min="14336" max="14336" width="3.42578125" style="38" customWidth="1"/>
    <col min="14337" max="14337" width="4.42578125" style="38" customWidth="1"/>
    <col min="14338" max="14338" width="35.42578125" style="38" customWidth="1"/>
    <col min="14339" max="14339" width="2.85546875" style="38" customWidth="1"/>
    <col min="14340" max="14340" width="23.85546875" style="38" customWidth="1"/>
    <col min="14341" max="14341" width="23" style="38" customWidth="1"/>
    <col min="14342" max="14342" width="9.140625" style="38" customWidth="1"/>
    <col min="14343" max="14343" width="2.85546875" style="38" customWidth="1"/>
    <col min="14344" max="14344" width="5.42578125" style="38" customWidth="1"/>
    <col min="14345" max="14345" width="8.140625" style="38" customWidth="1"/>
    <col min="14346" max="14346" width="10.42578125" style="38" customWidth="1"/>
    <col min="14347" max="14347" width="9.140625" style="38"/>
    <col min="14348" max="14348" width="7.7109375" style="38" customWidth="1"/>
    <col min="14349" max="14349" width="0" style="38" hidden="1" customWidth="1"/>
    <col min="14350" max="14350" width="19.42578125" style="38" customWidth="1"/>
    <col min="14351" max="14351" width="1.140625" style="38" customWidth="1"/>
    <col min="14352" max="14353" width="9.140625" style="38"/>
    <col min="14354" max="14354" width="17.140625" style="38" bestFit="1" customWidth="1"/>
    <col min="14355" max="14591" width="9.140625" style="38"/>
    <col min="14592" max="14592" width="3.42578125" style="38" customWidth="1"/>
    <col min="14593" max="14593" width="4.42578125" style="38" customWidth="1"/>
    <col min="14594" max="14594" width="35.42578125" style="38" customWidth="1"/>
    <col min="14595" max="14595" width="2.85546875" style="38" customWidth="1"/>
    <col min="14596" max="14596" width="23.85546875" style="38" customWidth="1"/>
    <col min="14597" max="14597" width="23" style="38" customWidth="1"/>
    <col min="14598" max="14598" width="9.140625" style="38" customWidth="1"/>
    <col min="14599" max="14599" width="2.85546875" style="38" customWidth="1"/>
    <col min="14600" max="14600" width="5.42578125" style="38" customWidth="1"/>
    <col min="14601" max="14601" width="8.140625" style="38" customWidth="1"/>
    <col min="14602" max="14602" width="10.42578125" style="38" customWidth="1"/>
    <col min="14603" max="14603" width="9.140625" style="38"/>
    <col min="14604" max="14604" width="7.7109375" style="38" customWidth="1"/>
    <col min="14605" max="14605" width="0" style="38" hidden="1" customWidth="1"/>
    <col min="14606" max="14606" width="19.42578125" style="38" customWidth="1"/>
    <col min="14607" max="14607" width="1.140625" style="38" customWidth="1"/>
    <col min="14608" max="14609" width="9.140625" style="38"/>
    <col min="14610" max="14610" width="17.140625" style="38" bestFit="1" customWidth="1"/>
    <col min="14611" max="14847" width="9.140625" style="38"/>
    <col min="14848" max="14848" width="3.42578125" style="38" customWidth="1"/>
    <col min="14849" max="14849" width="4.42578125" style="38" customWidth="1"/>
    <col min="14850" max="14850" width="35.42578125" style="38" customWidth="1"/>
    <col min="14851" max="14851" width="2.85546875" style="38" customWidth="1"/>
    <col min="14852" max="14852" width="23.85546875" style="38" customWidth="1"/>
    <col min="14853" max="14853" width="23" style="38" customWidth="1"/>
    <col min="14854" max="14854" width="9.140625" style="38" customWidth="1"/>
    <col min="14855" max="14855" width="2.85546875" style="38" customWidth="1"/>
    <col min="14856" max="14856" width="5.42578125" style="38" customWidth="1"/>
    <col min="14857" max="14857" width="8.140625" style="38" customWidth="1"/>
    <col min="14858" max="14858" width="10.42578125" style="38" customWidth="1"/>
    <col min="14859" max="14859" width="9.140625" style="38"/>
    <col min="14860" max="14860" width="7.7109375" style="38" customWidth="1"/>
    <col min="14861" max="14861" width="0" style="38" hidden="1" customWidth="1"/>
    <col min="14862" max="14862" width="19.42578125" style="38" customWidth="1"/>
    <col min="14863" max="14863" width="1.140625" style="38" customWidth="1"/>
    <col min="14864" max="14865" width="9.140625" style="38"/>
    <col min="14866" max="14866" width="17.140625" style="38" bestFit="1" customWidth="1"/>
    <col min="14867" max="15103" width="9.140625" style="38"/>
    <col min="15104" max="15104" width="3.42578125" style="38" customWidth="1"/>
    <col min="15105" max="15105" width="4.42578125" style="38" customWidth="1"/>
    <col min="15106" max="15106" width="35.42578125" style="38" customWidth="1"/>
    <col min="15107" max="15107" width="2.85546875" style="38" customWidth="1"/>
    <col min="15108" max="15108" width="23.85546875" style="38" customWidth="1"/>
    <col min="15109" max="15109" width="23" style="38" customWidth="1"/>
    <col min="15110" max="15110" width="9.140625" style="38" customWidth="1"/>
    <col min="15111" max="15111" width="2.85546875" style="38" customWidth="1"/>
    <col min="15112" max="15112" width="5.42578125" style="38" customWidth="1"/>
    <col min="15113" max="15113" width="8.140625" style="38" customWidth="1"/>
    <col min="15114" max="15114" width="10.42578125" style="38" customWidth="1"/>
    <col min="15115" max="15115" width="9.140625" style="38"/>
    <col min="15116" max="15116" width="7.7109375" style="38" customWidth="1"/>
    <col min="15117" max="15117" width="0" style="38" hidden="1" customWidth="1"/>
    <col min="15118" max="15118" width="19.42578125" style="38" customWidth="1"/>
    <col min="15119" max="15119" width="1.140625" style="38" customWidth="1"/>
    <col min="15120" max="15121" width="9.140625" style="38"/>
    <col min="15122" max="15122" width="17.140625" style="38" bestFit="1" customWidth="1"/>
    <col min="15123" max="15359" width="9.140625" style="38"/>
    <col min="15360" max="15360" width="3.42578125" style="38" customWidth="1"/>
    <col min="15361" max="15361" width="4.42578125" style="38" customWidth="1"/>
    <col min="15362" max="15362" width="35.42578125" style="38" customWidth="1"/>
    <col min="15363" max="15363" width="2.85546875" style="38" customWidth="1"/>
    <col min="15364" max="15364" width="23.85546875" style="38" customWidth="1"/>
    <col min="15365" max="15365" width="23" style="38" customWidth="1"/>
    <col min="15366" max="15366" width="9.140625" style="38" customWidth="1"/>
    <col min="15367" max="15367" width="2.85546875" style="38" customWidth="1"/>
    <col min="15368" max="15368" width="5.42578125" style="38" customWidth="1"/>
    <col min="15369" max="15369" width="8.140625" style="38" customWidth="1"/>
    <col min="15370" max="15370" width="10.42578125" style="38" customWidth="1"/>
    <col min="15371" max="15371" width="9.140625" style="38"/>
    <col min="15372" max="15372" width="7.7109375" style="38" customWidth="1"/>
    <col min="15373" max="15373" width="0" style="38" hidden="1" customWidth="1"/>
    <col min="15374" max="15374" width="19.42578125" style="38" customWidth="1"/>
    <col min="15375" max="15375" width="1.140625" style="38" customWidth="1"/>
    <col min="15376" max="15377" width="9.140625" style="38"/>
    <col min="15378" max="15378" width="17.140625" style="38" bestFit="1" customWidth="1"/>
    <col min="15379" max="15615" width="9.140625" style="38"/>
    <col min="15616" max="15616" width="3.42578125" style="38" customWidth="1"/>
    <col min="15617" max="15617" width="4.42578125" style="38" customWidth="1"/>
    <col min="15618" max="15618" width="35.42578125" style="38" customWidth="1"/>
    <col min="15619" max="15619" width="2.85546875" style="38" customWidth="1"/>
    <col min="15620" max="15620" width="23.85546875" style="38" customWidth="1"/>
    <col min="15621" max="15621" width="23" style="38" customWidth="1"/>
    <col min="15622" max="15622" width="9.140625" style="38" customWidth="1"/>
    <col min="15623" max="15623" width="2.85546875" style="38" customWidth="1"/>
    <col min="15624" max="15624" width="5.42578125" style="38" customWidth="1"/>
    <col min="15625" max="15625" width="8.140625" style="38" customWidth="1"/>
    <col min="15626" max="15626" width="10.42578125" style="38" customWidth="1"/>
    <col min="15627" max="15627" width="9.140625" style="38"/>
    <col min="15628" max="15628" width="7.7109375" style="38" customWidth="1"/>
    <col min="15629" max="15629" width="0" style="38" hidden="1" customWidth="1"/>
    <col min="15630" max="15630" width="19.42578125" style="38" customWidth="1"/>
    <col min="15631" max="15631" width="1.140625" style="38" customWidth="1"/>
    <col min="15632" max="15633" width="9.140625" style="38"/>
    <col min="15634" max="15634" width="17.140625" style="38" bestFit="1" customWidth="1"/>
    <col min="15635" max="15871" width="9.140625" style="38"/>
    <col min="15872" max="15872" width="3.42578125" style="38" customWidth="1"/>
    <col min="15873" max="15873" width="4.42578125" style="38" customWidth="1"/>
    <col min="15874" max="15874" width="35.42578125" style="38" customWidth="1"/>
    <col min="15875" max="15875" width="2.85546875" style="38" customWidth="1"/>
    <col min="15876" max="15876" width="23.85546875" style="38" customWidth="1"/>
    <col min="15877" max="15877" width="23" style="38" customWidth="1"/>
    <col min="15878" max="15878" width="9.140625" style="38" customWidth="1"/>
    <col min="15879" max="15879" width="2.85546875" style="38" customWidth="1"/>
    <col min="15880" max="15880" width="5.42578125" style="38" customWidth="1"/>
    <col min="15881" max="15881" width="8.140625" style="38" customWidth="1"/>
    <col min="15882" max="15882" width="10.42578125" style="38" customWidth="1"/>
    <col min="15883" max="15883" width="9.140625" style="38"/>
    <col min="15884" max="15884" width="7.7109375" style="38" customWidth="1"/>
    <col min="15885" max="15885" width="0" style="38" hidden="1" customWidth="1"/>
    <col min="15886" max="15886" width="19.42578125" style="38" customWidth="1"/>
    <col min="15887" max="15887" width="1.140625" style="38" customWidth="1"/>
    <col min="15888" max="15889" width="9.140625" style="38"/>
    <col min="15890" max="15890" width="17.140625" style="38" bestFit="1" customWidth="1"/>
    <col min="15891" max="16127" width="9.140625" style="38"/>
    <col min="16128" max="16128" width="3.42578125" style="38" customWidth="1"/>
    <col min="16129" max="16129" width="4.42578125" style="38" customWidth="1"/>
    <col min="16130" max="16130" width="35.42578125" style="38" customWidth="1"/>
    <col min="16131" max="16131" width="2.85546875" style="38" customWidth="1"/>
    <col min="16132" max="16132" width="23.85546875" style="38" customWidth="1"/>
    <col min="16133" max="16133" width="23" style="38" customWidth="1"/>
    <col min="16134" max="16134" width="9.140625" style="38" customWidth="1"/>
    <col min="16135" max="16135" width="2.85546875" style="38" customWidth="1"/>
    <col min="16136" max="16136" width="5.42578125" style="38" customWidth="1"/>
    <col min="16137" max="16137" width="8.140625" style="38" customWidth="1"/>
    <col min="16138" max="16138" width="10.42578125" style="38" customWidth="1"/>
    <col min="16139" max="16139" width="9.140625" style="38"/>
    <col min="16140" max="16140" width="7.7109375" style="38" customWidth="1"/>
    <col min="16141" max="16141" width="0" style="38" hidden="1" customWidth="1"/>
    <col min="16142" max="16142" width="19.42578125" style="38" customWidth="1"/>
    <col min="16143" max="16143" width="1.140625" style="38" customWidth="1"/>
    <col min="16144" max="16145" width="9.140625" style="38"/>
    <col min="16146" max="16146" width="17.140625" style="38" bestFit="1" customWidth="1"/>
    <col min="16147" max="16384" width="9.140625" style="38"/>
  </cols>
  <sheetData>
    <row r="1" spans="2:19">
      <c r="C1" s="38"/>
    </row>
    <row r="2" spans="2:19" s="39" customFormat="1" ht="15.75" customHeight="1">
      <c r="B2" s="1653" t="str">
        <f>'2_BA_Pemb_Twr'!B2:L2</f>
        <v>PEJABAT PENGADAAN BARANG/JASA PEMERINTAH</v>
      </c>
      <c r="C2" s="1653"/>
      <c r="D2" s="1653"/>
      <c r="E2" s="1653"/>
      <c r="F2" s="1653"/>
      <c r="G2" s="1653"/>
      <c r="H2" s="1653"/>
      <c r="I2" s="1653"/>
      <c r="J2" s="1653"/>
      <c r="K2" s="1653"/>
      <c r="L2" s="1653"/>
      <c r="M2" s="1653"/>
      <c r="N2" s="1653"/>
      <c r="O2" s="258"/>
      <c r="P2" s="49"/>
      <c r="Q2" s="49"/>
    </row>
    <row r="3" spans="2:19" s="39" customFormat="1" ht="15.75" customHeight="1">
      <c r="B3" s="1653" t="str">
        <f>'2_BA_Pemb_Twr'!B3:L3</f>
        <v>PADA SATUAN KERJA PELAKSANAAN PRASARANA STRATEGIS RIAU</v>
      </c>
      <c r="C3" s="1653"/>
      <c r="D3" s="1653"/>
      <c r="E3" s="1653"/>
      <c r="F3" s="1653"/>
      <c r="G3" s="1653"/>
      <c r="H3" s="1653"/>
      <c r="I3" s="1653"/>
      <c r="J3" s="1653"/>
      <c r="K3" s="1653"/>
      <c r="L3" s="1653"/>
      <c r="M3" s="1653"/>
      <c r="N3" s="1653"/>
      <c r="O3" s="258"/>
      <c r="P3" s="50"/>
      <c r="Q3" s="50"/>
    </row>
    <row r="4" spans="2:19" ht="15.75" customHeight="1">
      <c r="B4" s="1653" t="str">
        <f>'2_BA_Pemb_Twr'!B4:L4</f>
        <v>TAHUN ANGGARAN 2025</v>
      </c>
      <c r="C4" s="1653"/>
      <c r="D4" s="1653"/>
      <c r="E4" s="1653"/>
      <c r="F4" s="1653"/>
      <c r="G4" s="1653"/>
      <c r="H4" s="1653"/>
      <c r="I4" s="1653"/>
      <c r="J4" s="1653"/>
      <c r="K4" s="1653"/>
      <c r="L4" s="1653"/>
      <c r="M4" s="1653"/>
      <c r="N4" s="1653"/>
    </row>
    <row r="5" spans="2:19" ht="5.0999999999999996" customHeight="1" thickBot="1">
      <c r="B5" s="505"/>
      <c r="C5" s="505"/>
      <c r="D5" s="505"/>
      <c r="E5" s="505"/>
      <c r="F5" s="505"/>
      <c r="G5" s="505"/>
      <c r="H5" s="505"/>
      <c r="I5" s="505"/>
      <c r="J5" s="505"/>
      <c r="K5" s="505"/>
      <c r="L5" s="505"/>
      <c r="M5" s="505"/>
      <c r="N5" s="505"/>
    </row>
    <row r="6" spans="2:19" ht="15.75" customHeight="1" thickTop="1">
      <c r="B6" s="426"/>
      <c r="C6" s="426"/>
      <c r="D6" s="426"/>
      <c r="E6" s="426"/>
      <c r="F6" s="426"/>
      <c r="G6" s="426"/>
      <c r="H6" s="426"/>
      <c r="I6" s="426"/>
      <c r="J6" s="426"/>
      <c r="K6" s="426"/>
      <c r="L6" s="426"/>
      <c r="M6" s="426"/>
      <c r="N6" s="426"/>
    </row>
    <row r="7" spans="2:19" ht="15.75" customHeight="1">
      <c r="B7" s="426"/>
      <c r="C7" s="426"/>
      <c r="D7" s="426"/>
      <c r="E7" s="426"/>
      <c r="F7" s="426"/>
      <c r="G7" s="426"/>
      <c r="H7" s="426"/>
      <c r="I7" s="426"/>
      <c r="J7" s="426"/>
      <c r="K7" s="426"/>
      <c r="L7" s="426"/>
      <c r="M7" s="426"/>
      <c r="N7" s="426"/>
      <c r="S7" s="38" t="s">
        <v>280</v>
      </c>
    </row>
    <row r="8" spans="2:19" ht="5.0999999999999996" customHeight="1">
      <c r="B8" s="506"/>
      <c r="C8" s="507"/>
      <c r="D8" s="507"/>
      <c r="E8" s="507"/>
      <c r="F8" s="507"/>
      <c r="G8" s="507"/>
      <c r="H8" s="506"/>
      <c r="I8" s="507"/>
      <c r="J8" s="507"/>
      <c r="K8" s="507"/>
      <c r="L8" s="507"/>
      <c r="M8" s="507"/>
      <c r="N8" s="508"/>
      <c r="S8" s="38" t="s">
        <v>344</v>
      </c>
    </row>
    <row r="9" spans="2:19">
      <c r="B9" s="1406" t="s">
        <v>610</v>
      </c>
      <c r="C9" s="1407"/>
      <c r="D9" s="1407"/>
      <c r="E9" s="1407"/>
      <c r="F9" s="1407"/>
      <c r="G9" s="1408"/>
      <c r="H9" s="1406" t="s">
        <v>104</v>
      </c>
      <c r="I9" s="1407"/>
      <c r="J9" s="1407"/>
      <c r="K9" s="1407"/>
      <c r="L9" s="1407"/>
      <c r="M9" s="1407"/>
      <c r="N9" s="1408"/>
    </row>
    <row r="10" spans="2:19" ht="18" customHeight="1">
      <c r="B10" s="1644" t="s">
        <v>640</v>
      </c>
      <c r="C10" s="1651"/>
      <c r="D10" s="1651"/>
      <c r="E10" s="1651"/>
      <c r="F10" s="1651"/>
      <c r="G10" s="1652"/>
      <c r="H10" s="1406" t="s">
        <v>604</v>
      </c>
      <c r="I10" s="1407"/>
      <c r="J10" s="1407"/>
      <c r="K10" s="1407"/>
      <c r="L10" s="1407"/>
      <c r="M10" s="1407"/>
      <c r="N10" s="1408"/>
    </row>
    <row r="11" spans="2:19">
      <c r="B11" s="1633"/>
      <c r="C11" s="1634"/>
      <c r="D11" s="1634"/>
      <c r="E11" s="1634"/>
      <c r="F11" s="1634"/>
      <c r="G11" s="1635"/>
      <c r="H11" s="1038"/>
      <c r="I11" s="1039"/>
      <c r="J11" s="1039"/>
      <c r="K11" s="1039"/>
      <c r="L11" s="1039"/>
      <c r="M11" s="1039"/>
      <c r="N11" s="1040"/>
    </row>
    <row r="12" spans="2:19" ht="5.0999999999999996" customHeight="1">
      <c r="B12" s="1041"/>
      <c r="C12" s="1042"/>
      <c r="D12" s="1042"/>
      <c r="E12" s="1042"/>
      <c r="F12" s="1042"/>
      <c r="G12" s="1042"/>
      <c r="H12" s="1043"/>
      <c r="I12" s="1044"/>
      <c r="J12" s="1044"/>
      <c r="K12" s="1044"/>
      <c r="L12" s="1044"/>
      <c r="M12" s="1044"/>
      <c r="N12" s="1045"/>
    </row>
    <row r="13" spans="2:19" ht="15.75" customHeight="1">
      <c r="B13" s="1630" t="s">
        <v>14</v>
      </c>
      <c r="C13" s="1631"/>
      <c r="D13" s="1631"/>
      <c r="E13" s="1631"/>
      <c r="F13" s="1631"/>
      <c r="G13" s="1632"/>
      <c r="H13" s="1046"/>
      <c r="I13" s="815"/>
      <c r="J13" s="815"/>
      <c r="K13" s="815"/>
      <c r="L13" s="815"/>
      <c r="M13" s="815"/>
      <c r="N13" s="1047"/>
    </row>
    <row r="14" spans="2:19" ht="19.5" customHeight="1">
      <c r="B14" s="1644" t="str">
        <f>'2_BA_Pemb_Twr'!B12</f>
        <v>Konsultan Individual Team Leader</v>
      </c>
      <c r="C14" s="1425"/>
      <c r="D14" s="1425"/>
      <c r="E14" s="1425"/>
      <c r="F14" s="1425"/>
      <c r="G14" s="1645"/>
      <c r="H14" s="1249" t="s">
        <v>2</v>
      </c>
      <c r="I14" s="1250" t="s">
        <v>0</v>
      </c>
      <c r="J14" s="815" t="str">
        <f>jadwal!F16</f>
        <v>04.01/BA-EVA-TWR/PBJ/KI-PRC/TL/PPK/PPS-RIAU/IV/2025</v>
      </c>
      <c r="K14" s="815"/>
      <c r="L14" s="1088"/>
      <c r="M14" s="815"/>
      <c r="N14" s="1047"/>
    </row>
    <row r="15" spans="2:19">
      <c r="B15" s="1646"/>
      <c r="C15" s="1647"/>
      <c r="D15" s="1647"/>
      <c r="E15" s="1647"/>
      <c r="F15" s="1647"/>
      <c r="G15" s="1648"/>
      <c r="H15" s="1249" t="s">
        <v>106</v>
      </c>
      <c r="I15" s="1250" t="s">
        <v>0</v>
      </c>
      <c r="J15" s="1298" t="str">
        <f>jadwal!H16</f>
        <v>10 April 2025</v>
      </c>
      <c r="K15" s="815"/>
      <c r="L15" s="815"/>
      <c r="M15" s="815"/>
      <c r="N15" s="1047"/>
    </row>
    <row r="16" spans="2:19" ht="20.25" customHeight="1">
      <c r="B16" s="1630" t="s">
        <v>15</v>
      </c>
      <c r="C16" s="1631"/>
      <c r="D16" s="1631"/>
      <c r="E16" s="1631"/>
      <c r="F16" s="1631"/>
      <c r="G16" s="1632"/>
      <c r="H16" s="1249" t="s">
        <v>16</v>
      </c>
      <c r="I16" s="1250" t="s">
        <v>0</v>
      </c>
      <c r="J16" s="1649">
        <f>'1. Lam Pemb twr'!E10</f>
        <v>47700000</v>
      </c>
      <c r="K16" s="1650"/>
      <c r="L16" s="1650"/>
      <c r="M16" s="1049"/>
      <c r="N16" s="1050"/>
    </row>
    <row r="17" spans="2:18" ht="18" customHeight="1">
      <c r="B17" s="1633" t="str">
        <f>'2_BA_Pemb_Twr'!B16:G16</f>
        <v xml:space="preserve">Provinsi Riau </v>
      </c>
      <c r="C17" s="1634"/>
      <c r="D17" s="1634"/>
      <c r="E17" s="1634"/>
      <c r="F17" s="1634"/>
      <c r="G17" s="1635"/>
      <c r="H17" s="1038"/>
      <c r="I17" s="1039"/>
      <c r="J17" s="1039"/>
      <c r="K17" s="1039"/>
      <c r="L17" s="1039"/>
      <c r="M17" s="1039"/>
      <c r="N17" s="1040"/>
    </row>
    <row r="18" spans="2:18">
      <c r="B18" s="815"/>
      <c r="C18" s="815"/>
      <c r="D18" s="815"/>
      <c r="E18" s="815"/>
      <c r="F18" s="815"/>
      <c r="G18" s="815"/>
      <c r="H18" s="815"/>
      <c r="I18" s="815"/>
      <c r="J18" s="815"/>
      <c r="K18" s="815"/>
      <c r="L18" s="815"/>
      <c r="M18" s="815"/>
      <c r="N18" s="815"/>
    </row>
    <row r="19" spans="2:18">
      <c r="B19" s="815"/>
      <c r="C19" s="815"/>
      <c r="D19" s="815"/>
      <c r="E19" s="815"/>
      <c r="F19" s="815"/>
      <c r="G19" s="815"/>
      <c r="H19" s="815"/>
      <c r="I19" s="815"/>
      <c r="J19" s="815"/>
      <c r="K19" s="815"/>
      <c r="L19" s="815"/>
      <c r="M19" s="815"/>
      <c r="N19" s="815"/>
    </row>
    <row r="20" spans="2:18" ht="17.100000000000001" customHeight="1">
      <c r="B20" s="1636" t="s">
        <v>702</v>
      </c>
      <c r="C20" s="1636"/>
      <c r="D20" s="1636"/>
      <c r="E20" s="1636"/>
      <c r="F20" s="1636"/>
      <c r="G20" s="1636"/>
      <c r="H20" s="1636"/>
      <c r="I20" s="1636"/>
      <c r="J20" s="1636"/>
      <c r="K20" s="1636"/>
      <c r="L20" s="1636"/>
      <c r="M20" s="1636"/>
      <c r="N20" s="1636"/>
      <c r="R20" s="220">
        <v>0.05</v>
      </c>
    </row>
    <row r="21" spans="2:18" ht="17.100000000000001" customHeight="1">
      <c r="B21" s="1636"/>
      <c r="C21" s="1636"/>
      <c r="D21" s="1636"/>
      <c r="E21" s="1636"/>
      <c r="F21" s="1636"/>
      <c r="G21" s="1636"/>
      <c r="H21" s="1636"/>
      <c r="I21" s="1636"/>
      <c r="J21" s="1636"/>
      <c r="K21" s="1636"/>
      <c r="L21" s="1636"/>
      <c r="M21" s="1636"/>
      <c r="N21" s="1636"/>
      <c r="R21" s="220">
        <v>9730000000</v>
      </c>
    </row>
    <row r="22" spans="2:18" ht="17.100000000000001" customHeight="1">
      <c r="B22" s="1636"/>
      <c r="C22" s="1636"/>
      <c r="D22" s="1636"/>
      <c r="E22" s="1636"/>
      <c r="F22" s="1636"/>
      <c r="G22" s="1636"/>
      <c r="H22" s="1636"/>
      <c r="I22" s="1636"/>
      <c r="J22" s="1636"/>
      <c r="K22" s="1636"/>
      <c r="L22" s="1636"/>
      <c r="M22" s="1636"/>
      <c r="N22" s="1636"/>
      <c r="R22" s="220">
        <f>R21*R20</f>
        <v>486500000</v>
      </c>
    </row>
    <row r="23" spans="2:18" ht="17.100000000000001" customHeight="1">
      <c r="B23" s="1636"/>
      <c r="C23" s="1636"/>
      <c r="D23" s="1636"/>
      <c r="E23" s="1636"/>
      <c r="F23" s="1636"/>
      <c r="G23" s="1636"/>
      <c r="H23" s="1636"/>
      <c r="I23" s="1636"/>
      <c r="J23" s="1636"/>
      <c r="K23" s="1636"/>
      <c r="L23" s="1636"/>
      <c r="M23" s="1636"/>
      <c r="N23" s="1636"/>
      <c r="R23" s="220"/>
    </row>
    <row r="24" spans="2:18" ht="17.100000000000001" customHeight="1">
      <c r="B24" s="1636"/>
      <c r="C24" s="1636"/>
      <c r="D24" s="1636"/>
      <c r="E24" s="1636"/>
      <c r="F24" s="1636"/>
      <c r="G24" s="1636"/>
      <c r="H24" s="1636"/>
      <c r="I24" s="1636"/>
      <c r="J24" s="1636"/>
      <c r="K24" s="1636"/>
      <c r="L24" s="1636"/>
      <c r="M24" s="1636"/>
      <c r="N24" s="1636"/>
      <c r="R24" s="220"/>
    </row>
    <row r="25" spans="2:18" ht="17.100000000000001" customHeight="1">
      <c r="B25" s="1636"/>
      <c r="C25" s="1636"/>
      <c r="D25" s="1636"/>
      <c r="E25" s="1636"/>
      <c r="F25" s="1636"/>
      <c r="G25" s="1636"/>
      <c r="H25" s="1636"/>
      <c r="I25" s="1636"/>
      <c r="J25" s="1636"/>
      <c r="K25" s="1636"/>
      <c r="L25" s="1636"/>
      <c r="M25" s="1636"/>
      <c r="N25" s="1636"/>
    </row>
    <row r="26" spans="2:18" ht="15.75" customHeight="1">
      <c r="B26" s="815"/>
      <c r="C26" s="815"/>
      <c r="D26" s="815"/>
      <c r="E26" s="815"/>
      <c r="F26" s="815"/>
      <c r="G26" s="815"/>
      <c r="H26" s="815"/>
      <c r="I26" s="815"/>
      <c r="J26" s="815"/>
      <c r="K26" s="815"/>
      <c r="L26" s="815"/>
      <c r="M26" s="815"/>
      <c r="N26" s="815"/>
      <c r="O26" s="242"/>
    </row>
    <row r="27" spans="2:18" s="40" customFormat="1" ht="15.75" customHeight="1">
      <c r="B27" s="809"/>
      <c r="C27" s="809"/>
      <c r="D27" s="809"/>
      <c r="E27" s="809"/>
      <c r="F27" s="809"/>
      <c r="G27" s="809"/>
      <c r="H27" s="809"/>
      <c r="I27" s="809"/>
      <c r="J27" s="809"/>
      <c r="K27" s="809"/>
      <c r="L27" s="809"/>
      <c r="M27" s="809"/>
      <c r="N27" s="809"/>
      <c r="O27" s="243"/>
    </row>
    <row r="28" spans="2:18" s="29" customFormat="1" ht="20.100000000000001" customHeight="1">
      <c r="B28" s="809"/>
      <c r="C28" s="1637" t="s">
        <v>74</v>
      </c>
      <c r="D28" s="1639" t="s">
        <v>3</v>
      </c>
      <c r="E28" s="1639"/>
      <c r="F28" s="1640" t="s">
        <v>111</v>
      </c>
      <c r="G28" s="1641"/>
      <c r="H28" s="1641"/>
      <c r="I28" s="1641"/>
      <c r="J28" s="1641"/>
      <c r="K28" s="1641"/>
      <c r="L28" s="1641"/>
      <c r="M28" s="1641"/>
      <c r="N28" s="1642" t="s">
        <v>19</v>
      </c>
      <c r="O28" s="244"/>
    </row>
    <row r="29" spans="2:18" s="29" customFormat="1" ht="38.25" customHeight="1">
      <c r="B29" s="809"/>
      <c r="C29" s="1638"/>
      <c r="D29" s="1627"/>
      <c r="E29" s="1627"/>
      <c r="F29" s="1251" t="s">
        <v>121</v>
      </c>
      <c r="G29" s="1251" t="s">
        <v>218</v>
      </c>
      <c r="H29" s="1628" t="s">
        <v>16</v>
      </c>
      <c r="I29" s="1627"/>
      <c r="J29" s="1629"/>
      <c r="K29" s="1252" t="s">
        <v>96</v>
      </c>
      <c r="L29" s="1253" t="s">
        <v>241</v>
      </c>
      <c r="M29" s="1252" t="s">
        <v>97</v>
      </c>
      <c r="N29" s="1643"/>
      <c r="O29" s="244"/>
    </row>
    <row r="30" spans="2:18" s="40" customFormat="1" ht="15" customHeight="1">
      <c r="B30" s="809"/>
      <c r="C30" s="1252" t="s">
        <v>59</v>
      </c>
      <c r="D30" s="1627" t="s">
        <v>61</v>
      </c>
      <c r="E30" s="1627"/>
      <c r="F30" s="1252" t="s">
        <v>62</v>
      </c>
      <c r="G30" s="1252" t="s">
        <v>63</v>
      </c>
      <c r="H30" s="1628" t="s">
        <v>64</v>
      </c>
      <c r="I30" s="1627"/>
      <c r="J30" s="1629"/>
      <c r="K30" s="1252" t="s">
        <v>65</v>
      </c>
      <c r="L30" s="1254" t="s">
        <v>66</v>
      </c>
      <c r="M30" s="1252" t="s">
        <v>214</v>
      </c>
      <c r="N30" s="1255" t="s">
        <v>215</v>
      </c>
      <c r="O30" s="243"/>
    </row>
    <row r="31" spans="2:18" s="40" customFormat="1" ht="5.0999999999999996" customHeight="1">
      <c r="B31" s="809"/>
      <c r="C31" s="1058"/>
      <c r="D31" s="809"/>
      <c r="E31" s="809"/>
      <c r="F31" s="1059"/>
      <c r="G31" s="1059"/>
      <c r="H31" s="1060"/>
      <c r="I31" s="809"/>
      <c r="J31" s="1061"/>
      <c r="K31" s="1058"/>
      <c r="L31" s="809"/>
      <c r="M31" s="1058"/>
      <c r="N31" s="1058"/>
      <c r="O31" s="243"/>
    </row>
    <row r="32" spans="2:18" s="40" customFormat="1" ht="39.950000000000003" customHeight="1">
      <c r="B32" s="809"/>
      <c r="C32" s="1256" t="s">
        <v>59</v>
      </c>
      <c r="D32" s="1257" t="str">
        <f>'12. EVA - BIAYA'!C21</f>
        <v>Ade Putra. ST.</v>
      </c>
      <c r="E32" s="1015"/>
      <c r="F32" s="1258">
        <f>'3. EVA - ADM'!I21</f>
        <v>47700000</v>
      </c>
      <c r="G32" s="1258">
        <f>F32</f>
        <v>47700000</v>
      </c>
      <c r="H32" s="1311" t="s">
        <v>623</v>
      </c>
      <c r="I32" s="1259" t="s">
        <v>0</v>
      </c>
      <c r="J32" s="1260" t="str">
        <f>'[203]BA - EVA (AdmTek&amp;biaya)'!$J$32</f>
        <v>MS</v>
      </c>
      <c r="K32" s="1013" t="str">
        <f>'3. EVA - ADM'!O21</f>
        <v>MS</v>
      </c>
      <c r="L32" s="1261" t="s">
        <v>82</v>
      </c>
      <c r="M32" s="1013" t="str">
        <f>'12. EVA - BIAYA'!Q21</f>
        <v>MS</v>
      </c>
      <c r="N32" s="1262"/>
      <c r="O32" s="243"/>
    </row>
    <row r="33" spans="2:15" s="40" customFormat="1" ht="5.0999999999999996" customHeight="1">
      <c r="B33" s="809"/>
      <c r="C33" s="1252"/>
      <c r="D33" s="1034"/>
      <c r="E33" s="1034"/>
      <c r="F33" s="1263"/>
      <c r="G33" s="1263"/>
      <c r="H33" s="1025"/>
      <c r="I33" s="1035"/>
      <c r="J33" s="1079"/>
      <c r="K33" s="1263"/>
      <c r="L33" s="1035"/>
      <c r="M33" s="1263"/>
      <c r="N33" s="1263"/>
      <c r="O33" s="243"/>
    </row>
    <row r="34" spans="2:15" s="40" customFormat="1" ht="7.5" customHeight="1">
      <c r="B34" s="809"/>
      <c r="C34" s="1026"/>
      <c r="D34" s="1027"/>
      <c r="E34" s="1027"/>
      <c r="F34" s="1028"/>
      <c r="G34" s="1028"/>
      <c r="H34" s="1028"/>
      <c r="I34" s="1028"/>
      <c r="J34" s="1028"/>
      <c r="K34" s="1028"/>
      <c r="L34" s="1028"/>
      <c r="M34" s="1028"/>
      <c r="N34" s="1077"/>
      <c r="O34" s="243"/>
    </row>
    <row r="35" spans="2:15" s="40" customFormat="1" ht="15.75" customHeight="1">
      <c r="B35" s="809"/>
      <c r="C35" s="1032"/>
      <c r="D35" s="809" t="s">
        <v>68</v>
      </c>
      <c r="E35" s="809"/>
      <c r="F35" s="962"/>
      <c r="G35" s="962"/>
      <c r="H35" s="962"/>
      <c r="I35" s="962"/>
      <c r="J35" s="962"/>
      <c r="K35" s="962"/>
      <c r="L35" s="962"/>
      <c r="M35" s="962"/>
      <c r="N35" s="1078"/>
      <c r="O35" s="243"/>
    </row>
    <row r="36" spans="2:15" s="40" customFormat="1" ht="15.75" customHeight="1">
      <c r="B36" s="809"/>
      <c r="C36" s="1032"/>
      <c r="D36" s="809" t="s">
        <v>67</v>
      </c>
      <c r="E36" s="809"/>
      <c r="F36" s="962"/>
      <c r="G36" s="962"/>
      <c r="H36" s="962"/>
      <c r="I36" s="962"/>
      <c r="J36" s="962"/>
      <c r="K36" s="962"/>
      <c r="L36" s="962"/>
      <c r="M36" s="962"/>
      <c r="N36" s="1078"/>
      <c r="O36" s="243"/>
    </row>
    <row r="37" spans="2:15" s="40" customFormat="1" ht="18.75" customHeight="1">
      <c r="B37" s="809"/>
      <c r="C37" s="1032"/>
      <c r="D37" s="809" t="s">
        <v>221</v>
      </c>
      <c r="E37" s="809"/>
      <c r="F37" s="962"/>
      <c r="G37" s="962"/>
      <c r="H37" s="962"/>
      <c r="I37" s="962"/>
      <c r="J37" s="962"/>
      <c r="K37" s="962"/>
      <c r="L37" s="962"/>
      <c r="M37" s="962"/>
      <c r="N37" s="1078"/>
      <c r="O37" s="243"/>
    </row>
    <row r="38" spans="2:15" s="40" customFormat="1" ht="10.5" customHeight="1">
      <c r="B38" s="809"/>
      <c r="C38" s="1033"/>
      <c r="D38" s="1034"/>
      <c r="E38" s="1034"/>
      <c r="F38" s="1035"/>
      <c r="G38" s="1035"/>
      <c r="H38" s="1035"/>
      <c r="I38" s="1035"/>
      <c r="J38" s="1035"/>
      <c r="K38" s="1035"/>
      <c r="L38" s="1035"/>
      <c r="M38" s="1035"/>
      <c r="N38" s="1079"/>
      <c r="O38" s="243"/>
    </row>
    <row r="39" spans="2:15" s="40" customFormat="1" ht="15" customHeight="1">
      <c r="B39" s="809"/>
      <c r="C39" s="975"/>
      <c r="D39" s="809"/>
      <c r="E39" s="809"/>
      <c r="F39" s="962"/>
      <c r="G39" s="962"/>
      <c r="H39" s="962"/>
      <c r="I39" s="962"/>
      <c r="J39" s="962"/>
      <c r="K39" s="962"/>
      <c r="L39" s="962"/>
      <c r="M39" s="962"/>
      <c r="N39" s="962"/>
      <c r="O39" s="243"/>
    </row>
    <row r="40" spans="2:15" s="40" customFormat="1" ht="15" customHeight="1">
      <c r="B40" s="809"/>
      <c r="C40" s="1264" t="s">
        <v>112</v>
      </c>
      <c r="D40" s="809" t="s">
        <v>556</v>
      </c>
      <c r="E40" s="809"/>
      <c r="F40" s="962"/>
      <c r="G40" s="962"/>
      <c r="H40" s="962"/>
      <c r="I40" s="1265" t="s">
        <v>0</v>
      </c>
      <c r="J40" s="962" t="s">
        <v>481</v>
      </c>
      <c r="K40" s="962"/>
      <c r="L40" s="962"/>
      <c r="M40" s="962"/>
      <c r="N40" s="962"/>
      <c r="O40" s="243"/>
    </row>
    <row r="41" spans="2:15" s="40" customFormat="1" ht="18" customHeight="1">
      <c r="B41" s="809"/>
      <c r="C41" s="1264" t="s">
        <v>113</v>
      </c>
      <c r="D41" s="809" t="s">
        <v>239</v>
      </c>
      <c r="E41" s="809"/>
      <c r="F41" s="962"/>
      <c r="G41" s="962"/>
      <c r="H41" s="962"/>
      <c r="I41" s="1265" t="s">
        <v>0</v>
      </c>
      <c r="J41" s="962" t="s">
        <v>481</v>
      </c>
      <c r="K41" s="962"/>
      <c r="L41" s="962"/>
      <c r="M41" s="962"/>
      <c r="N41" s="962"/>
      <c r="O41" s="243"/>
    </row>
    <row r="42" spans="2:15" s="40" customFormat="1" ht="15" customHeight="1">
      <c r="B42" s="809"/>
      <c r="C42" s="1264" t="s">
        <v>114</v>
      </c>
      <c r="D42" s="809" t="s">
        <v>240</v>
      </c>
      <c r="E42" s="809"/>
      <c r="F42" s="962"/>
      <c r="G42" s="962"/>
      <c r="H42" s="962"/>
      <c r="I42" s="1265" t="s">
        <v>0</v>
      </c>
      <c r="J42" s="962" t="s">
        <v>481</v>
      </c>
      <c r="K42" s="962"/>
      <c r="L42" s="962"/>
      <c r="M42" s="962"/>
      <c r="N42" s="962"/>
      <c r="O42" s="243"/>
    </row>
    <row r="43" spans="2:15" s="40" customFormat="1" ht="15" customHeight="1">
      <c r="B43" s="809"/>
      <c r="C43" s="975"/>
      <c r="D43" s="809"/>
      <c r="E43" s="809"/>
      <c r="F43" s="962"/>
      <c r="G43" s="962"/>
      <c r="H43" s="962"/>
      <c r="I43" s="962"/>
      <c r="J43" s="962"/>
      <c r="K43" s="962"/>
      <c r="L43" s="962"/>
      <c r="M43" s="962"/>
      <c r="N43" s="962"/>
      <c r="O43" s="243"/>
    </row>
    <row r="44" spans="2:15" s="40" customFormat="1" ht="19.5" customHeight="1">
      <c r="B44" s="809"/>
      <c r="C44" s="809" t="s">
        <v>557</v>
      </c>
      <c r="D44" s="962"/>
      <c r="E44" s="809"/>
      <c r="F44" s="962"/>
      <c r="G44" s="962"/>
      <c r="H44" s="962"/>
      <c r="I44" s="962"/>
      <c r="J44" s="962"/>
      <c r="K44" s="962"/>
      <c r="L44" s="962"/>
      <c r="M44" s="962"/>
      <c r="N44" s="962"/>
      <c r="O44" s="243"/>
    </row>
    <row r="45" spans="2:15" s="40" customFormat="1" ht="15" customHeight="1">
      <c r="B45" s="809"/>
      <c r="C45" s="975"/>
      <c r="D45" s="809"/>
      <c r="E45" s="809"/>
      <c r="F45" s="962"/>
      <c r="G45" s="962"/>
      <c r="H45" s="962"/>
      <c r="I45" s="962"/>
      <c r="J45" s="962"/>
      <c r="K45" s="962"/>
      <c r="L45" s="962"/>
      <c r="M45" s="962"/>
      <c r="N45" s="962"/>
      <c r="O45" s="243"/>
    </row>
    <row r="46" spans="2:15" s="40" customFormat="1" ht="18" customHeight="1">
      <c r="B46" s="809"/>
      <c r="C46" s="1264" t="s">
        <v>12</v>
      </c>
      <c r="D46" s="809" t="s">
        <v>107</v>
      </c>
      <c r="E46" s="975" t="s">
        <v>0</v>
      </c>
      <c r="F46" s="809" t="s">
        <v>115</v>
      </c>
      <c r="G46" s="809"/>
      <c r="H46" s="962"/>
      <c r="I46" s="1265" t="s">
        <v>0</v>
      </c>
      <c r="J46" s="962" t="s">
        <v>481</v>
      </c>
      <c r="K46" s="809"/>
      <c r="L46" s="962"/>
      <c r="M46" s="809"/>
      <c r="N46" s="809"/>
      <c r="O46" s="243"/>
    </row>
    <row r="47" spans="2:15" s="40" customFormat="1" ht="18" customHeight="1">
      <c r="B47" s="809"/>
      <c r="C47" s="1264"/>
      <c r="D47" s="809"/>
      <c r="E47" s="975"/>
      <c r="F47" s="809" t="s">
        <v>116</v>
      </c>
      <c r="G47" s="809"/>
      <c r="H47" s="962"/>
      <c r="I47" s="1265" t="s">
        <v>0</v>
      </c>
      <c r="J47" s="962" t="s">
        <v>576</v>
      </c>
      <c r="K47" s="809"/>
      <c r="L47" s="809"/>
      <c r="M47" s="809"/>
      <c r="N47" s="809"/>
      <c r="O47" s="243"/>
    </row>
    <row r="48" spans="2:15" s="40" customFormat="1" ht="18" customHeight="1">
      <c r="B48" s="809"/>
      <c r="C48" s="1264"/>
      <c r="D48" s="809"/>
      <c r="E48" s="975"/>
      <c r="F48" s="809" t="s">
        <v>84</v>
      </c>
      <c r="G48" s="809"/>
      <c r="H48" s="962"/>
      <c r="I48" s="1265" t="s">
        <v>0</v>
      </c>
      <c r="J48" s="962" t="s">
        <v>576</v>
      </c>
      <c r="K48" s="809"/>
      <c r="L48" s="809"/>
      <c r="M48" s="809"/>
      <c r="N48" s="809"/>
      <c r="O48" s="243"/>
    </row>
    <row r="49" spans="2:15" s="40" customFormat="1" ht="18" customHeight="1">
      <c r="B49" s="809"/>
      <c r="C49" s="1264"/>
      <c r="D49" s="809"/>
      <c r="E49" s="975"/>
      <c r="F49" s="809"/>
      <c r="G49" s="809"/>
      <c r="H49" s="962"/>
      <c r="I49" s="809"/>
      <c r="J49" s="809"/>
      <c r="K49" s="809"/>
      <c r="L49" s="809"/>
      <c r="M49" s="809"/>
      <c r="N49" s="809"/>
      <c r="O49" s="243"/>
    </row>
    <row r="50" spans="2:15" s="40" customFormat="1" ht="18" customHeight="1">
      <c r="B50" s="809"/>
      <c r="C50" s="1264" t="s">
        <v>1</v>
      </c>
      <c r="D50" s="809" t="s">
        <v>108</v>
      </c>
      <c r="E50" s="975" t="s">
        <v>0</v>
      </c>
      <c r="F50" s="809" t="s">
        <v>115</v>
      </c>
      <c r="G50" s="809"/>
      <c r="H50" s="962"/>
      <c r="I50" s="1265" t="s">
        <v>0</v>
      </c>
      <c r="J50" s="962" t="s">
        <v>481</v>
      </c>
      <c r="K50" s="809"/>
      <c r="L50" s="809"/>
      <c r="M50" s="809"/>
      <c r="N50" s="809"/>
      <c r="O50" s="243"/>
    </row>
    <row r="51" spans="2:15" s="40" customFormat="1" ht="18" customHeight="1">
      <c r="B51" s="809"/>
      <c r="C51" s="1264"/>
      <c r="D51" s="809"/>
      <c r="E51" s="975"/>
      <c r="F51" s="809" t="s">
        <v>116</v>
      </c>
      <c r="G51" s="809"/>
      <c r="H51" s="962"/>
      <c r="I51" s="1265" t="s">
        <v>0</v>
      </c>
      <c r="J51" s="962" t="s">
        <v>576</v>
      </c>
      <c r="K51" s="809"/>
      <c r="L51" s="809"/>
      <c r="M51" s="809"/>
      <c r="N51" s="809"/>
      <c r="O51" s="243"/>
    </row>
    <row r="52" spans="2:15" s="40" customFormat="1" ht="18" customHeight="1">
      <c r="B52" s="809"/>
      <c r="C52" s="1264"/>
      <c r="D52" s="809"/>
      <c r="E52" s="975"/>
      <c r="F52" s="809" t="s">
        <v>84</v>
      </c>
      <c r="G52" s="809"/>
      <c r="H52" s="962"/>
      <c r="I52" s="1265" t="s">
        <v>0</v>
      </c>
      <c r="J52" s="962" t="s">
        <v>576</v>
      </c>
      <c r="K52" s="809"/>
      <c r="L52" s="809"/>
      <c r="M52" s="809"/>
      <c r="N52" s="809"/>
      <c r="O52" s="243"/>
    </row>
    <row r="53" spans="2:15" s="40" customFormat="1" ht="18" customHeight="1">
      <c r="B53" s="809"/>
      <c r="C53" s="1264"/>
      <c r="D53" s="809"/>
      <c r="E53" s="975"/>
      <c r="F53" s="809"/>
      <c r="G53" s="809"/>
      <c r="H53" s="962"/>
      <c r="I53" s="809"/>
      <c r="J53" s="809"/>
      <c r="K53" s="809"/>
      <c r="L53" s="809"/>
      <c r="M53" s="809"/>
      <c r="N53" s="809"/>
      <c r="O53" s="243"/>
    </row>
    <row r="54" spans="2:15" s="40" customFormat="1" ht="18" customHeight="1">
      <c r="B54" s="809"/>
      <c r="C54" s="1264" t="s">
        <v>47</v>
      </c>
      <c r="D54" s="809" t="s">
        <v>109</v>
      </c>
      <c r="E54" s="975" t="s">
        <v>0</v>
      </c>
      <c r="F54" s="809" t="s">
        <v>115</v>
      </c>
      <c r="G54" s="809"/>
      <c r="H54" s="962"/>
      <c r="I54" s="1265" t="s">
        <v>0</v>
      </c>
      <c r="J54" s="962" t="s">
        <v>481</v>
      </c>
      <c r="K54" s="809"/>
      <c r="L54" s="809"/>
      <c r="M54" s="809"/>
      <c r="N54" s="809"/>
      <c r="O54" s="243"/>
    </row>
    <row r="55" spans="2:15" s="40" customFormat="1" ht="18" customHeight="1">
      <c r="B55" s="809"/>
      <c r="C55" s="1264"/>
      <c r="D55" s="809"/>
      <c r="E55" s="975"/>
      <c r="F55" s="809" t="s">
        <v>116</v>
      </c>
      <c r="G55" s="809"/>
      <c r="H55" s="962"/>
      <c r="I55" s="1265" t="s">
        <v>0</v>
      </c>
      <c r="J55" s="962" t="s">
        <v>576</v>
      </c>
      <c r="K55" s="809"/>
      <c r="L55" s="809"/>
      <c r="M55" s="809"/>
      <c r="N55" s="809"/>
      <c r="O55" s="243"/>
    </row>
    <row r="56" spans="2:15" s="40" customFormat="1" ht="15.75" customHeight="1">
      <c r="B56" s="809"/>
      <c r="C56" s="1264"/>
      <c r="D56" s="809"/>
      <c r="E56" s="809"/>
      <c r="F56" s="809" t="s">
        <v>84</v>
      </c>
      <c r="G56" s="809"/>
      <c r="H56" s="962"/>
      <c r="I56" s="1265" t="s">
        <v>0</v>
      </c>
      <c r="J56" s="962" t="s">
        <v>576</v>
      </c>
      <c r="K56" s="809"/>
      <c r="L56" s="809"/>
      <c r="M56" s="809"/>
      <c r="N56" s="809"/>
      <c r="O56" s="243"/>
    </row>
    <row r="57" spans="2:15" s="40" customFormat="1" ht="15.75" customHeight="1">
      <c r="B57" s="809"/>
      <c r="C57" s="1264"/>
      <c r="D57" s="809"/>
      <c r="E57" s="809"/>
      <c r="F57" s="809"/>
      <c r="G57" s="809"/>
      <c r="H57" s="962"/>
      <c r="I57" s="809"/>
      <c r="J57" s="962"/>
      <c r="K57" s="809"/>
      <c r="L57" s="809"/>
      <c r="M57" s="809"/>
      <c r="N57" s="809"/>
      <c r="O57" s="243"/>
    </row>
    <row r="58" spans="2:15" s="40" customFormat="1" ht="15.75" customHeight="1">
      <c r="B58" s="824" t="s">
        <v>120</v>
      </c>
      <c r="C58" s="824"/>
      <c r="D58" s="824"/>
      <c r="E58" s="824"/>
      <c r="F58" s="824"/>
      <c r="G58" s="824"/>
      <c r="H58" s="824"/>
      <c r="I58" s="824"/>
      <c r="J58" s="824"/>
      <c r="K58" s="824"/>
      <c r="L58" s="824"/>
      <c r="M58" s="824"/>
      <c r="N58" s="824"/>
      <c r="O58" s="246"/>
    </row>
    <row r="59" spans="2:15" s="45" customFormat="1" ht="15.75" customHeight="1">
      <c r="B59" s="901"/>
      <c r="C59" s="787"/>
      <c r="D59" s="754"/>
      <c r="E59" s="782"/>
      <c r="F59" s="967"/>
      <c r="G59" s="967"/>
      <c r="H59" s="967"/>
      <c r="I59" s="967"/>
      <c r="J59" s="967"/>
      <c r="K59" s="967"/>
      <c r="L59" s="967"/>
      <c r="M59" s="967"/>
      <c r="N59" s="967"/>
    </row>
    <row r="60" spans="2:15" ht="15.75" customHeight="1">
      <c r="B60" s="804"/>
      <c r="C60" s="808"/>
      <c r="D60" s="1087"/>
      <c r="E60" s="1087"/>
      <c r="F60" s="1087"/>
      <c r="G60" s="1087"/>
      <c r="H60" s="1087"/>
      <c r="I60" s="1087"/>
      <c r="J60" s="1087"/>
      <c r="K60" s="1087"/>
      <c r="L60" s="1087"/>
      <c r="M60" s="1087"/>
      <c r="N60" s="1087"/>
    </row>
    <row r="61" spans="2:15" ht="15.75" customHeight="1">
      <c r="B61" s="804"/>
      <c r="C61" s="808"/>
      <c r="D61" s="1087"/>
      <c r="E61" s="1087"/>
      <c r="F61" s="1087"/>
      <c r="G61" s="1087"/>
      <c r="H61" s="1087"/>
      <c r="I61" s="1087"/>
      <c r="J61" s="1419" t="str">
        <f>UNDANGAN!E35</f>
        <v>Pejabat Pengadaan Barang/Jasa Pemerintah
Pada Satuan Kerja Pelaksanaan Prasarana Strategis</v>
      </c>
      <c r="K61" s="1419"/>
      <c r="L61" s="1419"/>
      <c r="M61" s="1419"/>
      <c r="N61" s="1419"/>
    </row>
    <row r="62" spans="2:15" ht="15.75" customHeight="1">
      <c r="B62" s="804"/>
      <c r="C62" s="808"/>
      <c r="D62" s="1087"/>
      <c r="E62" s="1087"/>
      <c r="F62" s="1087"/>
      <c r="G62" s="1087"/>
      <c r="H62" s="1087"/>
      <c r="I62" s="1087"/>
      <c r="J62" s="1426"/>
      <c r="K62" s="1426"/>
      <c r="L62" s="1426"/>
      <c r="M62" s="1426"/>
      <c r="N62" s="1426"/>
    </row>
    <row r="63" spans="2:15" ht="15.75" customHeight="1">
      <c r="B63" s="804"/>
      <c r="C63" s="808"/>
      <c r="D63" s="1087"/>
      <c r="E63" s="1087"/>
      <c r="F63" s="1087"/>
      <c r="G63" s="1087"/>
      <c r="H63" s="1087"/>
      <c r="I63" s="1087"/>
      <c r="J63" s="754"/>
      <c r="K63" s="1266"/>
      <c r="L63" s="754"/>
      <c r="M63" s="1087"/>
      <c r="N63" s="1087"/>
    </row>
    <row r="64" spans="2:15" ht="15.75" customHeight="1">
      <c r="B64" s="804"/>
      <c r="C64" s="808"/>
      <c r="D64" s="1087"/>
      <c r="E64" s="1087"/>
      <c r="F64" s="1087"/>
      <c r="G64" s="1087"/>
      <c r="H64" s="1087"/>
      <c r="I64" s="1087"/>
      <c r="J64" s="754"/>
      <c r="K64" s="1266"/>
      <c r="L64" s="754"/>
      <c r="M64" s="1087"/>
      <c r="N64" s="1087"/>
    </row>
    <row r="65" spans="2:14" ht="15.75" customHeight="1">
      <c r="B65" s="804"/>
      <c r="C65" s="808"/>
      <c r="D65" s="1087"/>
      <c r="E65" s="1087"/>
      <c r="F65" s="1087"/>
      <c r="G65" s="1087"/>
      <c r="H65" s="1087"/>
      <c r="I65" s="1087"/>
      <c r="J65" s="754"/>
      <c r="K65" s="1266"/>
      <c r="L65" s="754"/>
      <c r="M65" s="1087"/>
      <c r="N65" s="1087"/>
    </row>
    <row r="66" spans="2:14" ht="15.75" customHeight="1">
      <c r="B66" s="804"/>
      <c r="C66" s="808"/>
      <c r="D66" s="1087"/>
      <c r="E66" s="1087"/>
      <c r="F66" s="1087"/>
      <c r="G66" s="1087"/>
      <c r="H66" s="1087"/>
      <c r="I66" s="1087"/>
      <c r="J66" s="754"/>
      <c r="K66" s="1266"/>
      <c r="L66" s="754"/>
      <c r="M66" s="1087"/>
      <c r="N66" s="1087"/>
    </row>
    <row r="67" spans="2:14" ht="15.75" customHeight="1">
      <c r="B67" s="804"/>
      <c r="C67" s="808"/>
      <c r="D67" s="1087"/>
      <c r="E67" s="1087"/>
      <c r="F67" s="1087"/>
      <c r="G67" s="1087"/>
      <c r="H67" s="1087"/>
      <c r="I67" s="1087"/>
      <c r="J67" s="754"/>
      <c r="K67" s="1266"/>
      <c r="L67" s="754"/>
      <c r="M67" s="1087"/>
      <c r="N67" s="1087"/>
    </row>
    <row r="68" spans="2:14" ht="15.75" customHeight="1">
      <c r="B68" s="804"/>
      <c r="C68" s="808"/>
      <c r="D68" s="1087"/>
      <c r="E68" s="1087"/>
      <c r="F68" s="1087"/>
      <c r="G68" s="1087"/>
      <c r="H68" s="1087"/>
      <c r="I68" s="1087"/>
      <c r="J68" s="1626" t="str">
        <f>UNDANGAN!E38</f>
        <v>KASDIONO, ST</v>
      </c>
      <c r="K68" s="1626"/>
      <c r="L68" s="1626"/>
      <c r="M68" s="1626"/>
      <c r="N68" s="1626"/>
    </row>
    <row r="69" spans="2:14" ht="15.75" customHeight="1">
      <c r="B69" s="804"/>
      <c r="C69" s="808"/>
      <c r="D69" s="804"/>
      <c r="E69" s="804"/>
      <c r="F69" s="815"/>
      <c r="G69" s="815"/>
      <c r="H69" s="815"/>
      <c r="I69" s="815"/>
      <c r="J69" s="1625" t="str">
        <f>UNDANGAN!E39</f>
        <v>NIP. 19720101 200701 1 008</v>
      </c>
      <c r="K69" s="1625"/>
      <c r="L69" s="1625"/>
      <c r="M69" s="1625"/>
      <c r="N69" s="1625"/>
    </row>
    <row r="70" spans="2:14">
      <c r="B70" s="815"/>
      <c r="C70" s="947"/>
      <c r="D70" s="815"/>
      <c r="E70" s="815"/>
      <c r="F70" s="815"/>
      <c r="G70" s="815"/>
      <c r="H70" s="815"/>
      <c r="I70" s="815"/>
      <c r="J70" s="815"/>
      <c r="K70" s="815"/>
      <c r="L70" s="815"/>
      <c r="M70" s="815"/>
      <c r="N70" s="815"/>
    </row>
  </sheetData>
  <sortState ref="D32:N35">
    <sortCondition descending="1" ref="L32:L35"/>
  </sortState>
  <mergeCells count="23">
    <mergeCell ref="B10:G11"/>
    <mergeCell ref="H10:N10"/>
    <mergeCell ref="B9:G9"/>
    <mergeCell ref="H9:N9"/>
    <mergeCell ref="B2:N2"/>
    <mergeCell ref="B3:N3"/>
    <mergeCell ref="B4:N4"/>
    <mergeCell ref="B13:G13"/>
    <mergeCell ref="B17:G17"/>
    <mergeCell ref="B20:N25"/>
    <mergeCell ref="C28:C29"/>
    <mergeCell ref="D28:E29"/>
    <mergeCell ref="F28:M28"/>
    <mergeCell ref="N28:N29"/>
    <mergeCell ref="H29:J29"/>
    <mergeCell ref="B14:G15"/>
    <mergeCell ref="B16:G16"/>
    <mergeCell ref="J16:L16"/>
    <mergeCell ref="J69:N69"/>
    <mergeCell ref="J68:N68"/>
    <mergeCell ref="D30:E30"/>
    <mergeCell ref="H30:J30"/>
    <mergeCell ref="J61:N62"/>
  </mergeCells>
  <printOptions horizontalCentered="1"/>
  <pageMargins left="0.5" right="0.25" top="0.5" bottom="0.5" header="0.35433070866141703" footer="0.34"/>
  <pageSetup paperSize="9" scale="55" fitToHeight="0" orientation="portrait" horizontalDpi="4294967293" verticalDpi="4294967293" r:id="rId1"/>
  <headerFooter alignWithMargins="0"/>
  <colBreaks count="1" manualBreakCount="1">
    <brk id="14" max="69"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X36"/>
  <sheetViews>
    <sheetView view="pageBreakPreview" topLeftCell="A11" zoomScale="85" zoomScaleNormal="70" zoomScaleSheetLayoutView="85" workbookViewId="0">
      <selection activeCell="L16" sqref="L16"/>
    </sheetView>
  </sheetViews>
  <sheetFormatPr defaultColWidth="9.140625" defaultRowHeight="14.25"/>
  <cols>
    <col min="1" max="1" width="0.85546875" style="3" customWidth="1"/>
    <col min="2" max="2" width="5.85546875" style="3" customWidth="1"/>
    <col min="3" max="3" width="35.7109375" style="3" customWidth="1"/>
    <col min="4" max="4" width="1.7109375" style="3" customWidth="1"/>
    <col min="5" max="5" width="22.7109375" style="3" customWidth="1"/>
    <col min="6" max="6" width="12.42578125" style="3" customWidth="1"/>
    <col min="7" max="7" width="12.7109375" style="3" customWidth="1"/>
    <col min="8" max="8" width="13.85546875" style="3" customWidth="1"/>
    <col min="9" max="10" width="10.85546875" style="3" hidden="1" customWidth="1"/>
    <col min="11" max="11" width="13.42578125" style="3" hidden="1" customWidth="1"/>
    <col min="12" max="12" width="18.28515625" style="3" customWidth="1"/>
    <col min="13" max="13" width="14.28515625" style="3" customWidth="1"/>
    <col min="14" max="14" width="10.7109375" style="3" customWidth="1"/>
    <col min="15" max="15" width="11.7109375" style="3" hidden="1" customWidth="1"/>
    <col min="16" max="16" width="10.7109375" style="3" hidden="1" customWidth="1"/>
    <col min="17" max="17" width="10.7109375" style="3" customWidth="1"/>
    <col min="18" max="18" width="24.7109375" style="3" customWidth="1"/>
    <col min="19" max="19" width="0.85546875" style="3" customWidth="1"/>
    <col min="20" max="20" width="2.7109375" style="3" customWidth="1"/>
    <col min="21" max="21" width="45.7109375" style="3" customWidth="1"/>
    <col min="22" max="16384" width="9.140625" style="3"/>
  </cols>
  <sheetData>
    <row r="1" spans="2:24" ht="16.5">
      <c r="B1" s="510"/>
      <c r="C1" s="510"/>
      <c r="D1" s="510"/>
      <c r="E1" s="510"/>
      <c r="F1" s="510"/>
      <c r="G1" s="510"/>
      <c r="H1" s="510"/>
      <c r="I1" s="510"/>
      <c r="J1" s="510"/>
      <c r="K1" s="510"/>
      <c r="L1" s="510"/>
      <c r="M1" s="510"/>
      <c r="N1" s="510"/>
      <c r="O1" s="510"/>
      <c r="P1" s="510"/>
      <c r="Q1" s="510"/>
      <c r="R1" s="510"/>
    </row>
    <row r="2" spans="2:24" ht="15.75">
      <c r="B2" s="1270" t="s">
        <v>256</v>
      </c>
      <c r="C2" s="1268"/>
      <c r="D2" s="1268"/>
      <c r="E2" s="1268"/>
      <c r="F2" s="1268"/>
      <c r="G2" s="1268"/>
      <c r="H2" s="1268"/>
      <c r="I2" s="1268"/>
      <c r="J2" s="1268"/>
      <c r="K2" s="1268"/>
      <c r="L2" s="1268"/>
      <c r="M2" s="1268"/>
      <c r="N2" s="1268"/>
      <c r="O2" s="1268"/>
      <c r="P2" s="1268"/>
      <c r="Q2" s="1268"/>
      <c r="R2" s="1268"/>
    </row>
    <row r="3" spans="2:24" ht="15.75">
      <c r="B3" s="1268"/>
      <c r="C3" s="1268"/>
      <c r="D3" s="1268"/>
      <c r="E3" s="1268"/>
      <c r="F3" s="1268"/>
      <c r="G3" s="1268"/>
      <c r="H3" s="1268"/>
      <c r="I3" s="1268"/>
      <c r="J3" s="1268"/>
      <c r="K3" s="1268"/>
      <c r="L3" s="1268"/>
      <c r="M3" s="1268"/>
      <c r="N3" s="1268"/>
      <c r="O3" s="1268"/>
      <c r="P3" s="1268"/>
      <c r="Q3" s="1268"/>
      <c r="R3" s="1268"/>
    </row>
    <row r="4" spans="2:24" ht="18" customHeight="1">
      <c r="B4" s="1268" t="str">
        <f>'12. EVA - BIAYA'!B8</f>
        <v>Satuan Kerja</v>
      </c>
      <c r="C4" s="1268"/>
      <c r="D4" s="1271" t="s">
        <v>0</v>
      </c>
      <c r="E4" s="1268" t="str">
        <f>'3. EVA - ADM'!E7</f>
        <v>Satuan Kerja Pelaksanaan Prasarana Strategis Riau</v>
      </c>
      <c r="F4" s="1268"/>
      <c r="G4" s="1268"/>
      <c r="H4" s="1268"/>
      <c r="I4" s="1268"/>
      <c r="J4" s="1268"/>
      <c r="K4" s="1268"/>
      <c r="L4" s="1268"/>
      <c r="M4" s="1268"/>
      <c r="N4" s="1268"/>
      <c r="O4" s="1268"/>
      <c r="P4" s="1268"/>
      <c r="Q4" s="1268"/>
      <c r="R4" s="1268"/>
    </row>
    <row r="5" spans="2:24" ht="18" customHeight="1">
      <c r="B5" s="1268" t="str">
        <f>'12. EVA - BIAYA'!B9</f>
        <v>Pekerjaan</v>
      </c>
      <c r="C5" s="1268"/>
      <c r="D5" s="1271" t="s">
        <v>0</v>
      </c>
      <c r="E5" s="1268" t="str">
        <f>'3. EVA - ADM'!$E$8</f>
        <v>Konsultan Individual Team Leader</v>
      </c>
      <c r="F5" s="1268"/>
      <c r="G5" s="1268"/>
      <c r="H5" s="1268"/>
      <c r="I5" s="1268"/>
      <c r="J5" s="1268"/>
      <c r="K5" s="1268"/>
      <c r="L5" s="1268"/>
      <c r="M5" s="1268"/>
      <c r="N5" s="1268"/>
      <c r="O5" s="1268"/>
      <c r="P5" s="1268"/>
      <c r="Q5" s="1268"/>
      <c r="R5" s="1268"/>
    </row>
    <row r="6" spans="2:24" ht="18" customHeight="1">
      <c r="B6" s="1268" t="str">
        <f>'12. EVA - BIAYA'!B10</f>
        <v>Lokasi</v>
      </c>
      <c r="C6" s="1268"/>
      <c r="D6" s="1271" t="s">
        <v>0</v>
      </c>
      <c r="E6" s="1268" t="s">
        <v>489</v>
      </c>
      <c r="F6" s="1268"/>
      <c r="G6" s="1268"/>
      <c r="H6" s="1268"/>
      <c r="I6" s="1268"/>
      <c r="J6" s="1268"/>
      <c r="K6" s="1268"/>
      <c r="L6" s="1268"/>
      <c r="M6" s="1268"/>
      <c r="N6" s="1268"/>
      <c r="O6" s="1268"/>
      <c r="P6" s="1268"/>
      <c r="Q6" s="1268"/>
      <c r="R6" s="1268"/>
    </row>
    <row r="7" spans="2:24" ht="18" hidden="1" customHeight="1">
      <c r="B7" s="1268" t="str">
        <f>'12. EVA - BIAYA'!B11</f>
        <v>Pagu</v>
      </c>
      <c r="C7" s="1268"/>
      <c r="D7" s="1271" t="s">
        <v>0</v>
      </c>
      <c r="E7" s="1272" t="e">
        <f>'3. EVA - ADM'!#REF!</f>
        <v>#REF!</v>
      </c>
      <c r="F7" s="1268"/>
      <c r="G7" s="1268"/>
      <c r="H7" s="1268"/>
      <c r="I7" s="1268"/>
      <c r="J7" s="1268"/>
      <c r="K7" s="1268"/>
      <c r="L7" s="1268"/>
      <c r="M7" s="1268"/>
      <c r="N7" s="1268"/>
      <c r="O7" s="1268"/>
      <c r="P7" s="1268"/>
      <c r="Q7" s="1268"/>
      <c r="R7" s="1268"/>
    </row>
    <row r="8" spans="2:24" ht="18" customHeight="1">
      <c r="B8" s="1268" t="str">
        <f>'12. EVA - BIAYA'!B12</f>
        <v>HPS</v>
      </c>
      <c r="C8" s="1268"/>
      <c r="D8" s="1271" t="s">
        <v>0</v>
      </c>
      <c r="E8" s="1273">
        <f>'1. Lam Pemb twr'!E11</f>
        <v>47700000</v>
      </c>
      <c r="F8" s="1274"/>
      <c r="G8" s="1268"/>
      <c r="H8" s="1268"/>
      <c r="I8" s="1268"/>
      <c r="J8" s="1268"/>
      <c r="K8" s="1268"/>
      <c r="L8" s="1268"/>
      <c r="M8" s="1268"/>
      <c r="N8" s="1268"/>
      <c r="O8" s="1268"/>
      <c r="P8" s="1268"/>
      <c r="Q8" s="1268"/>
      <c r="R8" s="1268"/>
    </row>
    <row r="9" spans="2:24" ht="18" customHeight="1">
      <c r="B9" s="1268" t="str">
        <f>'12. EVA - BIAYA'!B13</f>
        <v>Tahun Anggaran</v>
      </c>
      <c r="C9" s="1268"/>
      <c r="D9" s="1271" t="s">
        <v>0</v>
      </c>
      <c r="E9" s="1275">
        <v>2025</v>
      </c>
      <c r="F9" s="1275"/>
      <c r="G9" s="1268"/>
      <c r="H9" s="1268"/>
      <c r="I9" s="1268"/>
      <c r="J9" s="1268"/>
      <c r="K9" s="1268"/>
      <c r="L9" s="1268"/>
      <c r="M9" s="1268"/>
      <c r="N9" s="1268"/>
      <c r="O9" s="1268"/>
      <c r="P9" s="1268"/>
      <c r="Q9" s="1268"/>
      <c r="R9" s="1268"/>
    </row>
    <row r="10" spans="2:24" ht="18" customHeight="1">
      <c r="B10" s="1268" t="str">
        <f>'12. EVA - BIAYA'!B14</f>
        <v>Sumber Dana</v>
      </c>
      <c r="C10" s="1268"/>
      <c r="D10" s="1271" t="s">
        <v>0</v>
      </c>
      <c r="E10" s="1268" t="s">
        <v>17</v>
      </c>
      <c r="F10" s="1268"/>
      <c r="G10" s="1268"/>
      <c r="H10" s="1268"/>
      <c r="I10" s="1268"/>
      <c r="J10" s="1268"/>
      <c r="K10" s="1268"/>
      <c r="L10" s="1268"/>
      <c r="M10" s="1268"/>
      <c r="N10" s="1268"/>
      <c r="O10" s="1268"/>
      <c r="P10" s="1268"/>
      <c r="Q10" s="1268"/>
      <c r="R10" s="1268"/>
    </row>
    <row r="11" spans="2:24" ht="15.75" customHeight="1">
      <c r="B11" s="1268"/>
      <c r="C11" s="1268"/>
      <c r="D11" s="1271"/>
      <c r="E11" s="1268"/>
      <c r="F11" s="1268"/>
      <c r="G11" s="1268"/>
      <c r="H11" s="1268"/>
      <c r="I11" s="1268"/>
      <c r="J11" s="1268"/>
      <c r="K11" s="1268"/>
      <c r="L11" s="1268"/>
      <c r="M11" s="1268"/>
      <c r="N11" s="1268"/>
      <c r="O11" s="1268"/>
      <c r="P11" s="1268"/>
      <c r="Q11" s="1268"/>
      <c r="R11" s="1268"/>
    </row>
    <row r="12" spans="2:24" ht="16.5" thickBot="1">
      <c r="B12" s="1267"/>
      <c r="C12" s="1267"/>
      <c r="D12" s="1267"/>
      <c r="E12" s="1268"/>
      <c r="F12" s="1268"/>
      <c r="G12" s="1268"/>
      <c r="H12" s="1268"/>
      <c r="I12" s="1268"/>
      <c r="J12" s="1268"/>
      <c r="K12" s="1268"/>
      <c r="L12" s="1268"/>
      <c r="M12" s="1268"/>
      <c r="N12" s="1268"/>
      <c r="O12" s="1268"/>
      <c r="P12" s="1268"/>
      <c r="Q12" s="1268"/>
      <c r="R12" s="1268"/>
    </row>
    <row r="13" spans="2:24" ht="20.25" customHeight="1">
      <c r="B13" s="1661" t="s">
        <v>36</v>
      </c>
      <c r="C13" s="1664" t="s">
        <v>634</v>
      </c>
      <c r="D13" s="1665"/>
      <c r="E13" s="1658" t="s">
        <v>86</v>
      </c>
      <c r="F13" s="1658" t="s">
        <v>44</v>
      </c>
      <c r="G13" s="1658" t="s">
        <v>624</v>
      </c>
      <c r="H13" s="1657" t="s">
        <v>78</v>
      </c>
      <c r="I13" s="1657"/>
      <c r="J13" s="1657"/>
      <c r="K13" s="1657"/>
      <c r="L13" s="1657"/>
      <c r="M13" s="1657"/>
      <c r="N13" s="1658" t="s">
        <v>18</v>
      </c>
      <c r="O13" s="1658" t="s">
        <v>482</v>
      </c>
      <c r="P13" s="1658" t="s">
        <v>521</v>
      </c>
      <c r="Q13" s="1658" t="s">
        <v>19</v>
      </c>
      <c r="R13" s="1671" t="s">
        <v>89</v>
      </c>
      <c r="S13" s="248"/>
      <c r="T13" s="248"/>
      <c r="X13" s="143"/>
    </row>
    <row r="14" spans="2:24" ht="67.5" customHeight="1">
      <c r="B14" s="1662"/>
      <c r="C14" s="1666"/>
      <c r="D14" s="1667"/>
      <c r="E14" s="1659"/>
      <c r="F14" s="1659"/>
      <c r="G14" s="1659"/>
      <c r="H14" s="1670" t="s">
        <v>20</v>
      </c>
      <c r="I14" s="1674" t="s">
        <v>87</v>
      </c>
      <c r="J14" s="1675"/>
      <c r="K14" s="1670" t="s">
        <v>43</v>
      </c>
      <c r="L14" s="1670" t="s">
        <v>614</v>
      </c>
      <c r="M14" s="1670" t="s">
        <v>615</v>
      </c>
      <c r="N14" s="1659"/>
      <c r="O14" s="1659"/>
      <c r="P14" s="1659"/>
      <c r="Q14" s="1659"/>
      <c r="R14" s="1672"/>
      <c r="S14" s="248"/>
      <c r="T14" s="248"/>
      <c r="X14" s="71"/>
    </row>
    <row r="15" spans="2:24" ht="18" customHeight="1">
      <c r="B15" s="1663"/>
      <c r="C15" s="1668"/>
      <c r="D15" s="1669"/>
      <c r="E15" s="1660"/>
      <c r="F15" s="1660"/>
      <c r="G15" s="1660"/>
      <c r="H15" s="1660"/>
      <c r="I15" s="1276" t="s">
        <v>585</v>
      </c>
      <c r="J15" s="1276" t="s">
        <v>88</v>
      </c>
      <c r="K15" s="1660"/>
      <c r="L15" s="1660"/>
      <c r="M15" s="1660"/>
      <c r="N15" s="1660"/>
      <c r="O15" s="1660"/>
      <c r="P15" s="1659"/>
      <c r="Q15" s="1659"/>
      <c r="R15" s="1673"/>
      <c r="S15" s="248"/>
      <c r="T15" s="248"/>
    </row>
    <row r="16" spans="2:24" ht="16.5" thickBot="1">
      <c r="B16" s="1277">
        <v>1</v>
      </c>
      <c r="C16" s="1655">
        <v>2</v>
      </c>
      <c r="D16" s="1656"/>
      <c r="E16" s="1278">
        <f>C16+1</f>
        <v>3</v>
      </c>
      <c r="F16" s="1278">
        <v>4</v>
      </c>
      <c r="G16" s="1278">
        <v>5</v>
      </c>
      <c r="H16" s="1278">
        <v>6</v>
      </c>
      <c r="I16" s="1278">
        <v>7</v>
      </c>
      <c r="J16" s="1278">
        <v>8</v>
      </c>
      <c r="K16" s="1278">
        <v>9</v>
      </c>
      <c r="L16" s="1278">
        <v>7</v>
      </c>
      <c r="M16" s="1278">
        <v>8</v>
      </c>
      <c r="N16" s="1278">
        <v>9</v>
      </c>
      <c r="O16" s="1278">
        <v>13</v>
      </c>
      <c r="P16" s="1278">
        <v>14</v>
      </c>
      <c r="Q16" s="1278">
        <v>10</v>
      </c>
      <c r="R16" s="1279">
        <v>11</v>
      </c>
      <c r="S16" s="249"/>
      <c r="T16" s="249"/>
    </row>
    <row r="17" spans="2:24" ht="5.0999999999999996" customHeight="1">
      <c r="B17" s="1280"/>
      <c r="C17" s="1281"/>
      <c r="D17" s="1282"/>
      <c r="E17" s="1283"/>
      <c r="F17" s="1283"/>
      <c r="G17" s="1283"/>
      <c r="H17" s="1283"/>
      <c r="I17" s="1283"/>
      <c r="J17" s="1283"/>
      <c r="K17" s="1283"/>
      <c r="L17" s="1283"/>
      <c r="M17" s="1283"/>
      <c r="N17" s="1283"/>
      <c r="O17" s="1283"/>
      <c r="P17" s="1283"/>
      <c r="Q17" s="1283"/>
      <c r="R17" s="1284"/>
      <c r="S17" s="249"/>
      <c r="T17" s="249"/>
    </row>
    <row r="18" spans="2:24" ht="39.950000000000003" customHeight="1">
      <c r="B18" s="1285">
        <v>1</v>
      </c>
      <c r="C18" s="1654" t="str">
        <f>'8. BA - EVA (AdmTek&amp;biaya)'!D32</f>
        <v>Ade Putra. ST.</v>
      </c>
      <c r="D18" s="1422"/>
      <c r="E18" s="1286" t="s">
        <v>4</v>
      </c>
      <c r="F18" s="1286" t="s">
        <v>4</v>
      </c>
      <c r="G18" s="1286" t="s">
        <v>4</v>
      </c>
      <c r="H18" s="1286" t="s">
        <v>4</v>
      </c>
      <c r="I18" s="1286" t="s">
        <v>4</v>
      </c>
      <c r="J18" s="1286" t="s">
        <v>4</v>
      </c>
      <c r="K18" s="1286" t="s">
        <v>4</v>
      </c>
      <c r="L18" s="1286" t="s">
        <v>4</v>
      </c>
      <c r="M18" s="1286" t="s">
        <v>4</v>
      </c>
      <c r="N18" s="1286" t="s">
        <v>4</v>
      </c>
      <c r="O18" s="1286" t="s">
        <v>4</v>
      </c>
      <c r="P18" s="1286" t="s">
        <v>4</v>
      </c>
      <c r="Q18" s="1287" t="str">
        <f>IF(AND(E18="A",G18="A",H18="A",I18="A",K18="A",L18="A",M18="A",O18="A",P18="A"),"MS","TMS")</f>
        <v>MS</v>
      </c>
      <c r="R18" s="1288"/>
      <c r="S18" s="250"/>
      <c r="T18" s="250"/>
      <c r="U18" s="708" t="s">
        <v>573</v>
      </c>
      <c r="X18" s="145"/>
    </row>
    <row r="19" spans="2:24" ht="5.0999999999999996" customHeight="1" thickBot="1">
      <c r="B19" s="1289"/>
      <c r="C19" s="1290"/>
      <c r="D19" s="1291"/>
      <c r="E19" s="1292"/>
      <c r="F19" s="1292"/>
      <c r="G19" s="1292"/>
      <c r="H19" s="1292"/>
      <c r="I19" s="1292"/>
      <c r="J19" s="1292"/>
      <c r="K19" s="1292"/>
      <c r="L19" s="1292"/>
      <c r="M19" s="1292"/>
      <c r="N19" s="1292"/>
      <c r="O19" s="1292"/>
      <c r="P19" s="1292"/>
      <c r="Q19" s="1293"/>
      <c r="R19" s="1294"/>
      <c r="S19" s="250"/>
      <c r="T19" s="250"/>
    </row>
    <row r="20" spans="2:24" ht="15.75">
      <c r="B20" s="1268"/>
      <c r="C20" s="1268"/>
      <c r="D20" s="1268"/>
      <c r="E20" s="1268"/>
      <c r="F20" s="1268"/>
      <c r="G20" s="1268"/>
      <c r="H20" s="1268"/>
      <c r="I20" s="1268"/>
      <c r="J20" s="1268"/>
      <c r="K20" s="1268"/>
      <c r="L20" s="1268"/>
      <c r="M20" s="1268"/>
      <c r="N20" s="1268"/>
      <c r="O20" s="1268"/>
      <c r="P20" s="1268"/>
      <c r="Q20" s="1268"/>
      <c r="R20" s="1268"/>
    </row>
    <row r="21" spans="2:24" ht="15.75">
      <c r="B21" s="1268" t="s">
        <v>90</v>
      </c>
      <c r="C21" s="1268"/>
      <c r="D21" s="1268"/>
      <c r="E21" s="1268"/>
      <c r="F21" s="1268"/>
      <c r="G21" s="1268"/>
      <c r="H21" s="1268"/>
      <c r="I21" s="1268"/>
      <c r="J21" s="1268"/>
      <c r="K21" s="1268"/>
      <c r="L21" s="1268"/>
      <c r="M21" s="1268"/>
      <c r="N21" s="1268"/>
      <c r="O21" s="1268"/>
      <c r="P21" s="1268"/>
      <c r="Q21" s="1268"/>
      <c r="R21" s="1268"/>
      <c r="U21" s="3" t="s">
        <v>227</v>
      </c>
      <c r="X21" s="3" t="s">
        <v>226</v>
      </c>
    </row>
    <row r="22" spans="2:24" ht="15.75">
      <c r="B22" s="1268"/>
      <c r="C22" s="1268" t="s">
        <v>91</v>
      </c>
      <c r="D22" s="1268"/>
      <c r="E22" s="1268" t="s">
        <v>122</v>
      </c>
      <c r="F22" s="1268"/>
      <c r="G22" s="1268"/>
      <c r="H22" s="1268"/>
      <c r="I22" s="1268"/>
      <c r="J22" s="1268"/>
      <c r="K22" s="1268"/>
      <c r="L22" s="1268"/>
      <c r="M22" s="1268"/>
      <c r="N22" s="1268"/>
      <c r="O22" s="1268"/>
      <c r="P22" s="1268"/>
      <c r="Q22" s="1268"/>
      <c r="R22" s="1268"/>
      <c r="U22" s="146" t="s">
        <v>233</v>
      </c>
      <c r="X22" s="147" t="s">
        <v>232</v>
      </c>
    </row>
    <row r="23" spans="2:24" ht="15.75">
      <c r="B23" s="1268"/>
      <c r="C23" s="1268" t="s">
        <v>92</v>
      </c>
      <c r="D23" s="1268"/>
      <c r="E23" s="1268" t="s">
        <v>67</v>
      </c>
      <c r="F23" s="1268"/>
      <c r="G23" s="1268"/>
      <c r="H23" s="1268"/>
      <c r="I23" s="1268"/>
      <c r="J23" s="1268"/>
      <c r="K23" s="1268"/>
      <c r="L23" s="1268"/>
      <c r="M23" s="1268"/>
      <c r="N23" s="1268"/>
      <c r="O23" s="1268"/>
      <c r="P23" s="1268"/>
      <c r="Q23" s="1268"/>
      <c r="R23" s="1268"/>
      <c r="U23" s="144" t="s">
        <v>231</v>
      </c>
      <c r="X23" s="145" t="s">
        <v>230</v>
      </c>
    </row>
    <row r="24" spans="2:24" ht="15.75">
      <c r="B24" s="1268"/>
      <c r="C24" s="1268"/>
      <c r="D24" s="1268"/>
      <c r="E24" s="1268"/>
      <c r="F24" s="1268"/>
      <c r="G24" s="1268"/>
      <c r="H24" s="1268"/>
      <c r="I24" s="1268"/>
      <c r="J24" s="1268"/>
      <c r="K24" s="1268"/>
      <c r="L24" s="1268"/>
      <c r="M24" s="1268"/>
      <c r="N24" s="1268"/>
      <c r="O24" s="1268"/>
      <c r="P24" s="1268"/>
      <c r="Q24" s="1268"/>
      <c r="R24" s="1268"/>
      <c r="U24" s="3" t="s">
        <v>229</v>
      </c>
      <c r="X24" s="3" t="s">
        <v>228</v>
      </c>
    </row>
    <row r="25" spans="2:24" ht="15.75">
      <c r="B25" s="1268"/>
      <c r="C25" s="1268"/>
      <c r="D25" s="1268"/>
      <c r="E25" s="1268"/>
      <c r="F25" s="1268"/>
      <c r="G25" s="1268"/>
      <c r="H25" s="1268"/>
      <c r="I25" s="1268"/>
      <c r="J25" s="1268"/>
      <c r="K25" s="1268"/>
      <c r="L25" s="1268"/>
      <c r="M25" s="1269"/>
      <c r="N25" s="1268"/>
      <c r="O25" s="1268"/>
      <c r="P25" s="1268"/>
      <c r="Q25" s="1268"/>
      <c r="R25" s="1268"/>
      <c r="U25" s="3" t="s">
        <v>223</v>
      </c>
      <c r="X25" s="3" t="s">
        <v>244</v>
      </c>
    </row>
    <row r="26" spans="2:24" ht="15.75">
      <c r="B26" s="1268"/>
      <c r="C26" s="1268"/>
      <c r="D26" s="1268"/>
      <c r="E26" s="1268"/>
      <c r="F26" s="1268"/>
      <c r="G26" s="1268"/>
      <c r="H26" s="1268"/>
      <c r="I26" s="1268"/>
      <c r="J26" s="1268"/>
      <c r="K26" s="1268"/>
      <c r="L26" s="1268"/>
      <c r="M26" s="1269"/>
      <c r="N26" s="1268"/>
      <c r="O26" s="1268"/>
      <c r="P26" s="1268"/>
      <c r="Q26" s="1268"/>
      <c r="R26" s="1268"/>
      <c r="U26" s="3" t="s">
        <v>224</v>
      </c>
      <c r="X26" s="3" t="s">
        <v>225</v>
      </c>
    </row>
    <row r="27" spans="2:24" ht="15">
      <c r="B27" s="251"/>
      <c r="C27" s="251"/>
      <c r="D27" s="251"/>
      <c r="E27" s="251"/>
      <c r="F27" s="251"/>
      <c r="G27" s="251"/>
      <c r="H27" s="251"/>
      <c r="I27" s="251"/>
      <c r="J27" s="251"/>
      <c r="K27" s="251"/>
      <c r="L27" s="251"/>
      <c r="M27" s="253"/>
      <c r="N27" s="251"/>
      <c r="O27" s="251"/>
      <c r="P27" s="251"/>
      <c r="Q27" s="251"/>
      <c r="R27" s="251"/>
    </row>
    <row r="28" spans="2:24" ht="15">
      <c r="B28" s="251"/>
      <c r="C28" s="251"/>
      <c r="D28" s="251"/>
      <c r="E28" s="251"/>
      <c r="F28" s="251"/>
      <c r="G28" s="251"/>
      <c r="H28" s="251"/>
      <c r="I28" s="251"/>
      <c r="J28" s="251"/>
      <c r="K28" s="251"/>
      <c r="L28" s="251"/>
      <c r="M28" s="253"/>
      <c r="N28" s="251"/>
      <c r="O28" s="251"/>
      <c r="P28" s="251"/>
      <c r="Q28" s="251"/>
      <c r="R28" s="251"/>
    </row>
    <row r="29" spans="2:24" ht="18">
      <c r="B29" s="251"/>
      <c r="C29" s="251"/>
      <c r="D29" s="251"/>
      <c r="E29" s="4"/>
      <c r="F29" s="245"/>
      <c r="G29" s="251"/>
      <c r="H29" s="251"/>
      <c r="I29" s="251"/>
      <c r="J29" s="251"/>
      <c r="K29" s="251"/>
      <c r="L29" s="251"/>
      <c r="M29" s="253"/>
      <c r="N29" s="251"/>
      <c r="O29" s="251"/>
      <c r="P29" s="251"/>
      <c r="Q29" s="251"/>
      <c r="R29" s="251"/>
    </row>
    <row r="30" spans="2:24" ht="18">
      <c r="B30" s="251"/>
      <c r="C30" s="251"/>
      <c r="D30" s="251"/>
      <c r="E30" s="4"/>
      <c r="F30" s="245"/>
      <c r="G30" s="251"/>
      <c r="H30" s="251"/>
      <c r="I30" s="251"/>
      <c r="J30" s="251"/>
      <c r="K30" s="251"/>
      <c r="L30" s="251"/>
      <c r="M30" s="253"/>
      <c r="N30" s="251"/>
      <c r="O30" s="251"/>
      <c r="P30" s="251"/>
      <c r="Q30" s="251"/>
      <c r="R30" s="251"/>
    </row>
    <row r="31" spans="2:24" ht="18">
      <c r="B31" s="251"/>
      <c r="C31" s="251"/>
      <c r="D31" s="251"/>
      <c r="E31" s="4"/>
      <c r="F31" s="245"/>
      <c r="G31" s="251"/>
      <c r="H31" s="251"/>
      <c r="I31" s="251"/>
      <c r="J31" s="251"/>
      <c r="K31" s="251"/>
      <c r="L31" s="251"/>
      <c r="M31" s="254"/>
      <c r="N31" s="251"/>
      <c r="O31" s="251"/>
      <c r="P31" s="251"/>
      <c r="Q31" s="251"/>
      <c r="R31" s="251"/>
    </row>
    <row r="32" spans="2:24" ht="18">
      <c r="B32" s="251"/>
      <c r="C32" s="251"/>
      <c r="D32" s="251"/>
      <c r="E32" s="4"/>
      <c r="F32" s="245"/>
      <c r="G32" s="251"/>
      <c r="H32" s="251"/>
      <c r="I32" s="251"/>
      <c r="J32" s="251"/>
      <c r="K32" s="251"/>
      <c r="L32" s="251"/>
      <c r="M32" s="255"/>
      <c r="N32" s="251"/>
      <c r="O32" s="251"/>
      <c r="P32" s="251"/>
      <c r="Q32" s="251"/>
      <c r="R32" s="251"/>
    </row>
    <row r="33" spans="2:18" ht="18">
      <c r="B33" s="251"/>
      <c r="C33" s="251"/>
      <c r="D33" s="251"/>
      <c r="E33" s="4"/>
      <c r="F33" s="245"/>
      <c r="G33" s="251"/>
      <c r="H33" s="251"/>
      <c r="I33" s="251"/>
      <c r="J33" s="251"/>
      <c r="K33" s="251"/>
      <c r="L33" s="251"/>
      <c r="M33" s="252"/>
      <c r="N33" s="251"/>
      <c r="O33" s="251"/>
      <c r="P33" s="251"/>
      <c r="Q33" s="251"/>
      <c r="R33" s="251"/>
    </row>
    <row r="34" spans="2:18" ht="18">
      <c r="B34" s="251"/>
      <c r="C34" s="251"/>
      <c r="D34" s="251"/>
      <c r="E34" s="4"/>
      <c r="F34" s="245"/>
      <c r="G34" s="251"/>
      <c r="H34" s="251"/>
      <c r="I34" s="251"/>
      <c r="J34" s="251"/>
      <c r="K34" s="251"/>
      <c r="L34" s="251"/>
      <c r="M34" s="251"/>
      <c r="N34" s="251"/>
      <c r="O34" s="251"/>
      <c r="P34" s="251"/>
      <c r="Q34" s="251"/>
      <c r="R34" s="251"/>
    </row>
    <row r="35" spans="2:18" ht="18">
      <c r="B35" s="251"/>
      <c r="C35" s="256"/>
      <c r="D35" s="251"/>
      <c r="E35" s="4"/>
      <c r="F35" s="245"/>
      <c r="G35" s="251"/>
      <c r="H35" s="251"/>
      <c r="I35" s="251"/>
      <c r="J35" s="251"/>
      <c r="K35" s="251"/>
      <c r="L35" s="251"/>
      <c r="M35" s="251"/>
      <c r="N35" s="251"/>
      <c r="O35" s="251"/>
      <c r="P35" s="251"/>
      <c r="Q35" s="251"/>
      <c r="R35" s="251"/>
    </row>
    <row r="36" spans="2:18" ht="18">
      <c r="B36" s="251"/>
      <c r="C36" s="251"/>
      <c r="D36" s="251"/>
      <c r="E36" s="4"/>
      <c r="F36" s="245"/>
      <c r="G36" s="251"/>
      <c r="H36" s="251"/>
      <c r="I36" s="251"/>
      <c r="J36" s="251"/>
      <c r="K36" s="251"/>
      <c r="L36" s="251"/>
      <c r="M36" s="251"/>
      <c r="N36" s="251"/>
      <c r="O36" s="251"/>
      <c r="P36" s="251"/>
      <c r="Q36" s="251"/>
      <c r="R36" s="251"/>
    </row>
  </sheetData>
  <mergeCells count="18">
    <mergeCell ref="R13:R15"/>
    <mergeCell ref="I14:J14"/>
    <mergeCell ref="K14:K15"/>
    <mergeCell ref="L14:L15"/>
    <mergeCell ref="M14:M15"/>
    <mergeCell ref="Q13:Q15"/>
    <mergeCell ref="O13:O15"/>
    <mergeCell ref="P13:P15"/>
    <mergeCell ref="C18:D18"/>
    <mergeCell ref="C16:D16"/>
    <mergeCell ref="H13:M13"/>
    <mergeCell ref="N13:N15"/>
    <mergeCell ref="B13:B15"/>
    <mergeCell ref="C13:D15"/>
    <mergeCell ref="E13:E15"/>
    <mergeCell ref="G13:G15"/>
    <mergeCell ref="H14:H15"/>
    <mergeCell ref="F13:F15"/>
  </mergeCells>
  <printOptions horizontalCentered="1"/>
  <pageMargins left="0.5" right="0.25" top="0.5" bottom="0.5" header="0.25" footer="0.25"/>
  <pageSetup paperSize="9" scale="69" orientation="landscape"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N77"/>
  <sheetViews>
    <sheetView view="pageBreakPreview" zoomScaleSheetLayoutView="100" workbookViewId="0">
      <selection activeCell="Q22" sqref="Q22"/>
    </sheetView>
  </sheetViews>
  <sheetFormatPr defaultColWidth="8.85546875" defaultRowHeight="12.75"/>
  <cols>
    <col min="1" max="1" width="0.85546875" style="25" customWidth="1"/>
    <col min="2" max="2" width="11.7109375" style="25" customWidth="1"/>
    <col min="3" max="3" width="2.28515625" style="27" customWidth="1"/>
    <col min="4" max="4" width="25.7109375" style="25" customWidth="1"/>
    <col min="5" max="5" width="2.28515625" style="25" customWidth="1"/>
    <col min="6" max="6" width="26.42578125" style="25" customWidth="1"/>
    <col min="7" max="7" width="15.7109375" style="25" customWidth="1"/>
    <col min="8" max="8" width="4.7109375" style="25" customWidth="1"/>
    <col min="9" max="12" width="9.7109375" style="25" customWidth="1"/>
    <col min="13" max="13" width="11.7109375" style="25" customWidth="1"/>
    <col min="14" max="14" width="0.85546875" style="25" customWidth="1"/>
    <col min="15" max="203" width="9.140625" style="25"/>
    <col min="204" max="204" width="11.85546875" style="25" customWidth="1"/>
    <col min="205" max="205" width="2.42578125" style="25" customWidth="1"/>
    <col min="206" max="206" width="30.28515625" style="25" customWidth="1"/>
    <col min="207" max="207" width="3.42578125" style="25" customWidth="1"/>
    <col min="208" max="208" width="26.42578125" style="25" customWidth="1"/>
    <col min="209" max="209" width="12.140625" style="25" customWidth="1"/>
    <col min="210" max="210" width="3.42578125" style="25" customWidth="1"/>
    <col min="211" max="211" width="6.85546875" style="25" customWidth="1"/>
    <col min="212" max="214" width="9.140625" style="25"/>
    <col min="215" max="215" width="17.28515625" style="25" customWidth="1"/>
    <col min="216" max="216" width="10.42578125" style="25" customWidth="1"/>
    <col min="217" max="459" width="9.140625" style="25"/>
    <col min="460" max="460" width="11.85546875" style="25" customWidth="1"/>
    <col min="461" max="461" width="2.42578125" style="25" customWidth="1"/>
    <col min="462" max="462" width="30.28515625" style="25" customWidth="1"/>
    <col min="463" max="463" width="3.42578125" style="25" customWidth="1"/>
    <col min="464" max="464" width="26.42578125" style="25" customWidth="1"/>
    <col min="465" max="465" width="12.140625" style="25" customWidth="1"/>
    <col min="466" max="466" width="3.42578125" style="25" customWidth="1"/>
    <col min="467" max="467" width="6.85546875" style="25" customWidth="1"/>
    <col min="468" max="470" width="9.140625" style="25"/>
    <col min="471" max="471" width="17.28515625" style="25" customWidth="1"/>
    <col min="472" max="472" width="10.42578125" style="25" customWidth="1"/>
    <col min="473" max="715" width="9.140625" style="25"/>
    <col min="716" max="716" width="11.85546875" style="25" customWidth="1"/>
    <col min="717" max="717" width="2.42578125" style="25" customWidth="1"/>
    <col min="718" max="718" width="30.28515625" style="25" customWidth="1"/>
    <col min="719" max="719" width="3.42578125" style="25" customWidth="1"/>
    <col min="720" max="720" width="26.42578125" style="25" customWidth="1"/>
    <col min="721" max="721" width="12.140625" style="25" customWidth="1"/>
    <col min="722" max="722" width="3.42578125" style="25" customWidth="1"/>
    <col min="723" max="723" width="6.85546875" style="25" customWidth="1"/>
    <col min="724" max="726" width="9.140625" style="25"/>
    <col min="727" max="727" width="17.28515625" style="25" customWidth="1"/>
    <col min="728" max="728" width="10.42578125" style="25" customWidth="1"/>
    <col min="729" max="971" width="9.140625" style="25"/>
    <col min="972" max="972" width="11.85546875" style="25" customWidth="1"/>
    <col min="973" max="973" width="2.42578125" style="25" customWidth="1"/>
    <col min="974" max="974" width="30.28515625" style="25" customWidth="1"/>
    <col min="975" max="975" width="3.42578125" style="25" customWidth="1"/>
    <col min="976" max="976" width="26.42578125" style="25" customWidth="1"/>
    <col min="977" max="977" width="12.140625" style="25" customWidth="1"/>
    <col min="978" max="978" width="3.42578125" style="25" customWidth="1"/>
    <col min="979" max="979" width="6.85546875" style="25" customWidth="1"/>
    <col min="980" max="982" width="9.140625" style="25"/>
    <col min="983" max="983" width="17.28515625" style="25" customWidth="1"/>
    <col min="984" max="984" width="10.42578125" style="25" customWidth="1"/>
    <col min="985" max="1227" width="9.140625" style="25"/>
    <col min="1228" max="1228" width="11.85546875" style="25" customWidth="1"/>
    <col min="1229" max="1229" width="2.42578125" style="25" customWidth="1"/>
    <col min="1230" max="1230" width="30.28515625" style="25" customWidth="1"/>
    <col min="1231" max="1231" width="3.42578125" style="25" customWidth="1"/>
    <col min="1232" max="1232" width="26.42578125" style="25" customWidth="1"/>
    <col min="1233" max="1233" width="12.140625" style="25" customWidth="1"/>
    <col min="1234" max="1234" width="3.42578125" style="25" customWidth="1"/>
    <col min="1235" max="1235" width="6.85546875" style="25" customWidth="1"/>
    <col min="1236" max="1238" width="9.140625" style="25"/>
    <col min="1239" max="1239" width="17.28515625" style="25" customWidth="1"/>
    <col min="1240" max="1240" width="10.42578125" style="25" customWidth="1"/>
    <col min="1241" max="1483" width="9.140625" style="25"/>
    <col min="1484" max="1484" width="11.85546875" style="25" customWidth="1"/>
    <col min="1485" max="1485" width="2.42578125" style="25" customWidth="1"/>
    <col min="1486" max="1486" width="30.28515625" style="25" customWidth="1"/>
    <col min="1487" max="1487" width="3.42578125" style="25" customWidth="1"/>
    <col min="1488" max="1488" width="26.42578125" style="25" customWidth="1"/>
    <col min="1489" max="1489" width="12.140625" style="25" customWidth="1"/>
    <col min="1490" max="1490" width="3.42578125" style="25" customWidth="1"/>
    <col min="1491" max="1491" width="6.85546875" style="25" customWidth="1"/>
    <col min="1492" max="1494" width="9.140625" style="25"/>
    <col min="1495" max="1495" width="17.28515625" style="25" customWidth="1"/>
    <col min="1496" max="1496" width="10.42578125" style="25" customWidth="1"/>
    <col min="1497" max="1739" width="9.140625" style="25"/>
    <col min="1740" max="1740" width="11.85546875" style="25" customWidth="1"/>
    <col min="1741" max="1741" width="2.42578125" style="25" customWidth="1"/>
    <col min="1742" max="1742" width="30.28515625" style="25" customWidth="1"/>
    <col min="1743" max="1743" width="3.42578125" style="25" customWidth="1"/>
    <col min="1744" max="1744" width="26.42578125" style="25" customWidth="1"/>
    <col min="1745" max="1745" width="12.140625" style="25" customWidth="1"/>
    <col min="1746" max="1746" width="3.42578125" style="25" customWidth="1"/>
    <col min="1747" max="1747" width="6.85546875" style="25" customWidth="1"/>
    <col min="1748" max="1750" width="9.140625" style="25"/>
    <col min="1751" max="1751" width="17.28515625" style="25" customWidth="1"/>
    <col min="1752" max="1752" width="10.42578125" style="25" customWidth="1"/>
    <col min="1753" max="1995" width="9.140625" style="25"/>
    <col min="1996" max="1996" width="11.85546875" style="25" customWidth="1"/>
    <col min="1997" max="1997" width="2.42578125" style="25" customWidth="1"/>
    <col min="1998" max="1998" width="30.28515625" style="25" customWidth="1"/>
    <col min="1999" max="1999" width="3.42578125" style="25" customWidth="1"/>
    <col min="2000" max="2000" width="26.42578125" style="25" customWidth="1"/>
    <col min="2001" max="2001" width="12.140625" style="25" customWidth="1"/>
    <col min="2002" max="2002" width="3.42578125" style="25" customWidth="1"/>
    <col min="2003" max="2003" width="6.85546875" style="25" customWidth="1"/>
    <col min="2004" max="2006" width="9.140625" style="25"/>
    <col min="2007" max="2007" width="17.28515625" style="25" customWidth="1"/>
    <col min="2008" max="2008" width="10.42578125" style="25" customWidth="1"/>
    <col min="2009" max="2251" width="9.140625" style="25"/>
    <col min="2252" max="2252" width="11.85546875" style="25" customWidth="1"/>
    <col min="2253" max="2253" width="2.42578125" style="25" customWidth="1"/>
    <col min="2254" max="2254" width="30.28515625" style="25" customWidth="1"/>
    <col min="2255" max="2255" width="3.42578125" style="25" customWidth="1"/>
    <col min="2256" max="2256" width="26.42578125" style="25" customWidth="1"/>
    <col min="2257" max="2257" width="12.140625" style="25" customWidth="1"/>
    <col min="2258" max="2258" width="3.42578125" style="25" customWidth="1"/>
    <col min="2259" max="2259" width="6.85546875" style="25" customWidth="1"/>
    <col min="2260" max="2262" width="9.140625" style="25"/>
    <col min="2263" max="2263" width="17.28515625" style="25" customWidth="1"/>
    <col min="2264" max="2264" width="10.42578125" style="25" customWidth="1"/>
    <col min="2265" max="2507" width="9.140625" style="25"/>
    <col min="2508" max="2508" width="11.85546875" style="25" customWidth="1"/>
    <col min="2509" max="2509" width="2.42578125" style="25" customWidth="1"/>
    <col min="2510" max="2510" width="30.28515625" style="25" customWidth="1"/>
    <col min="2511" max="2511" width="3.42578125" style="25" customWidth="1"/>
    <col min="2512" max="2512" width="26.42578125" style="25" customWidth="1"/>
    <col min="2513" max="2513" width="12.140625" style="25" customWidth="1"/>
    <col min="2514" max="2514" width="3.42578125" style="25" customWidth="1"/>
    <col min="2515" max="2515" width="6.85546875" style="25" customWidth="1"/>
    <col min="2516" max="2518" width="9.140625" style="25"/>
    <col min="2519" max="2519" width="17.28515625" style="25" customWidth="1"/>
    <col min="2520" max="2520" width="10.42578125" style="25" customWidth="1"/>
    <col min="2521" max="2763" width="9.140625" style="25"/>
    <col min="2764" max="2764" width="11.85546875" style="25" customWidth="1"/>
    <col min="2765" max="2765" width="2.42578125" style="25" customWidth="1"/>
    <col min="2766" max="2766" width="30.28515625" style="25" customWidth="1"/>
    <col min="2767" max="2767" width="3.42578125" style="25" customWidth="1"/>
    <col min="2768" max="2768" width="26.42578125" style="25" customWidth="1"/>
    <col min="2769" max="2769" width="12.140625" style="25" customWidth="1"/>
    <col min="2770" max="2770" width="3.42578125" style="25" customWidth="1"/>
    <col min="2771" max="2771" width="6.85546875" style="25" customWidth="1"/>
    <col min="2772" max="2774" width="9.140625" style="25"/>
    <col min="2775" max="2775" width="17.28515625" style="25" customWidth="1"/>
    <col min="2776" max="2776" width="10.42578125" style="25" customWidth="1"/>
    <col min="2777" max="3019" width="9.140625" style="25"/>
    <col min="3020" max="3020" width="11.85546875" style="25" customWidth="1"/>
    <col min="3021" max="3021" width="2.42578125" style="25" customWidth="1"/>
    <col min="3022" max="3022" width="30.28515625" style="25" customWidth="1"/>
    <col min="3023" max="3023" width="3.42578125" style="25" customWidth="1"/>
    <col min="3024" max="3024" width="26.42578125" style="25" customWidth="1"/>
    <col min="3025" max="3025" width="12.140625" style="25" customWidth="1"/>
    <col min="3026" max="3026" width="3.42578125" style="25" customWidth="1"/>
    <col min="3027" max="3027" width="6.85546875" style="25" customWidth="1"/>
    <col min="3028" max="3030" width="9.140625" style="25"/>
    <col min="3031" max="3031" width="17.28515625" style="25" customWidth="1"/>
    <col min="3032" max="3032" width="10.42578125" style="25" customWidth="1"/>
    <col min="3033" max="3275" width="9.140625" style="25"/>
    <col min="3276" max="3276" width="11.85546875" style="25" customWidth="1"/>
    <col min="3277" max="3277" width="2.42578125" style="25" customWidth="1"/>
    <col min="3278" max="3278" width="30.28515625" style="25" customWidth="1"/>
    <col min="3279" max="3279" width="3.42578125" style="25" customWidth="1"/>
    <col min="3280" max="3280" width="26.42578125" style="25" customWidth="1"/>
    <col min="3281" max="3281" width="12.140625" style="25" customWidth="1"/>
    <col min="3282" max="3282" width="3.42578125" style="25" customWidth="1"/>
    <col min="3283" max="3283" width="6.85546875" style="25" customWidth="1"/>
    <col min="3284" max="3286" width="9.140625" style="25"/>
    <col min="3287" max="3287" width="17.28515625" style="25" customWidth="1"/>
    <col min="3288" max="3288" width="10.42578125" style="25" customWidth="1"/>
    <col min="3289" max="3531" width="9.140625" style="25"/>
    <col min="3532" max="3532" width="11.85546875" style="25" customWidth="1"/>
    <col min="3533" max="3533" width="2.42578125" style="25" customWidth="1"/>
    <col min="3534" max="3534" width="30.28515625" style="25" customWidth="1"/>
    <col min="3535" max="3535" width="3.42578125" style="25" customWidth="1"/>
    <col min="3536" max="3536" width="26.42578125" style="25" customWidth="1"/>
    <col min="3537" max="3537" width="12.140625" style="25" customWidth="1"/>
    <col min="3538" max="3538" width="3.42578125" style="25" customWidth="1"/>
    <col min="3539" max="3539" width="6.85546875" style="25" customWidth="1"/>
    <col min="3540" max="3542" width="9.140625" style="25"/>
    <col min="3543" max="3543" width="17.28515625" style="25" customWidth="1"/>
    <col min="3544" max="3544" width="10.42578125" style="25" customWidth="1"/>
    <col min="3545" max="3787" width="9.140625" style="25"/>
    <col min="3788" max="3788" width="11.85546875" style="25" customWidth="1"/>
    <col min="3789" max="3789" width="2.42578125" style="25" customWidth="1"/>
    <col min="3790" max="3790" width="30.28515625" style="25" customWidth="1"/>
    <col min="3791" max="3791" width="3.42578125" style="25" customWidth="1"/>
    <col min="3792" max="3792" width="26.42578125" style="25" customWidth="1"/>
    <col min="3793" max="3793" width="12.140625" style="25" customWidth="1"/>
    <col min="3794" max="3794" width="3.42578125" style="25" customWidth="1"/>
    <col min="3795" max="3795" width="6.85546875" style="25" customWidth="1"/>
    <col min="3796" max="3798" width="9.140625" style="25"/>
    <col min="3799" max="3799" width="17.28515625" style="25" customWidth="1"/>
    <col min="3800" max="3800" width="10.42578125" style="25" customWidth="1"/>
    <col min="3801" max="4043" width="9.140625" style="25"/>
    <col min="4044" max="4044" width="11.85546875" style="25" customWidth="1"/>
    <col min="4045" max="4045" width="2.42578125" style="25" customWidth="1"/>
    <col min="4046" max="4046" width="30.28515625" style="25" customWidth="1"/>
    <col min="4047" max="4047" width="3.42578125" style="25" customWidth="1"/>
    <col min="4048" max="4048" width="26.42578125" style="25" customWidth="1"/>
    <col min="4049" max="4049" width="12.140625" style="25" customWidth="1"/>
    <col min="4050" max="4050" width="3.42578125" style="25" customWidth="1"/>
    <col min="4051" max="4051" width="6.85546875" style="25" customWidth="1"/>
    <col min="4052" max="4054" width="9.140625" style="25"/>
    <col min="4055" max="4055" width="17.28515625" style="25" customWidth="1"/>
    <col min="4056" max="4056" width="10.42578125" style="25" customWidth="1"/>
    <col min="4057" max="4299" width="9.140625" style="25"/>
    <col min="4300" max="4300" width="11.85546875" style="25" customWidth="1"/>
    <col min="4301" max="4301" width="2.42578125" style="25" customWidth="1"/>
    <col min="4302" max="4302" width="30.28515625" style="25" customWidth="1"/>
    <col min="4303" max="4303" width="3.42578125" style="25" customWidth="1"/>
    <col min="4304" max="4304" width="26.42578125" style="25" customWidth="1"/>
    <col min="4305" max="4305" width="12.140625" style="25" customWidth="1"/>
    <col min="4306" max="4306" width="3.42578125" style="25" customWidth="1"/>
    <col min="4307" max="4307" width="6.85546875" style="25" customWidth="1"/>
    <col min="4308" max="4310" width="9.140625" style="25"/>
    <col min="4311" max="4311" width="17.28515625" style="25" customWidth="1"/>
    <col min="4312" max="4312" width="10.42578125" style="25" customWidth="1"/>
    <col min="4313" max="4555" width="9.140625" style="25"/>
    <col min="4556" max="4556" width="11.85546875" style="25" customWidth="1"/>
    <col min="4557" max="4557" width="2.42578125" style="25" customWidth="1"/>
    <col min="4558" max="4558" width="30.28515625" style="25" customWidth="1"/>
    <col min="4559" max="4559" width="3.42578125" style="25" customWidth="1"/>
    <col min="4560" max="4560" width="26.42578125" style="25" customWidth="1"/>
    <col min="4561" max="4561" width="12.140625" style="25" customWidth="1"/>
    <col min="4562" max="4562" width="3.42578125" style="25" customWidth="1"/>
    <col min="4563" max="4563" width="6.85546875" style="25" customWidth="1"/>
    <col min="4564" max="4566" width="9.140625" style="25"/>
    <col min="4567" max="4567" width="17.28515625" style="25" customWidth="1"/>
    <col min="4568" max="4568" width="10.42578125" style="25" customWidth="1"/>
    <col min="4569" max="4811" width="9.140625" style="25"/>
    <col min="4812" max="4812" width="11.85546875" style="25" customWidth="1"/>
    <col min="4813" max="4813" width="2.42578125" style="25" customWidth="1"/>
    <col min="4814" max="4814" width="30.28515625" style="25" customWidth="1"/>
    <col min="4815" max="4815" width="3.42578125" style="25" customWidth="1"/>
    <col min="4816" max="4816" width="26.42578125" style="25" customWidth="1"/>
    <col min="4817" max="4817" width="12.140625" style="25" customWidth="1"/>
    <col min="4818" max="4818" width="3.42578125" style="25" customWidth="1"/>
    <col min="4819" max="4819" width="6.85546875" style="25" customWidth="1"/>
    <col min="4820" max="4822" width="9.140625" style="25"/>
    <col min="4823" max="4823" width="17.28515625" style="25" customWidth="1"/>
    <col min="4824" max="4824" width="10.42578125" style="25" customWidth="1"/>
    <col min="4825" max="5067" width="9.140625" style="25"/>
    <col min="5068" max="5068" width="11.85546875" style="25" customWidth="1"/>
    <col min="5069" max="5069" width="2.42578125" style="25" customWidth="1"/>
    <col min="5070" max="5070" width="30.28515625" style="25" customWidth="1"/>
    <col min="5071" max="5071" width="3.42578125" style="25" customWidth="1"/>
    <col min="5072" max="5072" width="26.42578125" style="25" customWidth="1"/>
    <col min="5073" max="5073" width="12.140625" style="25" customWidth="1"/>
    <col min="5074" max="5074" width="3.42578125" style="25" customWidth="1"/>
    <col min="5075" max="5075" width="6.85546875" style="25" customWidth="1"/>
    <col min="5076" max="5078" width="9.140625" style="25"/>
    <col min="5079" max="5079" width="17.28515625" style="25" customWidth="1"/>
    <col min="5080" max="5080" width="10.42578125" style="25" customWidth="1"/>
    <col min="5081" max="5323" width="9.140625" style="25"/>
    <col min="5324" max="5324" width="11.85546875" style="25" customWidth="1"/>
    <col min="5325" max="5325" width="2.42578125" style="25" customWidth="1"/>
    <col min="5326" max="5326" width="30.28515625" style="25" customWidth="1"/>
    <col min="5327" max="5327" width="3.42578125" style="25" customWidth="1"/>
    <col min="5328" max="5328" width="26.42578125" style="25" customWidth="1"/>
    <col min="5329" max="5329" width="12.140625" style="25" customWidth="1"/>
    <col min="5330" max="5330" width="3.42578125" style="25" customWidth="1"/>
    <col min="5331" max="5331" width="6.85546875" style="25" customWidth="1"/>
    <col min="5332" max="5334" width="9.140625" style="25"/>
    <col min="5335" max="5335" width="17.28515625" style="25" customWidth="1"/>
    <col min="5336" max="5336" width="10.42578125" style="25" customWidth="1"/>
    <col min="5337" max="5579" width="9.140625" style="25"/>
    <col min="5580" max="5580" width="11.85546875" style="25" customWidth="1"/>
    <col min="5581" max="5581" width="2.42578125" style="25" customWidth="1"/>
    <col min="5582" max="5582" width="30.28515625" style="25" customWidth="1"/>
    <col min="5583" max="5583" width="3.42578125" style="25" customWidth="1"/>
    <col min="5584" max="5584" width="26.42578125" style="25" customWidth="1"/>
    <col min="5585" max="5585" width="12.140625" style="25" customWidth="1"/>
    <col min="5586" max="5586" width="3.42578125" style="25" customWidth="1"/>
    <col min="5587" max="5587" width="6.85546875" style="25" customWidth="1"/>
    <col min="5588" max="5590" width="9.140625" style="25"/>
    <col min="5591" max="5591" width="17.28515625" style="25" customWidth="1"/>
    <col min="5592" max="5592" width="10.42578125" style="25" customWidth="1"/>
    <col min="5593" max="5835" width="9.140625" style="25"/>
    <col min="5836" max="5836" width="11.85546875" style="25" customWidth="1"/>
    <col min="5837" max="5837" width="2.42578125" style="25" customWidth="1"/>
    <col min="5838" max="5838" width="30.28515625" style="25" customWidth="1"/>
    <col min="5839" max="5839" width="3.42578125" style="25" customWidth="1"/>
    <col min="5840" max="5840" width="26.42578125" style="25" customWidth="1"/>
    <col min="5841" max="5841" width="12.140625" style="25" customWidth="1"/>
    <col min="5842" max="5842" width="3.42578125" style="25" customWidth="1"/>
    <col min="5843" max="5843" width="6.85546875" style="25" customWidth="1"/>
    <col min="5844" max="5846" width="9.140625" style="25"/>
    <col min="5847" max="5847" width="17.28515625" style="25" customWidth="1"/>
    <col min="5848" max="5848" width="10.42578125" style="25" customWidth="1"/>
    <col min="5849" max="6091" width="9.140625" style="25"/>
    <col min="6092" max="6092" width="11.85546875" style="25" customWidth="1"/>
    <col min="6093" max="6093" width="2.42578125" style="25" customWidth="1"/>
    <col min="6094" max="6094" width="30.28515625" style="25" customWidth="1"/>
    <col min="6095" max="6095" width="3.42578125" style="25" customWidth="1"/>
    <col min="6096" max="6096" width="26.42578125" style="25" customWidth="1"/>
    <col min="6097" max="6097" width="12.140625" style="25" customWidth="1"/>
    <col min="6098" max="6098" width="3.42578125" style="25" customWidth="1"/>
    <col min="6099" max="6099" width="6.85546875" style="25" customWidth="1"/>
    <col min="6100" max="6102" width="9.140625" style="25"/>
    <col min="6103" max="6103" width="17.28515625" style="25" customWidth="1"/>
    <col min="6104" max="6104" width="10.42578125" style="25" customWidth="1"/>
    <col min="6105" max="6347" width="9.140625" style="25"/>
    <col min="6348" max="6348" width="11.85546875" style="25" customWidth="1"/>
    <col min="6349" max="6349" width="2.42578125" style="25" customWidth="1"/>
    <col min="6350" max="6350" width="30.28515625" style="25" customWidth="1"/>
    <col min="6351" max="6351" width="3.42578125" style="25" customWidth="1"/>
    <col min="6352" max="6352" width="26.42578125" style="25" customWidth="1"/>
    <col min="6353" max="6353" width="12.140625" style="25" customWidth="1"/>
    <col min="6354" max="6354" width="3.42578125" style="25" customWidth="1"/>
    <col min="6355" max="6355" width="6.85546875" style="25" customWidth="1"/>
    <col min="6356" max="6358" width="9.140625" style="25"/>
    <col min="6359" max="6359" width="17.28515625" style="25" customWidth="1"/>
    <col min="6360" max="6360" width="10.42578125" style="25" customWidth="1"/>
    <col min="6361" max="6603" width="9.140625" style="25"/>
    <col min="6604" max="6604" width="11.85546875" style="25" customWidth="1"/>
    <col min="6605" max="6605" width="2.42578125" style="25" customWidth="1"/>
    <col min="6606" max="6606" width="30.28515625" style="25" customWidth="1"/>
    <col min="6607" max="6607" width="3.42578125" style="25" customWidth="1"/>
    <col min="6608" max="6608" width="26.42578125" style="25" customWidth="1"/>
    <col min="6609" max="6609" width="12.140625" style="25" customWidth="1"/>
    <col min="6610" max="6610" width="3.42578125" style="25" customWidth="1"/>
    <col min="6611" max="6611" width="6.85546875" style="25" customWidth="1"/>
    <col min="6612" max="6614" width="9.140625" style="25"/>
    <col min="6615" max="6615" width="17.28515625" style="25" customWidth="1"/>
    <col min="6616" max="6616" width="10.42578125" style="25" customWidth="1"/>
    <col min="6617" max="6859" width="9.140625" style="25"/>
    <col min="6860" max="6860" width="11.85546875" style="25" customWidth="1"/>
    <col min="6861" max="6861" width="2.42578125" style="25" customWidth="1"/>
    <col min="6862" max="6862" width="30.28515625" style="25" customWidth="1"/>
    <col min="6863" max="6863" width="3.42578125" style="25" customWidth="1"/>
    <col min="6864" max="6864" width="26.42578125" style="25" customWidth="1"/>
    <col min="6865" max="6865" width="12.140625" style="25" customWidth="1"/>
    <col min="6866" max="6866" width="3.42578125" style="25" customWidth="1"/>
    <col min="6867" max="6867" width="6.85546875" style="25" customWidth="1"/>
    <col min="6868" max="6870" width="9.140625" style="25"/>
    <col min="6871" max="6871" width="17.28515625" style="25" customWidth="1"/>
    <col min="6872" max="6872" width="10.42578125" style="25" customWidth="1"/>
    <col min="6873" max="7115" width="9.140625" style="25"/>
    <col min="7116" max="7116" width="11.85546875" style="25" customWidth="1"/>
    <col min="7117" max="7117" width="2.42578125" style="25" customWidth="1"/>
    <col min="7118" max="7118" width="30.28515625" style="25" customWidth="1"/>
    <col min="7119" max="7119" width="3.42578125" style="25" customWidth="1"/>
    <col min="7120" max="7120" width="26.42578125" style="25" customWidth="1"/>
    <col min="7121" max="7121" width="12.140625" style="25" customWidth="1"/>
    <col min="7122" max="7122" width="3.42578125" style="25" customWidth="1"/>
    <col min="7123" max="7123" width="6.85546875" style="25" customWidth="1"/>
    <col min="7124" max="7126" width="9.140625" style="25"/>
    <col min="7127" max="7127" width="17.28515625" style="25" customWidth="1"/>
    <col min="7128" max="7128" width="10.42578125" style="25" customWidth="1"/>
    <col min="7129" max="7371" width="9.140625" style="25"/>
    <col min="7372" max="7372" width="11.85546875" style="25" customWidth="1"/>
    <col min="7373" max="7373" width="2.42578125" style="25" customWidth="1"/>
    <col min="7374" max="7374" width="30.28515625" style="25" customWidth="1"/>
    <col min="7375" max="7375" width="3.42578125" style="25" customWidth="1"/>
    <col min="7376" max="7376" width="26.42578125" style="25" customWidth="1"/>
    <col min="7377" max="7377" width="12.140625" style="25" customWidth="1"/>
    <col min="7378" max="7378" width="3.42578125" style="25" customWidth="1"/>
    <col min="7379" max="7379" width="6.85546875" style="25" customWidth="1"/>
    <col min="7380" max="7382" width="9.140625" style="25"/>
    <col min="7383" max="7383" width="17.28515625" style="25" customWidth="1"/>
    <col min="7384" max="7384" width="10.42578125" style="25" customWidth="1"/>
    <col min="7385" max="7627" width="9.140625" style="25"/>
    <col min="7628" max="7628" width="11.85546875" style="25" customWidth="1"/>
    <col min="7629" max="7629" width="2.42578125" style="25" customWidth="1"/>
    <col min="7630" max="7630" width="30.28515625" style="25" customWidth="1"/>
    <col min="7631" max="7631" width="3.42578125" style="25" customWidth="1"/>
    <col min="7632" max="7632" width="26.42578125" style="25" customWidth="1"/>
    <col min="7633" max="7633" width="12.140625" style="25" customWidth="1"/>
    <col min="7634" max="7634" width="3.42578125" style="25" customWidth="1"/>
    <col min="7635" max="7635" width="6.85546875" style="25" customWidth="1"/>
    <col min="7636" max="7638" width="9.140625" style="25"/>
    <col min="7639" max="7639" width="17.28515625" style="25" customWidth="1"/>
    <col min="7640" max="7640" width="10.42578125" style="25" customWidth="1"/>
    <col min="7641" max="7883" width="9.140625" style="25"/>
    <col min="7884" max="7884" width="11.85546875" style="25" customWidth="1"/>
    <col min="7885" max="7885" width="2.42578125" style="25" customWidth="1"/>
    <col min="7886" max="7886" width="30.28515625" style="25" customWidth="1"/>
    <col min="7887" max="7887" width="3.42578125" style="25" customWidth="1"/>
    <col min="7888" max="7888" width="26.42578125" style="25" customWidth="1"/>
    <col min="7889" max="7889" width="12.140625" style="25" customWidth="1"/>
    <col min="7890" max="7890" width="3.42578125" style="25" customWidth="1"/>
    <col min="7891" max="7891" width="6.85546875" style="25" customWidth="1"/>
    <col min="7892" max="7894" width="9.140625" style="25"/>
    <col min="7895" max="7895" width="17.28515625" style="25" customWidth="1"/>
    <col min="7896" max="7896" width="10.42578125" style="25" customWidth="1"/>
    <col min="7897" max="8139" width="9.140625" style="25"/>
    <col min="8140" max="8140" width="11.85546875" style="25" customWidth="1"/>
    <col min="8141" max="8141" width="2.42578125" style="25" customWidth="1"/>
    <col min="8142" max="8142" width="30.28515625" style="25" customWidth="1"/>
    <col min="8143" max="8143" width="3.42578125" style="25" customWidth="1"/>
    <col min="8144" max="8144" width="26.42578125" style="25" customWidth="1"/>
    <col min="8145" max="8145" width="12.140625" style="25" customWidth="1"/>
    <col min="8146" max="8146" width="3.42578125" style="25" customWidth="1"/>
    <col min="8147" max="8147" width="6.85546875" style="25" customWidth="1"/>
    <col min="8148" max="8150" width="9.140625" style="25"/>
    <col min="8151" max="8151" width="17.28515625" style="25" customWidth="1"/>
    <col min="8152" max="8152" width="10.42578125" style="25" customWidth="1"/>
    <col min="8153" max="8395" width="9.140625" style="25"/>
    <col min="8396" max="8396" width="11.85546875" style="25" customWidth="1"/>
    <col min="8397" max="8397" width="2.42578125" style="25" customWidth="1"/>
    <col min="8398" max="8398" width="30.28515625" style="25" customWidth="1"/>
    <col min="8399" max="8399" width="3.42578125" style="25" customWidth="1"/>
    <col min="8400" max="8400" width="26.42578125" style="25" customWidth="1"/>
    <col min="8401" max="8401" width="12.140625" style="25" customWidth="1"/>
    <col min="8402" max="8402" width="3.42578125" style="25" customWidth="1"/>
    <col min="8403" max="8403" width="6.85546875" style="25" customWidth="1"/>
    <col min="8404" max="8406" width="9.140625" style="25"/>
    <col min="8407" max="8407" width="17.28515625" style="25" customWidth="1"/>
    <col min="8408" max="8408" width="10.42578125" style="25" customWidth="1"/>
    <col min="8409" max="8651" width="9.140625" style="25"/>
    <col min="8652" max="8652" width="11.85546875" style="25" customWidth="1"/>
    <col min="8653" max="8653" width="2.42578125" style="25" customWidth="1"/>
    <col min="8654" max="8654" width="30.28515625" style="25" customWidth="1"/>
    <col min="8655" max="8655" width="3.42578125" style="25" customWidth="1"/>
    <col min="8656" max="8656" width="26.42578125" style="25" customWidth="1"/>
    <col min="8657" max="8657" width="12.140625" style="25" customWidth="1"/>
    <col min="8658" max="8658" width="3.42578125" style="25" customWidth="1"/>
    <col min="8659" max="8659" width="6.85546875" style="25" customWidth="1"/>
    <col min="8660" max="8662" width="9.140625" style="25"/>
    <col min="8663" max="8663" width="17.28515625" style="25" customWidth="1"/>
    <col min="8664" max="8664" width="10.42578125" style="25" customWidth="1"/>
    <col min="8665" max="8907" width="9.140625" style="25"/>
    <col min="8908" max="8908" width="11.85546875" style="25" customWidth="1"/>
    <col min="8909" max="8909" width="2.42578125" style="25" customWidth="1"/>
    <col min="8910" max="8910" width="30.28515625" style="25" customWidth="1"/>
    <col min="8911" max="8911" width="3.42578125" style="25" customWidth="1"/>
    <col min="8912" max="8912" width="26.42578125" style="25" customWidth="1"/>
    <col min="8913" max="8913" width="12.140625" style="25" customWidth="1"/>
    <col min="8914" max="8914" width="3.42578125" style="25" customWidth="1"/>
    <col min="8915" max="8915" width="6.85546875" style="25" customWidth="1"/>
    <col min="8916" max="8918" width="9.140625" style="25"/>
    <col min="8919" max="8919" width="17.28515625" style="25" customWidth="1"/>
    <col min="8920" max="8920" width="10.42578125" style="25" customWidth="1"/>
    <col min="8921" max="9163" width="9.140625" style="25"/>
    <col min="9164" max="9164" width="11.85546875" style="25" customWidth="1"/>
    <col min="9165" max="9165" width="2.42578125" style="25" customWidth="1"/>
    <col min="9166" max="9166" width="30.28515625" style="25" customWidth="1"/>
    <col min="9167" max="9167" width="3.42578125" style="25" customWidth="1"/>
    <col min="9168" max="9168" width="26.42578125" style="25" customWidth="1"/>
    <col min="9169" max="9169" width="12.140625" style="25" customWidth="1"/>
    <col min="9170" max="9170" width="3.42578125" style="25" customWidth="1"/>
    <col min="9171" max="9171" width="6.85546875" style="25" customWidth="1"/>
    <col min="9172" max="9174" width="9.140625" style="25"/>
    <col min="9175" max="9175" width="17.28515625" style="25" customWidth="1"/>
    <col min="9176" max="9176" width="10.42578125" style="25" customWidth="1"/>
    <col min="9177" max="9419" width="9.140625" style="25"/>
    <col min="9420" max="9420" width="11.85546875" style="25" customWidth="1"/>
    <col min="9421" max="9421" width="2.42578125" style="25" customWidth="1"/>
    <col min="9422" max="9422" width="30.28515625" style="25" customWidth="1"/>
    <col min="9423" max="9423" width="3.42578125" style="25" customWidth="1"/>
    <col min="9424" max="9424" width="26.42578125" style="25" customWidth="1"/>
    <col min="9425" max="9425" width="12.140625" style="25" customWidth="1"/>
    <col min="9426" max="9426" width="3.42578125" style="25" customWidth="1"/>
    <col min="9427" max="9427" width="6.85546875" style="25" customWidth="1"/>
    <col min="9428" max="9430" width="9.140625" style="25"/>
    <col min="9431" max="9431" width="17.28515625" style="25" customWidth="1"/>
    <col min="9432" max="9432" width="10.42578125" style="25" customWidth="1"/>
    <col min="9433" max="9675" width="9.140625" style="25"/>
    <col min="9676" max="9676" width="11.85546875" style="25" customWidth="1"/>
    <col min="9677" max="9677" width="2.42578125" style="25" customWidth="1"/>
    <col min="9678" max="9678" width="30.28515625" style="25" customWidth="1"/>
    <col min="9679" max="9679" width="3.42578125" style="25" customWidth="1"/>
    <col min="9680" max="9680" width="26.42578125" style="25" customWidth="1"/>
    <col min="9681" max="9681" width="12.140625" style="25" customWidth="1"/>
    <col min="9682" max="9682" width="3.42578125" style="25" customWidth="1"/>
    <col min="9683" max="9683" width="6.85546875" style="25" customWidth="1"/>
    <col min="9684" max="9686" width="9.140625" style="25"/>
    <col min="9687" max="9687" width="17.28515625" style="25" customWidth="1"/>
    <col min="9688" max="9688" width="10.42578125" style="25" customWidth="1"/>
    <col min="9689" max="9931" width="9.140625" style="25"/>
    <col min="9932" max="9932" width="11.85546875" style="25" customWidth="1"/>
    <col min="9933" max="9933" width="2.42578125" style="25" customWidth="1"/>
    <col min="9934" max="9934" width="30.28515625" style="25" customWidth="1"/>
    <col min="9935" max="9935" width="3.42578125" style="25" customWidth="1"/>
    <col min="9936" max="9936" width="26.42578125" style="25" customWidth="1"/>
    <col min="9937" max="9937" width="12.140625" style="25" customWidth="1"/>
    <col min="9938" max="9938" width="3.42578125" style="25" customWidth="1"/>
    <col min="9939" max="9939" width="6.85546875" style="25" customWidth="1"/>
    <col min="9940" max="9942" width="9.140625" style="25"/>
    <col min="9943" max="9943" width="17.28515625" style="25" customWidth="1"/>
    <col min="9944" max="9944" width="10.42578125" style="25" customWidth="1"/>
    <col min="9945" max="10187" width="9.140625" style="25"/>
    <col min="10188" max="10188" width="11.85546875" style="25" customWidth="1"/>
    <col min="10189" max="10189" width="2.42578125" style="25" customWidth="1"/>
    <col min="10190" max="10190" width="30.28515625" style="25" customWidth="1"/>
    <col min="10191" max="10191" width="3.42578125" style="25" customWidth="1"/>
    <col min="10192" max="10192" width="26.42578125" style="25" customWidth="1"/>
    <col min="10193" max="10193" width="12.140625" style="25" customWidth="1"/>
    <col min="10194" max="10194" width="3.42578125" style="25" customWidth="1"/>
    <col min="10195" max="10195" width="6.85546875" style="25" customWidth="1"/>
    <col min="10196" max="10198" width="9.140625" style="25"/>
    <col min="10199" max="10199" width="17.28515625" style="25" customWidth="1"/>
    <col min="10200" max="10200" width="10.42578125" style="25" customWidth="1"/>
    <col min="10201" max="10443" width="9.140625" style="25"/>
    <col min="10444" max="10444" width="11.85546875" style="25" customWidth="1"/>
    <col min="10445" max="10445" width="2.42578125" style="25" customWidth="1"/>
    <col min="10446" max="10446" width="30.28515625" style="25" customWidth="1"/>
    <col min="10447" max="10447" width="3.42578125" style="25" customWidth="1"/>
    <col min="10448" max="10448" width="26.42578125" style="25" customWidth="1"/>
    <col min="10449" max="10449" width="12.140625" style="25" customWidth="1"/>
    <col min="10450" max="10450" width="3.42578125" style="25" customWidth="1"/>
    <col min="10451" max="10451" width="6.85546875" style="25" customWidth="1"/>
    <col min="10452" max="10454" width="9.140625" style="25"/>
    <col min="10455" max="10455" width="17.28515625" style="25" customWidth="1"/>
    <col min="10456" max="10456" width="10.42578125" style="25" customWidth="1"/>
    <col min="10457" max="10699" width="9.140625" style="25"/>
    <col min="10700" max="10700" width="11.85546875" style="25" customWidth="1"/>
    <col min="10701" max="10701" width="2.42578125" style="25" customWidth="1"/>
    <col min="10702" max="10702" width="30.28515625" style="25" customWidth="1"/>
    <col min="10703" max="10703" width="3.42578125" style="25" customWidth="1"/>
    <col min="10704" max="10704" width="26.42578125" style="25" customWidth="1"/>
    <col min="10705" max="10705" width="12.140625" style="25" customWidth="1"/>
    <col min="10706" max="10706" width="3.42578125" style="25" customWidth="1"/>
    <col min="10707" max="10707" width="6.85546875" style="25" customWidth="1"/>
    <col min="10708" max="10710" width="9.140625" style="25"/>
    <col min="10711" max="10711" width="17.28515625" style="25" customWidth="1"/>
    <col min="10712" max="10712" width="10.42578125" style="25" customWidth="1"/>
    <col min="10713" max="10955" width="9.140625" style="25"/>
    <col min="10956" max="10956" width="11.85546875" style="25" customWidth="1"/>
    <col min="10957" max="10957" width="2.42578125" style="25" customWidth="1"/>
    <col min="10958" max="10958" width="30.28515625" style="25" customWidth="1"/>
    <col min="10959" max="10959" width="3.42578125" style="25" customWidth="1"/>
    <col min="10960" max="10960" width="26.42578125" style="25" customWidth="1"/>
    <col min="10961" max="10961" width="12.140625" style="25" customWidth="1"/>
    <col min="10962" max="10962" width="3.42578125" style="25" customWidth="1"/>
    <col min="10963" max="10963" width="6.85546875" style="25" customWidth="1"/>
    <col min="10964" max="10966" width="9.140625" style="25"/>
    <col min="10967" max="10967" width="17.28515625" style="25" customWidth="1"/>
    <col min="10968" max="10968" width="10.42578125" style="25" customWidth="1"/>
    <col min="10969" max="11211" width="9.140625" style="25"/>
    <col min="11212" max="11212" width="11.85546875" style="25" customWidth="1"/>
    <col min="11213" max="11213" width="2.42578125" style="25" customWidth="1"/>
    <col min="11214" max="11214" width="30.28515625" style="25" customWidth="1"/>
    <col min="11215" max="11215" width="3.42578125" style="25" customWidth="1"/>
    <col min="11216" max="11216" width="26.42578125" style="25" customWidth="1"/>
    <col min="11217" max="11217" width="12.140625" style="25" customWidth="1"/>
    <col min="11218" max="11218" width="3.42578125" style="25" customWidth="1"/>
    <col min="11219" max="11219" width="6.85546875" style="25" customWidth="1"/>
    <col min="11220" max="11222" width="9.140625" style="25"/>
    <col min="11223" max="11223" width="17.28515625" style="25" customWidth="1"/>
    <col min="11224" max="11224" width="10.42578125" style="25" customWidth="1"/>
    <col min="11225" max="11467" width="9.140625" style="25"/>
    <col min="11468" max="11468" width="11.85546875" style="25" customWidth="1"/>
    <col min="11469" max="11469" width="2.42578125" style="25" customWidth="1"/>
    <col min="11470" max="11470" width="30.28515625" style="25" customWidth="1"/>
    <col min="11471" max="11471" width="3.42578125" style="25" customWidth="1"/>
    <col min="11472" max="11472" width="26.42578125" style="25" customWidth="1"/>
    <col min="11473" max="11473" width="12.140625" style="25" customWidth="1"/>
    <col min="11474" max="11474" width="3.42578125" style="25" customWidth="1"/>
    <col min="11475" max="11475" width="6.85546875" style="25" customWidth="1"/>
    <col min="11476" max="11478" width="9.140625" style="25"/>
    <col min="11479" max="11479" width="17.28515625" style="25" customWidth="1"/>
    <col min="11480" max="11480" width="10.42578125" style="25" customWidth="1"/>
    <col min="11481" max="11723" width="9.140625" style="25"/>
    <col min="11724" max="11724" width="11.85546875" style="25" customWidth="1"/>
    <col min="11725" max="11725" width="2.42578125" style="25" customWidth="1"/>
    <col min="11726" max="11726" width="30.28515625" style="25" customWidth="1"/>
    <col min="11727" max="11727" width="3.42578125" style="25" customWidth="1"/>
    <col min="11728" max="11728" width="26.42578125" style="25" customWidth="1"/>
    <col min="11729" max="11729" width="12.140625" style="25" customWidth="1"/>
    <col min="11730" max="11730" width="3.42578125" style="25" customWidth="1"/>
    <col min="11731" max="11731" width="6.85546875" style="25" customWidth="1"/>
    <col min="11732" max="11734" width="9.140625" style="25"/>
    <col min="11735" max="11735" width="17.28515625" style="25" customWidth="1"/>
    <col min="11736" max="11736" width="10.42578125" style="25" customWidth="1"/>
    <col min="11737" max="11979" width="9.140625" style="25"/>
    <col min="11980" max="11980" width="11.85546875" style="25" customWidth="1"/>
    <col min="11981" max="11981" width="2.42578125" style="25" customWidth="1"/>
    <col min="11982" max="11982" width="30.28515625" style="25" customWidth="1"/>
    <col min="11983" max="11983" width="3.42578125" style="25" customWidth="1"/>
    <col min="11984" max="11984" width="26.42578125" style="25" customWidth="1"/>
    <col min="11985" max="11985" width="12.140625" style="25" customWidth="1"/>
    <col min="11986" max="11986" width="3.42578125" style="25" customWidth="1"/>
    <col min="11987" max="11987" width="6.85546875" style="25" customWidth="1"/>
    <col min="11988" max="11990" width="9.140625" style="25"/>
    <col min="11991" max="11991" width="17.28515625" style="25" customWidth="1"/>
    <col min="11992" max="11992" width="10.42578125" style="25" customWidth="1"/>
    <col min="11993" max="12235" width="9.140625" style="25"/>
    <col min="12236" max="12236" width="11.85546875" style="25" customWidth="1"/>
    <col min="12237" max="12237" width="2.42578125" style="25" customWidth="1"/>
    <col min="12238" max="12238" width="30.28515625" style="25" customWidth="1"/>
    <col min="12239" max="12239" width="3.42578125" style="25" customWidth="1"/>
    <col min="12240" max="12240" width="26.42578125" style="25" customWidth="1"/>
    <col min="12241" max="12241" width="12.140625" style="25" customWidth="1"/>
    <col min="12242" max="12242" width="3.42578125" style="25" customWidth="1"/>
    <col min="12243" max="12243" width="6.85546875" style="25" customWidth="1"/>
    <col min="12244" max="12246" width="9.140625" style="25"/>
    <col min="12247" max="12247" width="17.28515625" style="25" customWidth="1"/>
    <col min="12248" max="12248" width="10.42578125" style="25" customWidth="1"/>
    <col min="12249" max="12491" width="9.140625" style="25"/>
    <col min="12492" max="12492" width="11.85546875" style="25" customWidth="1"/>
    <col min="12493" max="12493" width="2.42578125" style="25" customWidth="1"/>
    <col min="12494" max="12494" width="30.28515625" style="25" customWidth="1"/>
    <col min="12495" max="12495" width="3.42578125" style="25" customWidth="1"/>
    <col min="12496" max="12496" width="26.42578125" style="25" customWidth="1"/>
    <col min="12497" max="12497" width="12.140625" style="25" customWidth="1"/>
    <col min="12498" max="12498" width="3.42578125" style="25" customWidth="1"/>
    <col min="12499" max="12499" width="6.85546875" style="25" customWidth="1"/>
    <col min="12500" max="12502" width="9.140625" style="25"/>
    <col min="12503" max="12503" width="17.28515625" style="25" customWidth="1"/>
    <col min="12504" max="12504" width="10.42578125" style="25" customWidth="1"/>
    <col min="12505" max="12747" width="9.140625" style="25"/>
    <col min="12748" max="12748" width="11.85546875" style="25" customWidth="1"/>
    <col min="12749" max="12749" width="2.42578125" style="25" customWidth="1"/>
    <col min="12750" max="12750" width="30.28515625" style="25" customWidth="1"/>
    <col min="12751" max="12751" width="3.42578125" style="25" customWidth="1"/>
    <col min="12752" max="12752" width="26.42578125" style="25" customWidth="1"/>
    <col min="12753" max="12753" width="12.140625" style="25" customWidth="1"/>
    <col min="12754" max="12754" width="3.42578125" style="25" customWidth="1"/>
    <col min="12755" max="12755" width="6.85546875" style="25" customWidth="1"/>
    <col min="12756" max="12758" width="9.140625" style="25"/>
    <col min="12759" max="12759" width="17.28515625" style="25" customWidth="1"/>
    <col min="12760" max="12760" width="10.42578125" style="25" customWidth="1"/>
    <col min="12761" max="13003" width="9.140625" style="25"/>
    <col min="13004" max="13004" width="11.85546875" style="25" customWidth="1"/>
    <col min="13005" max="13005" width="2.42578125" style="25" customWidth="1"/>
    <col min="13006" max="13006" width="30.28515625" style="25" customWidth="1"/>
    <col min="13007" max="13007" width="3.42578125" style="25" customWidth="1"/>
    <col min="13008" max="13008" width="26.42578125" style="25" customWidth="1"/>
    <col min="13009" max="13009" width="12.140625" style="25" customWidth="1"/>
    <col min="13010" max="13010" width="3.42578125" style="25" customWidth="1"/>
    <col min="13011" max="13011" width="6.85546875" style="25" customWidth="1"/>
    <col min="13012" max="13014" width="9.140625" style="25"/>
    <col min="13015" max="13015" width="17.28515625" style="25" customWidth="1"/>
    <col min="13016" max="13016" width="10.42578125" style="25" customWidth="1"/>
    <col min="13017" max="13259" width="9.140625" style="25"/>
    <col min="13260" max="13260" width="11.85546875" style="25" customWidth="1"/>
    <col min="13261" max="13261" width="2.42578125" style="25" customWidth="1"/>
    <col min="13262" max="13262" width="30.28515625" style="25" customWidth="1"/>
    <col min="13263" max="13263" width="3.42578125" style="25" customWidth="1"/>
    <col min="13264" max="13264" width="26.42578125" style="25" customWidth="1"/>
    <col min="13265" max="13265" width="12.140625" style="25" customWidth="1"/>
    <col min="13266" max="13266" width="3.42578125" style="25" customWidth="1"/>
    <col min="13267" max="13267" width="6.85546875" style="25" customWidth="1"/>
    <col min="13268" max="13270" width="9.140625" style="25"/>
    <col min="13271" max="13271" width="17.28515625" style="25" customWidth="1"/>
    <col min="13272" max="13272" width="10.42578125" style="25" customWidth="1"/>
    <col min="13273" max="13515" width="9.140625" style="25"/>
    <col min="13516" max="13516" width="11.85546875" style="25" customWidth="1"/>
    <col min="13517" max="13517" width="2.42578125" style="25" customWidth="1"/>
    <col min="13518" max="13518" width="30.28515625" style="25" customWidth="1"/>
    <col min="13519" max="13519" width="3.42578125" style="25" customWidth="1"/>
    <col min="13520" max="13520" width="26.42578125" style="25" customWidth="1"/>
    <col min="13521" max="13521" width="12.140625" style="25" customWidth="1"/>
    <col min="13522" max="13522" width="3.42578125" style="25" customWidth="1"/>
    <col min="13523" max="13523" width="6.85546875" style="25" customWidth="1"/>
    <col min="13524" max="13526" width="9.140625" style="25"/>
    <col min="13527" max="13527" width="17.28515625" style="25" customWidth="1"/>
    <col min="13528" max="13528" width="10.42578125" style="25" customWidth="1"/>
    <col min="13529" max="13771" width="9.140625" style="25"/>
    <col min="13772" max="13772" width="11.85546875" style="25" customWidth="1"/>
    <col min="13773" max="13773" width="2.42578125" style="25" customWidth="1"/>
    <col min="13774" max="13774" width="30.28515625" style="25" customWidth="1"/>
    <col min="13775" max="13775" width="3.42578125" style="25" customWidth="1"/>
    <col min="13776" max="13776" width="26.42578125" style="25" customWidth="1"/>
    <col min="13777" max="13777" width="12.140625" style="25" customWidth="1"/>
    <col min="13778" max="13778" width="3.42578125" style="25" customWidth="1"/>
    <col min="13779" max="13779" width="6.85546875" style="25" customWidth="1"/>
    <col min="13780" max="13782" width="9.140625" style="25"/>
    <col min="13783" max="13783" width="17.28515625" style="25" customWidth="1"/>
    <col min="13784" max="13784" width="10.42578125" style="25" customWidth="1"/>
    <col min="13785" max="14027" width="9.140625" style="25"/>
    <col min="14028" max="14028" width="11.85546875" style="25" customWidth="1"/>
    <col min="14029" max="14029" width="2.42578125" style="25" customWidth="1"/>
    <col min="14030" max="14030" width="30.28515625" style="25" customWidth="1"/>
    <col min="14031" max="14031" width="3.42578125" style="25" customWidth="1"/>
    <col min="14032" max="14032" width="26.42578125" style="25" customWidth="1"/>
    <col min="14033" max="14033" width="12.140625" style="25" customWidth="1"/>
    <col min="14034" max="14034" width="3.42578125" style="25" customWidth="1"/>
    <col min="14035" max="14035" width="6.85546875" style="25" customWidth="1"/>
    <col min="14036" max="14038" width="9.140625" style="25"/>
    <col min="14039" max="14039" width="17.28515625" style="25" customWidth="1"/>
    <col min="14040" max="14040" width="10.42578125" style="25" customWidth="1"/>
    <col min="14041" max="14283" width="9.140625" style="25"/>
    <col min="14284" max="14284" width="11.85546875" style="25" customWidth="1"/>
    <col min="14285" max="14285" width="2.42578125" style="25" customWidth="1"/>
    <col min="14286" max="14286" width="30.28515625" style="25" customWidth="1"/>
    <col min="14287" max="14287" width="3.42578125" style="25" customWidth="1"/>
    <col min="14288" max="14288" width="26.42578125" style="25" customWidth="1"/>
    <col min="14289" max="14289" width="12.140625" style="25" customWidth="1"/>
    <col min="14290" max="14290" width="3.42578125" style="25" customWidth="1"/>
    <col min="14291" max="14291" width="6.85546875" style="25" customWidth="1"/>
    <col min="14292" max="14294" width="9.140625" style="25"/>
    <col min="14295" max="14295" width="17.28515625" style="25" customWidth="1"/>
    <col min="14296" max="14296" width="10.42578125" style="25" customWidth="1"/>
    <col min="14297" max="14539" width="9.140625" style="25"/>
    <col min="14540" max="14540" width="11.85546875" style="25" customWidth="1"/>
    <col min="14541" max="14541" width="2.42578125" style="25" customWidth="1"/>
    <col min="14542" max="14542" width="30.28515625" style="25" customWidth="1"/>
    <col min="14543" max="14543" width="3.42578125" style="25" customWidth="1"/>
    <col min="14544" max="14544" width="26.42578125" style="25" customWidth="1"/>
    <col min="14545" max="14545" width="12.140625" style="25" customWidth="1"/>
    <col min="14546" max="14546" width="3.42578125" style="25" customWidth="1"/>
    <col min="14547" max="14547" width="6.85546875" style="25" customWidth="1"/>
    <col min="14548" max="14550" width="9.140625" style="25"/>
    <col min="14551" max="14551" width="17.28515625" style="25" customWidth="1"/>
    <col min="14552" max="14552" width="10.42578125" style="25" customWidth="1"/>
    <col min="14553" max="14795" width="9.140625" style="25"/>
    <col min="14796" max="14796" width="11.85546875" style="25" customWidth="1"/>
    <col min="14797" max="14797" width="2.42578125" style="25" customWidth="1"/>
    <col min="14798" max="14798" width="30.28515625" style="25" customWidth="1"/>
    <col min="14799" max="14799" width="3.42578125" style="25" customWidth="1"/>
    <col min="14800" max="14800" width="26.42578125" style="25" customWidth="1"/>
    <col min="14801" max="14801" width="12.140625" style="25" customWidth="1"/>
    <col min="14802" max="14802" width="3.42578125" style="25" customWidth="1"/>
    <col min="14803" max="14803" width="6.85546875" style="25" customWidth="1"/>
    <col min="14804" max="14806" width="9.140625" style="25"/>
    <col min="14807" max="14807" width="17.28515625" style="25" customWidth="1"/>
    <col min="14808" max="14808" width="10.42578125" style="25" customWidth="1"/>
    <col min="14809" max="15051" width="9.140625" style="25"/>
    <col min="15052" max="15052" width="11.85546875" style="25" customWidth="1"/>
    <col min="15053" max="15053" width="2.42578125" style="25" customWidth="1"/>
    <col min="15054" max="15054" width="30.28515625" style="25" customWidth="1"/>
    <col min="15055" max="15055" width="3.42578125" style="25" customWidth="1"/>
    <col min="15056" max="15056" width="26.42578125" style="25" customWidth="1"/>
    <col min="15057" max="15057" width="12.140625" style="25" customWidth="1"/>
    <col min="15058" max="15058" width="3.42578125" style="25" customWidth="1"/>
    <col min="15059" max="15059" width="6.85546875" style="25" customWidth="1"/>
    <col min="15060" max="15062" width="9.140625" style="25"/>
    <col min="15063" max="15063" width="17.28515625" style="25" customWidth="1"/>
    <col min="15064" max="15064" width="10.42578125" style="25" customWidth="1"/>
    <col min="15065" max="15307" width="9.140625" style="25"/>
    <col min="15308" max="15308" width="11.85546875" style="25" customWidth="1"/>
    <col min="15309" max="15309" width="2.42578125" style="25" customWidth="1"/>
    <col min="15310" max="15310" width="30.28515625" style="25" customWidth="1"/>
    <col min="15311" max="15311" width="3.42578125" style="25" customWidth="1"/>
    <col min="15312" max="15312" width="26.42578125" style="25" customWidth="1"/>
    <col min="15313" max="15313" width="12.140625" style="25" customWidth="1"/>
    <col min="15314" max="15314" width="3.42578125" style="25" customWidth="1"/>
    <col min="15315" max="15315" width="6.85546875" style="25" customWidth="1"/>
    <col min="15316" max="15318" width="9.140625" style="25"/>
    <col min="15319" max="15319" width="17.28515625" style="25" customWidth="1"/>
    <col min="15320" max="15320" width="10.42578125" style="25" customWidth="1"/>
    <col min="15321" max="15563" width="9.140625" style="25"/>
    <col min="15564" max="15564" width="11.85546875" style="25" customWidth="1"/>
    <col min="15565" max="15565" width="2.42578125" style="25" customWidth="1"/>
    <col min="15566" max="15566" width="30.28515625" style="25" customWidth="1"/>
    <col min="15567" max="15567" width="3.42578125" style="25" customWidth="1"/>
    <col min="15568" max="15568" width="26.42578125" style="25" customWidth="1"/>
    <col min="15569" max="15569" width="12.140625" style="25" customWidth="1"/>
    <col min="15570" max="15570" width="3.42578125" style="25" customWidth="1"/>
    <col min="15571" max="15571" width="6.85546875" style="25" customWidth="1"/>
    <col min="15572" max="15574" width="9.140625" style="25"/>
    <col min="15575" max="15575" width="17.28515625" style="25" customWidth="1"/>
    <col min="15576" max="15576" width="10.42578125" style="25" customWidth="1"/>
    <col min="15577" max="15819" width="9.140625" style="25"/>
    <col min="15820" max="15820" width="11.85546875" style="25" customWidth="1"/>
    <col min="15821" max="15821" width="2.42578125" style="25" customWidth="1"/>
    <col min="15822" max="15822" width="30.28515625" style="25" customWidth="1"/>
    <col min="15823" max="15823" width="3.42578125" style="25" customWidth="1"/>
    <col min="15824" max="15824" width="26.42578125" style="25" customWidth="1"/>
    <col min="15825" max="15825" width="12.140625" style="25" customWidth="1"/>
    <col min="15826" max="15826" width="3.42578125" style="25" customWidth="1"/>
    <col min="15827" max="15827" width="6.85546875" style="25" customWidth="1"/>
    <col min="15828" max="15830" width="9.140625" style="25"/>
    <col min="15831" max="15831" width="17.28515625" style="25" customWidth="1"/>
    <col min="15832" max="15832" width="10.42578125" style="25" customWidth="1"/>
    <col min="15833" max="16075" width="9.140625" style="25"/>
    <col min="16076" max="16076" width="11.85546875" style="25" customWidth="1"/>
    <col min="16077" max="16077" width="2.42578125" style="25" customWidth="1"/>
    <col min="16078" max="16078" width="30.28515625" style="25" customWidth="1"/>
    <col min="16079" max="16079" width="3.42578125" style="25" customWidth="1"/>
    <col min="16080" max="16080" width="26.42578125" style="25" customWidth="1"/>
    <col min="16081" max="16081" width="12.140625" style="25" customWidth="1"/>
    <col min="16082" max="16082" width="3.42578125" style="25" customWidth="1"/>
    <col min="16083" max="16083" width="6.85546875" style="25" customWidth="1"/>
    <col min="16084" max="16086" width="9.140625" style="25"/>
    <col min="16087" max="16087" width="17.28515625" style="25" customWidth="1"/>
    <col min="16088" max="16088" width="10.42578125" style="25" customWidth="1"/>
    <col min="16089" max="16384" width="9.140625" style="25"/>
  </cols>
  <sheetData>
    <row r="1" spans="2:14" ht="15.75" customHeight="1">
      <c r="C1" s="25"/>
    </row>
    <row r="2" spans="2:14" s="51" customFormat="1" ht="15.75" customHeight="1">
      <c r="B2" s="1679" t="s">
        <v>522</v>
      </c>
      <c r="C2" s="1680"/>
      <c r="D2" s="1680"/>
      <c r="E2" s="1680"/>
      <c r="F2" s="1680"/>
      <c r="G2" s="1680"/>
      <c r="H2" s="1680"/>
      <c r="I2" s="1680"/>
      <c r="J2" s="1680"/>
      <c r="K2" s="1680"/>
      <c r="L2" s="1680"/>
      <c r="M2" s="1680"/>
      <c r="N2" s="1680"/>
    </row>
    <row r="3" spans="2:14" s="51" customFormat="1" ht="15.75" customHeight="1">
      <c r="B3" s="1679" t="s">
        <v>523</v>
      </c>
      <c r="C3" s="1680"/>
      <c r="D3" s="1680"/>
      <c r="E3" s="1680"/>
      <c r="F3" s="1680"/>
      <c r="G3" s="1680"/>
      <c r="H3" s="1680"/>
      <c r="I3" s="1680"/>
      <c r="J3" s="1680"/>
      <c r="K3" s="1680"/>
      <c r="L3" s="1680"/>
      <c r="M3" s="1680"/>
      <c r="N3" s="1680"/>
    </row>
    <row r="4" spans="2:14" s="51" customFormat="1" ht="15.75" customHeight="1">
      <c r="B4" s="1679" t="s">
        <v>520</v>
      </c>
      <c r="C4" s="1680"/>
      <c r="D4" s="1680"/>
      <c r="E4" s="1680"/>
      <c r="F4" s="1680"/>
      <c r="G4" s="1680"/>
      <c r="H4" s="1680"/>
      <c r="I4" s="1680"/>
      <c r="J4" s="1680"/>
      <c r="K4" s="1680"/>
      <c r="L4" s="1680"/>
      <c r="M4" s="1680"/>
      <c r="N4" s="1680"/>
    </row>
    <row r="5" spans="2:14" ht="15.75" customHeight="1">
      <c r="B5" s="1679" t="s">
        <v>524</v>
      </c>
      <c r="C5" s="1680"/>
      <c r="D5" s="1680"/>
      <c r="E5" s="1680"/>
      <c r="F5" s="1680"/>
      <c r="G5" s="1680"/>
      <c r="H5" s="1680"/>
      <c r="I5" s="1680"/>
      <c r="J5" s="1680"/>
      <c r="K5" s="1680"/>
      <c r="L5" s="1680"/>
      <c r="M5" s="1680"/>
      <c r="N5" s="1680"/>
    </row>
    <row r="6" spans="2:14" ht="5.0999999999999996" customHeight="1" thickBot="1">
      <c r="B6" s="505"/>
      <c r="C6" s="505"/>
      <c r="D6" s="505"/>
      <c r="E6" s="505"/>
      <c r="F6" s="505"/>
      <c r="G6" s="505"/>
      <c r="H6" s="505"/>
      <c r="I6" s="505"/>
      <c r="J6" s="505"/>
      <c r="K6" s="505"/>
      <c r="L6" s="505"/>
      <c r="M6" s="505"/>
      <c r="N6" s="426"/>
    </row>
    <row r="7" spans="2:14" ht="15.75" customHeight="1" thickTop="1">
      <c r="B7" s="426"/>
      <c r="C7" s="426"/>
      <c r="D7" s="426"/>
      <c r="E7" s="426"/>
      <c r="F7" s="426"/>
      <c r="G7" s="426"/>
      <c r="H7" s="426"/>
      <c r="I7" s="426"/>
      <c r="J7" s="426"/>
      <c r="K7" s="426"/>
      <c r="L7" s="426"/>
      <c r="M7" s="426"/>
      <c r="N7" s="426"/>
    </row>
    <row r="8" spans="2:14" ht="15.75" customHeight="1">
      <c r="B8" s="426"/>
      <c r="C8" s="426"/>
      <c r="D8" s="426"/>
      <c r="E8" s="426"/>
      <c r="F8" s="426"/>
      <c r="G8" s="426"/>
      <c r="H8" s="426"/>
      <c r="I8" s="426"/>
      <c r="J8" s="426"/>
      <c r="K8" s="426"/>
      <c r="L8" s="426"/>
      <c r="M8" s="426"/>
      <c r="N8" s="426"/>
    </row>
    <row r="9" spans="2:14" ht="18" customHeight="1">
      <c r="B9" s="426" t="s">
        <v>125</v>
      </c>
      <c r="C9" s="511" t="s">
        <v>0</v>
      </c>
      <c r="D9" s="426" t="e">
        <f>jadwal!#REF!</f>
        <v>#REF!</v>
      </c>
      <c r="E9" s="426"/>
      <c r="F9" s="426"/>
      <c r="G9" s="426"/>
      <c r="H9" s="426" t="s">
        <v>525</v>
      </c>
      <c r="I9" s="426"/>
      <c r="J9" s="426" t="e">
        <f>jadwal!#REF!</f>
        <v>#REF!</v>
      </c>
      <c r="K9" s="426"/>
      <c r="L9" s="426"/>
      <c r="M9" s="426"/>
      <c r="N9" s="426"/>
    </row>
    <row r="10" spans="2:14" ht="18" customHeight="1">
      <c r="B10" s="512" t="s">
        <v>126</v>
      </c>
      <c r="C10" s="511" t="s">
        <v>0</v>
      </c>
      <c r="D10" s="512" t="s">
        <v>60</v>
      </c>
      <c r="E10" s="511"/>
      <c r="F10" s="511"/>
      <c r="G10" s="426"/>
      <c r="H10" s="426"/>
      <c r="I10" s="426"/>
      <c r="J10" s="426"/>
      <c r="K10" s="426"/>
      <c r="L10" s="426"/>
      <c r="M10" s="426"/>
      <c r="N10" s="426"/>
    </row>
    <row r="11" spans="2:14" ht="18" customHeight="1">
      <c r="B11" s="513" t="s">
        <v>127</v>
      </c>
      <c r="C11" s="511" t="s">
        <v>0</v>
      </c>
      <c r="D11" s="1678" t="s">
        <v>128</v>
      </c>
      <c r="E11" s="1678"/>
      <c r="F11" s="1678"/>
      <c r="G11" s="426"/>
      <c r="H11" s="512" t="s">
        <v>138</v>
      </c>
      <c r="I11" s="514"/>
      <c r="J11" s="426"/>
      <c r="K11" s="514"/>
      <c r="L11" s="514"/>
      <c r="M11" s="514"/>
      <c r="N11" s="426"/>
    </row>
    <row r="12" spans="2:14" ht="18" customHeight="1">
      <c r="B12" s="515"/>
      <c r="C12" s="515"/>
      <c r="D12" s="515"/>
      <c r="E12" s="515"/>
      <c r="F12" s="515"/>
      <c r="G12" s="426"/>
      <c r="H12" s="516" t="str">
        <f>'9. Kualifikasi'!C18</f>
        <v>Ade Putra. ST.</v>
      </c>
      <c r="I12" s="517"/>
      <c r="J12" s="517"/>
      <c r="K12" s="517"/>
      <c r="L12" s="517"/>
      <c r="M12" s="517"/>
      <c r="N12" s="426"/>
    </row>
    <row r="13" spans="2:14" ht="18" customHeight="1">
      <c r="B13" s="515"/>
      <c r="C13" s="515"/>
      <c r="D13" s="515"/>
      <c r="E13" s="515"/>
      <c r="F13" s="515"/>
      <c r="G13" s="426"/>
      <c r="H13" s="393"/>
      <c r="I13" s="393"/>
      <c r="J13" s="393"/>
      <c r="K13" s="393"/>
      <c r="L13" s="393"/>
      <c r="M13" s="393"/>
      <c r="N13" s="426"/>
    </row>
    <row r="14" spans="2:14" ht="18" customHeight="1">
      <c r="B14" s="515"/>
      <c r="C14" s="515"/>
      <c r="D14" s="515"/>
      <c r="E14" s="515"/>
      <c r="F14" s="515"/>
      <c r="G14" s="426"/>
      <c r="H14" s="518" t="s">
        <v>133</v>
      </c>
      <c r="I14" s="426"/>
      <c r="J14" s="426"/>
      <c r="K14" s="426"/>
      <c r="L14" s="426"/>
      <c r="M14" s="426"/>
      <c r="N14" s="426"/>
    </row>
    <row r="15" spans="2:14" ht="18" customHeight="1">
      <c r="B15" s="519"/>
      <c r="C15" s="519"/>
      <c r="D15" s="519"/>
      <c r="E15" s="519"/>
      <c r="F15" s="519"/>
      <c r="G15" s="426"/>
      <c r="H15" s="512" t="s">
        <v>134</v>
      </c>
      <c r="I15" s="426"/>
      <c r="J15" s="426"/>
      <c r="K15" s="426"/>
      <c r="L15" s="426"/>
      <c r="M15" s="426"/>
      <c r="N15" s="426"/>
    </row>
    <row r="16" spans="2:14" ht="18" customHeight="1">
      <c r="B16" s="515"/>
      <c r="C16" s="515"/>
      <c r="D16" s="515"/>
      <c r="E16" s="515"/>
      <c r="F16" s="515"/>
      <c r="G16" s="426"/>
      <c r="H16" s="512"/>
      <c r="I16" s="520" t="s">
        <v>129</v>
      </c>
      <c r="J16" s="426"/>
      <c r="K16" s="512"/>
      <c r="L16" s="512"/>
      <c r="M16" s="512"/>
      <c r="N16" s="426"/>
    </row>
    <row r="17" spans="2:14" ht="15.75" customHeight="1">
      <c r="B17" s="515"/>
      <c r="C17" s="515"/>
      <c r="D17" s="515"/>
      <c r="E17" s="515"/>
      <c r="F17" s="515"/>
      <c r="G17" s="521"/>
      <c r="H17" s="426"/>
      <c r="I17" s="512"/>
      <c r="J17" s="512"/>
      <c r="K17" s="512"/>
      <c r="L17" s="512"/>
      <c r="M17" s="512"/>
      <c r="N17" s="426"/>
    </row>
    <row r="18" spans="2:14" ht="18" customHeight="1">
      <c r="B18" s="515"/>
      <c r="C18" s="426" t="s">
        <v>135</v>
      </c>
      <c r="D18" s="426"/>
      <c r="E18" s="515"/>
      <c r="F18" s="515"/>
      <c r="G18" s="521"/>
      <c r="H18" s="426"/>
      <c r="I18" s="522"/>
      <c r="J18" s="523"/>
      <c r="K18" s="523"/>
      <c r="L18" s="426"/>
      <c r="M18" s="426"/>
      <c r="N18" s="426"/>
    </row>
    <row r="19" spans="2:14" ht="15.75" customHeight="1">
      <c r="B19" s="515"/>
      <c r="C19" s="515"/>
      <c r="D19" s="515"/>
      <c r="E19" s="515"/>
      <c r="F19" s="515"/>
      <c r="G19" s="521"/>
      <c r="H19" s="426"/>
      <c r="I19" s="523"/>
      <c r="J19" s="523"/>
      <c r="K19" s="523"/>
      <c r="L19" s="426"/>
      <c r="M19" s="426"/>
      <c r="N19" s="426"/>
    </row>
    <row r="20" spans="2:14" ht="17.100000000000001" customHeight="1">
      <c r="B20" s="515"/>
      <c r="C20" s="1676" t="s">
        <v>583</v>
      </c>
      <c r="D20" s="1676"/>
      <c r="E20" s="1676"/>
      <c r="F20" s="1676"/>
      <c r="G20" s="1676"/>
      <c r="H20" s="1676"/>
      <c r="I20" s="1676"/>
      <c r="J20" s="1676"/>
      <c r="K20" s="1676"/>
      <c r="L20" s="1676"/>
      <c r="M20" s="1676"/>
      <c r="N20" s="426"/>
    </row>
    <row r="21" spans="2:14" ht="17.100000000000001" customHeight="1">
      <c r="B21" s="515"/>
      <c r="C21" s="1677"/>
      <c r="D21" s="1677"/>
      <c r="E21" s="1677"/>
      <c r="F21" s="1677"/>
      <c r="G21" s="1677"/>
      <c r="H21" s="1677"/>
      <c r="I21" s="1677"/>
      <c r="J21" s="1677"/>
      <c r="K21" s="1677"/>
      <c r="L21" s="1677"/>
      <c r="M21" s="1677"/>
      <c r="N21" s="426"/>
    </row>
    <row r="22" spans="2:14" ht="17.100000000000001" customHeight="1">
      <c r="B22" s="515"/>
      <c r="C22" s="1677"/>
      <c r="D22" s="1677"/>
      <c r="E22" s="1677"/>
      <c r="F22" s="1677"/>
      <c r="G22" s="1677"/>
      <c r="H22" s="1677"/>
      <c r="I22" s="1677"/>
      <c r="J22" s="1677"/>
      <c r="K22" s="1677"/>
      <c r="L22" s="1677"/>
      <c r="M22" s="1677"/>
      <c r="N22" s="426"/>
    </row>
    <row r="23" spans="2:14" ht="17.100000000000001" customHeight="1">
      <c r="B23" s="515"/>
      <c r="C23" s="1677"/>
      <c r="D23" s="1677"/>
      <c r="E23" s="1677"/>
      <c r="F23" s="1677"/>
      <c r="G23" s="1677"/>
      <c r="H23" s="1677"/>
      <c r="I23" s="1677"/>
      <c r="J23" s="1677"/>
      <c r="K23" s="1677"/>
      <c r="L23" s="1677"/>
      <c r="M23" s="1677"/>
      <c r="N23" s="426"/>
    </row>
    <row r="24" spans="2:14" ht="17.100000000000001" customHeight="1">
      <c r="B24" s="515"/>
      <c r="C24" s="1677"/>
      <c r="D24" s="1677"/>
      <c r="E24" s="1677"/>
      <c r="F24" s="1677"/>
      <c r="G24" s="1677"/>
      <c r="H24" s="1677"/>
      <c r="I24" s="1677"/>
      <c r="J24" s="1677"/>
      <c r="K24" s="1677"/>
      <c r="L24" s="1677"/>
      <c r="M24" s="1677"/>
      <c r="N24" s="426"/>
    </row>
    <row r="25" spans="2:14" ht="17.100000000000001" customHeight="1">
      <c r="B25" s="515"/>
      <c r="C25" s="1677"/>
      <c r="D25" s="1677"/>
      <c r="E25" s="1677"/>
      <c r="F25" s="1677"/>
      <c r="G25" s="1677"/>
      <c r="H25" s="1677"/>
      <c r="I25" s="1677"/>
      <c r="J25" s="1677"/>
      <c r="K25" s="1677"/>
      <c r="L25" s="1677"/>
      <c r="M25" s="1677"/>
      <c r="N25" s="426"/>
    </row>
    <row r="26" spans="2:14" ht="17.100000000000001" customHeight="1">
      <c r="B26" s="515"/>
      <c r="C26" s="1677"/>
      <c r="D26" s="1677"/>
      <c r="E26" s="1677"/>
      <c r="F26" s="1677"/>
      <c r="G26" s="1677"/>
      <c r="H26" s="1677"/>
      <c r="I26" s="1677"/>
      <c r="J26" s="1677"/>
      <c r="K26" s="1677"/>
      <c r="L26" s="1677"/>
      <c r="M26" s="1677"/>
      <c r="N26" s="426"/>
    </row>
    <row r="27" spans="2:14" ht="15.75" customHeight="1">
      <c r="B27" s="426"/>
      <c r="C27" s="524"/>
      <c r="D27" s="524"/>
      <c r="E27" s="524"/>
      <c r="F27" s="524"/>
      <c r="G27" s="524"/>
      <c r="H27" s="524"/>
      <c r="I27" s="524"/>
      <c r="J27" s="524"/>
      <c r="K27" s="524"/>
      <c r="L27" s="524"/>
      <c r="M27" s="524"/>
      <c r="N27" s="426"/>
    </row>
    <row r="28" spans="2:14" ht="18" customHeight="1">
      <c r="B28" s="426"/>
      <c r="C28" s="1676" t="s">
        <v>130</v>
      </c>
      <c r="D28" s="1676"/>
      <c r="E28" s="1676"/>
      <c r="F28" s="1676"/>
      <c r="G28" s="1676"/>
      <c r="H28" s="1676"/>
      <c r="I28" s="1676"/>
      <c r="J28" s="1676"/>
      <c r="K28" s="1676"/>
      <c r="L28" s="1676"/>
      <c r="M28" s="1676"/>
      <c r="N28" s="426"/>
    </row>
    <row r="29" spans="2:14" s="28" customFormat="1" ht="15.75" customHeight="1">
      <c r="B29" s="428"/>
      <c r="C29" s="595"/>
      <c r="D29" s="596"/>
      <c r="E29" s="597"/>
      <c r="F29" s="664"/>
      <c r="G29" s="664"/>
      <c r="H29" s="664"/>
      <c r="I29" s="664"/>
      <c r="J29" s="664"/>
      <c r="K29" s="664"/>
      <c r="L29" s="664"/>
      <c r="M29" s="664"/>
      <c r="N29" s="462"/>
    </row>
    <row r="30" spans="2:14" s="28" customFormat="1" ht="18" customHeight="1">
      <c r="B30" s="428"/>
      <c r="C30" s="596"/>
      <c r="D30" s="596" t="s">
        <v>131</v>
      </c>
      <c r="E30" s="665" t="s">
        <v>0</v>
      </c>
      <c r="F30" s="666" t="s">
        <v>285</v>
      </c>
      <c r="G30" s="664"/>
      <c r="H30" s="664"/>
      <c r="I30" s="664"/>
      <c r="J30" s="664"/>
      <c r="K30" s="664"/>
      <c r="L30" s="664"/>
      <c r="M30" s="664"/>
      <c r="N30" s="462"/>
    </row>
    <row r="31" spans="2:14" s="28" customFormat="1" ht="18" customHeight="1">
      <c r="B31" s="428"/>
      <c r="C31" s="596"/>
      <c r="D31" s="596" t="s">
        <v>106</v>
      </c>
      <c r="E31" s="665" t="s">
        <v>0</v>
      </c>
      <c r="F31" s="667" t="s">
        <v>559</v>
      </c>
      <c r="G31" s="664"/>
      <c r="H31" s="664"/>
      <c r="I31" s="664"/>
      <c r="J31" s="664"/>
      <c r="K31" s="664"/>
      <c r="L31" s="664"/>
      <c r="M31" s="664"/>
      <c r="N31" s="462"/>
    </row>
    <row r="32" spans="2:14" s="28" customFormat="1" ht="18" customHeight="1">
      <c r="B32" s="428"/>
      <c r="C32" s="596"/>
      <c r="D32" s="596" t="s">
        <v>132</v>
      </c>
      <c r="E32" s="665" t="s">
        <v>0</v>
      </c>
      <c r="F32" s="668" t="s">
        <v>427</v>
      </c>
      <c r="G32" s="664"/>
      <c r="H32" s="664"/>
      <c r="I32" s="664"/>
      <c r="J32" s="664"/>
      <c r="K32" s="664"/>
      <c r="L32" s="664"/>
      <c r="M32" s="664"/>
      <c r="N32" s="462"/>
    </row>
    <row r="33" spans="2:14" s="28" customFormat="1" ht="18" customHeight="1">
      <c r="B33" s="428"/>
      <c r="C33" s="596"/>
      <c r="D33" s="596" t="s">
        <v>129</v>
      </c>
      <c r="E33" s="665" t="s">
        <v>0</v>
      </c>
      <c r="F33" s="710" t="s">
        <v>578</v>
      </c>
      <c r="G33" s="710"/>
      <c r="H33" s="710"/>
      <c r="I33" s="710"/>
      <c r="J33" s="710"/>
      <c r="K33" s="710"/>
      <c r="L33" s="710"/>
      <c r="M33" s="710"/>
      <c r="N33" s="462"/>
    </row>
    <row r="34" spans="2:14" s="28" customFormat="1" ht="18" customHeight="1">
      <c r="B34" s="428"/>
      <c r="C34" s="596"/>
      <c r="D34" s="596" t="s">
        <v>117</v>
      </c>
      <c r="E34" s="665" t="s">
        <v>0</v>
      </c>
      <c r="F34" s="669" t="s">
        <v>426</v>
      </c>
      <c r="G34" s="664"/>
      <c r="H34" s="664"/>
      <c r="I34" s="664"/>
      <c r="J34" s="664"/>
      <c r="K34" s="664"/>
      <c r="L34" s="664"/>
      <c r="M34" s="664"/>
      <c r="N34" s="462"/>
    </row>
    <row r="35" spans="2:14" s="28" customFormat="1" ht="15.75" customHeight="1">
      <c r="B35" s="428"/>
      <c r="C35" s="596"/>
      <c r="D35" s="596"/>
      <c r="E35" s="597"/>
      <c r="F35" s="670"/>
      <c r="G35" s="664"/>
      <c r="H35" s="664"/>
      <c r="I35" s="664"/>
      <c r="J35" s="664"/>
      <c r="K35" s="664"/>
      <c r="L35" s="664"/>
      <c r="M35" s="664"/>
      <c r="N35" s="462"/>
    </row>
    <row r="36" spans="2:14" s="28" customFormat="1" ht="15.75" customHeight="1">
      <c r="B36" s="428"/>
      <c r="C36" s="1676" t="s">
        <v>554</v>
      </c>
      <c r="D36" s="1676"/>
      <c r="E36" s="1676"/>
      <c r="F36" s="1676"/>
      <c r="G36" s="1676"/>
      <c r="H36" s="1676"/>
      <c r="I36" s="1676"/>
      <c r="J36" s="1676"/>
      <c r="K36" s="1676"/>
      <c r="L36" s="1676"/>
      <c r="M36" s="1676"/>
      <c r="N36" s="462"/>
    </row>
    <row r="37" spans="2:14" s="28" customFormat="1" ht="15.75" customHeight="1">
      <c r="B37" s="428"/>
      <c r="C37" s="1676"/>
      <c r="D37" s="1676"/>
      <c r="E37" s="1676"/>
      <c r="F37" s="1676"/>
      <c r="G37" s="1676"/>
      <c r="H37" s="1676"/>
      <c r="I37" s="1676"/>
      <c r="J37" s="1676"/>
      <c r="K37" s="1676"/>
      <c r="L37" s="1676"/>
      <c r="M37" s="1676"/>
      <c r="N37" s="462"/>
    </row>
    <row r="38" spans="2:14" s="28" customFormat="1" ht="15.75" customHeight="1">
      <c r="B38" s="428"/>
      <c r="C38" s="1676"/>
      <c r="D38" s="1676"/>
      <c r="E38" s="1676"/>
      <c r="F38" s="1676"/>
      <c r="G38" s="1676"/>
      <c r="H38" s="1676"/>
      <c r="I38" s="1676"/>
      <c r="J38" s="1676"/>
      <c r="K38" s="1676"/>
      <c r="L38" s="1676"/>
      <c r="M38" s="1676"/>
      <c r="N38" s="462"/>
    </row>
    <row r="39" spans="2:14" s="28" customFormat="1" ht="15.75" customHeight="1">
      <c r="B39" s="428"/>
      <c r="C39" s="1676"/>
      <c r="D39" s="1676"/>
      <c r="E39" s="1676"/>
      <c r="F39" s="1676"/>
      <c r="G39" s="1676"/>
      <c r="H39" s="1676"/>
      <c r="I39" s="1676"/>
      <c r="J39" s="1676"/>
      <c r="K39" s="1676"/>
      <c r="L39" s="1676"/>
      <c r="M39" s="1676"/>
      <c r="N39" s="462"/>
    </row>
    <row r="40" spans="2:14" s="28" customFormat="1" ht="15.75" customHeight="1">
      <c r="B40" s="428"/>
      <c r="C40" s="525"/>
      <c r="D40" s="525"/>
      <c r="E40" s="428"/>
      <c r="F40" s="526"/>
      <c r="G40" s="462"/>
      <c r="H40" s="462"/>
      <c r="I40" s="462"/>
      <c r="J40" s="462"/>
      <c r="K40" s="462"/>
      <c r="L40" s="462"/>
      <c r="M40" s="462"/>
      <c r="N40" s="462"/>
    </row>
    <row r="41" spans="2:14" s="28" customFormat="1" ht="15.75" customHeight="1">
      <c r="B41" s="428"/>
      <c r="C41" s="525" t="s">
        <v>136</v>
      </c>
      <c r="D41" s="525"/>
      <c r="E41" s="428"/>
      <c r="F41" s="527"/>
      <c r="G41" s="462"/>
      <c r="H41" s="462"/>
      <c r="I41" s="462"/>
      <c r="J41" s="462"/>
      <c r="K41" s="462"/>
      <c r="L41" s="462"/>
      <c r="M41" s="462"/>
      <c r="N41" s="462"/>
    </row>
    <row r="42" spans="2:14" s="28" customFormat="1" ht="15.75" customHeight="1">
      <c r="B42" s="428"/>
      <c r="C42" s="525"/>
      <c r="D42" s="525"/>
      <c r="E42" s="428"/>
      <c r="F42" s="527"/>
      <c r="G42" s="462"/>
      <c r="H42" s="462"/>
      <c r="I42" s="462"/>
      <c r="J42" s="462"/>
      <c r="K42" s="462"/>
      <c r="L42" s="462"/>
      <c r="M42" s="462"/>
      <c r="N42" s="462"/>
    </row>
    <row r="43" spans="2:14" s="28" customFormat="1" ht="15.75" customHeight="1">
      <c r="B43" s="428"/>
      <c r="C43" s="528"/>
      <c r="D43" s="528"/>
      <c r="E43" s="528"/>
      <c r="F43" s="529"/>
      <c r="G43" s="426"/>
      <c r="H43" s="426"/>
      <c r="I43" s="426"/>
      <c r="J43" s="426"/>
      <c r="K43" s="426"/>
      <c r="L43" s="426"/>
      <c r="M43" s="426"/>
      <c r="N43" s="462"/>
    </row>
    <row r="44" spans="2:14" s="28" customFormat="1" ht="18" customHeight="1">
      <c r="B44" s="428"/>
      <c r="C44" s="528"/>
      <c r="D44" s="528"/>
      <c r="E44" s="528"/>
      <c r="F44" s="530"/>
      <c r="G44" s="426"/>
      <c r="H44" s="1681" t="s">
        <v>526</v>
      </c>
      <c r="I44" s="1681"/>
      <c r="J44" s="1681"/>
      <c r="K44" s="1681"/>
      <c r="L44" s="1681"/>
      <c r="M44" s="531"/>
      <c r="N44" s="462"/>
    </row>
    <row r="45" spans="2:14" s="28" customFormat="1" ht="15.75" customHeight="1">
      <c r="B45" s="428"/>
      <c r="C45" s="532"/>
      <c r="D45" s="528"/>
      <c r="E45" s="528"/>
      <c r="F45" s="533"/>
      <c r="G45" s="426"/>
      <c r="H45" s="299"/>
      <c r="I45" s="386"/>
      <c r="J45" s="298"/>
      <c r="K45" s="509"/>
      <c r="L45" s="509"/>
      <c r="M45" s="531"/>
      <c r="N45" s="462"/>
    </row>
    <row r="46" spans="2:14" s="28" customFormat="1" ht="15.75" customHeight="1">
      <c r="B46" s="428"/>
      <c r="C46" s="528"/>
      <c r="D46" s="528"/>
      <c r="E46" s="528"/>
      <c r="F46" s="426"/>
      <c r="G46" s="426"/>
      <c r="H46" s="298"/>
      <c r="I46" s="386"/>
      <c r="J46" s="298"/>
      <c r="K46" s="509"/>
      <c r="L46" s="509"/>
      <c r="M46" s="426"/>
      <c r="N46" s="462"/>
    </row>
    <row r="47" spans="2:14" s="28" customFormat="1" ht="15.75" customHeight="1">
      <c r="B47" s="428"/>
      <c r="C47" s="528"/>
      <c r="D47" s="528"/>
      <c r="E47" s="528"/>
      <c r="F47" s="426"/>
      <c r="G47" s="426"/>
      <c r="H47" s="298"/>
      <c r="I47" s="386"/>
      <c r="J47" s="298"/>
      <c r="K47" s="509"/>
      <c r="L47" s="509"/>
      <c r="M47" s="426"/>
      <c r="N47" s="462"/>
    </row>
    <row r="48" spans="2:14" s="28" customFormat="1" ht="15.75" customHeight="1">
      <c r="B48" s="428"/>
      <c r="C48" s="528"/>
      <c r="D48" s="528"/>
      <c r="E48" s="528"/>
      <c r="F48" s="426"/>
      <c r="G48" s="426"/>
      <c r="H48" s="298"/>
      <c r="I48" s="386"/>
      <c r="J48" s="298"/>
      <c r="K48" s="509"/>
      <c r="L48" s="509"/>
      <c r="M48" s="426"/>
      <c r="N48" s="462"/>
    </row>
    <row r="49" spans="2:14" s="28" customFormat="1" ht="15.75" customHeight="1">
      <c r="B49" s="428"/>
      <c r="C49" s="528"/>
      <c r="D49" s="528"/>
      <c r="E49" s="528"/>
      <c r="F49" s="426"/>
      <c r="G49" s="534"/>
      <c r="H49" s="1682" t="s">
        <v>477</v>
      </c>
      <c r="I49" s="1682"/>
      <c r="J49" s="1682"/>
      <c r="K49" s="1682"/>
      <c r="L49" s="1682"/>
      <c r="M49" s="426"/>
      <c r="N49" s="462"/>
    </row>
    <row r="50" spans="2:14" s="28" customFormat="1" ht="15.75" customHeight="1">
      <c r="B50" s="428"/>
      <c r="C50" s="528"/>
      <c r="D50" s="528"/>
      <c r="E50" s="528"/>
      <c r="F50" s="426"/>
      <c r="G50" s="426"/>
      <c r="H50" s="1683" t="s">
        <v>478</v>
      </c>
      <c r="I50" s="1683"/>
      <c r="J50" s="1683"/>
      <c r="K50" s="1683"/>
      <c r="L50" s="1683"/>
      <c r="M50" s="426"/>
      <c r="N50" s="462"/>
    </row>
    <row r="51" spans="2:14" s="28" customFormat="1" ht="15.75" customHeight="1">
      <c r="B51" s="428"/>
      <c r="C51" s="528"/>
      <c r="D51" s="528"/>
      <c r="E51" s="528"/>
      <c r="F51" s="426"/>
      <c r="G51" s="426"/>
      <c r="H51" s="426"/>
      <c r="I51" s="426"/>
      <c r="J51" s="426"/>
      <c r="K51" s="426"/>
      <c r="L51" s="426"/>
      <c r="M51" s="426"/>
      <c r="N51" s="462"/>
    </row>
    <row r="52" spans="2:14" s="28" customFormat="1" ht="15.75" customHeight="1">
      <c r="B52" s="428"/>
      <c r="C52" s="525"/>
      <c r="D52" s="535" t="s">
        <v>137</v>
      </c>
      <c r="E52" s="428"/>
      <c r="F52" s="462"/>
      <c r="G52" s="462"/>
      <c r="H52" s="462"/>
      <c r="I52" s="462"/>
      <c r="J52" s="462"/>
      <c r="K52" s="462"/>
      <c r="L52" s="462"/>
      <c r="M52" s="462"/>
      <c r="N52" s="462"/>
    </row>
    <row r="53" spans="2:14" s="28" customFormat="1" ht="15.75" customHeight="1">
      <c r="B53" s="428"/>
      <c r="C53" s="525"/>
      <c r="D53" s="525" t="s">
        <v>139</v>
      </c>
      <c r="E53" s="428"/>
      <c r="F53" s="462"/>
      <c r="G53" s="462"/>
      <c r="H53" s="462"/>
      <c r="I53" s="462"/>
      <c r="J53" s="462"/>
      <c r="K53" s="462"/>
      <c r="L53" s="462"/>
      <c r="M53" s="462"/>
      <c r="N53" s="462"/>
    </row>
    <row r="54" spans="2:14" s="28" customFormat="1" ht="15.75" customHeight="1">
      <c r="B54" s="428"/>
      <c r="C54" s="525"/>
      <c r="D54" s="525"/>
      <c r="E54" s="428"/>
      <c r="F54" s="462"/>
      <c r="G54" s="462"/>
      <c r="H54" s="462"/>
      <c r="I54" s="462"/>
      <c r="J54" s="462"/>
      <c r="K54" s="462"/>
      <c r="L54" s="462"/>
      <c r="M54" s="462"/>
      <c r="N54" s="462"/>
    </row>
    <row r="55" spans="2:14" ht="15.75" customHeight="1">
      <c r="B55" s="528"/>
      <c r="C55" s="536"/>
      <c r="D55" s="537"/>
      <c r="E55" s="426"/>
      <c r="F55" s="426"/>
      <c r="G55" s="536"/>
      <c r="H55" s="537"/>
      <c r="I55" s="426"/>
      <c r="J55" s="426"/>
      <c r="K55" s="426"/>
      <c r="L55" s="426"/>
      <c r="M55" s="426"/>
      <c r="N55" s="426"/>
    </row>
    <row r="56" spans="2:14" ht="15.75" customHeight="1">
      <c r="B56" s="37"/>
      <c r="C56" s="295"/>
      <c r="D56" s="34"/>
      <c r="E56" s="37"/>
      <c r="F56" s="34"/>
      <c r="G56" s="34"/>
      <c r="H56" s="34"/>
      <c r="I56" s="34"/>
      <c r="J56" s="34"/>
      <c r="K56" s="34"/>
      <c r="L56" s="34"/>
      <c r="M56" s="34"/>
      <c r="N56" s="34"/>
    </row>
    <row r="57" spans="2:14" ht="6" customHeight="1">
      <c r="B57" s="37"/>
      <c r="C57" s="48"/>
      <c r="D57" s="47"/>
      <c r="E57" s="47"/>
      <c r="F57" s="38"/>
      <c r="G57" s="38"/>
      <c r="H57" s="38"/>
      <c r="I57" s="38"/>
      <c r="J57" s="38"/>
      <c r="K57" s="38"/>
    </row>
    <row r="58" spans="2:14" ht="17.100000000000001" customHeight="1">
      <c r="B58" s="37"/>
      <c r="C58" s="52"/>
      <c r="D58" s="53"/>
      <c r="E58" s="47"/>
      <c r="F58" s="38"/>
      <c r="G58" s="38"/>
      <c r="H58" s="38"/>
      <c r="I58" s="38"/>
      <c r="J58" s="38"/>
      <c r="K58" s="38"/>
    </row>
    <row r="59" spans="2:14" ht="17.100000000000001" customHeight="1">
      <c r="B59" s="37"/>
      <c r="C59" s="52"/>
      <c r="D59" s="53"/>
      <c r="E59" s="54"/>
      <c r="F59" s="54"/>
      <c r="G59" s="38"/>
      <c r="H59" s="38"/>
      <c r="I59" s="38"/>
      <c r="J59" s="38"/>
      <c r="K59" s="38"/>
    </row>
    <row r="60" spans="2:14" ht="17.100000000000001" customHeight="1">
      <c r="B60" s="37"/>
      <c r="C60" s="52"/>
      <c r="D60" s="53"/>
      <c r="E60" s="47"/>
      <c r="F60" s="38"/>
      <c r="G60" s="38"/>
      <c r="H60" s="38"/>
      <c r="I60" s="38"/>
      <c r="J60" s="38"/>
      <c r="K60" s="38"/>
    </row>
    <row r="61" spans="2:14" ht="15" customHeight="1">
      <c r="B61" s="37"/>
      <c r="C61" s="52"/>
      <c r="D61" s="53"/>
      <c r="E61" s="37"/>
      <c r="F61" s="34"/>
    </row>
    <row r="62" spans="2:14" ht="15" customHeight="1">
      <c r="B62" s="31"/>
      <c r="C62" s="52"/>
      <c r="D62" s="53"/>
      <c r="E62" s="31"/>
    </row>
    <row r="63" spans="2:14" ht="15" customHeight="1">
      <c r="B63" s="31"/>
      <c r="C63" s="52"/>
      <c r="D63" s="46"/>
      <c r="E63" s="31"/>
    </row>
    <row r="64" spans="2:14" ht="15" customHeight="1">
      <c r="B64" s="31"/>
      <c r="C64" s="52"/>
      <c r="D64" s="46"/>
      <c r="E64" s="31"/>
    </row>
    <row r="65" spans="2:5" ht="15" customHeight="1">
      <c r="B65" s="31"/>
      <c r="C65" s="52"/>
      <c r="D65" s="46"/>
      <c r="E65" s="31"/>
    </row>
    <row r="66" spans="2:5" ht="15" customHeight="1">
      <c r="B66" s="31"/>
      <c r="C66" s="32"/>
      <c r="D66" s="31"/>
      <c r="E66" s="31"/>
    </row>
    <row r="67" spans="2:5" ht="15" customHeight="1">
      <c r="B67" s="31"/>
      <c r="C67" s="32"/>
      <c r="D67" s="31"/>
      <c r="E67" s="31"/>
    </row>
    <row r="68" spans="2:5" ht="15" customHeight="1">
      <c r="B68" s="31"/>
      <c r="C68" s="32"/>
      <c r="D68" s="31"/>
      <c r="E68" s="31"/>
    </row>
    <row r="69" spans="2:5" ht="15" customHeight="1">
      <c r="B69" s="31"/>
      <c r="C69" s="32"/>
      <c r="D69" s="31"/>
      <c r="E69" s="31"/>
    </row>
    <row r="70" spans="2:5" ht="15" customHeight="1">
      <c r="B70" s="31"/>
      <c r="C70" s="32"/>
      <c r="D70" s="31"/>
      <c r="E70" s="31"/>
    </row>
    <row r="71" spans="2:5" ht="15" customHeight="1">
      <c r="B71" s="31"/>
      <c r="C71" s="32"/>
      <c r="D71" s="31"/>
      <c r="E71" s="31"/>
    </row>
    <row r="72" spans="2:5" ht="15" customHeight="1">
      <c r="B72" s="31"/>
      <c r="C72" s="32"/>
      <c r="D72" s="31"/>
      <c r="E72" s="31"/>
    </row>
    <row r="73" spans="2:5">
      <c r="B73" s="31"/>
      <c r="C73" s="32"/>
      <c r="D73" s="31"/>
      <c r="E73" s="31"/>
    </row>
    <row r="74" spans="2:5">
      <c r="B74" s="31"/>
      <c r="C74" s="32"/>
      <c r="D74" s="31"/>
      <c r="E74" s="31"/>
    </row>
    <row r="75" spans="2:5">
      <c r="B75" s="31"/>
      <c r="C75" s="32"/>
      <c r="D75" s="31"/>
      <c r="E75" s="31"/>
    </row>
    <row r="76" spans="2:5">
      <c r="B76" s="31"/>
      <c r="C76" s="32"/>
      <c r="D76" s="31"/>
      <c r="E76" s="31"/>
    </row>
    <row r="77" spans="2:5">
      <c r="B77" s="31"/>
      <c r="C77" s="32"/>
      <c r="D77" s="31"/>
      <c r="E77" s="31"/>
    </row>
  </sheetData>
  <mergeCells count="11">
    <mergeCell ref="H44:L44"/>
    <mergeCell ref="H49:L49"/>
    <mergeCell ref="H50:L50"/>
    <mergeCell ref="C28:M28"/>
    <mergeCell ref="C36:M39"/>
    <mergeCell ref="C20:M26"/>
    <mergeCell ref="D11:F11"/>
    <mergeCell ref="B2:N2"/>
    <mergeCell ref="B3:N3"/>
    <mergeCell ref="B4:N4"/>
    <mergeCell ref="B5:N5"/>
  </mergeCells>
  <printOptions horizontalCentered="1"/>
  <pageMargins left="0.5" right="0.25" top="0.5" bottom="0.5" header="0.511811023622047" footer="0.511811023622047"/>
  <pageSetup paperSize="9" scale="68" orientation="portrait" horizontalDpi="4294967293" verticalDpi="4294967293"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R67"/>
  <sheetViews>
    <sheetView view="pageBreakPreview" topLeftCell="A28" zoomScaleSheetLayoutView="100" workbookViewId="0">
      <selection activeCell="V39" sqref="V39"/>
    </sheetView>
  </sheetViews>
  <sheetFormatPr defaultColWidth="8.85546875" defaultRowHeight="12.75"/>
  <cols>
    <col min="1" max="1" width="0.85546875" style="25" customWidth="1"/>
    <col min="2" max="2" width="3.42578125" style="25" customWidth="1"/>
    <col min="3" max="3" width="4.140625" style="27" customWidth="1"/>
    <col min="4" max="4" width="33.85546875" style="25" customWidth="1"/>
    <col min="5" max="5" width="2.28515625" style="25" customWidth="1"/>
    <col min="6" max="6" width="28.28515625" style="25" customWidth="1"/>
    <col min="7" max="7" width="11.7109375" style="25" customWidth="1"/>
    <col min="8" max="8" width="2.28515625" style="25" customWidth="1"/>
    <col min="9" max="9" width="4.42578125" style="25" customWidth="1"/>
    <col min="10" max="10" width="5.42578125" style="25" customWidth="1"/>
    <col min="11" max="11" width="14.42578125" style="25" customWidth="1"/>
    <col min="12" max="12" width="12.7109375" style="25" customWidth="1"/>
    <col min="13" max="13" width="14" style="25" customWidth="1"/>
    <col min="14" max="15" width="4.7109375" style="25" customWidth="1"/>
    <col min="16" max="16" width="5.140625" style="25" customWidth="1"/>
    <col min="17" max="17" width="0.85546875" style="25" customWidth="1"/>
    <col min="18" max="18" width="1.85546875" style="25" customWidth="1"/>
    <col min="19" max="169" width="9.140625" style="25"/>
    <col min="170" max="170" width="3.42578125" style="25" customWidth="1"/>
    <col min="171" max="171" width="4.140625" style="25" customWidth="1"/>
    <col min="172" max="172" width="33.85546875" style="25" customWidth="1"/>
    <col min="173" max="173" width="3.42578125" style="25" customWidth="1"/>
    <col min="174" max="174" width="28.28515625" style="25" customWidth="1"/>
    <col min="175" max="175" width="12" style="25" customWidth="1"/>
    <col min="176" max="176" width="2.42578125" style="25" customWidth="1"/>
    <col min="177" max="177" width="4.42578125" style="25" customWidth="1"/>
    <col min="178" max="179" width="10.28515625" style="25" customWidth="1"/>
    <col min="180" max="181" width="9.140625" style="25"/>
    <col min="182" max="182" width="12.7109375" style="25" customWidth="1"/>
    <col min="183" max="183" width="0" style="25" hidden="1" customWidth="1"/>
    <col min="184" max="184" width="9.140625" style="25"/>
    <col min="185" max="185" width="22.140625" style="25" customWidth="1"/>
    <col min="186" max="186" width="9.140625" style="25"/>
    <col min="187" max="187" width="16.42578125" style="25" bestFit="1" customWidth="1"/>
    <col min="188" max="425" width="9.140625" style="25"/>
    <col min="426" max="426" width="3.42578125" style="25" customWidth="1"/>
    <col min="427" max="427" width="4.140625" style="25" customWidth="1"/>
    <col min="428" max="428" width="33.85546875" style="25" customWidth="1"/>
    <col min="429" max="429" width="3.42578125" style="25" customWidth="1"/>
    <col min="430" max="430" width="28.28515625" style="25" customWidth="1"/>
    <col min="431" max="431" width="12" style="25" customWidth="1"/>
    <col min="432" max="432" width="2.42578125" style="25" customWidth="1"/>
    <col min="433" max="433" width="4.42578125" style="25" customWidth="1"/>
    <col min="434" max="435" width="10.28515625" style="25" customWidth="1"/>
    <col min="436" max="437" width="9.140625" style="25"/>
    <col min="438" max="438" width="12.7109375" style="25" customWidth="1"/>
    <col min="439" max="439" width="0" style="25" hidden="1" customWidth="1"/>
    <col min="440" max="440" width="9.140625" style="25"/>
    <col min="441" max="441" width="22.140625" style="25" customWidth="1"/>
    <col min="442" max="442" width="9.140625" style="25"/>
    <col min="443" max="443" width="16.42578125" style="25" bestFit="1" customWidth="1"/>
    <col min="444" max="681" width="9.140625" style="25"/>
    <col min="682" max="682" width="3.42578125" style="25" customWidth="1"/>
    <col min="683" max="683" width="4.140625" style="25" customWidth="1"/>
    <col min="684" max="684" width="33.85546875" style="25" customWidth="1"/>
    <col min="685" max="685" width="3.42578125" style="25" customWidth="1"/>
    <col min="686" max="686" width="28.28515625" style="25" customWidth="1"/>
    <col min="687" max="687" width="12" style="25" customWidth="1"/>
    <col min="688" max="688" width="2.42578125" style="25" customWidth="1"/>
    <col min="689" max="689" width="4.42578125" style="25" customWidth="1"/>
    <col min="690" max="691" width="10.28515625" style="25" customWidth="1"/>
    <col min="692" max="693" width="9.140625" style="25"/>
    <col min="694" max="694" width="12.7109375" style="25" customWidth="1"/>
    <col min="695" max="695" width="0" style="25" hidden="1" customWidth="1"/>
    <col min="696" max="696" width="9.140625" style="25"/>
    <col min="697" max="697" width="22.140625" style="25" customWidth="1"/>
    <col min="698" max="698" width="9.140625" style="25"/>
    <col min="699" max="699" width="16.42578125" style="25" bestFit="1" customWidth="1"/>
    <col min="700" max="937" width="9.140625" style="25"/>
    <col min="938" max="938" width="3.42578125" style="25" customWidth="1"/>
    <col min="939" max="939" width="4.140625" style="25" customWidth="1"/>
    <col min="940" max="940" width="33.85546875" style="25" customWidth="1"/>
    <col min="941" max="941" width="3.42578125" style="25" customWidth="1"/>
    <col min="942" max="942" width="28.28515625" style="25" customWidth="1"/>
    <col min="943" max="943" width="12" style="25" customWidth="1"/>
    <col min="944" max="944" width="2.42578125" style="25" customWidth="1"/>
    <col min="945" max="945" width="4.42578125" style="25" customWidth="1"/>
    <col min="946" max="947" width="10.28515625" style="25" customWidth="1"/>
    <col min="948" max="949" width="9.140625" style="25"/>
    <col min="950" max="950" width="12.7109375" style="25" customWidth="1"/>
    <col min="951" max="951" width="0" style="25" hidden="1" customWidth="1"/>
    <col min="952" max="952" width="9.140625" style="25"/>
    <col min="953" max="953" width="22.140625" style="25" customWidth="1"/>
    <col min="954" max="954" width="9.140625" style="25"/>
    <col min="955" max="955" width="16.42578125" style="25" bestFit="1" customWidth="1"/>
    <col min="956" max="1193" width="9.140625" style="25"/>
    <col min="1194" max="1194" width="3.42578125" style="25" customWidth="1"/>
    <col min="1195" max="1195" width="4.140625" style="25" customWidth="1"/>
    <col min="1196" max="1196" width="33.85546875" style="25" customWidth="1"/>
    <col min="1197" max="1197" width="3.42578125" style="25" customWidth="1"/>
    <col min="1198" max="1198" width="28.28515625" style="25" customWidth="1"/>
    <col min="1199" max="1199" width="12" style="25" customWidth="1"/>
    <col min="1200" max="1200" width="2.42578125" style="25" customWidth="1"/>
    <col min="1201" max="1201" width="4.42578125" style="25" customWidth="1"/>
    <col min="1202" max="1203" width="10.28515625" style="25" customWidth="1"/>
    <col min="1204" max="1205" width="9.140625" style="25"/>
    <col min="1206" max="1206" width="12.7109375" style="25" customWidth="1"/>
    <col min="1207" max="1207" width="0" style="25" hidden="1" customWidth="1"/>
    <col min="1208" max="1208" width="9.140625" style="25"/>
    <col min="1209" max="1209" width="22.140625" style="25" customWidth="1"/>
    <col min="1210" max="1210" width="9.140625" style="25"/>
    <col min="1211" max="1211" width="16.42578125" style="25" bestFit="1" customWidth="1"/>
    <col min="1212" max="1449" width="9.140625" style="25"/>
    <col min="1450" max="1450" width="3.42578125" style="25" customWidth="1"/>
    <col min="1451" max="1451" width="4.140625" style="25" customWidth="1"/>
    <col min="1452" max="1452" width="33.85546875" style="25" customWidth="1"/>
    <col min="1453" max="1453" width="3.42578125" style="25" customWidth="1"/>
    <col min="1454" max="1454" width="28.28515625" style="25" customWidth="1"/>
    <col min="1455" max="1455" width="12" style="25" customWidth="1"/>
    <col min="1456" max="1456" width="2.42578125" style="25" customWidth="1"/>
    <col min="1457" max="1457" width="4.42578125" style="25" customWidth="1"/>
    <col min="1458" max="1459" width="10.28515625" style="25" customWidth="1"/>
    <col min="1460" max="1461" width="9.140625" style="25"/>
    <col min="1462" max="1462" width="12.7109375" style="25" customWidth="1"/>
    <col min="1463" max="1463" width="0" style="25" hidden="1" customWidth="1"/>
    <col min="1464" max="1464" width="9.140625" style="25"/>
    <col min="1465" max="1465" width="22.140625" style="25" customWidth="1"/>
    <col min="1466" max="1466" width="9.140625" style="25"/>
    <col min="1467" max="1467" width="16.42578125" style="25" bestFit="1" customWidth="1"/>
    <col min="1468" max="1705" width="9.140625" style="25"/>
    <col min="1706" max="1706" width="3.42578125" style="25" customWidth="1"/>
    <col min="1707" max="1707" width="4.140625" style="25" customWidth="1"/>
    <col min="1708" max="1708" width="33.85546875" style="25" customWidth="1"/>
    <col min="1709" max="1709" width="3.42578125" style="25" customWidth="1"/>
    <col min="1710" max="1710" width="28.28515625" style="25" customWidth="1"/>
    <col min="1711" max="1711" width="12" style="25" customWidth="1"/>
    <col min="1712" max="1712" width="2.42578125" style="25" customWidth="1"/>
    <col min="1713" max="1713" width="4.42578125" style="25" customWidth="1"/>
    <col min="1714" max="1715" width="10.28515625" style="25" customWidth="1"/>
    <col min="1716" max="1717" width="9.140625" style="25"/>
    <col min="1718" max="1718" width="12.7109375" style="25" customWidth="1"/>
    <col min="1719" max="1719" width="0" style="25" hidden="1" customWidth="1"/>
    <col min="1720" max="1720" width="9.140625" style="25"/>
    <col min="1721" max="1721" width="22.140625" style="25" customWidth="1"/>
    <col min="1722" max="1722" width="9.140625" style="25"/>
    <col min="1723" max="1723" width="16.42578125" style="25" bestFit="1" customWidth="1"/>
    <col min="1724" max="1961" width="9.140625" style="25"/>
    <col min="1962" max="1962" width="3.42578125" style="25" customWidth="1"/>
    <col min="1963" max="1963" width="4.140625" style="25" customWidth="1"/>
    <col min="1964" max="1964" width="33.85546875" style="25" customWidth="1"/>
    <col min="1965" max="1965" width="3.42578125" style="25" customWidth="1"/>
    <col min="1966" max="1966" width="28.28515625" style="25" customWidth="1"/>
    <col min="1967" max="1967" width="12" style="25" customWidth="1"/>
    <col min="1968" max="1968" width="2.42578125" style="25" customWidth="1"/>
    <col min="1969" max="1969" width="4.42578125" style="25" customWidth="1"/>
    <col min="1970" max="1971" width="10.28515625" style="25" customWidth="1"/>
    <col min="1972" max="1973" width="9.140625" style="25"/>
    <col min="1974" max="1974" width="12.7109375" style="25" customWidth="1"/>
    <col min="1975" max="1975" width="0" style="25" hidden="1" customWidth="1"/>
    <col min="1976" max="1976" width="9.140625" style="25"/>
    <col min="1977" max="1977" width="22.140625" style="25" customWidth="1"/>
    <col min="1978" max="1978" width="9.140625" style="25"/>
    <col min="1979" max="1979" width="16.42578125" style="25" bestFit="1" customWidth="1"/>
    <col min="1980" max="2217" width="9.140625" style="25"/>
    <col min="2218" max="2218" width="3.42578125" style="25" customWidth="1"/>
    <col min="2219" max="2219" width="4.140625" style="25" customWidth="1"/>
    <col min="2220" max="2220" width="33.85546875" style="25" customWidth="1"/>
    <col min="2221" max="2221" width="3.42578125" style="25" customWidth="1"/>
    <col min="2222" max="2222" width="28.28515625" style="25" customWidth="1"/>
    <col min="2223" max="2223" width="12" style="25" customWidth="1"/>
    <col min="2224" max="2224" width="2.42578125" style="25" customWidth="1"/>
    <col min="2225" max="2225" width="4.42578125" style="25" customWidth="1"/>
    <col min="2226" max="2227" width="10.28515625" style="25" customWidth="1"/>
    <col min="2228" max="2229" width="9.140625" style="25"/>
    <col min="2230" max="2230" width="12.7109375" style="25" customWidth="1"/>
    <col min="2231" max="2231" width="0" style="25" hidden="1" customWidth="1"/>
    <col min="2232" max="2232" width="9.140625" style="25"/>
    <col min="2233" max="2233" width="22.140625" style="25" customWidth="1"/>
    <col min="2234" max="2234" width="9.140625" style="25"/>
    <col min="2235" max="2235" width="16.42578125" style="25" bestFit="1" customWidth="1"/>
    <col min="2236" max="2473" width="9.140625" style="25"/>
    <col min="2474" max="2474" width="3.42578125" style="25" customWidth="1"/>
    <col min="2475" max="2475" width="4.140625" style="25" customWidth="1"/>
    <col min="2476" max="2476" width="33.85546875" style="25" customWidth="1"/>
    <col min="2477" max="2477" width="3.42578125" style="25" customWidth="1"/>
    <col min="2478" max="2478" width="28.28515625" style="25" customWidth="1"/>
    <col min="2479" max="2479" width="12" style="25" customWidth="1"/>
    <col min="2480" max="2480" width="2.42578125" style="25" customWidth="1"/>
    <col min="2481" max="2481" width="4.42578125" style="25" customWidth="1"/>
    <col min="2482" max="2483" width="10.28515625" style="25" customWidth="1"/>
    <col min="2484" max="2485" width="9.140625" style="25"/>
    <col min="2486" max="2486" width="12.7109375" style="25" customWidth="1"/>
    <col min="2487" max="2487" width="0" style="25" hidden="1" customWidth="1"/>
    <col min="2488" max="2488" width="9.140625" style="25"/>
    <col min="2489" max="2489" width="22.140625" style="25" customWidth="1"/>
    <col min="2490" max="2490" width="9.140625" style="25"/>
    <col min="2491" max="2491" width="16.42578125" style="25" bestFit="1" customWidth="1"/>
    <col min="2492" max="2729" width="9.140625" style="25"/>
    <col min="2730" max="2730" width="3.42578125" style="25" customWidth="1"/>
    <col min="2731" max="2731" width="4.140625" style="25" customWidth="1"/>
    <col min="2732" max="2732" width="33.85546875" style="25" customWidth="1"/>
    <col min="2733" max="2733" width="3.42578125" style="25" customWidth="1"/>
    <col min="2734" max="2734" width="28.28515625" style="25" customWidth="1"/>
    <col min="2735" max="2735" width="12" style="25" customWidth="1"/>
    <col min="2736" max="2736" width="2.42578125" style="25" customWidth="1"/>
    <col min="2737" max="2737" width="4.42578125" style="25" customWidth="1"/>
    <col min="2738" max="2739" width="10.28515625" style="25" customWidth="1"/>
    <col min="2740" max="2741" width="9.140625" style="25"/>
    <col min="2742" max="2742" width="12.7109375" style="25" customWidth="1"/>
    <col min="2743" max="2743" width="0" style="25" hidden="1" customWidth="1"/>
    <col min="2744" max="2744" width="9.140625" style="25"/>
    <col min="2745" max="2745" width="22.140625" style="25" customWidth="1"/>
    <col min="2746" max="2746" width="9.140625" style="25"/>
    <col min="2747" max="2747" width="16.42578125" style="25" bestFit="1" customWidth="1"/>
    <col min="2748" max="2985" width="9.140625" style="25"/>
    <col min="2986" max="2986" width="3.42578125" style="25" customWidth="1"/>
    <col min="2987" max="2987" width="4.140625" style="25" customWidth="1"/>
    <col min="2988" max="2988" width="33.85546875" style="25" customWidth="1"/>
    <col min="2989" max="2989" width="3.42578125" style="25" customWidth="1"/>
    <col min="2990" max="2990" width="28.28515625" style="25" customWidth="1"/>
    <col min="2991" max="2991" width="12" style="25" customWidth="1"/>
    <col min="2992" max="2992" width="2.42578125" style="25" customWidth="1"/>
    <col min="2993" max="2993" width="4.42578125" style="25" customWidth="1"/>
    <col min="2994" max="2995" width="10.28515625" style="25" customWidth="1"/>
    <col min="2996" max="2997" width="9.140625" style="25"/>
    <col min="2998" max="2998" width="12.7109375" style="25" customWidth="1"/>
    <col min="2999" max="2999" width="0" style="25" hidden="1" customWidth="1"/>
    <col min="3000" max="3000" width="9.140625" style="25"/>
    <col min="3001" max="3001" width="22.140625" style="25" customWidth="1"/>
    <col min="3002" max="3002" width="9.140625" style="25"/>
    <col min="3003" max="3003" width="16.42578125" style="25" bestFit="1" customWidth="1"/>
    <col min="3004" max="3241" width="9.140625" style="25"/>
    <col min="3242" max="3242" width="3.42578125" style="25" customWidth="1"/>
    <col min="3243" max="3243" width="4.140625" style="25" customWidth="1"/>
    <col min="3244" max="3244" width="33.85546875" style="25" customWidth="1"/>
    <col min="3245" max="3245" width="3.42578125" style="25" customWidth="1"/>
    <col min="3246" max="3246" width="28.28515625" style="25" customWidth="1"/>
    <col min="3247" max="3247" width="12" style="25" customWidth="1"/>
    <col min="3248" max="3248" width="2.42578125" style="25" customWidth="1"/>
    <col min="3249" max="3249" width="4.42578125" style="25" customWidth="1"/>
    <col min="3250" max="3251" width="10.28515625" style="25" customWidth="1"/>
    <col min="3252" max="3253" width="9.140625" style="25"/>
    <col min="3254" max="3254" width="12.7109375" style="25" customWidth="1"/>
    <col min="3255" max="3255" width="0" style="25" hidden="1" customWidth="1"/>
    <col min="3256" max="3256" width="9.140625" style="25"/>
    <col min="3257" max="3257" width="22.140625" style="25" customWidth="1"/>
    <col min="3258" max="3258" width="9.140625" style="25"/>
    <col min="3259" max="3259" width="16.42578125" style="25" bestFit="1" customWidth="1"/>
    <col min="3260" max="3497" width="9.140625" style="25"/>
    <col min="3498" max="3498" width="3.42578125" style="25" customWidth="1"/>
    <col min="3499" max="3499" width="4.140625" style="25" customWidth="1"/>
    <col min="3500" max="3500" width="33.85546875" style="25" customWidth="1"/>
    <col min="3501" max="3501" width="3.42578125" style="25" customWidth="1"/>
    <col min="3502" max="3502" width="28.28515625" style="25" customWidth="1"/>
    <col min="3503" max="3503" width="12" style="25" customWidth="1"/>
    <col min="3504" max="3504" width="2.42578125" style="25" customWidth="1"/>
    <col min="3505" max="3505" width="4.42578125" style="25" customWidth="1"/>
    <col min="3506" max="3507" width="10.28515625" style="25" customWidth="1"/>
    <col min="3508" max="3509" width="9.140625" style="25"/>
    <col min="3510" max="3510" width="12.7109375" style="25" customWidth="1"/>
    <col min="3511" max="3511" width="0" style="25" hidden="1" customWidth="1"/>
    <col min="3512" max="3512" width="9.140625" style="25"/>
    <col min="3513" max="3513" width="22.140625" style="25" customWidth="1"/>
    <col min="3514" max="3514" width="9.140625" style="25"/>
    <col min="3515" max="3515" width="16.42578125" style="25" bestFit="1" customWidth="1"/>
    <col min="3516" max="3753" width="9.140625" style="25"/>
    <col min="3754" max="3754" width="3.42578125" style="25" customWidth="1"/>
    <col min="3755" max="3755" width="4.140625" style="25" customWidth="1"/>
    <col min="3756" max="3756" width="33.85546875" style="25" customWidth="1"/>
    <col min="3757" max="3757" width="3.42578125" style="25" customWidth="1"/>
    <col min="3758" max="3758" width="28.28515625" style="25" customWidth="1"/>
    <col min="3759" max="3759" width="12" style="25" customWidth="1"/>
    <col min="3760" max="3760" width="2.42578125" style="25" customWidth="1"/>
    <col min="3761" max="3761" width="4.42578125" style="25" customWidth="1"/>
    <col min="3762" max="3763" width="10.28515625" style="25" customWidth="1"/>
    <col min="3764" max="3765" width="9.140625" style="25"/>
    <col min="3766" max="3766" width="12.7109375" style="25" customWidth="1"/>
    <col min="3767" max="3767" width="0" style="25" hidden="1" customWidth="1"/>
    <col min="3768" max="3768" width="9.140625" style="25"/>
    <col min="3769" max="3769" width="22.140625" style="25" customWidth="1"/>
    <col min="3770" max="3770" width="9.140625" style="25"/>
    <col min="3771" max="3771" width="16.42578125" style="25" bestFit="1" customWidth="1"/>
    <col min="3772" max="4009" width="9.140625" style="25"/>
    <col min="4010" max="4010" width="3.42578125" style="25" customWidth="1"/>
    <col min="4011" max="4011" width="4.140625" style="25" customWidth="1"/>
    <col min="4012" max="4012" width="33.85546875" style="25" customWidth="1"/>
    <col min="4013" max="4013" width="3.42578125" style="25" customWidth="1"/>
    <col min="4014" max="4014" width="28.28515625" style="25" customWidth="1"/>
    <col min="4015" max="4015" width="12" style="25" customWidth="1"/>
    <col min="4016" max="4016" width="2.42578125" style="25" customWidth="1"/>
    <col min="4017" max="4017" width="4.42578125" style="25" customWidth="1"/>
    <col min="4018" max="4019" width="10.28515625" style="25" customWidth="1"/>
    <col min="4020" max="4021" width="9.140625" style="25"/>
    <col min="4022" max="4022" width="12.7109375" style="25" customWidth="1"/>
    <col min="4023" max="4023" width="0" style="25" hidden="1" customWidth="1"/>
    <col min="4024" max="4024" width="9.140625" style="25"/>
    <col min="4025" max="4025" width="22.140625" style="25" customWidth="1"/>
    <col min="4026" max="4026" width="9.140625" style="25"/>
    <col min="4027" max="4027" width="16.42578125" style="25" bestFit="1" customWidth="1"/>
    <col min="4028" max="4265" width="9.140625" style="25"/>
    <col min="4266" max="4266" width="3.42578125" style="25" customWidth="1"/>
    <col min="4267" max="4267" width="4.140625" style="25" customWidth="1"/>
    <col min="4268" max="4268" width="33.85546875" style="25" customWidth="1"/>
    <col min="4269" max="4269" width="3.42578125" style="25" customWidth="1"/>
    <col min="4270" max="4270" width="28.28515625" style="25" customWidth="1"/>
    <col min="4271" max="4271" width="12" style="25" customWidth="1"/>
    <col min="4272" max="4272" width="2.42578125" style="25" customWidth="1"/>
    <col min="4273" max="4273" width="4.42578125" style="25" customWidth="1"/>
    <col min="4274" max="4275" width="10.28515625" style="25" customWidth="1"/>
    <col min="4276" max="4277" width="9.140625" style="25"/>
    <col min="4278" max="4278" width="12.7109375" style="25" customWidth="1"/>
    <col min="4279" max="4279" width="0" style="25" hidden="1" customWidth="1"/>
    <col min="4280" max="4280" width="9.140625" style="25"/>
    <col min="4281" max="4281" width="22.140625" style="25" customWidth="1"/>
    <col min="4282" max="4282" width="9.140625" style="25"/>
    <col min="4283" max="4283" width="16.42578125" style="25" bestFit="1" customWidth="1"/>
    <col min="4284" max="4521" width="9.140625" style="25"/>
    <col min="4522" max="4522" width="3.42578125" style="25" customWidth="1"/>
    <col min="4523" max="4523" width="4.140625" style="25" customWidth="1"/>
    <col min="4524" max="4524" width="33.85546875" style="25" customWidth="1"/>
    <col min="4525" max="4525" width="3.42578125" style="25" customWidth="1"/>
    <col min="4526" max="4526" width="28.28515625" style="25" customWidth="1"/>
    <col min="4527" max="4527" width="12" style="25" customWidth="1"/>
    <col min="4528" max="4528" width="2.42578125" style="25" customWidth="1"/>
    <col min="4529" max="4529" width="4.42578125" style="25" customWidth="1"/>
    <col min="4530" max="4531" width="10.28515625" style="25" customWidth="1"/>
    <col min="4532" max="4533" width="9.140625" style="25"/>
    <col min="4534" max="4534" width="12.7109375" style="25" customWidth="1"/>
    <col min="4535" max="4535" width="0" style="25" hidden="1" customWidth="1"/>
    <col min="4536" max="4536" width="9.140625" style="25"/>
    <col min="4537" max="4537" width="22.140625" style="25" customWidth="1"/>
    <col min="4538" max="4538" width="9.140625" style="25"/>
    <col min="4539" max="4539" width="16.42578125" style="25" bestFit="1" customWidth="1"/>
    <col min="4540" max="4777" width="9.140625" style="25"/>
    <col min="4778" max="4778" width="3.42578125" style="25" customWidth="1"/>
    <col min="4779" max="4779" width="4.140625" style="25" customWidth="1"/>
    <col min="4780" max="4780" width="33.85546875" style="25" customWidth="1"/>
    <col min="4781" max="4781" width="3.42578125" style="25" customWidth="1"/>
    <col min="4782" max="4782" width="28.28515625" style="25" customWidth="1"/>
    <col min="4783" max="4783" width="12" style="25" customWidth="1"/>
    <col min="4784" max="4784" width="2.42578125" style="25" customWidth="1"/>
    <col min="4785" max="4785" width="4.42578125" style="25" customWidth="1"/>
    <col min="4786" max="4787" width="10.28515625" style="25" customWidth="1"/>
    <col min="4788" max="4789" width="9.140625" style="25"/>
    <col min="4790" max="4790" width="12.7109375" style="25" customWidth="1"/>
    <col min="4791" max="4791" width="0" style="25" hidden="1" customWidth="1"/>
    <col min="4792" max="4792" width="9.140625" style="25"/>
    <col min="4793" max="4793" width="22.140625" style="25" customWidth="1"/>
    <col min="4794" max="4794" width="9.140625" style="25"/>
    <col min="4795" max="4795" width="16.42578125" style="25" bestFit="1" customWidth="1"/>
    <col min="4796" max="5033" width="9.140625" style="25"/>
    <col min="5034" max="5034" width="3.42578125" style="25" customWidth="1"/>
    <col min="5035" max="5035" width="4.140625" style="25" customWidth="1"/>
    <col min="5036" max="5036" width="33.85546875" style="25" customWidth="1"/>
    <col min="5037" max="5037" width="3.42578125" style="25" customWidth="1"/>
    <col min="5038" max="5038" width="28.28515625" style="25" customWidth="1"/>
    <col min="5039" max="5039" width="12" style="25" customWidth="1"/>
    <col min="5040" max="5040" width="2.42578125" style="25" customWidth="1"/>
    <col min="5041" max="5041" width="4.42578125" style="25" customWidth="1"/>
    <col min="5042" max="5043" width="10.28515625" style="25" customWidth="1"/>
    <col min="5044" max="5045" width="9.140625" style="25"/>
    <col min="5046" max="5046" width="12.7109375" style="25" customWidth="1"/>
    <col min="5047" max="5047" width="0" style="25" hidden="1" customWidth="1"/>
    <col min="5048" max="5048" width="9.140625" style="25"/>
    <col min="5049" max="5049" width="22.140625" style="25" customWidth="1"/>
    <col min="5050" max="5050" width="9.140625" style="25"/>
    <col min="5051" max="5051" width="16.42578125" style="25" bestFit="1" customWidth="1"/>
    <col min="5052" max="5289" width="9.140625" style="25"/>
    <col min="5290" max="5290" width="3.42578125" style="25" customWidth="1"/>
    <col min="5291" max="5291" width="4.140625" style="25" customWidth="1"/>
    <col min="5292" max="5292" width="33.85546875" style="25" customWidth="1"/>
    <col min="5293" max="5293" width="3.42578125" style="25" customWidth="1"/>
    <col min="5294" max="5294" width="28.28515625" style="25" customWidth="1"/>
    <col min="5295" max="5295" width="12" style="25" customWidth="1"/>
    <col min="5296" max="5296" width="2.42578125" style="25" customWidth="1"/>
    <col min="5297" max="5297" width="4.42578125" style="25" customWidth="1"/>
    <col min="5298" max="5299" width="10.28515625" style="25" customWidth="1"/>
    <col min="5300" max="5301" width="9.140625" style="25"/>
    <col min="5302" max="5302" width="12.7109375" style="25" customWidth="1"/>
    <col min="5303" max="5303" width="0" style="25" hidden="1" customWidth="1"/>
    <col min="5304" max="5304" width="9.140625" style="25"/>
    <col min="5305" max="5305" width="22.140625" style="25" customWidth="1"/>
    <col min="5306" max="5306" width="9.140625" style="25"/>
    <col min="5307" max="5307" width="16.42578125" style="25" bestFit="1" customWidth="1"/>
    <col min="5308" max="5545" width="9.140625" style="25"/>
    <col min="5546" max="5546" width="3.42578125" style="25" customWidth="1"/>
    <col min="5547" max="5547" width="4.140625" style="25" customWidth="1"/>
    <col min="5548" max="5548" width="33.85546875" style="25" customWidth="1"/>
    <col min="5549" max="5549" width="3.42578125" style="25" customWidth="1"/>
    <col min="5550" max="5550" width="28.28515625" style="25" customWidth="1"/>
    <col min="5551" max="5551" width="12" style="25" customWidth="1"/>
    <col min="5552" max="5552" width="2.42578125" style="25" customWidth="1"/>
    <col min="5553" max="5553" width="4.42578125" style="25" customWidth="1"/>
    <col min="5554" max="5555" width="10.28515625" style="25" customWidth="1"/>
    <col min="5556" max="5557" width="9.140625" style="25"/>
    <col min="5558" max="5558" width="12.7109375" style="25" customWidth="1"/>
    <col min="5559" max="5559" width="0" style="25" hidden="1" customWidth="1"/>
    <col min="5560" max="5560" width="9.140625" style="25"/>
    <col min="5561" max="5561" width="22.140625" style="25" customWidth="1"/>
    <col min="5562" max="5562" width="9.140625" style="25"/>
    <col min="5563" max="5563" width="16.42578125" style="25" bestFit="1" customWidth="1"/>
    <col min="5564" max="5801" width="9.140625" style="25"/>
    <col min="5802" max="5802" width="3.42578125" style="25" customWidth="1"/>
    <col min="5803" max="5803" width="4.140625" style="25" customWidth="1"/>
    <col min="5804" max="5804" width="33.85546875" style="25" customWidth="1"/>
    <col min="5805" max="5805" width="3.42578125" style="25" customWidth="1"/>
    <col min="5806" max="5806" width="28.28515625" style="25" customWidth="1"/>
    <col min="5807" max="5807" width="12" style="25" customWidth="1"/>
    <col min="5808" max="5808" width="2.42578125" style="25" customWidth="1"/>
    <col min="5809" max="5809" width="4.42578125" style="25" customWidth="1"/>
    <col min="5810" max="5811" width="10.28515625" style="25" customWidth="1"/>
    <col min="5812" max="5813" width="9.140625" style="25"/>
    <col min="5814" max="5814" width="12.7109375" style="25" customWidth="1"/>
    <col min="5815" max="5815" width="0" style="25" hidden="1" customWidth="1"/>
    <col min="5816" max="5816" width="9.140625" style="25"/>
    <col min="5817" max="5817" width="22.140625" style="25" customWidth="1"/>
    <col min="5818" max="5818" width="9.140625" style="25"/>
    <col min="5819" max="5819" width="16.42578125" style="25" bestFit="1" customWidth="1"/>
    <col min="5820" max="6057" width="9.140625" style="25"/>
    <col min="6058" max="6058" width="3.42578125" style="25" customWidth="1"/>
    <col min="6059" max="6059" width="4.140625" style="25" customWidth="1"/>
    <col min="6060" max="6060" width="33.85546875" style="25" customWidth="1"/>
    <col min="6061" max="6061" width="3.42578125" style="25" customWidth="1"/>
    <col min="6062" max="6062" width="28.28515625" style="25" customWidth="1"/>
    <col min="6063" max="6063" width="12" style="25" customWidth="1"/>
    <col min="6064" max="6064" width="2.42578125" style="25" customWidth="1"/>
    <col min="6065" max="6065" width="4.42578125" style="25" customWidth="1"/>
    <col min="6066" max="6067" width="10.28515625" style="25" customWidth="1"/>
    <col min="6068" max="6069" width="9.140625" style="25"/>
    <col min="6070" max="6070" width="12.7109375" style="25" customWidth="1"/>
    <col min="6071" max="6071" width="0" style="25" hidden="1" customWidth="1"/>
    <col min="6072" max="6072" width="9.140625" style="25"/>
    <col min="6073" max="6073" width="22.140625" style="25" customWidth="1"/>
    <col min="6074" max="6074" width="9.140625" style="25"/>
    <col min="6075" max="6075" width="16.42578125" style="25" bestFit="1" customWidth="1"/>
    <col min="6076" max="6313" width="9.140625" style="25"/>
    <col min="6314" max="6314" width="3.42578125" style="25" customWidth="1"/>
    <col min="6315" max="6315" width="4.140625" style="25" customWidth="1"/>
    <col min="6316" max="6316" width="33.85546875" style="25" customWidth="1"/>
    <col min="6317" max="6317" width="3.42578125" style="25" customWidth="1"/>
    <col min="6318" max="6318" width="28.28515625" style="25" customWidth="1"/>
    <col min="6319" max="6319" width="12" style="25" customWidth="1"/>
    <col min="6320" max="6320" width="2.42578125" style="25" customWidth="1"/>
    <col min="6321" max="6321" width="4.42578125" style="25" customWidth="1"/>
    <col min="6322" max="6323" width="10.28515625" style="25" customWidth="1"/>
    <col min="6324" max="6325" width="9.140625" style="25"/>
    <col min="6326" max="6326" width="12.7109375" style="25" customWidth="1"/>
    <col min="6327" max="6327" width="0" style="25" hidden="1" customWidth="1"/>
    <col min="6328" max="6328" width="9.140625" style="25"/>
    <col min="6329" max="6329" width="22.140625" style="25" customWidth="1"/>
    <col min="6330" max="6330" width="9.140625" style="25"/>
    <col min="6331" max="6331" width="16.42578125" style="25" bestFit="1" customWidth="1"/>
    <col min="6332" max="6569" width="9.140625" style="25"/>
    <col min="6570" max="6570" width="3.42578125" style="25" customWidth="1"/>
    <col min="6571" max="6571" width="4.140625" style="25" customWidth="1"/>
    <col min="6572" max="6572" width="33.85546875" style="25" customWidth="1"/>
    <col min="6573" max="6573" width="3.42578125" style="25" customWidth="1"/>
    <col min="6574" max="6574" width="28.28515625" style="25" customWidth="1"/>
    <col min="6575" max="6575" width="12" style="25" customWidth="1"/>
    <col min="6576" max="6576" width="2.42578125" style="25" customWidth="1"/>
    <col min="6577" max="6577" width="4.42578125" style="25" customWidth="1"/>
    <col min="6578" max="6579" width="10.28515625" style="25" customWidth="1"/>
    <col min="6580" max="6581" width="9.140625" style="25"/>
    <col min="6582" max="6582" width="12.7109375" style="25" customWidth="1"/>
    <col min="6583" max="6583" width="0" style="25" hidden="1" customWidth="1"/>
    <col min="6584" max="6584" width="9.140625" style="25"/>
    <col min="6585" max="6585" width="22.140625" style="25" customWidth="1"/>
    <col min="6586" max="6586" width="9.140625" style="25"/>
    <col min="6587" max="6587" width="16.42578125" style="25" bestFit="1" customWidth="1"/>
    <col min="6588" max="6825" width="9.140625" style="25"/>
    <col min="6826" max="6826" width="3.42578125" style="25" customWidth="1"/>
    <col min="6827" max="6827" width="4.140625" style="25" customWidth="1"/>
    <col min="6828" max="6828" width="33.85546875" style="25" customWidth="1"/>
    <col min="6829" max="6829" width="3.42578125" style="25" customWidth="1"/>
    <col min="6830" max="6830" width="28.28515625" style="25" customWidth="1"/>
    <col min="6831" max="6831" width="12" style="25" customWidth="1"/>
    <col min="6832" max="6832" width="2.42578125" style="25" customWidth="1"/>
    <col min="6833" max="6833" width="4.42578125" style="25" customWidth="1"/>
    <col min="6834" max="6835" width="10.28515625" style="25" customWidth="1"/>
    <col min="6836" max="6837" width="9.140625" style="25"/>
    <col min="6838" max="6838" width="12.7109375" style="25" customWidth="1"/>
    <col min="6839" max="6839" width="0" style="25" hidden="1" customWidth="1"/>
    <col min="6840" max="6840" width="9.140625" style="25"/>
    <col min="6841" max="6841" width="22.140625" style="25" customWidth="1"/>
    <col min="6842" max="6842" width="9.140625" style="25"/>
    <col min="6843" max="6843" width="16.42578125" style="25" bestFit="1" customWidth="1"/>
    <col min="6844" max="7081" width="9.140625" style="25"/>
    <col min="7082" max="7082" width="3.42578125" style="25" customWidth="1"/>
    <col min="7083" max="7083" width="4.140625" style="25" customWidth="1"/>
    <col min="7084" max="7084" width="33.85546875" style="25" customWidth="1"/>
    <col min="7085" max="7085" width="3.42578125" style="25" customWidth="1"/>
    <col min="7086" max="7086" width="28.28515625" style="25" customWidth="1"/>
    <col min="7087" max="7087" width="12" style="25" customWidth="1"/>
    <col min="7088" max="7088" width="2.42578125" style="25" customWidth="1"/>
    <col min="7089" max="7089" width="4.42578125" style="25" customWidth="1"/>
    <col min="7090" max="7091" width="10.28515625" style="25" customWidth="1"/>
    <col min="7092" max="7093" width="9.140625" style="25"/>
    <col min="7094" max="7094" width="12.7109375" style="25" customWidth="1"/>
    <col min="7095" max="7095" width="0" style="25" hidden="1" customWidth="1"/>
    <col min="7096" max="7096" width="9.140625" style="25"/>
    <col min="7097" max="7097" width="22.140625" style="25" customWidth="1"/>
    <col min="7098" max="7098" width="9.140625" style="25"/>
    <col min="7099" max="7099" width="16.42578125" style="25" bestFit="1" customWidth="1"/>
    <col min="7100" max="7337" width="9.140625" style="25"/>
    <col min="7338" max="7338" width="3.42578125" style="25" customWidth="1"/>
    <col min="7339" max="7339" width="4.140625" style="25" customWidth="1"/>
    <col min="7340" max="7340" width="33.85546875" style="25" customWidth="1"/>
    <col min="7341" max="7341" width="3.42578125" style="25" customWidth="1"/>
    <col min="7342" max="7342" width="28.28515625" style="25" customWidth="1"/>
    <col min="7343" max="7343" width="12" style="25" customWidth="1"/>
    <col min="7344" max="7344" width="2.42578125" style="25" customWidth="1"/>
    <col min="7345" max="7345" width="4.42578125" style="25" customWidth="1"/>
    <col min="7346" max="7347" width="10.28515625" style="25" customWidth="1"/>
    <col min="7348" max="7349" width="9.140625" style="25"/>
    <col min="7350" max="7350" width="12.7109375" style="25" customWidth="1"/>
    <col min="7351" max="7351" width="0" style="25" hidden="1" customWidth="1"/>
    <col min="7352" max="7352" width="9.140625" style="25"/>
    <col min="7353" max="7353" width="22.140625" style="25" customWidth="1"/>
    <col min="7354" max="7354" width="9.140625" style="25"/>
    <col min="7355" max="7355" width="16.42578125" style="25" bestFit="1" customWidth="1"/>
    <col min="7356" max="7593" width="9.140625" style="25"/>
    <col min="7594" max="7594" width="3.42578125" style="25" customWidth="1"/>
    <col min="7595" max="7595" width="4.140625" style="25" customWidth="1"/>
    <col min="7596" max="7596" width="33.85546875" style="25" customWidth="1"/>
    <col min="7597" max="7597" width="3.42578125" style="25" customWidth="1"/>
    <col min="7598" max="7598" width="28.28515625" style="25" customWidth="1"/>
    <col min="7599" max="7599" width="12" style="25" customWidth="1"/>
    <col min="7600" max="7600" width="2.42578125" style="25" customWidth="1"/>
    <col min="7601" max="7601" width="4.42578125" style="25" customWidth="1"/>
    <col min="7602" max="7603" width="10.28515625" style="25" customWidth="1"/>
    <col min="7604" max="7605" width="9.140625" style="25"/>
    <col min="7606" max="7606" width="12.7109375" style="25" customWidth="1"/>
    <col min="7607" max="7607" width="0" style="25" hidden="1" customWidth="1"/>
    <col min="7608" max="7608" width="9.140625" style="25"/>
    <col min="7609" max="7609" width="22.140625" style="25" customWidth="1"/>
    <col min="7610" max="7610" width="9.140625" style="25"/>
    <col min="7611" max="7611" width="16.42578125" style="25" bestFit="1" customWidth="1"/>
    <col min="7612" max="7849" width="9.140625" style="25"/>
    <col min="7850" max="7850" width="3.42578125" style="25" customWidth="1"/>
    <col min="7851" max="7851" width="4.140625" style="25" customWidth="1"/>
    <col min="7852" max="7852" width="33.85546875" style="25" customWidth="1"/>
    <col min="7853" max="7853" width="3.42578125" style="25" customWidth="1"/>
    <col min="7854" max="7854" width="28.28515625" style="25" customWidth="1"/>
    <col min="7855" max="7855" width="12" style="25" customWidth="1"/>
    <col min="7856" max="7856" width="2.42578125" style="25" customWidth="1"/>
    <col min="7857" max="7857" width="4.42578125" style="25" customWidth="1"/>
    <col min="7858" max="7859" width="10.28515625" style="25" customWidth="1"/>
    <col min="7860" max="7861" width="9.140625" style="25"/>
    <col min="7862" max="7862" width="12.7109375" style="25" customWidth="1"/>
    <col min="7863" max="7863" width="0" style="25" hidden="1" customWidth="1"/>
    <col min="7864" max="7864" width="9.140625" style="25"/>
    <col min="7865" max="7865" width="22.140625" style="25" customWidth="1"/>
    <col min="7866" max="7866" width="9.140625" style="25"/>
    <col min="7867" max="7867" width="16.42578125" style="25" bestFit="1" customWidth="1"/>
    <col min="7868" max="8105" width="9.140625" style="25"/>
    <col min="8106" max="8106" width="3.42578125" style="25" customWidth="1"/>
    <col min="8107" max="8107" width="4.140625" style="25" customWidth="1"/>
    <col min="8108" max="8108" width="33.85546875" style="25" customWidth="1"/>
    <col min="8109" max="8109" width="3.42578125" style="25" customWidth="1"/>
    <col min="8110" max="8110" width="28.28515625" style="25" customWidth="1"/>
    <col min="8111" max="8111" width="12" style="25" customWidth="1"/>
    <col min="8112" max="8112" width="2.42578125" style="25" customWidth="1"/>
    <col min="8113" max="8113" width="4.42578125" style="25" customWidth="1"/>
    <col min="8114" max="8115" width="10.28515625" style="25" customWidth="1"/>
    <col min="8116" max="8117" width="9.140625" style="25"/>
    <col min="8118" max="8118" width="12.7109375" style="25" customWidth="1"/>
    <col min="8119" max="8119" width="0" style="25" hidden="1" customWidth="1"/>
    <col min="8120" max="8120" width="9.140625" style="25"/>
    <col min="8121" max="8121" width="22.140625" style="25" customWidth="1"/>
    <col min="8122" max="8122" width="9.140625" style="25"/>
    <col min="8123" max="8123" width="16.42578125" style="25" bestFit="1" customWidth="1"/>
    <col min="8124" max="8361" width="9.140625" style="25"/>
    <col min="8362" max="8362" width="3.42578125" style="25" customWidth="1"/>
    <col min="8363" max="8363" width="4.140625" style="25" customWidth="1"/>
    <col min="8364" max="8364" width="33.85546875" style="25" customWidth="1"/>
    <col min="8365" max="8365" width="3.42578125" style="25" customWidth="1"/>
    <col min="8366" max="8366" width="28.28515625" style="25" customWidth="1"/>
    <col min="8367" max="8367" width="12" style="25" customWidth="1"/>
    <col min="8368" max="8368" width="2.42578125" style="25" customWidth="1"/>
    <col min="8369" max="8369" width="4.42578125" style="25" customWidth="1"/>
    <col min="8370" max="8371" width="10.28515625" style="25" customWidth="1"/>
    <col min="8372" max="8373" width="9.140625" style="25"/>
    <col min="8374" max="8374" width="12.7109375" style="25" customWidth="1"/>
    <col min="8375" max="8375" width="0" style="25" hidden="1" customWidth="1"/>
    <col min="8376" max="8376" width="9.140625" style="25"/>
    <col min="8377" max="8377" width="22.140625" style="25" customWidth="1"/>
    <col min="8378" max="8378" width="9.140625" style="25"/>
    <col min="8379" max="8379" width="16.42578125" style="25" bestFit="1" customWidth="1"/>
    <col min="8380" max="8617" width="9.140625" style="25"/>
    <col min="8618" max="8618" width="3.42578125" style="25" customWidth="1"/>
    <col min="8619" max="8619" width="4.140625" style="25" customWidth="1"/>
    <col min="8620" max="8620" width="33.85546875" style="25" customWidth="1"/>
    <col min="8621" max="8621" width="3.42578125" style="25" customWidth="1"/>
    <col min="8622" max="8622" width="28.28515625" style="25" customWidth="1"/>
    <col min="8623" max="8623" width="12" style="25" customWidth="1"/>
    <col min="8624" max="8624" width="2.42578125" style="25" customWidth="1"/>
    <col min="8625" max="8625" width="4.42578125" style="25" customWidth="1"/>
    <col min="8626" max="8627" width="10.28515625" style="25" customWidth="1"/>
    <col min="8628" max="8629" width="9.140625" style="25"/>
    <col min="8630" max="8630" width="12.7109375" style="25" customWidth="1"/>
    <col min="8631" max="8631" width="0" style="25" hidden="1" customWidth="1"/>
    <col min="8632" max="8632" width="9.140625" style="25"/>
    <col min="8633" max="8633" width="22.140625" style="25" customWidth="1"/>
    <col min="8634" max="8634" width="9.140625" style="25"/>
    <col min="8635" max="8635" width="16.42578125" style="25" bestFit="1" customWidth="1"/>
    <col min="8636" max="8873" width="9.140625" style="25"/>
    <col min="8874" max="8874" width="3.42578125" style="25" customWidth="1"/>
    <col min="8875" max="8875" width="4.140625" style="25" customWidth="1"/>
    <col min="8876" max="8876" width="33.85546875" style="25" customWidth="1"/>
    <col min="8877" max="8877" width="3.42578125" style="25" customWidth="1"/>
    <col min="8878" max="8878" width="28.28515625" style="25" customWidth="1"/>
    <col min="8879" max="8879" width="12" style="25" customWidth="1"/>
    <col min="8880" max="8880" width="2.42578125" style="25" customWidth="1"/>
    <col min="8881" max="8881" width="4.42578125" style="25" customWidth="1"/>
    <col min="8882" max="8883" width="10.28515625" style="25" customWidth="1"/>
    <col min="8884" max="8885" width="9.140625" style="25"/>
    <col min="8886" max="8886" width="12.7109375" style="25" customWidth="1"/>
    <col min="8887" max="8887" width="0" style="25" hidden="1" customWidth="1"/>
    <col min="8888" max="8888" width="9.140625" style="25"/>
    <col min="8889" max="8889" width="22.140625" style="25" customWidth="1"/>
    <col min="8890" max="8890" width="9.140625" style="25"/>
    <col min="8891" max="8891" width="16.42578125" style="25" bestFit="1" customWidth="1"/>
    <col min="8892" max="9129" width="9.140625" style="25"/>
    <col min="9130" max="9130" width="3.42578125" style="25" customWidth="1"/>
    <col min="9131" max="9131" width="4.140625" style="25" customWidth="1"/>
    <col min="9132" max="9132" width="33.85546875" style="25" customWidth="1"/>
    <col min="9133" max="9133" width="3.42578125" style="25" customWidth="1"/>
    <col min="9134" max="9134" width="28.28515625" style="25" customWidth="1"/>
    <col min="9135" max="9135" width="12" style="25" customWidth="1"/>
    <col min="9136" max="9136" width="2.42578125" style="25" customWidth="1"/>
    <col min="9137" max="9137" width="4.42578125" style="25" customWidth="1"/>
    <col min="9138" max="9139" width="10.28515625" style="25" customWidth="1"/>
    <col min="9140" max="9141" width="9.140625" style="25"/>
    <col min="9142" max="9142" width="12.7109375" style="25" customWidth="1"/>
    <col min="9143" max="9143" width="0" style="25" hidden="1" customWidth="1"/>
    <col min="9144" max="9144" width="9.140625" style="25"/>
    <col min="9145" max="9145" width="22.140625" style="25" customWidth="1"/>
    <col min="9146" max="9146" width="9.140625" style="25"/>
    <col min="9147" max="9147" width="16.42578125" style="25" bestFit="1" customWidth="1"/>
    <col min="9148" max="9385" width="9.140625" style="25"/>
    <col min="9386" max="9386" width="3.42578125" style="25" customWidth="1"/>
    <col min="9387" max="9387" width="4.140625" style="25" customWidth="1"/>
    <col min="9388" max="9388" width="33.85546875" style="25" customWidth="1"/>
    <col min="9389" max="9389" width="3.42578125" style="25" customWidth="1"/>
    <col min="9390" max="9390" width="28.28515625" style="25" customWidth="1"/>
    <col min="9391" max="9391" width="12" style="25" customWidth="1"/>
    <col min="9392" max="9392" width="2.42578125" style="25" customWidth="1"/>
    <col min="9393" max="9393" width="4.42578125" style="25" customWidth="1"/>
    <col min="9394" max="9395" width="10.28515625" style="25" customWidth="1"/>
    <col min="9396" max="9397" width="9.140625" style="25"/>
    <col min="9398" max="9398" width="12.7109375" style="25" customWidth="1"/>
    <col min="9399" max="9399" width="0" style="25" hidden="1" customWidth="1"/>
    <col min="9400" max="9400" width="9.140625" style="25"/>
    <col min="9401" max="9401" width="22.140625" style="25" customWidth="1"/>
    <col min="9402" max="9402" width="9.140625" style="25"/>
    <col min="9403" max="9403" width="16.42578125" style="25" bestFit="1" customWidth="1"/>
    <col min="9404" max="9641" width="9.140625" style="25"/>
    <col min="9642" max="9642" width="3.42578125" style="25" customWidth="1"/>
    <col min="9643" max="9643" width="4.140625" style="25" customWidth="1"/>
    <col min="9644" max="9644" width="33.85546875" style="25" customWidth="1"/>
    <col min="9645" max="9645" width="3.42578125" style="25" customWidth="1"/>
    <col min="9646" max="9646" width="28.28515625" style="25" customWidth="1"/>
    <col min="9647" max="9647" width="12" style="25" customWidth="1"/>
    <col min="9648" max="9648" width="2.42578125" style="25" customWidth="1"/>
    <col min="9649" max="9649" width="4.42578125" style="25" customWidth="1"/>
    <col min="9650" max="9651" width="10.28515625" style="25" customWidth="1"/>
    <col min="9652" max="9653" width="9.140625" style="25"/>
    <col min="9654" max="9654" width="12.7109375" style="25" customWidth="1"/>
    <col min="9655" max="9655" width="0" style="25" hidden="1" customWidth="1"/>
    <col min="9656" max="9656" width="9.140625" style="25"/>
    <col min="9657" max="9657" width="22.140625" style="25" customWidth="1"/>
    <col min="9658" max="9658" width="9.140625" style="25"/>
    <col min="9659" max="9659" width="16.42578125" style="25" bestFit="1" customWidth="1"/>
    <col min="9660" max="9897" width="9.140625" style="25"/>
    <col min="9898" max="9898" width="3.42578125" style="25" customWidth="1"/>
    <col min="9899" max="9899" width="4.140625" style="25" customWidth="1"/>
    <col min="9900" max="9900" width="33.85546875" style="25" customWidth="1"/>
    <col min="9901" max="9901" width="3.42578125" style="25" customWidth="1"/>
    <col min="9902" max="9902" width="28.28515625" style="25" customWidth="1"/>
    <col min="9903" max="9903" width="12" style="25" customWidth="1"/>
    <col min="9904" max="9904" width="2.42578125" style="25" customWidth="1"/>
    <col min="9905" max="9905" width="4.42578125" style="25" customWidth="1"/>
    <col min="9906" max="9907" width="10.28515625" style="25" customWidth="1"/>
    <col min="9908" max="9909" width="9.140625" style="25"/>
    <col min="9910" max="9910" width="12.7109375" style="25" customWidth="1"/>
    <col min="9911" max="9911" width="0" style="25" hidden="1" customWidth="1"/>
    <col min="9912" max="9912" width="9.140625" style="25"/>
    <col min="9913" max="9913" width="22.140625" style="25" customWidth="1"/>
    <col min="9914" max="9914" width="9.140625" style="25"/>
    <col min="9915" max="9915" width="16.42578125" style="25" bestFit="1" customWidth="1"/>
    <col min="9916" max="10153" width="9.140625" style="25"/>
    <col min="10154" max="10154" width="3.42578125" style="25" customWidth="1"/>
    <col min="10155" max="10155" width="4.140625" style="25" customWidth="1"/>
    <col min="10156" max="10156" width="33.85546875" style="25" customWidth="1"/>
    <col min="10157" max="10157" width="3.42578125" style="25" customWidth="1"/>
    <col min="10158" max="10158" width="28.28515625" style="25" customWidth="1"/>
    <col min="10159" max="10159" width="12" style="25" customWidth="1"/>
    <col min="10160" max="10160" width="2.42578125" style="25" customWidth="1"/>
    <col min="10161" max="10161" width="4.42578125" style="25" customWidth="1"/>
    <col min="10162" max="10163" width="10.28515625" style="25" customWidth="1"/>
    <col min="10164" max="10165" width="9.140625" style="25"/>
    <col min="10166" max="10166" width="12.7109375" style="25" customWidth="1"/>
    <col min="10167" max="10167" width="0" style="25" hidden="1" customWidth="1"/>
    <col min="10168" max="10168" width="9.140625" style="25"/>
    <col min="10169" max="10169" width="22.140625" style="25" customWidth="1"/>
    <col min="10170" max="10170" width="9.140625" style="25"/>
    <col min="10171" max="10171" width="16.42578125" style="25" bestFit="1" customWidth="1"/>
    <col min="10172" max="10409" width="9.140625" style="25"/>
    <col min="10410" max="10410" width="3.42578125" style="25" customWidth="1"/>
    <col min="10411" max="10411" width="4.140625" style="25" customWidth="1"/>
    <col min="10412" max="10412" width="33.85546875" style="25" customWidth="1"/>
    <col min="10413" max="10413" width="3.42578125" style="25" customWidth="1"/>
    <col min="10414" max="10414" width="28.28515625" style="25" customWidth="1"/>
    <col min="10415" max="10415" width="12" style="25" customWidth="1"/>
    <col min="10416" max="10416" width="2.42578125" style="25" customWidth="1"/>
    <col min="10417" max="10417" width="4.42578125" style="25" customWidth="1"/>
    <col min="10418" max="10419" width="10.28515625" style="25" customWidth="1"/>
    <col min="10420" max="10421" width="9.140625" style="25"/>
    <col min="10422" max="10422" width="12.7109375" style="25" customWidth="1"/>
    <col min="10423" max="10423" width="0" style="25" hidden="1" customWidth="1"/>
    <col min="10424" max="10424" width="9.140625" style="25"/>
    <col min="10425" max="10425" width="22.140625" style="25" customWidth="1"/>
    <col min="10426" max="10426" width="9.140625" style="25"/>
    <col min="10427" max="10427" width="16.42578125" style="25" bestFit="1" customWidth="1"/>
    <col min="10428" max="10665" width="9.140625" style="25"/>
    <col min="10666" max="10666" width="3.42578125" style="25" customWidth="1"/>
    <col min="10667" max="10667" width="4.140625" style="25" customWidth="1"/>
    <col min="10668" max="10668" width="33.85546875" style="25" customWidth="1"/>
    <col min="10669" max="10669" width="3.42578125" style="25" customWidth="1"/>
    <col min="10670" max="10670" width="28.28515625" style="25" customWidth="1"/>
    <col min="10671" max="10671" width="12" style="25" customWidth="1"/>
    <col min="10672" max="10672" width="2.42578125" style="25" customWidth="1"/>
    <col min="10673" max="10673" width="4.42578125" style="25" customWidth="1"/>
    <col min="10674" max="10675" width="10.28515625" style="25" customWidth="1"/>
    <col min="10676" max="10677" width="9.140625" style="25"/>
    <col min="10678" max="10678" width="12.7109375" style="25" customWidth="1"/>
    <col min="10679" max="10679" width="0" style="25" hidden="1" customWidth="1"/>
    <col min="10680" max="10680" width="9.140625" style="25"/>
    <col min="10681" max="10681" width="22.140625" style="25" customWidth="1"/>
    <col min="10682" max="10682" width="9.140625" style="25"/>
    <col min="10683" max="10683" width="16.42578125" style="25" bestFit="1" customWidth="1"/>
    <col min="10684" max="10921" width="9.140625" style="25"/>
    <col min="10922" max="10922" width="3.42578125" style="25" customWidth="1"/>
    <col min="10923" max="10923" width="4.140625" style="25" customWidth="1"/>
    <col min="10924" max="10924" width="33.85546875" style="25" customWidth="1"/>
    <col min="10925" max="10925" width="3.42578125" style="25" customWidth="1"/>
    <col min="10926" max="10926" width="28.28515625" style="25" customWidth="1"/>
    <col min="10927" max="10927" width="12" style="25" customWidth="1"/>
    <col min="10928" max="10928" width="2.42578125" style="25" customWidth="1"/>
    <col min="10929" max="10929" width="4.42578125" style="25" customWidth="1"/>
    <col min="10930" max="10931" width="10.28515625" style="25" customWidth="1"/>
    <col min="10932" max="10933" width="9.140625" style="25"/>
    <col min="10934" max="10934" width="12.7109375" style="25" customWidth="1"/>
    <col min="10935" max="10935" width="0" style="25" hidden="1" customWidth="1"/>
    <col min="10936" max="10936" width="9.140625" style="25"/>
    <col min="10937" max="10937" width="22.140625" style="25" customWidth="1"/>
    <col min="10938" max="10938" width="9.140625" style="25"/>
    <col min="10939" max="10939" width="16.42578125" style="25" bestFit="1" customWidth="1"/>
    <col min="10940" max="11177" width="9.140625" style="25"/>
    <col min="11178" max="11178" width="3.42578125" style="25" customWidth="1"/>
    <col min="11179" max="11179" width="4.140625" style="25" customWidth="1"/>
    <col min="11180" max="11180" width="33.85546875" style="25" customWidth="1"/>
    <col min="11181" max="11181" width="3.42578125" style="25" customWidth="1"/>
    <col min="11182" max="11182" width="28.28515625" style="25" customWidth="1"/>
    <col min="11183" max="11183" width="12" style="25" customWidth="1"/>
    <col min="11184" max="11184" width="2.42578125" style="25" customWidth="1"/>
    <col min="11185" max="11185" width="4.42578125" style="25" customWidth="1"/>
    <col min="11186" max="11187" width="10.28515625" style="25" customWidth="1"/>
    <col min="11188" max="11189" width="9.140625" style="25"/>
    <col min="11190" max="11190" width="12.7109375" style="25" customWidth="1"/>
    <col min="11191" max="11191" width="0" style="25" hidden="1" customWidth="1"/>
    <col min="11192" max="11192" width="9.140625" style="25"/>
    <col min="11193" max="11193" width="22.140625" style="25" customWidth="1"/>
    <col min="11194" max="11194" width="9.140625" style="25"/>
    <col min="11195" max="11195" width="16.42578125" style="25" bestFit="1" customWidth="1"/>
    <col min="11196" max="11433" width="9.140625" style="25"/>
    <col min="11434" max="11434" width="3.42578125" style="25" customWidth="1"/>
    <col min="11435" max="11435" width="4.140625" style="25" customWidth="1"/>
    <col min="11436" max="11436" width="33.85546875" style="25" customWidth="1"/>
    <col min="11437" max="11437" width="3.42578125" style="25" customWidth="1"/>
    <col min="11438" max="11438" width="28.28515625" style="25" customWidth="1"/>
    <col min="11439" max="11439" width="12" style="25" customWidth="1"/>
    <col min="11440" max="11440" width="2.42578125" style="25" customWidth="1"/>
    <col min="11441" max="11441" width="4.42578125" style="25" customWidth="1"/>
    <col min="11442" max="11443" width="10.28515625" style="25" customWidth="1"/>
    <col min="11444" max="11445" width="9.140625" style="25"/>
    <col min="11446" max="11446" width="12.7109375" style="25" customWidth="1"/>
    <col min="11447" max="11447" width="0" style="25" hidden="1" customWidth="1"/>
    <col min="11448" max="11448" width="9.140625" style="25"/>
    <col min="11449" max="11449" width="22.140625" style="25" customWidth="1"/>
    <col min="11450" max="11450" width="9.140625" style="25"/>
    <col min="11451" max="11451" width="16.42578125" style="25" bestFit="1" customWidth="1"/>
    <col min="11452" max="11689" width="9.140625" style="25"/>
    <col min="11690" max="11690" width="3.42578125" style="25" customWidth="1"/>
    <col min="11691" max="11691" width="4.140625" style="25" customWidth="1"/>
    <col min="11692" max="11692" width="33.85546875" style="25" customWidth="1"/>
    <col min="11693" max="11693" width="3.42578125" style="25" customWidth="1"/>
    <col min="11694" max="11694" width="28.28515625" style="25" customWidth="1"/>
    <col min="11695" max="11695" width="12" style="25" customWidth="1"/>
    <col min="11696" max="11696" width="2.42578125" style="25" customWidth="1"/>
    <col min="11697" max="11697" width="4.42578125" style="25" customWidth="1"/>
    <col min="11698" max="11699" width="10.28515625" style="25" customWidth="1"/>
    <col min="11700" max="11701" width="9.140625" style="25"/>
    <col min="11702" max="11702" width="12.7109375" style="25" customWidth="1"/>
    <col min="11703" max="11703" width="0" style="25" hidden="1" customWidth="1"/>
    <col min="11704" max="11704" width="9.140625" style="25"/>
    <col min="11705" max="11705" width="22.140625" style="25" customWidth="1"/>
    <col min="11706" max="11706" width="9.140625" style="25"/>
    <col min="11707" max="11707" width="16.42578125" style="25" bestFit="1" customWidth="1"/>
    <col min="11708" max="11945" width="9.140625" style="25"/>
    <col min="11946" max="11946" width="3.42578125" style="25" customWidth="1"/>
    <col min="11947" max="11947" width="4.140625" style="25" customWidth="1"/>
    <col min="11948" max="11948" width="33.85546875" style="25" customWidth="1"/>
    <col min="11949" max="11949" width="3.42578125" style="25" customWidth="1"/>
    <col min="11950" max="11950" width="28.28515625" style="25" customWidth="1"/>
    <col min="11951" max="11951" width="12" style="25" customWidth="1"/>
    <col min="11952" max="11952" width="2.42578125" style="25" customWidth="1"/>
    <col min="11953" max="11953" width="4.42578125" style="25" customWidth="1"/>
    <col min="11954" max="11955" width="10.28515625" style="25" customWidth="1"/>
    <col min="11956" max="11957" width="9.140625" style="25"/>
    <col min="11958" max="11958" width="12.7109375" style="25" customWidth="1"/>
    <col min="11959" max="11959" width="0" style="25" hidden="1" customWidth="1"/>
    <col min="11960" max="11960" width="9.140625" style="25"/>
    <col min="11961" max="11961" width="22.140625" style="25" customWidth="1"/>
    <col min="11962" max="11962" width="9.140625" style="25"/>
    <col min="11963" max="11963" width="16.42578125" style="25" bestFit="1" customWidth="1"/>
    <col min="11964" max="12201" width="9.140625" style="25"/>
    <col min="12202" max="12202" width="3.42578125" style="25" customWidth="1"/>
    <col min="12203" max="12203" width="4.140625" style="25" customWidth="1"/>
    <col min="12204" max="12204" width="33.85546875" style="25" customWidth="1"/>
    <col min="12205" max="12205" width="3.42578125" style="25" customWidth="1"/>
    <col min="12206" max="12206" width="28.28515625" style="25" customWidth="1"/>
    <col min="12207" max="12207" width="12" style="25" customWidth="1"/>
    <col min="12208" max="12208" width="2.42578125" style="25" customWidth="1"/>
    <col min="12209" max="12209" width="4.42578125" style="25" customWidth="1"/>
    <col min="12210" max="12211" width="10.28515625" style="25" customWidth="1"/>
    <col min="12212" max="12213" width="9.140625" style="25"/>
    <col min="12214" max="12214" width="12.7109375" style="25" customWidth="1"/>
    <col min="12215" max="12215" width="0" style="25" hidden="1" customWidth="1"/>
    <col min="12216" max="12216" width="9.140625" style="25"/>
    <col min="12217" max="12217" width="22.140625" style="25" customWidth="1"/>
    <col min="12218" max="12218" width="9.140625" style="25"/>
    <col min="12219" max="12219" width="16.42578125" style="25" bestFit="1" customWidth="1"/>
    <col min="12220" max="12457" width="9.140625" style="25"/>
    <col min="12458" max="12458" width="3.42578125" style="25" customWidth="1"/>
    <col min="12459" max="12459" width="4.140625" style="25" customWidth="1"/>
    <col min="12460" max="12460" width="33.85546875" style="25" customWidth="1"/>
    <col min="12461" max="12461" width="3.42578125" style="25" customWidth="1"/>
    <col min="12462" max="12462" width="28.28515625" style="25" customWidth="1"/>
    <col min="12463" max="12463" width="12" style="25" customWidth="1"/>
    <col min="12464" max="12464" width="2.42578125" style="25" customWidth="1"/>
    <col min="12465" max="12465" width="4.42578125" style="25" customWidth="1"/>
    <col min="12466" max="12467" width="10.28515625" style="25" customWidth="1"/>
    <col min="12468" max="12469" width="9.140625" style="25"/>
    <col min="12470" max="12470" width="12.7109375" style="25" customWidth="1"/>
    <col min="12471" max="12471" width="0" style="25" hidden="1" customWidth="1"/>
    <col min="12472" max="12472" width="9.140625" style="25"/>
    <col min="12473" max="12473" width="22.140625" style="25" customWidth="1"/>
    <col min="12474" max="12474" width="9.140625" style="25"/>
    <col min="12475" max="12475" width="16.42578125" style="25" bestFit="1" customWidth="1"/>
    <col min="12476" max="12713" width="9.140625" style="25"/>
    <col min="12714" max="12714" width="3.42578125" style="25" customWidth="1"/>
    <col min="12715" max="12715" width="4.140625" style="25" customWidth="1"/>
    <col min="12716" max="12716" width="33.85546875" style="25" customWidth="1"/>
    <col min="12717" max="12717" width="3.42578125" style="25" customWidth="1"/>
    <col min="12718" max="12718" width="28.28515625" style="25" customWidth="1"/>
    <col min="12719" max="12719" width="12" style="25" customWidth="1"/>
    <col min="12720" max="12720" width="2.42578125" style="25" customWidth="1"/>
    <col min="12721" max="12721" width="4.42578125" style="25" customWidth="1"/>
    <col min="12722" max="12723" width="10.28515625" style="25" customWidth="1"/>
    <col min="12724" max="12725" width="9.140625" style="25"/>
    <col min="12726" max="12726" width="12.7109375" style="25" customWidth="1"/>
    <col min="12727" max="12727" width="0" style="25" hidden="1" customWidth="1"/>
    <col min="12728" max="12728" width="9.140625" style="25"/>
    <col min="12729" max="12729" width="22.140625" style="25" customWidth="1"/>
    <col min="12730" max="12730" width="9.140625" style="25"/>
    <col min="12731" max="12731" width="16.42578125" style="25" bestFit="1" customWidth="1"/>
    <col min="12732" max="12969" width="9.140625" style="25"/>
    <col min="12970" max="12970" width="3.42578125" style="25" customWidth="1"/>
    <col min="12971" max="12971" width="4.140625" style="25" customWidth="1"/>
    <col min="12972" max="12972" width="33.85546875" style="25" customWidth="1"/>
    <col min="12973" max="12973" width="3.42578125" style="25" customWidth="1"/>
    <col min="12974" max="12974" width="28.28515625" style="25" customWidth="1"/>
    <col min="12975" max="12975" width="12" style="25" customWidth="1"/>
    <col min="12976" max="12976" width="2.42578125" style="25" customWidth="1"/>
    <col min="12977" max="12977" width="4.42578125" style="25" customWidth="1"/>
    <col min="12978" max="12979" width="10.28515625" style="25" customWidth="1"/>
    <col min="12980" max="12981" width="9.140625" style="25"/>
    <col min="12982" max="12982" width="12.7109375" style="25" customWidth="1"/>
    <col min="12983" max="12983" width="0" style="25" hidden="1" customWidth="1"/>
    <col min="12984" max="12984" width="9.140625" style="25"/>
    <col min="12985" max="12985" width="22.140625" style="25" customWidth="1"/>
    <col min="12986" max="12986" width="9.140625" style="25"/>
    <col min="12987" max="12987" width="16.42578125" style="25" bestFit="1" customWidth="1"/>
    <col min="12988" max="13225" width="9.140625" style="25"/>
    <col min="13226" max="13226" width="3.42578125" style="25" customWidth="1"/>
    <col min="13227" max="13227" width="4.140625" style="25" customWidth="1"/>
    <col min="13228" max="13228" width="33.85546875" style="25" customWidth="1"/>
    <col min="13229" max="13229" width="3.42578125" style="25" customWidth="1"/>
    <col min="13230" max="13230" width="28.28515625" style="25" customWidth="1"/>
    <col min="13231" max="13231" width="12" style="25" customWidth="1"/>
    <col min="13232" max="13232" width="2.42578125" style="25" customWidth="1"/>
    <col min="13233" max="13233" width="4.42578125" style="25" customWidth="1"/>
    <col min="13234" max="13235" width="10.28515625" style="25" customWidth="1"/>
    <col min="13236" max="13237" width="9.140625" style="25"/>
    <col min="13238" max="13238" width="12.7109375" style="25" customWidth="1"/>
    <col min="13239" max="13239" width="0" style="25" hidden="1" customWidth="1"/>
    <col min="13240" max="13240" width="9.140625" style="25"/>
    <col min="13241" max="13241" width="22.140625" style="25" customWidth="1"/>
    <col min="13242" max="13242" width="9.140625" style="25"/>
    <col min="13243" max="13243" width="16.42578125" style="25" bestFit="1" customWidth="1"/>
    <col min="13244" max="13481" width="9.140625" style="25"/>
    <col min="13482" max="13482" width="3.42578125" style="25" customWidth="1"/>
    <col min="13483" max="13483" width="4.140625" style="25" customWidth="1"/>
    <col min="13484" max="13484" width="33.85546875" style="25" customWidth="1"/>
    <col min="13485" max="13485" width="3.42578125" style="25" customWidth="1"/>
    <col min="13486" max="13486" width="28.28515625" style="25" customWidth="1"/>
    <col min="13487" max="13487" width="12" style="25" customWidth="1"/>
    <col min="13488" max="13488" width="2.42578125" style="25" customWidth="1"/>
    <col min="13489" max="13489" width="4.42578125" style="25" customWidth="1"/>
    <col min="13490" max="13491" width="10.28515625" style="25" customWidth="1"/>
    <col min="13492" max="13493" width="9.140625" style="25"/>
    <col min="13494" max="13494" width="12.7109375" style="25" customWidth="1"/>
    <col min="13495" max="13495" width="0" style="25" hidden="1" customWidth="1"/>
    <col min="13496" max="13496" width="9.140625" style="25"/>
    <col min="13497" max="13497" width="22.140625" style="25" customWidth="1"/>
    <col min="13498" max="13498" width="9.140625" style="25"/>
    <col min="13499" max="13499" width="16.42578125" style="25" bestFit="1" customWidth="1"/>
    <col min="13500" max="13737" width="9.140625" style="25"/>
    <col min="13738" max="13738" width="3.42578125" style="25" customWidth="1"/>
    <col min="13739" max="13739" width="4.140625" style="25" customWidth="1"/>
    <col min="13740" max="13740" width="33.85546875" style="25" customWidth="1"/>
    <col min="13741" max="13741" width="3.42578125" style="25" customWidth="1"/>
    <col min="13742" max="13742" width="28.28515625" style="25" customWidth="1"/>
    <col min="13743" max="13743" width="12" style="25" customWidth="1"/>
    <col min="13744" max="13744" width="2.42578125" style="25" customWidth="1"/>
    <col min="13745" max="13745" width="4.42578125" style="25" customWidth="1"/>
    <col min="13746" max="13747" width="10.28515625" style="25" customWidth="1"/>
    <col min="13748" max="13749" width="9.140625" style="25"/>
    <col min="13750" max="13750" width="12.7109375" style="25" customWidth="1"/>
    <col min="13751" max="13751" width="0" style="25" hidden="1" customWidth="1"/>
    <col min="13752" max="13752" width="9.140625" style="25"/>
    <col min="13753" max="13753" width="22.140625" style="25" customWidth="1"/>
    <col min="13754" max="13754" width="9.140625" style="25"/>
    <col min="13755" max="13755" width="16.42578125" style="25" bestFit="1" customWidth="1"/>
    <col min="13756" max="13993" width="9.140625" style="25"/>
    <col min="13994" max="13994" width="3.42578125" style="25" customWidth="1"/>
    <col min="13995" max="13995" width="4.140625" style="25" customWidth="1"/>
    <col min="13996" max="13996" width="33.85546875" style="25" customWidth="1"/>
    <col min="13997" max="13997" width="3.42578125" style="25" customWidth="1"/>
    <col min="13998" max="13998" width="28.28515625" style="25" customWidth="1"/>
    <col min="13999" max="13999" width="12" style="25" customWidth="1"/>
    <col min="14000" max="14000" width="2.42578125" style="25" customWidth="1"/>
    <col min="14001" max="14001" width="4.42578125" style="25" customWidth="1"/>
    <col min="14002" max="14003" width="10.28515625" style="25" customWidth="1"/>
    <col min="14004" max="14005" width="9.140625" style="25"/>
    <col min="14006" max="14006" width="12.7109375" style="25" customWidth="1"/>
    <col min="14007" max="14007" width="0" style="25" hidden="1" customWidth="1"/>
    <col min="14008" max="14008" width="9.140625" style="25"/>
    <col min="14009" max="14009" width="22.140625" style="25" customWidth="1"/>
    <col min="14010" max="14010" width="9.140625" style="25"/>
    <col min="14011" max="14011" width="16.42578125" style="25" bestFit="1" customWidth="1"/>
    <col min="14012" max="14249" width="9.140625" style="25"/>
    <col min="14250" max="14250" width="3.42578125" style="25" customWidth="1"/>
    <col min="14251" max="14251" width="4.140625" style="25" customWidth="1"/>
    <col min="14252" max="14252" width="33.85546875" style="25" customWidth="1"/>
    <col min="14253" max="14253" width="3.42578125" style="25" customWidth="1"/>
    <col min="14254" max="14254" width="28.28515625" style="25" customWidth="1"/>
    <col min="14255" max="14255" width="12" style="25" customWidth="1"/>
    <col min="14256" max="14256" width="2.42578125" style="25" customWidth="1"/>
    <col min="14257" max="14257" width="4.42578125" style="25" customWidth="1"/>
    <col min="14258" max="14259" width="10.28515625" style="25" customWidth="1"/>
    <col min="14260" max="14261" width="9.140625" style="25"/>
    <col min="14262" max="14262" width="12.7109375" style="25" customWidth="1"/>
    <col min="14263" max="14263" width="0" style="25" hidden="1" customWidth="1"/>
    <col min="14264" max="14264" width="9.140625" style="25"/>
    <col min="14265" max="14265" width="22.140625" style="25" customWidth="1"/>
    <col min="14266" max="14266" width="9.140625" style="25"/>
    <col min="14267" max="14267" width="16.42578125" style="25" bestFit="1" customWidth="1"/>
    <col min="14268" max="14505" width="9.140625" style="25"/>
    <col min="14506" max="14506" width="3.42578125" style="25" customWidth="1"/>
    <col min="14507" max="14507" width="4.140625" style="25" customWidth="1"/>
    <col min="14508" max="14508" width="33.85546875" style="25" customWidth="1"/>
    <col min="14509" max="14509" width="3.42578125" style="25" customWidth="1"/>
    <col min="14510" max="14510" width="28.28515625" style="25" customWidth="1"/>
    <col min="14511" max="14511" width="12" style="25" customWidth="1"/>
    <col min="14512" max="14512" width="2.42578125" style="25" customWidth="1"/>
    <col min="14513" max="14513" width="4.42578125" style="25" customWidth="1"/>
    <col min="14514" max="14515" width="10.28515625" style="25" customWidth="1"/>
    <col min="14516" max="14517" width="9.140625" style="25"/>
    <col min="14518" max="14518" width="12.7109375" style="25" customWidth="1"/>
    <col min="14519" max="14519" width="0" style="25" hidden="1" customWidth="1"/>
    <col min="14520" max="14520" width="9.140625" style="25"/>
    <col min="14521" max="14521" width="22.140625" style="25" customWidth="1"/>
    <col min="14522" max="14522" width="9.140625" style="25"/>
    <col min="14523" max="14523" width="16.42578125" style="25" bestFit="1" customWidth="1"/>
    <col min="14524" max="14761" width="9.140625" style="25"/>
    <col min="14762" max="14762" width="3.42578125" style="25" customWidth="1"/>
    <col min="14763" max="14763" width="4.140625" style="25" customWidth="1"/>
    <col min="14764" max="14764" width="33.85546875" style="25" customWidth="1"/>
    <col min="14765" max="14765" width="3.42578125" style="25" customWidth="1"/>
    <col min="14766" max="14766" width="28.28515625" style="25" customWidth="1"/>
    <col min="14767" max="14767" width="12" style="25" customWidth="1"/>
    <col min="14768" max="14768" width="2.42578125" style="25" customWidth="1"/>
    <col min="14769" max="14769" width="4.42578125" style="25" customWidth="1"/>
    <col min="14770" max="14771" width="10.28515625" style="25" customWidth="1"/>
    <col min="14772" max="14773" width="9.140625" style="25"/>
    <col min="14774" max="14774" width="12.7109375" style="25" customWidth="1"/>
    <col min="14775" max="14775" width="0" style="25" hidden="1" customWidth="1"/>
    <col min="14776" max="14776" width="9.140625" style="25"/>
    <col min="14777" max="14777" width="22.140625" style="25" customWidth="1"/>
    <col min="14778" max="14778" width="9.140625" style="25"/>
    <col min="14779" max="14779" width="16.42578125" style="25" bestFit="1" customWidth="1"/>
    <col min="14780" max="15017" width="9.140625" style="25"/>
    <col min="15018" max="15018" width="3.42578125" style="25" customWidth="1"/>
    <col min="15019" max="15019" width="4.140625" style="25" customWidth="1"/>
    <col min="15020" max="15020" width="33.85546875" style="25" customWidth="1"/>
    <col min="15021" max="15021" width="3.42578125" style="25" customWidth="1"/>
    <col min="15022" max="15022" width="28.28515625" style="25" customWidth="1"/>
    <col min="15023" max="15023" width="12" style="25" customWidth="1"/>
    <col min="15024" max="15024" width="2.42578125" style="25" customWidth="1"/>
    <col min="15025" max="15025" width="4.42578125" style="25" customWidth="1"/>
    <col min="15026" max="15027" width="10.28515625" style="25" customWidth="1"/>
    <col min="15028" max="15029" width="9.140625" style="25"/>
    <col min="15030" max="15030" width="12.7109375" style="25" customWidth="1"/>
    <col min="15031" max="15031" width="0" style="25" hidden="1" customWidth="1"/>
    <col min="15032" max="15032" width="9.140625" style="25"/>
    <col min="15033" max="15033" width="22.140625" style="25" customWidth="1"/>
    <col min="15034" max="15034" width="9.140625" style="25"/>
    <col min="15035" max="15035" width="16.42578125" style="25" bestFit="1" customWidth="1"/>
    <col min="15036" max="15273" width="9.140625" style="25"/>
    <col min="15274" max="15274" width="3.42578125" style="25" customWidth="1"/>
    <col min="15275" max="15275" width="4.140625" style="25" customWidth="1"/>
    <col min="15276" max="15276" width="33.85546875" style="25" customWidth="1"/>
    <col min="15277" max="15277" width="3.42578125" style="25" customWidth="1"/>
    <col min="15278" max="15278" width="28.28515625" style="25" customWidth="1"/>
    <col min="15279" max="15279" width="12" style="25" customWidth="1"/>
    <col min="15280" max="15280" width="2.42578125" style="25" customWidth="1"/>
    <col min="15281" max="15281" width="4.42578125" style="25" customWidth="1"/>
    <col min="15282" max="15283" width="10.28515625" style="25" customWidth="1"/>
    <col min="15284" max="15285" width="9.140625" style="25"/>
    <col min="15286" max="15286" width="12.7109375" style="25" customWidth="1"/>
    <col min="15287" max="15287" width="0" style="25" hidden="1" customWidth="1"/>
    <col min="15288" max="15288" width="9.140625" style="25"/>
    <col min="15289" max="15289" width="22.140625" style="25" customWidth="1"/>
    <col min="15290" max="15290" width="9.140625" style="25"/>
    <col min="15291" max="15291" width="16.42578125" style="25" bestFit="1" customWidth="1"/>
    <col min="15292" max="15529" width="9.140625" style="25"/>
    <col min="15530" max="15530" width="3.42578125" style="25" customWidth="1"/>
    <col min="15531" max="15531" width="4.140625" style="25" customWidth="1"/>
    <col min="15532" max="15532" width="33.85546875" style="25" customWidth="1"/>
    <col min="15533" max="15533" width="3.42578125" style="25" customWidth="1"/>
    <col min="15534" max="15534" width="28.28515625" style="25" customWidth="1"/>
    <col min="15535" max="15535" width="12" style="25" customWidth="1"/>
    <col min="15536" max="15536" width="2.42578125" style="25" customWidth="1"/>
    <col min="15537" max="15537" width="4.42578125" style="25" customWidth="1"/>
    <col min="15538" max="15539" width="10.28515625" style="25" customWidth="1"/>
    <col min="15540" max="15541" width="9.140625" style="25"/>
    <col min="15542" max="15542" width="12.7109375" style="25" customWidth="1"/>
    <col min="15543" max="15543" width="0" style="25" hidden="1" customWidth="1"/>
    <col min="15544" max="15544" width="9.140625" style="25"/>
    <col min="15545" max="15545" width="22.140625" style="25" customWidth="1"/>
    <col min="15546" max="15546" width="9.140625" style="25"/>
    <col min="15547" max="15547" width="16.42578125" style="25" bestFit="1" customWidth="1"/>
    <col min="15548" max="15785" width="9.140625" style="25"/>
    <col min="15786" max="15786" width="3.42578125" style="25" customWidth="1"/>
    <col min="15787" max="15787" width="4.140625" style="25" customWidth="1"/>
    <col min="15788" max="15788" width="33.85546875" style="25" customWidth="1"/>
    <col min="15789" max="15789" width="3.42578125" style="25" customWidth="1"/>
    <col min="15790" max="15790" width="28.28515625" style="25" customWidth="1"/>
    <col min="15791" max="15791" width="12" style="25" customWidth="1"/>
    <col min="15792" max="15792" width="2.42578125" style="25" customWidth="1"/>
    <col min="15793" max="15793" width="4.42578125" style="25" customWidth="1"/>
    <col min="15794" max="15795" width="10.28515625" style="25" customWidth="1"/>
    <col min="15796" max="15797" width="9.140625" style="25"/>
    <col min="15798" max="15798" width="12.7109375" style="25" customWidth="1"/>
    <col min="15799" max="15799" width="0" style="25" hidden="1" customWidth="1"/>
    <col min="15800" max="15800" width="9.140625" style="25"/>
    <col min="15801" max="15801" width="22.140625" style="25" customWidth="1"/>
    <col min="15802" max="15802" width="9.140625" style="25"/>
    <col min="15803" max="15803" width="16.42578125" style="25" bestFit="1" customWidth="1"/>
    <col min="15804" max="16041" width="9.140625" style="25"/>
    <col min="16042" max="16042" width="3.42578125" style="25" customWidth="1"/>
    <col min="16043" max="16043" width="4.140625" style="25" customWidth="1"/>
    <col min="16044" max="16044" width="33.85546875" style="25" customWidth="1"/>
    <col min="16045" max="16045" width="3.42578125" style="25" customWidth="1"/>
    <col min="16046" max="16046" width="28.28515625" style="25" customWidth="1"/>
    <col min="16047" max="16047" width="12" style="25" customWidth="1"/>
    <col min="16048" max="16048" width="2.42578125" style="25" customWidth="1"/>
    <col min="16049" max="16049" width="4.42578125" style="25" customWidth="1"/>
    <col min="16050" max="16051" width="10.28515625" style="25" customWidth="1"/>
    <col min="16052" max="16053" width="9.140625" style="25"/>
    <col min="16054" max="16054" width="12.7109375" style="25" customWidth="1"/>
    <col min="16055" max="16055" width="0" style="25" hidden="1" customWidth="1"/>
    <col min="16056" max="16056" width="9.140625" style="25"/>
    <col min="16057" max="16057" width="22.140625" style="25" customWidth="1"/>
    <col min="16058" max="16058" width="9.140625" style="25"/>
    <col min="16059" max="16059" width="16.42578125" style="25" bestFit="1" customWidth="1"/>
    <col min="16060" max="16384" width="9.140625" style="25"/>
  </cols>
  <sheetData>
    <row r="1" spans="2:18">
      <c r="C1" s="25"/>
    </row>
    <row r="2" spans="2:18" s="51" customFormat="1" ht="15.75" customHeight="1">
      <c r="B2" s="1679" t="str">
        <f>'11. Und pembuktian'!B2:N2</f>
        <v xml:space="preserve">PEJABAT PENGADAAN BARANG/JASA </v>
      </c>
      <c r="C2" s="1679"/>
      <c r="D2" s="1679"/>
      <c r="E2" s="1679"/>
      <c r="F2" s="1679"/>
      <c r="G2" s="1679"/>
      <c r="H2" s="1679"/>
      <c r="I2" s="1679"/>
      <c r="J2" s="1679"/>
      <c r="K2" s="1679"/>
      <c r="L2" s="1679"/>
      <c r="M2" s="1679"/>
      <c r="N2" s="1684"/>
      <c r="O2" s="1684"/>
      <c r="P2" s="1684"/>
      <c r="Q2" s="259"/>
      <c r="R2" s="128"/>
    </row>
    <row r="3" spans="2:18" s="51" customFormat="1" ht="15.75" customHeight="1">
      <c r="B3" s="1679" t="str">
        <f>'11. Und pembuktian'!B3:N3</f>
        <v xml:space="preserve">PADA SATUAN KERJA PERENCANAAN DAN PENGENDALIAN </v>
      </c>
      <c r="C3" s="1679"/>
      <c r="D3" s="1679"/>
      <c r="E3" s="1679"/>
      <c r="F3" s="1679"/>
      <c r="G3" s="1679"/>
      <c r="H3" s="1679"/>
      <c r="I3" s="1679"/>
      <c r="J3" s="1679"/>
      <c r="K3" s="1679"/>
      <c r="L3" s="1679"/>
      <c r="M3" s="1679"/>
      <c r="N3" s="1684"/>
      <c r="O3" s="1684"/>
      <c r="P3" s="1684"/>
      <c r="Q3" s="259"/>
      <c r="R3" s="129"/>
    </row>
    <row r="4" spans="2:18" s="51" customFormat="1" ht="15.75" customHeight="1">
      <c r="B4" s="1679" t="str">
        <f>'11. Und pembuktian'!B4:N4</f>
        <v>PROGRAM INFRASTRUKTUR PERMUKIMAN</v>
      </c>
      <c r="C4" s="1679"/>
      <c r="D4" s="1679"/>
      <c r="E4" s="1679"/>
      <c r="F4" s="1679"/>
      <c r="G4" s="1679"/>
      <c r="H4" s="1679"/>
      <c r="I4" s="1679"/>
      <c r="J4" s="1679"/>
      <c r="K4" s="1679"/>
      <c r="L4" s="1679"/>
      <c r="M4" s="1679"/>
      <c r="N4" s="1684"/>
      <c r="O4" s="1684"/>
      <c r="P4" s="1684"/>
      <c r="Q4" s="259"/>
      <c r="R4" s="129"/>
    </row>
    <row r="5" spans="2:18" ht="15.75" customHeight="1">
      <c r="B5" s="1679" t="str">
        <f>'11. Und pembuktian'!B5:N5</f>
        <v>TAHUN ANGGARAN 2018</v>
      </c>
      <c r="C5" s="1679"/>
      <c r="D5" s="1679"/>
      <c r="E5" s="1679"/>
      <c r="F5" s="1679"/>
      <c r="G5" s="1679"/>
      <c r="H5" s="1679"/>
      <c r="I5" s="1679"/>
      <c r="J5" s="1679"/>
      <c r="K5" s="1679"/>
      <c r="L5" s="1679"/>
      <c r="M5" s="1679"/>
      <c r="N5" s="1684"/>
      <c r="O5" s="1684"/>
      <c r="P5" s="1684"/>
      <c r="Q5" s="38"/>
      <c r="R5" s="38"/>
    </row>
    <row r="6" spans="2:18" ht="5.0999999999999996" customHeight="1" thickBot="1">
      <c r="B6" s="505"/>
      <c r="C6" s="505"/>
      <c r="D6" s="505"/>
      <c r="E6" s="505"/>
      <c r="F6" s="505"/>
      <c r="G6" s="505"/>
      <c r="H6" s="505"/>
      <c r="I6" s="505"/>
      <c r="J6" s="505"/>
      <c r="K6" s="505"/>
      <c r="L6" s="505"/>
      <c r="M6" s="505"/>
      <c r="N6" s="505"/>
      <c r="O6" s="505"/>
      <c r="P6" s="505"/>
      <c r="Q6" s="34"/>
      <c r="R6" s="34"/>
    </row>
    <row r="7" spans="2:18" ht="15.75" customHeight="1" thickTop="1">
      <c r="B7" s="426"/>
      <c r="C7" s="426"/>
      <c r="D7" s="426"/>
      <c r="E7" s="426"/>
      <c r="F7" s="426"/>
      <c r="G7" s="426"/>
      <c r="H7" s="426"/>
      <c r="I7" s="426"/>
      <c r="J7" s="426"/>
      <c r="K7" s="426"/>
      <c r="L7" s="426"/>
      <c r="M7" s="426"/>
      <c r="N7" s="426"/>
      <c r="O7" s="426"/>
      <c r="P7" s="426"/>
      <c r="Q7" s="34"/>
      <c r="R7" s="34"/>
    </row>
    <row r="8" spans="2:18" ht="15.75" customHeight="1">
      <c r="B8" s="426"/>
      <c r="C8" s="426"/>
      <c r="D8" s="426"/>
      <c r="E8" s="426"/>
      <c r="F8" s="426"/>
      <c r="G8" s="426"/>
      <c r="H8" s="426"/>
      <c r="I8" s="426"/>
      <c r="J8" s="426"/>
      <c r="K8" s="426"/>
      <c r="L8" s="426"/>
      <c r="M8" s="426"/>
      <c r="N8" s="426"/>
      <c r="O8" s="426"/>
      <c r="P8" s="426"/>
      <c r="Q8" s="34"/>
      <c r="R8" s="34"/>
    </row>
    <row r="9" spans="2:18" ht="15.75" customHeight="1">
      <c r="B9" s="506"/>
      <c r="C9" s="507"/>
      <c r="D9" s="507"/>
      <c r="E9" s="507"/>
      <c r="F9" s="508"/>
      <c r="G9" s="506"/>
      <c r="H9" s="507"/>
      <c r="I9" s="507"/>
      <c r="J9" s="507"/>
      <c r="K9" s="507"/>
      <c r="L9" s="507"/>
      <c r="M9" s="507"/>
      <c r="N9" s="507"/>
      <c r="O9" s="507"/>
      <c r="P9" s="508"/>
      <c r="Q9" s="34"/>
      <c r="R9" s="34"/>
    </row>
    <row r="10" spans="2:18" ht="18" customHeight="1">
      <c r="B10" s="1688" t="str">
        <f>'14. BA - EVA'!B8</f>
        <v>SATUAN KERJA</v>
      </c>
      <c r="C10" s="1689"/>
      <c r="D10" s="1689"/>
      <c r="E10" s="1689"/>
      <c r="F10" s="1690"/>
      <c r="G10" s="1696" t="s">
        <v>104</v>
      </c>
      <c r="H10" s="1697"/>
      <c r="I10" s="1697"/>
      <c r="J10" s="1697"/>
      <c r="K10" s="1697"/>
      <c r="L10" s="1697"/>
      <c r="M10" s="1697"/>
      <c r="N10" s="1697"/>
      <c r="O10" s="1697"/>
      <c r="P10" s="711"/>
      <c r="Q10" s="34"/>
      <c r="R10" s="34"/>
    </row>
    <row r="11" spans="2:18" ht="18" customHeight="1">
      <c r="B11" s="1688" t="str">
        <f>'9. Kualifikasi'!E4</f>
        <v>Satuan Kerja Pelaksanaan Prasarana Strategis Riau</v>
      </c>
      <c r="C11" s="1691"/>
      <c r="D11" s="1691"/>
      <c r="E11" s="1691"/>
      <c r="F11" s="1692"/>
      <c r="G11" s="1696" t="s">
        <v>234</v>
      </c>
      <c r="H11" s="1697"/>
      <c r="I11" s="1697"/>
      <c r="J11" s="1697"/>
      <c r="K11" s="1697"/>
      <c r="L11" s="1697"/>
      <c r="M11" s="1697"/>
      <c r="N11" s="1697"/>
      <c r="O11" s="1697"/>
      <c r="P11" s="711"/>
      <c r="Q11" s="34"/>
      <c r="R11" s="34"/>
    </row>
    <row r="12" spans="2:18" ht="18" customHeight="1">
      <c r="B12" s="1693"/>
      <c r="C12" s="1686"/>
      <c r="D12" s="1686"/>
      <c r="E12" s="1686"/>
      <c r="F12" s="1687"/>
      <c r="G12" s="712"/>
      <c r="H12" s="713"/>
      <c r="I12" s="713"/>
      <c r="J12" s="713"/>
      <c r="K12" s="713"/>
      <c r="L12" s="713"/>
      <c r="M12" s="713"/>
      <c r="N12" s="713"/>
      <c r="O12" s="713"/>
      <c r="P12" s="714"/>
      <c r="Q12" s="34"/>
      <c r="R12" s="34"/>
    </row>
    <row r="13" spans="2:18" ht="18" customHeight="1">
      <c r="B13" s="715"/>
      <c r="C13" s="716"/>
      <c r="D13" s="716"/>
      <c r="E13" s="716"/>
      <c r="F13" s="717"/>
      <c r="G13" s="715"/>
      <c r="H13" s="716"/>
      <c r="I13" s="716"/>
      <c r="J13" s="716"/>
      <c r="K13" s="716"/>
      <c r="L13" s="716"/>
      <c r="M13" s="716"/>
      <c r="N13" s="716"/>
      <c r="O13" s="716"/>
      <c r="P13" s="717"/>
      <c r="Q13" s="34"/>
      <c r="R13" s="34"/>
    </row>
    <row r="14" spans="2:18" ht="18" customHeight="1">
      <c r="B14" s="1694" t="s">
        <v>14</v>
      </c>
      <c r="C14" s="1689"/>
      <c r="D14" s="1689"/>
      <c r="E14" s="1689"/>
      <c r="F14" s="1690"/>
      <c r="G14" s="718"/>
      <c r="H14" s="657"/>
      <c r="I14" s="657"/>
      <c r="J14" s="657"/>
      <c r="K14" s="657"/>
      <c r="L14" s="657"/>
      <c r="M14" s="657"/>
      <c r="N14" s="657"/>
      <c r="O14" s="657"/>
      <c r="P14" s="658"/>
      <c r="Q14" s="34"/>
      <c r="R14" s="34"/>
    </row>
    <row r="15" spans="2:18" ht="18" customHeight="1">
      <c r="B15" s="1688" t="str">
        <f>'13. REKAP EVA'!E8</f>
        <v>Konsultan Individual Team Leader</v>
      </c>
      <c r="C15" s="1691"/>
      <c r="D15" s="1691"/>
      <c r="E15" s="1691"/>
      <c r="F15" s="1692"/>
      <c r="G15" s="719" t="s">
        <v>2</v>
      </c>
      <c r="H15" s="656" t="s">
        <v>0</v>
      </c>
      <c r="I15" s="657" t="e">
        <f>jadwal!#REF!</f>
        <v>#REF!</v>
      </c>
      <c r="J15" s="657"/>
      <c r="K15" s="657"/>
      <c r="L15" s="657"/>
      <c r="M15" s="657"/>
      <c r="N15" s="657"/>
      <c r="O15" s="657"/>
      <c r="P15" s="658"/>
      <c r="Q15" s="34"/>
      <c r="R15" s="34"/>
    </row>
    <row r="16" spans="2:18" ht="18" customHeight="1">
      <c r="B16" s="1700"/>
      <c r="C16" s="1691"/>
      <c r="D16" s="1691"/>
      <c r="E16" s="1691"/>
      <c r="F16" s="1692"/>
      <c r="G16" s="719" t="s">
        <v>106</v>
      </c>
      <c r="H16" s="656" t="s">
        <v>0</v>
      </c>
      <c r="I16" s="659" t="s">
        <v>548</v>
      </c>
      <c r="J16" s="720"/>
      <c r="K16" s="720"/>
      <c r="L16" s="720"/>
      <c r="M16" s="720"/>
      <c r="N16" s="720"/>
      <c r="O16" s="720"/>
      <c r="P16" s="721"/>
      <c r="Q16" s="34"/>
      <c r="R16" s="34"/>
    </row>
    <row r="17" spans="2:18" ht="18" customHeight="1">
      <c r="B17" s="1694" t="s">
        <v>15</v>
      </c>
      <c r="C17" s="1689"/>
      <c r="D17" s="1689"/>
      <c r="E17" s="1689"/>
      <c r="F17" s="1690"/>
      <c r="G17" s="719" t="s">
        <v>16</v>
      </c>
      <c r="H17" s="671" t="s">
        <v>0</v>
      </c>
      <c r="I17" s="1695">
        <f>'9. Kualifikasi'!E8</f>
        <v>47700000</v>
      </c>
      <c r="J17" s="1695"/>
      <c r="K17" s="1695"/>
      <c r="L17" s="722"/>
      <c r="M17" s="657"/>
      <c r="N17" s="657"/>
      <c r="O17" s="657"/>
      <c r="P17" s="658"/>
      <c r="Q17" s="34"/>
      <c r="R17" s="34"/>
    </row>
    <row r="18" spans="2:18" ht="18" customHeight="1">
      <c r="B18" s="1685" t="str">
        <f>'13. REKAP EVA'!E9</f>
        <v>Provinsi Riau</v>
      </c>
      <c r="C18" s="1686"/>
      <c r="D18" s="1686"/>
      <c r="E18" s="1686"/>
      <c r="F18" s="1687"/>
      <c r="G18" s="712"/>
      <c r="H18" s="713"/>
      <c r="I18" s="713"/>
      <c r="J18" s="713"/>
      <c r="K18" s="713"/>
      <c r="L18" s="713"/>
      <c r="M18" s="713"/>
      <c r="N18" s="713"/>
      <c r="O18" s="713"/>
      <c r="P18" s="714"/>
      <c r="Q18" s="34"/>
      <c r="R18" s="34"/>
    </row>
    <row r="19" spans="2:18" ht="15.75" customHeight="1">
      <c r="B19" s="515"/>
      <c r="C19" s="515"/>
      <c r="D19" s="515"/>
      <c r="E19" s="515"/>
      <c r="F19" s="515"/>
      <c r="G19" s="426"/>
      <c r="H19" s="426"/>
      <c r="I19" s="426"/>
      <c r="J19" s="426"/>
      <c r="K19" s="426"/>
      <c r="L19" s="426"/>
      <c r="M19" s="426"/>
      <c r="N19" s="426"/>
      <c r="O19" s="426"/>
      <c r="P19" s="426"/>
      <c r="Q19" s="34"/>
      <c r="R19" s="34"/>
    </row>
    <row r="20" spans="2:18" ht="15.75" customHeight="1">
      <c r="B20" s="426"/>
      <c r="C20" s="426"/>
      <c r="D20" s="426"/>
      <c r="E20" s="426"/>
      <c r="F20" s="426"/>
      <c r="G20" s="426"/>
      <c r="H20" s="426"/>
      <c r="I20" s="426"/>
      <c r="J20" s="426"/>
      <c r="K20" s="426"/>
      <c r="L20" s="426"/>
      <c r="M20" s="426"/>
      <c r="N20" s="426"/>
      <c r="O20" s="426"/>
      <c r="P20" s="426"/>
      <c r="Q20" s="34"/>
      <c r="R20" s="34"/>
    </row>
    <row r="21" spans="2:18" ht="15.75" customHeight="1">
      <c r="B21" s="1698" t="s">
        <v>560</v>
      </c>
      <c r="C21" s="1698"/>
      <c r="D21" s="1698"/>
      <c r="E21" s="1698"/>
      <c r="F21" s="1698"/>
      <c r="G21" s="1698"/>
      <c r="H21" s="1698"/>
      <c r="I21" s="1698"/>
      <c r="J21" s="1698"/>
      <c r="K21" s="1698"/>
      <c r="L21" s="1698"/>
      <c r="M21" s="1698"/>
      <c r="N21" s="1698"/>
      <c r="O21" s="1698"/>
      <c r="P21" s="1698"/>
      <c r="Q21" s="34"/>
      <c r="R21" s="34"/>
    </row>
    <row r="22" spans="2:18" ht="15.75" customHeight="1">
      <c r="B22" s="1698"/>
      <c r="C22" s="1698"/>
      <c r="D22" s="1698"/>
      <c r="E22" s="1698"/>
      <c r="F22" s="1698"/>
      <c r="G22" s="1698"/>
      <c r="H22" s="1698"/>
      <c r="I22" s="1698"/>
      <c r="J22" s="1698"/>
      <c r="K22" s="1698"/>
      <c r="L22" s="1698"/>
      <c r="M22" s="1698"/>
      <c r="N22" s="1698"/>
      <c r="O22" s="1698"/>
      <c r="P22" s="1698"/>
      <c r="Q22" s="34"/>
      <c r="R22" s="34"/>
    </row>
    <row r="23" spans="2:18" ht="15.75" customHeight="1">
      <c r="B23" s="1698"/>
      <c r="C23" s="1698"/>
      <c r="D23" s="1698"/>
      <c r="E23" s="1698"/>
      <c r="F23" s="1698"/>
      <c r="G23" s="1698"/>
      <c r="H23" s="1698"/>
      <c r="I23" s="1698"/>
      <c r="J23" s="1698"/>
      <c r="K23" s="1698"/>
      <c r="L23" s="1698"/>
      <c r="M23" s="1698"/>
      <c r="N23" s="1698"/>
      <c r="O23" s="1698"/>
      <c r="P23" s="1698"/>
      <c r="Q23" s="34"/>
      <c r="R23" s="34"/>
    </row>
    <row r="24" spans="2:18" ht="15.75" customHeight="1">
      <c r="B24" s="1698"/>
      <c r="C24" s="1698"/>
      <c r="D24" s="1698"/>
      <c r="E24" s="1698"/>
      <c r="F24" s="1698"/>
      <c r="G24" s="1698"/>
      <c r="H24" s="1698"/>
      <c r="I24" s="1698"/>
      <c r="J24" s="1698"/>
      <c r="K24" s="1698"/>
      <c r="L24" s="1698"/>
      <c r="M24" s="1698"/>
      <c r="N24" s="1698"/>
      <c r="O24" s="1698"/>
      <c r="P24" s="1698"/>
      <c r="Q24" s="34"/>
      <c r="R24" s="34"/>
    </row>
    <row r="25" spans="2:18" ht="15.75" customHeight="1">
      <c r="B25" s="1699"/>
      <c r="C25" s="1699"/>
      <c r="D25" s="1699"/>
      <c r="E25" s="1699"/>
      <c r="F25" s="1699"/>
      <c r="G25" s="1699"/>
      <c r="H25" s="1699"/>
      <c r="I25" s="1699"/>
      <c r="J25" s="1699"/>
      <c r="K25" s="1699"/>
      <c r="L25" s="1699"/>
      <c r="M25" s="1699"/>
      <c r="N25" s="1699"/>
      <c r="O25" s="1699"/>
      <c r="P25" s="1699"/>
      <c r="Q25" s="34"/>
      <c r="R25" s="34"/>
    </row>
    <row r="26" spans="2:18" ht="15.75" customHeight="1">
      <c r="B26" s="1699"/>
      <c r="C26" s="1699"/>
      <c r="D26" s="1699"/>
      <c r="E26" s="1699"/>
      <c r="F26" s="1699"/>
      <c r="G26" s="1699"/>
      <c r="H26" s="1699"/>
      <c r="I26" s="1699"/>
      <c r="J26" s="1699"/>
      <c r="K26" s="1699"/>
      <c r="L26" s="1699"/>
      <c r="M26" s="1699"/>
      <c r="N26" s="1699"/>
      <c r="O26" s="1699"/>
      <c r="P26" s="1699"/>
      <c r="Q26" s="34"/>
      <c r="R26" s="34"/>
    </row>
    <row r="27" spans="2:18" ht="15.75" customHeight="1">
      <c r="B27" s="426"/>
      <c r="C27" s="426"/>
      <c r="D27" s="426"/>
      <c r="E27" s="426"/>
      <c r="F27" s="426"/>
      <c r="G27" s="426"/>
      <c r="H27" s="426"/>
      <c r="I27" s="426"/>
      <c r="J27" s="426"/>
      <c r="K27" s="426"/>
      <c r="L27" s="426"/>
      <c r="M27" s="426"/>
      <c r="N27" s="426"/>
      <c r="O27" s="426"/>
      <c r="P27" s="426"/>
      <c r="Q27" s="34"/>
      <c r="R27" s="34"/>
    </row>
    <row r="28" spans="2:18" s="28" customFormat="1" ht="15.75" customHeight="1">
      <c r="B28" s="428"/>
      <c r="C28" s="428"/>
      <c r="D28" s="428"/>
      <c r="E28" s="428"/>
      <c r="F28" s="428"/>
      <c r="G28" s="428"/>
      <c r="H28" s="428"/>
      <c r="I28" s="428"/>
      <c r="J28" s="428"/>
      <c r="K28" s="428"/>
      <c r="L28" s="428"/>
      <c r="M28" s="428"/>
      <c r="N28" s="428"/>
      <c r="O28" s="428"/>
      <c r="P28" s="428"/>
      <c r="Q28" s="29"/>
      <c r="R28" s="29"/>
    </row>
    <row r="29" spans="2:18" s="28" customFormat="1" ht="18" customHeight="1">
      <c r="B29" s="462"/>
      <c r="C29" s="525" t="s">
        <v>123</v>
      </c>
      <c r="D29" s="462"/>
      <c r="E29" s="543" t="s">
        <v>0</v>
      </c>
      <c r="F29" s="544" t="str">
        <f>'9. Kualifikasi'!C18</f>
        <v>Ade Putra. ST.</v>
      </c>
      <c r="G29" s="426"/>
      <c r="H29" s="426"/>
      <c r="I29" s="426"/>
      <c r="J29" s="426"/>
      <c r="K29" s="426"/>
      <c r="L29" s="426"/>
      <c r="M29" s="426"/>
      <c r="N29" s="426"/>
      <c r="O29" s="426"/>
      <c r="P29" s="426"/>
      <c r="Q29" s="29"/>
      <c r="R29" s="29"/>
    </row>
    <row r="30" spans="2:18" s="28" customFormat="1" ht="18" customHeight="1">
      <c r="B30" s="462"/>
      <c r="C30" s="525" t="s">
        <v>117</v>
      </c>
      <c r="D30" s="462"/>
      <c r="E30" s="543" t="s">
        <v>0</v>
      </c>
      <c r="F30" s="544" t="s">
        <v>580</v>
      </c>
      <c r="G30" s="294"/>
      <c r="H30" s="294"/>
      <c r="I30" s="294"/>
      <c r="J30" s="294"/>
      <c r="K30" s="294"/>
      <c r="L30" s="294"/>
      <c r="M30" s="294"/>
      <c r="N30" s="294"/>
      <c r="O30" s="294"/>
      <c r="P30" s="294"/>
      <c r="Q30" s="29"/>
      <c r="R30" s="29"/>
    </row>
    <row r="31" spans="2:18" s="28" customFormat="1" ht="18" customHeight="1">
      <c r="B31" s="462"/>
      <c r="C31" s="525" t="s">
        <v>88</v>
      </c>
      <c r="D31" s="462"/>
      <c r="E31" s="543" t="s">
        <v>0</v>
      </c>
      <c r="F31" s="545" t="s">
        <v>574</v>
      </c>
      <c r="G31" s="294"/>
      <c r="H31" s="294"/>
      <c r="I31" s="294"/>
      <c r="J31" s="294"/>
      <c r="K31" s="294"/>
      <c r="L31" s="294"/>
      <c r="M31" s="294"/>
      <c r="N31" s="294"/>
      <c r="O31" s="294"/>
      <c r="P31" s="294"/>
      <c r="Q31" s="29"/>
      <c r="R31" s="29"/>
    </row>
    <row r="32" spans="2:18" s="28" customFormat="1" ht="18" customHeight="1">
      <c r="B32" s="462"/>
      <c r="C32" s="525" t="s">
        <v>241</v>
      </c>
      <c r="D32" s="462"/>
      <c r="E32" s="543" t="s">
        <v>0</v>
      </c>
      <c r="F32" s="546" t="str">
        <f>'8. BA - EVA (AdmTek&amp;biaya)'!L32</f>
        <v>MS</v>
      </c>
      <c r="G32" s="294"/>
      <c r="H32" s="294"/>
      <c r="I32" s="294"/>
      <c r="J32" s="294"/>
      <c r="K32" s="294"/>
      <c r="L32" s="294"/>
      <c r="M32" s="294"/>
      <c r="N32" s="294"/>
      <c r="O32" s="294"/>
      <c r="P32" s="294"/>
      <c r="Q32" s="29"/>
      <c r="R32" s="29"/>
    </row>
    <row r="33" spans="2:18" s="28" customFormat="1" ht="18" customHeight="1">
      <c r="B33" s="462"/>
      <c r="C33" s="525" t="s">
        <v>124</v>
      </c>
      <c r="D33" s="462"/>
      <c r="E33" s="543" t="s">
        <v>0</v>
      </c>
      <c r="F33" s="547">
        <f>'8. BA - EVA (AdmTek&amp;biaya)'!F32</f>
        <v>47700000</v>
      </c>
      <c r="G33" s="462"/>
      <c r="H33" s="462"/>
      <c r="I33" s="462"/>
      <c r="J33" s="462"/>
      <c r="K33" s="462"/>
      <c r="L33" s="462"/>
      <c r="M33" s="462"/>
      <c r="N33" s="462"/>
      <c r="O33" s="462"/>
      <c r="P33" s="462"/>
      <c r="Q33" s="29"/>
      <c r="R33" s="29"/>
    </row>
    <row r="34" spans="2:18" s="28" customFormat="1" ht="18" customHeight="1">
      <c r="B34" s="462"/>
      <c r="C34" s="525" t="s">
        <v>118</v>
      </c>
      <c r="D34" s="462"/>
      <c r="E34" s="543" t="s">
        <v>0</v>
      </c>
      <c r="F34" s="547">
        <f>'8. BA - EVA (AdmTek&amp;biaya)'!G32</f>
        <v>47700000</v>
      </c>
      <c r="G34" s="462"/>
      <c r="H34" s="462"/>
      <c r="I34" s="462"/>
      <c r="J34" s="462"/>
      <c r="K34" s="462"/>
      <c r="L34" s="462"/>
      <c r="M34" s="462"/>
      <c r="N34" s="462"/>
      <c r="O34" s="462"/>
      <c r="P34" s="462"/>
      <c r="Q34" s="29"/>
      <c r="R34" s="29"/>
    </row>
    <row r="35" spans="2:18" s="28" customFormat="1" ht="18" customHeight="1">
      <c r="B35" s="462"/>
      <c r="C35" s="525" t="str">
        <f>'[204]BA - EVA'!D102</f>
        <v>Waktu Pelaksanaan</v>
      </c>
      <c r="D35" s="462"/>
      <c r="E35" s="543" t="s">
        <v>0</v>
      </c>
      <c r="F35" s="526" t="s">
        <v>535</v>
      </c>
      <c r="G35" s="462"/>
      <c r="H35" s="462"/>
      <c r="I35" s="462"/>
      <c r="J35" s="462"/>
      <c r="K35" s="462"/>
      <c r="L35" s="462"/>
      <c r="M35" s="462"/>
      <c r="N35" s="462"/>
      <c r="O35" s="462"/>
      <c r="P35" s="462"/>
      <c r="Q35" s="29"/>
      <c r="R35" s="29"/>
    </row>
    <row r="36" spans="2:18" s="28" customFormat="1" ht="15.75" customHeight="1">
      <c r="B36" s="461"/>
      <c r="C36" s="428"/>
      <c r="D36" s="428"/>
      <c r="E36" s="428"/>
      <c r="F36" s="428"/>
      <c r="G36" s="428"/>
      <c r="H36" s="428"/>
      <c r="I36" s="428"/>
      <c r="J36" s="428"/>
      <c r="K36" s="428"/>
      <c r="L36" s="428"/>
      <c r="M36" s="428"/>
      <c r="N36" s="428"/>
      <c r="O36" s="428"/>
      <c r="P36" s="428"/>
      <c r="Q36" s="29"/>
      <c r="R36" s="29"/>
    </row>
    <row r="37" spans="2:18" s="28" customFormat="1" ht="18" customHeight="1">
      <c r="B37" s="525"/>
      <c r="C37" s="548" t="s">
        <v>59</v>
      </c>
      <c r="D37" s="428" t="s">
        <v>145</v>
      </c>
      <c r="E37" s="428"/>
      <c r="F37" s="462"/>
      <c r="G37" s="462"/>
      <c r="H37" s="462"/>
      <c r="I37" s="462"/>
      <c r="J37" s="462"/>
      <c r="K37" s="462"/>
      <c r="L37" s="462"/>
      <c r="M37" s="462"/>
      <c r="N37" s="462"/>
      <c r="O37" s="462"/>
      <c r="P37" s="462"/>
      <c r="Q37" s="29"/>
      <c r="R37" s="29"/>
    </row>
    <row r="38" spans="2:18" s="28" customFormat="1" ht="18" customHeight="1">
      <c r="B38" s="525"/>
      <c r="C38" s="548" t="s">
        <v>61</v>
      </c>
      <c r="D38" s="428" t="s">
        <v>141</v>
      </c>
      <c r="E38" s="428"/>
      <c r="F38" s="462"/>
      <c r="G38" s="462"/>
      <c r="H38" s="462"/>
      <c r="I38" s="462"/>
      <c r="J38" s="462"/>
      <c r="K38" s="462"/>
      <c r="L38" s="462"/>
      <c r="M38" s="462"/>
      <c r="N38" s="462"/>
      <c r="O38" s="462"/>
      <c r="P38" s="462"/>
      <c r="Q38" s="29"/>
      <c r="R38" s="29"/>
    </row>
    <row r="39" spans="2:18" s="28" customFormat="1" ht="18" customHeight="1">
      <c r="B39" s="525"/>
      <c r="C39" s="548" t="s">
        <v>62</v>
      </c>
      <c r="D39" s="428" t="s">
        <v>428</v>
      </c>
      <c r="E39" s="428"/>
      <c r="F39" s="462"/>
      <c r="G39" s="462"/>
      <c r="H39" s="462"/>
      <c r="I39" s="462"/>
      <c r="J39" s="462"/>
      <c r="K39" s="462"/>
      <c r="L39" s="462"/>
      <c r="M39" s="462"/>
      <c r="N39" s="462"/>
      <c r="O39" s="462"/>
      <c r="P39" s="462"/>
      <c r="Q39" s="29"/>
      <c r="R39" s="29"/>
    </row>
    <row r="40" spans="2:18" s="28" customFormat="1" ht="18" customHeight="1">
      <c r="B40" s="525"/>
      <c r="C40" s="549" t="s">
        <v>63</v>
      </c>
      <c r="D40" s="428" t="s">
        <v>146</v>
      </c>
      <c r="E40" s="428"/>
      <c r="F40" s="462"/>
      <c r="G40" s="462"/>
      <c r="H40" s="462"/>
      <c r="I40" s="462"/>
      <c r="J40" s="462"/>
      <c r="K40" s="462"/>
      <c r="L40" s="462"/>
      <c r="M40" s="462"/>
      <c r="N40" s="462"/>
      <c r="O40" s="462"/>
      <c r="P40" s="462"/>
      <c r="Q40" s="29"/>
      <c r="R40" s="29"/>
    </row>
    <row r="41" spans="2:18" s="28" customFormat="1" ht="18" customHeight="1">
      <c r="B41" s="525"/>
      <c r="C41" s="549" t="s">
        <v>64</v>
      </c>
      <c r="D41" s="428" t="s">
        <v>150</v>
      </c>
      <c r="E41" s="428"/>
      <c r="F41" s="462"/>
      <c r="G41" s="462"/>
      <c r="H41" s="462"/>
      <c r="I41" s="462"/>
      <c r="J41" s="462"/>
      <c r="K41" s="462"/>
      <c r="L41" s="462"/>
      <c r="M41" s="462"/>
      <c r="N41" s="462"/>
      <c r="O41" s="462"/>
      <c r="P41" s="462"/>
      <c r="Q41" s="29"/>
      <c r="R41" s="29"/>
    </row>
    <row r="42" spans="2:18" s="28" customFormat="1" ht="18" customHeight="1">
      <c r="B42" s="525"/>
      <c r="C42" s="549" t="s">
        <v>65</v>
      </c>
      <c r="D42" s="428" t="s">
        <v>144</v>
      </c>
      <c r="E42" s="428"/>
      <c r="F42" s="428"/>
      <c r="G42" s="462"/>
      <c r="H42" s="462"/>
      <c r="I42" s="462"/>
      <c r="J42" s="462"/>
      <c r="K42" s="462"/>
      <c r="L42" s="462"/>
      <c r="M42" s="462"/>
      <c r="N42" s="462"/>
      <c r="O42" s="462"/>
      <c r="P42" s="462"/>
      <c r="Q42" s="29"/>
      <c r="R42" s="29"/>
    </row>
    <row r="43" spans="2:18" s="28" customFormat="1" ht="18" customHeight="1">
      <c r="B43" s="525"/>
      <c r="C43" s="461" t="s">
        <v>66</v>
      </c>
      <c r="D43" s="428" t="s">
        <v>143</v>
      </c>
      <c r="E43" s="428"/>
      <c r="F43" s="428"/>
      <c r="G43" s="428"/>
      <c r="H43" s="428"/>
      <c r="I43" s="428"/>
      <c r="J43" s="428"/>
      <c r="K43" s="428"/>
      <c r="L43" s="428"/>
      <c r="M43" s="428"/>
      <c r="N43" s="428"/>
      <c r="O43" s="428"/>
      <c r="P43" s="428"/>
      <c r="Q43" s="29"/>
      <c r="R43" s="29"/>
    </row>
    <row r="44" spans="2:18" s="28" customFormat="1" ht="18" customHeight="1">
      <c r="B44" s="525"/>
      <c r="C44" s="548" t="s">
        <v>214</v>
      </c>
      <c r="D44" s="428" t="s">
        <v>527</v>
      </c>
      <c r="E44" s="428"/>
      <c r="F44" s="428"/>
      <c r="G44" s="428"/>
      <c r="H44" s="428"/>
      <c r="I44" s="428"/>
      <c r="J44" s="428"/>
      <c r="K44" s="428"/>
      <c r="L44" s="428"/>
      <c r="M44" s="428"/>
      <c r="N44" s="428"/>
      <c r="O44" s="428"/>
      <c r="P44" s="428"/>
      <c r="Q44" s="29"/>
      <c r="R44" s="29"/>
    </row>
    <row r="45" spans="2:18" s="28" customFormat="1" ht="18" customHeight="1">
      <c r="B45" s="525"/>
      <c r="C45" s="461" t="s">
        <v>215</v>
      </c>
      <c r="D45" s="428" t="s">
        <v>142</v>
      </c>
      <c r="E45" s="428"/>
      <c r="F45" s="428"/>
      <c r="G45" s="428"/>
      <c r="H45" s="428"/>
      <c r="I45" s="428"/>
      <c r="J45" s="428"/>
      <c r="K45" s="428"/>
      <c r="L45" s="428"/>
      <c r="M45" s="428"/>
      <c r="N45" s="428"/>
      <c r="O45" s="428"/>
      <c r="P45" s="428"/>
      <c r="Q45" s="29"/>
      <c r="R45" s="29"/>
    </row>
    <row r="46" spans="2:18" s="28" customFormat="1" ht="18" customHeight="1">
      <c r="B46" s="525"/>
      <c r="C46" s="461" t="s">
        <v>216</v>
      </c>
      <c r="D46" s="428" t="s">
        <v>149</v>
      </c>
      <c r="E46" s="428"/>
      <c r="F46" s="428"/>
      <c r="G46" s="428"/>
      <c r="H46" s="428"/>
      <c r="I46" s="428"/>
      <c r="J46" s="428"/>
      <c r="K46" s="428"/>
      <c r="L46" s="428"/>
      <c r="M46" s="428"/>
      <c r="N46" s="428"/>
      <c r="O46" s="428"/>
      <c r="P46" s="428"/>
      <c r="Q46" s="29"/>
      <c r="R46" s="29"/>
    </row>
    <row r="47" spans="2:18" s="28" customFormat="1" ht="15.75" customHeight="1">
      <c r="B47" s="525"/>
      <c r="C47" s="525"/>
      <c r="D47" s="428"/>
      <c r="E47" s="428"/>
      <c r="F47" s="428"/>
      <c r="G47" s="428"/>
      <c r="H47" s="428"/>
      <c r="I47" s="428"/>
      <c r="J47" s="428"/>
      <c r="K47" s="428"/>
      <c r="L47" s="428"/>
      <c r="M47" s="428"/>
      <c r="N47" s="428"/>
      <c r="O47" s="428"/>
      <c r="P47" s="428"/>
      <c r="Q47" s="29"/>
      <c r="R47" s="29"/>
    </row>
    <row r="48" spans="2:18" s="28" customFormat="1" ht="15.75" customHeight="1">
      <c r="B48" s="428"/>
      <c r="C48" s="550"/>
      <c r="D48" s="428"/>
      <c r="E48" s="428"/>
      <c r="F48" s="428"/>
      <c r="G48" s="428"/>
      <c r="H48" s="428"/>
      <c r="I48" s="428"/>
      <c r="J48" s="428"/>
      <c r="K48" s="428"/>
      <c r="L48" s="428"/>
      <c r="M48" s="428"/>
      <c r="N48" s="428"/>
      <c r="O48" s="428"/>
      <c r="P48" s="428"/>
      <c r="Q48" s="29"/>
      <c r="R48" s="29"/>
    </row>
    <row r="49" spans="2:18" s="28" customFormat="1" ht="18" customHeight="1">
      <c r="B49" s="428"/>
      <c r="C49" s="525" t="s">
        <v>513</v>
      </c>
      <c r="D49" s="428"/>
      <c r="E49" s="428"/>
      <c r="F49" s="428"/>
      <c r="G49" s="428"/>
      <c r="H49" s="428"/>
      <c r="I49" s="428"/>
      <c r="J49" s="428"/>
      <c r="K49" s="428"/>
      <c r="L49" s="551"/>
      <c r="M49" s="709" t="str">
        <f>F29</f>
        <v>Ade Putra. ST.</v>
      </c>
      <c r="N49"/>
      <c r="O49"/>
      <c r="P49"/>
      <c r="Q49" s="29"/>
      <c r="R49" s="29"/>
    </row>
    <row r="50" spans="2:18" s="28" customFormat="1" ht="18" customHeight="1">
      <c r="B50" s="428"/>
      <c r="C50" s="597" t="s">
        <v>528</v>
      </c>
      <c r="D50" s="428"/>
      <c r="E50" s="428"/>
      <c r="F50" s="428"/>
      <c r="G50" s="428"/>
      <c r="H50" s="428"/>
      <c r="I50" s="428"/>
      <c r="J50" s="428"/>
      <c r="K50" s="428"/>
      <c r="L50" s="428"/>
      <c r="M50"/>
      <c r="N50"/>
      <c r="O50"/>
      <c r="P50"/>
      <c r="Q50" s="29"/>
      <c r="R50" s="29"/>
    </row>
    <row r="51" spans="2:18" s="28" customFormat="1" ht="18" customHeight="1">
      <c r="B51" s="428"/>
      <c r="C51" s="597" t="s">
        <v>137</v>
      </c>
      <c r="D51" s="428"/>
      <c r="E51" s="428"/>
      <c r="F51" s="428"/>
      <c r="G51" s="428"/>
      <c r="H51" s="428"/>
      <c r="I51" s="428"/>
      <c r="J51" s="428"/>
      <c r="K51" s="428"/>
      <c r="L51" s="428"/>
      <c r="M51" s="428"/>
      <c r="N51" s="428"/>
      <c r="O51" s="428"/>
      <c r="P51" s="428"/>
      <c r="Q51" s="29"/>
      <c r="R51" s="29"/>
    </row>
    <row r="52" spans="2:18" s="28" customFormat="1" ht="18" customHeight="1">
      <c r="B52" s="428"/>
      <c r="C52" s="552"/>
      <c r="D52" s="441"/>
      <c r="E52" s="441"/>
      <c r="F52" s="441"/>
      <c r="G52" s="441"/>
      <c r="H52" s="441"/>
      <c r="I52" s="441"/>
      <c r="J52" s="441"/>
      <c r="K52" s="441"/>
      <c r="L52" s="441"/>
      <c r="M52" s="441"/>
      <c r="N52" s="441"/>
      <c r="O52" s="441"/>
      <c r="P52" s="441"/>
      <c r="Q52" s="29"/>
      <c r="R52" s="29"/>
    </row>
    <row r="53" spans="2:18" s="28" customFormat="1" ht="18" customHeight="1">
      <c r="B53" s="428"/>
      <c r="C53" s="441"/>
      <c r="D53" s="441"/>
      <c r="E53" s="441"/>
      <c r="F53" s="441"/>
      <c r="G53" s="441"/>
      <c r="H53" s="441"/>
      <c r="I53" s="441"/>
      <c r="J53" s="441"/>
      <c r="K53" s="441"/>
      <c r="L53" s="441"/>
      <c r="M53" s="441"/>
      <c r="N53" s="441"/>
      <c r="O53" s="441"/>
      <c r="P53" s="441"/>
      <c r="Q53" s="29"/>
      <c r="R53" s="29"/>
    </row>
    <row r="54" spans="2:18" s="28" customFormat="1" ht="15.75" customHeight="1">
      <c r="B54" s="428"/>
      <c r="C54" s="428"/>
      <c r="D54" s="428"/>
      <c r="E54" s="428"/>
      <c r="F54" s="428"/>
      <c r="G54" s="428"/>
      <c r="H54" s="428"/>
      <c r="I54" s="428"/>
      <c r="J54" s="428"/>
      <c r="K54" s="428"/>
      <c r="L54" s="428"/>
      <c r="M54" s="428"/>
      <c r="N54" s="428"/>
      <c r="O54" s="428"/>
      <c r="P54" s="428"/>
      <c r="Q54" s="29"/>
      <c r="R54" s="29"/>
    </row>
    <row r="55" spans="2:18" s="28" customFormat="1" ht="15.75" customHeight="1">
      <c r="B55" s="428"/>
      <c r="C55" s="597" t="s">
        <v>235</v>
      </c>
      <c r="D55" s="428"/>
      <c r="E55" s="428"/>
      <c r="F55" s="428"/>
      <c r="G55" s="428"/>
      <c r="H55" s="428"/>
      <c r="I55" s="428"/>
      <c r="J55" s="428"/>
      <c r="K55" s="428"/>
      <c r="L55" s="428"/>
      <c r="M55" s="428"/>
      <c r="N55" s="428"/>
      <c r="O55" s="428"/>
      <c r="P55" s="428"/>
      <c r="Q55" s="29"/>
      <c r="R55" s="29"/>
    </row>
    <row r="56" spans="2:18" s="28" customFormat="1" ht="15.75" customHeight="1">
      <c r="B56" s="428"/>
      <c r="C56" s="428"/>
      <c r="D56" s="428"/>
      <c r="E56" s="428"/>
      <c r="F56" s="428"/>
      <c r="G56" s="428"/>
      <c r="H56" s="428"/>
      <c r="I56" s="428"/>
      <c r="J56" s="428"/>
      <c r="K56" s="428"/>
      <c r="L56" s="428"/>
      <c r="M56" s="428"/>
      <c r="N56" s="428"/>
      <c r="O56" s="428"/>
      <c r="P56" s="428"/>
      <c r="Q56" s="29"/>
      <c r="R56" s="29"/>
    </row>
    <row r="57" spans="2:18" s="28" customFormat="1" ht="15.75" customHeight="1">
      <c r="B57" s="428"/>
      <c r="C57" s="525"/>
      <c r="D57" s="553"/>
      <c r="E57" s="525"/>
      <c r="F57" s="525"/>
      <c r="G57" s="528"/>
      <c r="H57" s="528"/>
      <c r="I57" s="528"/>
      <c r="J57" s="528"/>
      <c r="K57" s="528"/>
      <c r="L57" s="528"/>
      <c r="M57" s="528"/>
      <c r="N57" s="528"/>
      <c r="O57" s="528"/>
      <c r="P57" s="426"/>
      <c r="Q57" s="29"/>
      <c r="R57" s="29"/>
    </row>
    <row r="58" spans="2:18" s="38" customFormat="1" ht="15.75" customHeight="1">
      <c r="B58" s="528"/>
      <c r="C58" s="554" t="s">
        <v>236</v>
      </c>
      <c r="D58" s="555"/>
      <c r="E58" s="555"/>
      <c r="F58" s="555"/>
      <c r="G58" s="556"/>
      <c r="H58" s="556"/>
      <c r="I58" s="556"/>
      <c r="J58" s="556"/>
      <c r="K58" s="1681" t="s">
        <v>526</v>
      </c>
      <c r="L58" s="1681"/>
      <c r="M58" s="1681"/>
      <c r="N58" s="1681"/>
      <c r="O58" s="1681"/>
      <c r="P58" s="556"/>
      <c r="Q58" s="34"/>
      <c r="R58" s="34"/>
    </row>
    <row r="59" spans="2:18" s="38" customFormat="1" ht="15.75" customHeight="1">
      <c r="B59" s="528"/>
      <c r="C59" s="536"/>
      <c r="D59" s="537"/>
      <c r="E59" s="426"/>
      <c r="F59" s="511"/>
      <c r="G59" s="426"/>
      <c r="H59" s="426"/>
      <c r="I59" s="426"/>
      <c r="J59" s="426"/>
      <c r="K59" s="299"/>
      <c r="L59" s="386"/>
      <c r="M59" s="298"/>
      <c r="N59" s="509"/>
      <c r="O59" s="509"/>
      <c r="P59" s="426"/>
      <c r="Q59" s="34"/>
      <c r="R59" s="34"/>
    </row>
    <row r="60" spans="2:18" ht="15.75" customHeight="1">
      <c r="B60" s="528"/>
      <c r="C60" s="557"/>
      <c r="D60" s="426"/>
      <c r="E60" s="426"/>
      <c r="F60" s="426"/>
      <c r="G60" s="426"/>
      <c r="H60" s="534"/>
      <c r="I60" s="426"/>
      <c r="J60" s="426"/>
      <c r="K60" s="298"/>
      <c r="L60" s="386"/>
      <c r="M60" s="298"/>
      <c r="N60" s="509"/>
      <c r="O60" s="509"/>
      <c r="P60" s="426"/>
      <c r="Q60" s="34"/>
      <c r="R60" s="34"/>
    </row>
    <row r="61" spans="2:18" ht="15.75" customHeight="1">
      <c r="B61" s="528"/>
      <c r="C61" s="557"/>
      <c r="D61" s="528"/>
      <c r="E61" s="528"/>
      <c r="F61" s="511"/>
      <c r="G61" s="426"/>
      <c r="H61" s="426"/>
      <c r="I61" s="426"/>
      <c r="J61" s="426"/>
      <c r="K61" s="298"/>
      <c r="L61" s="386"/>
      <c r="M61" s="298"/>
      <c r="N61" s="509"/>
      <c r="O61" s="509"/>
      <c r="P61" s="426"/>
      <c r="Q61" s="34"/>
      <c r="R61" s="34"/>
    </row>
    <row r="62" spans="2:18" ht="15.75" customHeight="1">
      <c r="B62" s="528"/>
      <c r="C62" s="426" t="s">
        <v>147</v>
      </c>
      <c r="D62" s="511"/>
      <c r="E62" s="426"/>
      <c r="F62" s="426"/>
      <c r="G62" s="426"/>
      <c r="H62" s="426"/>
      <c r="I62" s="426"/>
      <c r="J62" s="426"/>
      <c r="K62" s="298"/>
      <c r="L62" s="386"/>
      <c r="M62" s="298"/>
      <c r="N62" s="509"/>
      <c r="O62" s="509"/>
      <c r="P62" s="426"/>
      <c r="Q62" s="34"/>
      <c r="R62" s="34"/>
    </row>
    <row r="63" spans="2:18" ht="15.75" customHeight="1">
      <c r="B63" s="528"/>
      <c r="C63" s="426" t="s">
        <v>148</v>
      </c>
      <c r="D63" s="511"/>
      <c r="E63" s="426"/>
      <c r="F63" s="426"/>
      <c r="G63" s="426"/>
      <c r="H63" s="534"/>
      <c r="I63" s="426"/>
      <c r="J63" s="426"/>
      <c r="K63" s="298"/>
      <c r="L63" s="386"/>
      <c r="M63" s="298"/>
      <c r="N63" s="509"/>
      <c r="O63" s="509"/>
      <c r="P63" s="426"/>
      <c r="Q63" s="34"/>
      <c r="R63" s="34"/>
    </row>
    <row r="64" spans="2:18" ht="15.75" customHeight="1">
      <c r="B64" s="528"/>
      <c r="C64" s="426"/>
      <c r="D64" s="511"/>
      <c r="E64" s="426"/>
      <c r="F64" s="426"/>
      <c r="G64" s="426"/>
      <c r="H64" s="426"/>
      <c r="I64" s="426"/>
      <c r="J64" s="426"/>
      <c r="K64" s="300"/>
      <c r="L64" s="300"/>
      <c r="M64" s="300"/>
      <c r="N64" s="300"/>
      <c r="O64" s="300"/>
      <c r="P64" s="426"/>
      <c r="Q64" s="34"/>
      <c r="R64" s="34"/>
    </row>
    <row r="65" spans="2:18" ht="15.75" customHeight="1">
      <c r="B65" s="528"/>
      <c r="C65" s="528"/>
      <c r="D65" s="511"/>
      <c r="E65" s="426"/>
      <c r="F65" s="426"/>
      <c r="G65" s="426"/>
      <c r="H65" s="426"/>
      <c r="I65" s="426"/>
      <c r="J65" s="426"/>
      <c r="K65" s="298"/>
      <c r="L65" s="298"/>
      <c r="M65" s="298"/>
      <c r="N65" s="298"/>
      <c r="O65" s="298"/>
      <c r="P65" s="426"/>
      <c r="Q65" s="34"/>
      <c r="R65" s="34"/>
    </row>
    <row r="66" spans="2:18" ht="15.75" customHeight="1">
      <c r="B66" s="528"/>
      <c r="C66" s="558" t="str">
        <f>M49</f>
        <v>Ade Putra. ST.</v>
      </c>
      <c r="D66" s="426"/>
      <c r="E66" s="426"/>
      <c r="F66" s="426"/>
      <c r="G66" s="426"/>
      <c r="H66" s="534"/>
      <c r="I66" s="426"/>
      <c r="J66" s="426"/>
      <c r="K66" s="1682" t="s">
        <v>477</v>
      </c>
      <c r="L66" s="1682"/>
      <c r="M66" s="1682"/>
      <c r="N66" s="1682"/>
      <c r="O66" s="1682"/>
      <c r="P66" s="426"/>
      <c r="Q66" s="34"/>
      <c r="R66" s="34"/>
    </row>
    <row r="67" spans="2:18" ht="15.75" customHeight="1">
      <c r="B67" s="528"/>
      <c r="C67" s="557"/>
      <c r="D67" s="528"/>
      <c r="E67" s="528"/>
      <c r="F67" s="559"/>
      <c r="G67" s="426"/>
      <c r="H67" s="426"/>
      <c r="I67" s="426"/>
      <c r="J67" s="426"/>
      <c r="K67" s="1683" t="s">
        <v>478</v>
      </c>
      <c r="L67" s="1683"/>
      <c r="M67" s="1683"/>
      <c r="N67" s="1683"/>
      <c r="O67" s="1683"/>
      <c r="P67" s="426"/>
      <c r="Q67" s="34"/>
      <c r="R67" s="34"/>
    </row>
  </sheetData>
  <mergeCells count="17">
    <mergeCell ref="K67:O67"/>
    <mergeCell ref="B21:P26"/>
    <mergeCell ref="K58:O58"/>
    <mergeCell ref="K66:O66"/>
    <mergeCell ref="B15:F16"/>
    <mergeCell ref="B17:F17"/>
    <mergeCell ref="B2:P2"/>
    <mergeCell ref="B3:P3"/>
    <mergeCell ref="B4:P4"/>
    <mergeCell ref="B18:F18"/>
    <mergeCell ref="B10:F10"/>
    <mergeCell ref="B11:F12"/>
    <mergeCell ref="B14:F14"/>
    <mergeCell ref="I17:K17"/>
    <mergeCell ref="G10:O10"/>
    <mergeCell ref="G11:O11"/>
    <mergeCell ref="B5:P5"/>
  </mergeCells>
  <printOptions horizontalCentered="1"/>
  <pageMargins left="0.5" right="0.25" top="0.5" bottom="0.5" header="0.511811023622047" footer="0.35"/>
  <pageSetup paperSize="9" scale="60" orientation="portrait" horizontalDpi="4294967293" verticalDpi="4294967293" r:id="rId1"/>
  <headerFooter alignWithMargins="0"/>
  <colBreaks count="1" manualBreakCount="1">
    <brk id="17" min="1" max="73"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1:Q79"/>
  <sheetViews>
    <sheetView view="pageBreakPreview" zoomScaleSheetLayoutView="100" workbookViewId="0">
      <selection activeCell="J15" sqref="J15"/>
    </sheetView>
  </sheetViews>
  <sheetFormatPr defaultColWidth="8.85546875" defaultRowHeight="18"/>
  <cols>
    <col min="1" max="1" width="0.85546875" style="38" customWidth="1"/>
    <col min="2" max="2" width="1.7109375" style="38" customWidth="1"/>
    <col min="3" max="3" width="4.42578125" style="43" customWidth="1"/>
    <col min="4" max="4" width="5.7109375" style="38" customWidth="1"/>
    <col min="5" max="5" width="27.7109375" style="38" customWidth="1"/>
    <col min="6" max="6" width="1.7109375" style="38" customWidth="1"/>
    <col min="7" max="7" width="23.7109375" style="38" customWidth="1"/>
    <col min="8" max="8" width="13.7109375" style="38" customWidth="1"/>
    <col min="9" max="9" width="2.28515625" style="38" customWidth="1"/>
    <col min="10" max="10" width="4.7109375" style="38" customWidth="1"/>
    <col min="11" max="11" width="19.7109375" style="38" customWidth="1"/>
    <col min="12" max="12" width="17.7109375" style="38" customWidth="1"/>
    <col min="13" max="13" width="20.7109375" style="38" customWidth="1"/>
    <col min="14" max="14" width="1.7109375" style="38" customWidth="1"/>
    <col min="15" max="15" width="1.140625" style="38" customWidth="1"/>
    <col min="16" max="17" width="9.140625" style="38"/>
    <col min="18" max="18" width="17.140625" style="38" bestFit="1" customWidth="1"/>
    <col min="19" max="255" width="9.140625" style="38"/>
    <col min="256" max="256" width="3.42578125" style="38" customWidth="1"/>
    <col min="257" max="257" width="4.42578125" style="38" customWidth="1"/>
    <col min="258" max="258" width="35.42578125" style="38" customWidth="1"/>
    <col min="259" max="259" width="2.85546875" style="38" customWidth="1"/>
    <col min="260" max="260" width="23.85546875" style="38" customWidth="1"/>
    <col min="261" max="261" width="23" style="38" customWidth="1"/>
    <col min="262" max="262" width="9.140625" style="38" customWidth="1"/>
    <col min="263" max="263" width="2.85546875" style="38" customWidth="1"/>
    <col min="264" max="264" width="5.42578125" style="38" customWidth="1"/>
    <col min="265" max="265" width="8.140625" style="38" customWidth="1"/>
    <col min="266" max="266" width="10.42578125" style="38" customWidth="1"/>
    <col min="267" max="267" width="9.140625" style="38"/>
    <col min="268" max="268" width="7.7109375" style="38" customWidth="1"/>
    <col min="269" max="269" width="0" style="38" hidden="1" customWidth="1"/>
    <col min="270" max="270" width="19.42578125" style="38" customWidth="1"/>
    <col min="271" max="271" width="1.140625" style="38" customWidth="1"/>
    <col min="272" max="273" width="9.140625" style="38"/>
    <col min="274" max="274" width="17.140625" style="38" bestFit="1" customWidth="1"/>
    <col min="275" max="511" width="9.140625" style="38"/>
    <col min="512" max="512" width="3.42578125" style="38" customWidth="1"/>
    <col min="513" max="513" width="4.42578125" style="38" customWidth="1"/>
    <col min="514" max="514" width="35.42578125" style="38" customWidth="1"/>
    <col min="515" max="515" width="2.85546875" style="38" customWidth="1"/>
    <col min="516" max="516" width="23.85546875" style="38" customWidth="1"/>
    <col min="517" max="517" width="23" style="38" customWidth="1"/>
    <col min="518" max="518" width="9.140625" style="38" customWidth="1"/>
    <col min="519" max="519" width="2.85546875" style="38" customWidth="1"/>
    <col min="520" max="520" width="5.42578125" style="38" customWidth="1"/>
    <col min="521" max="521" width="8.140625" style="38" customWidth="1"/>
    <col min="522" max="522" width="10.42578125" style="38" customWidth="1"/>
    <col min="523" max="523" width="9.140625" style="38"/>
    <col min="524" max="524" width="7.7109375" style="38" customWidth="1"/>
    <col min="525" max="525" width="0" style="38" hidden="1" customWidth="1"/>
    <col min="526" max="526" width="19.42578125" style="38" customWidth="1"/>
    <col min="527" max="527" width="1.140625" style="38" customWidth="1"/>
    <col min="528" max="529" width="9.140625" style="38"/>
    <col min="530" max="530" width="17.140625" style="38" bestFit="1" customWidth="1"/>
    <col min="531" max="767" width="9.140625" style="38"/>
    <col min="768" max="768" width="3.42578125" style="38" customWidth="1"/>
    <col min="769" max="769" width="4.42578125" style="38" customWidth="1"/>
    <col min="770" max="770" width="35.42578125" style="38" customWidth="1"/>
    <col min="771" max="771" width="2.85546875" style="38" customWidth="1"/>
    <col min="772" max="772" width="23.85546875" style="38" customWidth="1"/>
    <col min="773" max="773" width="23" style="38" customWidth="1"/>
    <col min="774" max="774" width="9.140625" style="38" customWidth="1"/>
    <col min="775" max="775" width="2.85546875" style="38" customWidth="1"/>
    <col min="776" max="776" width="5.42578125" style="38" customWidth="1"/>
    <col min="777" max="777" width="8.140625" style="38" customWidth="1"/>
    <col min="778" max="778" width="10.42578125" style="38" customWidth="1"/>
    <col min="779" max="779" width="9.140625" style="38"/>
    <col min="780" max="780" width="7.7109375" style="38" customWidth="1"/>
    <col min="781" max="781" width="0" style="38" hidden="1" customWidth="1"/>
    <col min="782" max="782" width="19.42578125" style="38" customWidth="1"/>
    <col min="783" max="783" width="1.140625" style="38" customWidth="1"/>
    <col min="784" max="785" width="9.140625" style="38"/>
    <col min="786" max="786" width="17.140625" style="38" bestFit="1" customWidth="1"/>
    <col min="787" max="1023" width="9.140625" style="38"/>
    <col min="1024" max="1024" width="3.42578125" style="38" customWidth="1"/>
    <col min="1025" max="1025" width="4.42578125" style="38" customWidth="1"/>
    <col min="1026" max="1026" width="35.42578125" style="38" customWidth="1"/>
    <col min="1027" max="1027" width="2.85546875" style="38" customWidth="1"/>
    <col min="1028" max="1028" width="23.85546875" style="38" customWidth="1"/>
    <col min="1029" max="1029" width="23" style="38" customWidth="1"/>
    <col min="1030" max="1030" width="9.140625" style="38" customWidth="1"/>
    <col min="1031" max="1031" width="2.85546875" style="38" customWidth="1"/>
    <col min="1032" max="1032" width="5.42578125" style="38" customWidth="1"/>
    <col min="1033" max="1033" width="8.140625" style="38" customWidth="1"/>
    <col min="1034" max="1034" width="10.42578125" style="38" customWidth="1"/>
    <col min="1035" max="1035" width="9.140625" style="38"/>
    <col min="1036" max="1036" width="7.7109375" style="38" customWidth="1"/>
    <col min="1037" max="1037" width="0" style="38" hidden="1" customWidth="1"/>
    <col min="1038" max="1038" width="19.42578125" style="38" customWidth="1"/>
    <col min="1039" max="1039" width="1.140625" style="38" customWidth="1"/>
    <col min="1040" max="1041" width="9.140625" style="38"/>
    <col min="1042" max="1042" width="17.140625" style="38" bestFit="1" customWidth="1"/>
    <col min="1043" max="1279" width="9.140625" style="38"/>
    <col min="1280" max="1280" width="3.42578125" style="38" customWidth="1"/>
    <col min="1281" max="1281" width="4.42578125" style="38" customWidth="1"/>
    <col min="1282" max="1282" width="35.42578125" style="38" customWidth="1"/>
    <col min="1283" max="1283" width="2.85546875" style="38" customWidth="1"/>
    <col min="1284" max="1284" width="23.85546875" style="38" customWidth="1"/>
    <col min="1285" max="1285" width="23" style="38" customWidth="1"/>
    <col min="1286" max="1286" width="9.140625" style="38" customWidth="1"/>
    <col min="1287" max="1287" width="2.85546875" style="38" customWidth="1"/>
    <col min="1288" max="1288" width="5.42578125" style="38" customWidth="1"/>
    <col min="1289" max="1289" width="8.140625" style="38" customWidth="1"/>
    <col min="1290" max="1290" width="10.42578125" style="38" customWidth="1"/>
    <col min="1291" max="1291" width="9.140625" style="38"/>
    <col min="1292" max="1292" width="7.7109375" style="38" customWidth="1"/>
    <col min="1293" max="1293" width="0" style="38" hidden="1" customWidth="1"/>
    <col min="1294" max="1294" width="19.42578125" style="38" customWidth="1"/>
    <col min="1295" max="1295" width="1.140625" style="38" customWidth="1"/>
    <col min="1296" max="1297" width="9.140625" style="38"/>
    <col min="1298" max="1298" width="17.140625" style="38" bestFit="1" customWidth="1"/>
    <col min="1299" max="1535" width="9.140625" style="38"/>
    <col min="1536" max="1536" width="3.42578125" style="38" customWidth="1"/>
    <col min="1537" max="1537" width="4.42578125" style="38" customWidth="1"/>
    <col min="1538" max="1538" width="35.42578125" style="38" customWidth="1"/>
    <col min="1539" max="1539" width="2.85546875" style="38" customWidth="1"/>
    <col min="1540" max="1540" width="23.85546875" style="38" customWidth="1"/>
    <col min="1541" max="1541" width="23" style="38" customWidth="1"/>
    <col min="1542" max="1542" width="9.140625" style="38" customWidth="1"/>
    <col min="1543" max="1543" width="2.85546875" style="38" customWidth="1"/>
    <col min="1544" max="1544" width="5.42578125" style="38" customWidth="1"/>
    <col min="1545" max="1545" width="8.140625" style="38" customWidth="1"/>
    <col min="1546" max="1546" width="10.42578125" style="38" customWidth="1"/>
    <col min="1547" max="1547" width="9.140625" style="38"/>
    <col min="1548" max="1548" width="7.7109375" style="38" customWidth="1"/>
    <col min="1549" max="1549" width="0" style="38" hidden="1" customWidth="1"/>
    <col min="1550" max="1550" width="19.42578125" style="38" customWidth="1"/>
    <col min="1551" max="1551" width="1.140625" style="38" customWidth="1"/>
    <col min="1552" max="1553" width="9.140625" style="38"/>
    <col min="1554" max="1554" width="17.140625" style="38" bestFit="1" customWidth="1"/>
    <col min="1555" max="1791" width="9.140625" style="38"/>
    <col min="1792" max="1792" width="3.42578125" style="38" customWidth="1"/>
    <col min="1793" max="1793" width="4.42578125" style="38" customWidth="1"/>
    <col min="1794" max="1794" width="35.42578125" style="38" customWidth="1"/>
    <col min="1795" max="1795" width="2.85546875" style="38" customWidth="1"/>
    <col min="1796" max="1796" width="23.85546875" style="38" customWidth="1"/>
    <col min="1797" max="1797" width="23" style="38" customWidth="1"/>
    <col min="1798" max="1798" width="9.140625" style="38" customWidth="1"/>
    <col min="1799" max="1799" width="2.85546875" style="38" customWidth="1"/>
    <col min="1800" max="1800" width="5.42578125" style="38" customWidth="1"/>
    <col min="1801" max="1801" width="8.140625" style="38" customWidth="1"/>
    <col min="1802" max="1802" width="10.42578125" style="38" customWidth="1"/>
    <col min="1803" max="1803" width="9.140625" style="38"/>
    <col min="1804" max="1804" width="7.7109375" style="38" customWidth="1"/>
    <col min="1805" max="1805" width="0" style="38" hidden="1" customWidth="1"/>
    <col min="1806" max="1806" width="19.42578125" style="38" customWidth="1"/>
    <col min="1807" max="1807" width="1.140625" style="38" customWidth="1"/>
    <col min="1808" max="1809" width="9.140625" style="38"/>
    <col min="1810" max="1810" width="17.140625" style="38" bestFit="1" customWidth="1"/>
    <col min="1811" max="2047" width="9.140625" style="38"/>
    <col min="2048" max="2048" width="3.42578125" style="38" customWidth="1"/>
    <col min="2049" max="2049" width="4.42578125" style="38" customWidth="1"/>
    <col min="2050" max="2050" width="35.42578125" style="38" customWidth="1"/>
    <col min="2051" max="2051" width="2.85546875" style="38" customWidth="1"/>
    <col min="2052" max="2052" width="23.85546875" style="38" customWidth="1"/>
    <col min="2053" max="2053" width="23" style="38" customWidth="1"/>
    <col min="2054" max="2054" width="9.140625" style="38" customWidth="1"/>
    <col min="2055" max="2055" width="2.85546875" style="38" customWidth="1"/>
    <col min="2056" max="2056" width="5.42578125" style="38" customWidth="1"/>
    <col min="2057" max="2057" width="8.140625" style="38" customWidth="1"/>
    <col min="2058" max="2058" width="10.42578125" style="38" customWidth="1"/>
    <col min="2059" max="2059" width="9.140625" style="38"/>
    <col min="2060" max="2060" width="7.7109375" style="38" customWidth="1"/>
    <col min="2061" max="2061" width="0" style="38" hidden="1" customWidth="1"/>
    <col min="2062" max="2062" width="19.42578125" style="38" customWidth="1"/>
    <col min="2063" max="2063" width="1.140625" style="38" customWidth="1"/>
    <col min="2064" max="2065" width="9.140625" style="38"/>
    <col min="2066" max="2066" width="17.140625" style="38" bestFit="1" customWidth="1"/>
    <col min="2067" max="2303" width="9.140625" style="38"/>
    <col min="2304" max="2304" width="3.42578125" style="38" customWidth="1"/>
    <col min="2305" max="2305" width="4.42578125" style="38" customWidth="1"/>
    <col min="2306" max="2306" width="35.42578125" style="38" customWidth="1"/>
    <col min="2307" max="2307" width="2.85546875" style="38" customWidth="1"/>
    <col min="2308" max="2308" width="23.85546875" style="38" customWidth="1"/>
    <col min="2309" max="2309" width="23" style="38" customWidth="1"/>
    <col min="2310" max="2310" width="9.140625" style="38" customWidth="1"/>
    <col min="2311" max="2311" width="2.85546875" style="38" customWidth="1"/>
    <col min="2312" max="2312" width="5.42578125" style="38" customWidth="1"/>
    <col min="2313" max="2313" width="8.140625" style="38" customWidth="1"/>
    <col min="2314" max="2314" width="10.42578125" style="38" customWidth="1"/>
    <col min="2315" max="2315" width="9.140625" style="38"/>
    <col min="2316" max="2316" width="7.7109375" style="38" customWidth="1"/>
    <col min="2317" max="2317" width="0" style="38" hidden="1" customWidth="1"/>
    <col min="2318" max="2318" width="19.42578125" style="38" customWidth="1"/>
    <col min="2319" max="2319" width="1.140625" style="38" customWidth="1"/>
    <col min="2320" max="2321" width="9.140625" style="38"/>
    <col min="2322" max="2322" width="17.140625" style="38" bestFit="1" customWidth="1"/>
    <col min="2323" max="2559" width="9.140625" style="38"/>
    <col min="2560" max="2560" width="3.42578125" style="38" customWidth="1"/>
    <col min="2561" max="2561" width="4.42578125" style="38" customWidth="1"/>
    <col min="2562" max="2562" width="35.42578125" style="38" customWidth="1"/>
    <col min="2563" max="2563" width="2.85546875" style="38" customWidth="1"/>
    <col min="2564" max="2564" width="23.85546875" style="38" customWidth="1"/>
    <col min="2565" max="2565" width="23" style="38" customWidth="1"/>
    <col min="2566" max="2566" width="9.140625" style="38" customWidth="1"/>
    <col min="2567" max="2567" width="2.85546875" style="38" customWidth="1"/>
    <col min="2568" max="2568" width="5.42578125" style="38" customWidth="1"/>
    <col min="2569" max="2569" width="8.140625" style="38" customWidth="1"/>
    <col min="2570" max="2570" width="10.42578125" style="38" customWidth="1"/>
    <col min="2571" max="2571" width="9.140625" style="38"/>
    <col min="2572" max="2572" width="7.7109375" style="38" customWidth="1"/>
    <col min="2573" max="2573" width="0" style="38" hidden="1" customWidth="1"/>
    <col min="2574" max="2574" width="19.42578125" style="38" customWidth="1"/>
    <col min="2575" max="2575" width="1.140625" style="38" customWidth="1"/>
    <col min="2576" max="2577" width="9.140625" style="38"/>
    <col min="2578" max="2578" width="17.140625" style="38" bestFit="1" customWidth="1"/>
    <col min="2579" max="2815" width="9.140625" style="38"/>
    <col min="2816" max="2816" width="3.42578125" style="38" customWidth="1"/>
    <col min="2817" max="2817" width="4.42578125" style="38" customWidth="1"/>
    <col min="2818" max="2818" width="35.42578125" style="38" customWidth="1"/>
    <col min="2819" max="2819" width="2.85546875" style="38" customWidth="1"/>
    <col min="2820" max="2820" width="23.85546875" style="38" customWidth="1"/>
    <col min="2821" max="2821" width="23" style="38" customWidth="1"/>
    <col min="2822" max="2822" width="9.140625" style="38" customWidth="1"/>
    <col min="2823" max="2823" width="2.85546875" style="38" customWidth="1"/>
    <col min="2824" max="2824" width="5.42578125" style="38" customWidth="1"/>
    <col min="2825" max="2825" width="8.140625" style="38" customWidth="1"/>
    <col min="2826" max="2826" width="10.42578125" style="38" customWidth="1"/>
    <col min="2827" max="2827" width="9.140625" style="38"/>
    <col min="2828" max="2828" width="7.7109375" style="38" customWidth="1"/>
    <col min="2829" max="2829" width="0" style="38" hidden="1" customWidth="1"/>
    <col min="2830" max="2830" width="19.42578125" style="38" customWidth="1"/>
    <col min="2831" max="2831" width="1.140625" style="38" customWidth="1"/>
    <col min="2832" max="2833" width="9.140625" style="38"/>
    <col min="2834" max="2834" width="17.140625" style="38" bestFit="1" customWidth="1"/>
    <col min="2835" max="3071" width="9.140625" style="38"/>
    <col min="3072" max="3072" width="3.42578125" style="38" customWidth="1"/>
    <col min="3073" max="3073" width="4.42578125" style="38" customWidth="1"/>
    <col min="3074" max="3074" width="35.42578125" style="38" customWidth="1"/>
    <col min="3075" max="3075" width="2.85546875" style="38" customWidth="1"/>
    <col min="3076" max="3076" width="23.85546875" style="38" customWidth="1"/>
    <col min="3077" max="3077" width="23" style="38" customWidth="1"/>
    <col min="3078" max="3078" width="9.140625" style="38" customWidth="1"/>
    <col min="3079" max="3079" width="2.85546875" style="38" customWidth="1"/>
    <col min="3080" max="3080" width="5.42578125" style="38" customWidth="1"/>
    <col min="3081" max="3081" width="8.140625" style="38" customWidth="1"/>
    <col min="3082" max="3082" width="10.42578125" style="38" customWidth="1"/>
    <col min="3083" max="3083" width="9.140625" style="38"/>
    <col min="3084" max="3084" width="7.7109375" style="38" customWidth="1"/>
    <col min="3085" max="3085" width="0" style="38" hidden="1" customWidth="1"/>
    <col min="3086" max="3086" width="19.42578125" style="38" customWidth="1"/>
    <col min="3087" max="3087" width="1.140625" style="38" customWidth="1"/>
    <col min="3088" max="3089" width="9.140625" style="38"/>
    <col min="3090" max="3090" width="17.140625" style="38" bestFit="1" customWidth="1"/>
    <col min="3091" max="3327" width="9.140625" style="38"/>
    <col min="3328" max="3328" width="3.42578125" style="38" customWidth="1"/>
    <col min="3329" max="3329" width="4.42578125" style="38" customWidth="1"/>
    <col min="3330" max="3330" width="35.42578125" style="38" customWidth="1"/>
    <col min="3331" max="3331" width="2.85546875" style="38" customWidth="1"/>
    <col min="3332" max="3332" width="23.85546875" style="38" customWidth="1"/>
    <col min="3333" max="3333" width="23" style="38" customWidth="1"/>
    <col min="3334" max="3334" width="9.140625" style="38" customWidth="1"/>
    <col min="3335" max="3335" width="2.85546875" style="38" customWidth="1"/>
    <col min="3336" max="3336" width="5.42578125" style="38" customWidth="1"/>
    <col min="3337" max="3337" width="8.140625" style="38" customWidth="1"/>
    <col min="3338" max="3338" width="10.42578125" style="38" customWidth="1"/>
    <col min="3339" max="3339" width="9.140625" style="38"/>
    <col min="3340" max="3340" width="7.7109375" style="38" customWidth="1"/>
    <col min="3341" max="3341" width="0" style="38" hidden="1" customWidth="1"/>
    <col min="3342" max="3342" width="19.42578125" style="38" customWidth="1"/>
    <col min="3343" max="3343" width="1.140625" style="38" customWidth="1"/>
    <col min="3344" max="3345" width="9.140625" style="38"/>
    <col min="3346" max="3346" width="17.140625" style="38" bestFit="1" customWidth="1"/>
    <col min="3347" max="3583" width="9.140625" style="38"/>
    <col min="3584" max="3584" width="3.42578125" style="38" customWidth="1"/>
    <col min="3585" max="3585" width="4.42578125" style="38" customWidth="1"/>
    <col min="3586" max="3586" width="35.42578125" style="38" customWidth="1"/>
    <col min="3587" max="3587" width="2.85546875" style="38" customWidth="1"/>
    <col min="3588" max="3588" width="23.85546875" style="38" customWidth="1"/>
    <col min="3589" max="3589" width="23" style="38" customWidth="1"/>
    <col min="3590" max="3590" width="9.140625" style="38" customWidth="1"/>
    <col min="3591" max="3591" width="2.85546875" style="38" customWidth="1"/>
    <col min="3592" max="3592" width="5.42578125" style="38" customWidth="1"/>
    <col min="3593" max="3593" width="8.140625" style="38" customWidth="1"/>
    <col min="3594" max="3594" width="10.42578125" style="38" customWidth="1"/>
    <col min="3595" max="3595" width="9.140625" style="38"/>
    <col min="3596" max="3596" width="7.7109375" style="38" customWidth="1"/>
    <col min="3597" max="3597" width="0" style="38" hidden="1" customWidth="1"/>
    <col min="3598" max="3598" width="19.42578125" style="38" customWidth="1"/>
    <col min="3599" max="3599" width="1.140625" style="38" customWidth="1"/>
    <col min="3600" max="3601" width="9.140625" style="38"/>
    <col min="3602" max="3602" width="17.140625" style="38" bestFit="1" customWidth="1"/>
    <col min="3603" max="3839" width="9.140625" style="38"/>
    <col min="3840" max="3840" width="3.42578125" style="38" customWidth="1"/>
    <col min="3841" max="3841" width="4.42578125" style="38" customWidth="1"/>
    <col min="3842" max="3842" width="35.42578125" style="38" customWidth="1"/>
    <col min="3843" max="3843" width="2.85546875" style="38" customWidth="1"/>
    <col min="3844" max="3844" width="23.85546875" style="38" customWidth="1"/>
    <col min="3845" max="3845" width="23" style="38" customWidth="1"/>
    <col min="3846" max="3846" width="9.140625" style="38" customWidth="1"/>
    <col min="3847" max="3847" width="2.85546875" style="38" customWidth="1"/>
    <col min="3848" max="3848" width="5.42578125" style="38" customWidth="1"/>
    <col min="3849" max="3849" width="8.140625" style="38" customWidth="1"/>
    <col min="3850" max="3850" width="10.42578125" style="38" customWidth="1"/>
    <col min="3851" max="3851" width="9.140625" style="38"/>
    <col min="3852" max="3852" width="7.7109375" style="38" customWidth="1"/>
    <col min="3853" max="3853" width="0" style="38" hidden="1" customWidth="1"/>
    <col min="3854" max="3854" width="19.42578125" style="38" customWidth="1"/>
    <col min="3855" max="3855" width="1.140625" style="38" customWidth="1"/>
    <col min="3856" max="3857" width="9.140625" style="38"/>
    <col min="3858" max="3858" width="17.140625" style="38" bestFit="1" customWidth="1"/>
    <col min="3859" max="4095" width="9.140625" style="38"/>
    <col min="4096" max="4096" width="3.42578125" style="38" customWidth="1"/>
    <col min="4097" max="4097" width="4.42578125" style="38" customWidth="1"/>
    <col min="4098" max="4098" width="35.42578125" style="38" customWidth="1"/>
    <col min="4099" max="4099" width="2.85546875" style="38" customWidth="1"/>
    <col min="4100" max="4100" width="23.85546875" style="38" customWidth="1"/>
    <col min="4101" max="4101" width="23" style="38" customWidth="1"/>
    <col min="4102" max="4102" width="9.140625" style="38" customWidth="1"/>
    <col min="4103" max="4103" width="2.85546875" style="38" customWidth="1"/>
    <col min="4104" max="4104" width="5.42578125" style="38" customWidth="1"/>
    <col min="4105" max="4105" width="8.140625" style="38" customWidth="1"/>
    <col min="4106" max="4106" width="10.42578125" style="38" customWidth="1"/>
    <col min="4107" max="4107" width="9.140625" style="38"/>
    <col min="4108" max="4108" width="7.7109375" style="38" customWidth="1"/>
    <col min="4109" max="4109" width="0" style="38" hidden="1" customWidth="1"/>
    <col min="4110" max="4110" width="19.42578125" style="38" customWidth="1"/>
    <col min="4111" max="4111" width="1.140625" style="38" customWidth="1"/>
    <col min="4112" max="4113" width="9.140625" style="38"/>
    <col min="4114" max="4114" width="17.140625" style="38" bestFit="1" customWidth="1"/>
    <col min="4115" max="4351" width="9.140625" style="38"/>
    <col min="4352" max="4352" width="3.42578125" style="38" customWidth="1"/>
    <col min="4353" max="4353" width="4.42578125" style="38" customWidth="1"/>
    <col min="4354" max="4354" width="35.42578125" style="38" customWidth="1"/>
    <col min="4355" max="4355" width="2.85546875" style="38" customWidth="1"/>
    <col min="4356" max="4356" width="23.85546875" style="38" customWidth="1"/>
    <col min="4357" max="4357" width="23" style="38" customWidth="1"/>
    <col min="4358" max="4358" width="9.140625" style="38" customWidth="1"/>
    <col min="4359" max="4359" width="2.85546875" style="38" customWidth="1"/>
    <col min="4360" max="4360" width="5.42578125" style="38" customWidth="1"/>
    <col min="4361" max="4361" width="8.140625" style="38" customWidth="1"/>
    <col min="4362" max="4362" width="10.42578125" style="38" customWidth="1"/>
    <col min="4363" max="4363" width="9.140625" style="38"/>
    <col min="4364" max="4364" width="7.7109375" style="38" customWidth="1"/>
    <col min="4365" max="4365" width="0" style="38" hidden="1" customWidth="1"/>
    <col min="4366" max="4366" width="19.42578125" style="38" customWidth="1"/>
    <col min="4367" max="4367" width="1.140625" style="38" customWidth="1"/>
    <col min="4368" max="4369" width="9.140625" style="38"/>
    <col min="4370" max="4370" width="17.140625" style="38" bestFit="1" customWidth="1"/>
    <col min="4371" max="4607" width="9.140625" style="38"/>
    <col min="4608" max="4608" width="3.42578125" style="38" customWidth="1"/>
    <col min="4609" max="4609" width="4.42578125" style="38" customWidth="1"/>
    <col min="4610" max="4610" width="35.42578125" style="38" customWidth="1"/>
    <col min="4611" max="4611" width="2.85546875" style="38" customWidth="1"/>
    <col min="4612" max="4612" width="23.85546875" style="38" customWidth="1"/>
    <col min="4613" max="4613" width="23" style="38" customWidth="1"/>
    <col min="4614" max="4614" width="9.140625" style="38" customWidth="1"/>
    <col min="4615" max="4615" width="2.85546875" style="38" customWidth="1"/>
    <col min="4616" max="4616" width="5.42578125" style="38" customWidth="1"/>
    <col min="4617" max="4617" width="8.140625" style="38" customWidth="1"/>
    <col min="4618" max="4618" width="10.42578125" style="38" customWidth="1"/>
    <col min="4619" max="4619" width="9.140625" style="38"/>
    <col min="4620" max="4620" width="7.7109375" style="38" customWidth="1"/>
    <col min="4621" max="4621" width="0" style="38" hidden="1" customWidth="1"/>
    <col min="4622" max="4622" width="19.42578125" style="38" customWidth="1"/>
    <col min="4623" max="4623" width="1.140625" style="38" customWidth="1"/>
    <col min="4624" max="4625" width="9.140625" style="38"/>
    <col min="4626" max="4626" width="17.140625" style="38" bestFit="1" customWidth="1"/>
    <col min="4627" max="4863" width="9.140625" style="38"/>
    <col min="4864" max="4864" width="3.42578125" style="38" customWidth="1"/>
    <col min="4865" max="4865" width="4.42578125" style="38" customWidth="1"/>
    <col min="4866" max="4866" width="35.42578125" style="38" customWidth="1"/>
    <col min="4867" max="4867" width="2.85546875" style="38" customWidth="1"/>
    <col min="4868" max="4868" width="23.85546875" style="38" customWidth="1"/>
    <col min="4869" max="4869" width="23" style="38" customWidth="1"/>
    <col min="4870" max="4870" width="9.140625" style="38" customWidth="1"/>
    <col min="4871" max="4871" width="2.85546875" style="38" customWidth="1"/>
    <col min="4872" max="4872" width="5.42578125" style="38" customWidth="1"/>
    <col min="4873" max="4873" width="8.140625" style="38" customWidth="1"/>
    <col min="4874" max="4874" width="10.42578125" style="38" customWidth="1"/>
    <col min="4875" max="4875" width="9.140625" style="38"/>
    <col min="4876" max="4876" width="7.7109375" style="38" customWidth="1"/>
    <col min="4877" max="4877" width="0" style="38" hidden="1" customWidth="1"/>
    <col min="4878" max="4878" width="19.42578125" style="38" customWidth="1"/>
    <col min="4879" max="4879" width="1.140625" style="38" customWidth="1"/>
    <col min="4880" max="4881" width="9.140625" style="38"/>
    <col min="4882" max="4882" width="17.140625" style="38" bestFit="1" customWidth="1"/>
    <col min="4883" max="5119" width="9.140625" style="38"/>
    <col min="5120" max="5120" width="3.42578125" style="38" customWidth="1"/>
    <col min="5121" max="5121" width="4.42578125" style="38" customWidth="1"/>
    <col min="5122" max="5122" width="35.42578125" style="38" customWidth="1"/>
    <col min="5123" max="5123" width="2.85546875" style="38" customWidth="1"/>
    <col min="5124" max="5124" width="23.85546875" style="38" customWidth="1"/>
    <col min="5125" max="5125" width="23" style="38" customWidth="1"/>
    <col min="5126" max="5126" width="9.140625" style="38" customWidth="1"/>
    <col min="5127" max="5127" width="2.85546875" style="38" customWidth="1"/>
    <col min="5128" max="5128" width="5.42578125" style="38" customWidth="1"/>
    <col min="5129" max="5129" width="8.140625" style="38" customWidth="1"/>
    <col min="5130" max="5130" width="10.42578125" style="38" customWidth="1"/>
    <col min="5131" max="5131" width="9.140625" style="38"/>
    <col min="5132" max="5132" width="7.7109375" style="38" customWidth="1"/>
    <col min="5133" max="5133" width="0" style="38" hidden="1" customWidth="1"/>
    <col min="5134" max="5134" width="19.42578125" style="38" customWidth="1"/>
    <col min="5135" max="5135" width="1.140625" style="38" customWidth="1"/>
    <col min="5136" max="5137" width="9.140625" style="38"/>
    <col min="5138" max="5138" width="17.140625" style="38" bestFit="1" customWidth="1"/>
    <col min="5139" max="5375" width="9.140625" style="38"/>
    <col min="5376" max="5376" width="3.42578125" style="38" customWidth="1"/>
    <col min="5377" max="5377" width="4.42578125" style="38" customWidth="1"/>
    <col min="5378" max="5378" width="35.42578125" style="38" customWidth="1"/>
    <col min="5379" max="5379" width="2.85546875" style="38" customWidth="1"/>
    <col min="5380" max="5380" width="23.85546875" style="38" customWidth="1"/>
    <col min="5381" max="5381" width="23" style="38" customWidth="1"/>
    <col min="5382" max="5382" width="9.140625" style="38" customWidth="1"/>
    <col min="5383" max="5383" width="2.85546875" style="38" customWidth="1"/>
    <col min="5384" max="5384" width="5.42578125" style="38" customWidth="1"/>
    <col min="5385" max="5385" width="8.140625" style="38" customWidth="1"/>
    <col min="5386" max="5386" width="10.42578125" style="38" customWidth="1"/>
    <col min="5387" max="5387" width="9.140625" style="38"/>
    <col min="5388" max="5388" width="7.7109375" style="38" customWidth="1"/>
    <col min="5389" max="5389" width="0" style="38" hidden="1" customWidth="1"/>
    <col min="5390" max="5390" width="19.42578125" style="38" customWidth="1"/>
    <col min="5391" max="5391" width="1.140625" style="38" customWidth="1"/>
    <col min="5392" max="5393" width="9.140625" style="38"/>
    <col min="5394" max="5394" width="17.140625" style="38" bestFit="1" customWidth="1"/>
    <col min="5395" max="5631" width="9.140625" style="38"/>
    <col min="5632" max="5632" width="3.42578125" style="38" customWidth="1"/>
    <col min="5633" max="5633" width="4.42578125" style="38" customWidth="1"/>
    <col min="5634" max="5634" width="35.42578125" style="38" customWidth="1"/>
    <col min="5635" max="5635" width="2.85546875" style="38" customWidth="1"/>
    <col min="5636" max="5636" width="23.85546875" style="38" customWidth="1"/>
    <col min="5637" max="5637" width="23" style="38" customWidth="1"/>
    <col min="5638" max="5638" width="9.140625" style="38" customWidth="1"/>
    <col min="5639" max="5639" width="2.85546875" style="38" customWidth="1"/>
    <col min="5640" max="5640" width="5.42578125" style="38" customWidth="1"/>
    <col min="5641" max="5641" width="8.140625" style="38" customWidth="1"/>
    <col min="5642" max="5642" width="10.42578125" style="38" customWidth="1"/>
    <col min="5643" max="5643" width="9.140625" style="38"/>
    <col min="5644" max="5644" width="7.7109375" style="38" customWidth="1"/>
    <col min="5645" max="5645" width="0" style="38" hidden="1" customWidth="1"/>
    <col min="5646" max="5646" width="19.42578125" style="38" customWidth="1"/>
    <col min="5647" max="5647" width="1.140625" style="38" customWidth="1"/>
    <col min="5648" max="5649" width="9.140625" style="38"/>
    <col min="5650" max="5650" width="17.140625" style="38" bestFit="1" customWidth="1"/>
    <col min="5651" max="5887" width="9.140625" style="38"/>
    <col min="5888" max="5888" width="3.42578125" style="38" customWidth="1"/>
    <col min="5889" max="5889" width="4.42578125" style="38" customWidth="1"/>
    <col min="5890" max="5890" width="35.42578125" style="38" customWidth="1"/>
    <col min="5891" max="5891" width="2.85546875" style="38" customWidth="1"/>
    <col min="5892" max="5892" width="23.85546875" style="38" customWidth="1"/>
    <col min="5893" max="5893" width="23" style="38" customWidth="1"/>
    <col min="5894" max="5894" width="9.140625" style="38" customWidth="1"/>
    <col min="5895" max="5895" width="2.85546875" style="38" customWidth="1"/>
    <col min="5896" max="5896" width="5.42578125" style="38" customWidth="1"/>
    <col min="5897" max="5897" width="8.140625" style="38" customWidth="1"/>
    <col min="5898" max="5898" width="10.42578125" style="38" customWidth="1"/>
    <col min="5899" max="5899" width="9.140625" style="38"/>
    <col min="5900" max="5900" width="7.7109375" style="38" customWidth="1"/>
    <col min="5901" max="5901" width="0" style="38" hidden="1" customWidth="1"/>
    <col min="5902" max="5902" width="19.42578125" style="38" customWidth="1"/>
    <col min="5903" max="5903" width="1.140625" style="38" customWidth="1"/>
    <col min="5904" max="5905" width="9.140625" style="38"/>
    <col min="5906" max="5906" width="17.140625" style="38" bestFit="1" customWidth="1"/>
    <col min="5907" max="6143" width="9.140625" style="38"/>
    <col min="6144" max="6144" width="3.42578125" style="38" customWidth="1"/>
    <col min="6145" max="6145" width="4.42578125" style="38" customWidth="1"/>
    <col min="6146" max="6146" width="35.42578125" style="38" customWidth="1"/>
    <col min="6147" max="6147" width="2.85546875" style="38" customWidth="1"/>
    <col min="6148" max="6148" width="23.85546875" style="38" customWidth="1"/>
    <col min="6149" max="6149" width="23" style="38" customWidth="1"/>
    <col min="6150" max="6150" width="9.140625" style="38" customWidth="1"/>
    <col min="6151" max="6151" width="2.85546875" style="38" customWidth="1"/>
    <col min="6152" max="6152" width="5.42578125" style="38" customWidth="1"/>
    <col min="6153" max="6153" width="8.140625" style="38" customWidth="1"/>
    <col min="6154" max="6154" width="10.42578125" style="38" customWidth="1"/>
    <col min="6155" max="6155" width="9.140625" style="38"/>
    <col min="6156" max="6156" width="7.7109375" style="38" customWidth="1"/>
    <col min="6157" max="6157" width="0" style="38" hidden="1" customWidth="1"/>
    <col min="6158" max="6158" width="19.42578125" style="38" customWidth="1"/>
    <col min="6159" max="6159" width="1.140625" style="38" customWidth="1"/>
    <col min="6160" max="6161" width="9.140625" style="38"/>
    <col min="6162" max="6162" width="17.140625" style="38" bestFit="1" customWidth="1"/>
    <col min="6163" max="6399" width="9.140625" style="38"/>
    <col min="6400" max="6400" width="3.42578125" style="38" customWidth="1"/>
    <col min="6401" max="6401" width="4.42578125" style="38" customWidth="1"/>
    <col min="6402" max="6402" width="35.42578125" style="38" customWidth="1"/>
    <col min="6403" max="6403" width="2.85546875" style="38" customWidth="1"/>
    <col min="6404" max="6404" width="23.85546875" style="38" customWidth="1"/>
    <col min="6405" max="6405" width="23" style="38" customWidth="1"/>
    <col min="6406" max="6406" width="9.140625" style="38" customWidth="1"/>
    <col min="6407" max="6407" width="2.85546875" style="38" customWidth="1"/>
    <col min="6408" max="6408" width="5.42578125" style="38" customWidth="1"/>
    <col min="6409" max="6409" width="8.140625" style="38" customWidth="1"/>
    <col min="6410" max="6410" width="10.42578125" style="38" customWidth="1"/>
    <col min="6411" max="6411" width="9.140625" style="38"/>
    <col min="6412" max="6412" width="7.7109375" style="38" customWidth="1"/>
    <col min="6413" max="6413" width="0" style="38" hidden="1" customWidth="1"/>
    <col min="6414" max="6414" width="19.42578125" style="38" customWidth="1"/>
    <col min="6415" max="6415" width="1.140625" style="38" customWidth="1"/>
    <col min="6416" max="6417" width="9.140625" style="38"/>
    <col min="6418" max="6418" width="17.140625" style="38" bestFit="1" customWidth="1"/>
    <col min="6419" max="6655" width="9.140625" style="38"/>
    <col min="6656" max="6656" width="3.42578125" style="38" customWidth="1"/>
    <col min="6657" max="6657" width="4.42578125" style="38" customWidth="1"/>
    <col min="6658" max="6658" width="35.42578125" style="38" customWidth="1"/>
    <col min="6659" max="6659" width="2.85546875" style="38" customWidth="1"/>
    <col min="6660" max="6660" width="23.85546875" style="38" customWidth="1"/>
    <col min="6661" max="6661" width="23" style="38" customWidth="1"/>
    <col min="6662" max="6662" width="9.140625" style="38" customWidth="1"/>
    <col min="6663" max="6663" width="2.85546875" style="38" customWidth="1"/>
    <col min="6664" max="6664" width="5.42578125" style="38" customWidth="1"/>
    <col min="6665" max="6665" width="8.140625" style="38" customWidth="1"/>
    <col min="6666" max="6666" width="10.42578125" style="38" customWidth="1"/>
    <col min="6667" max="6667" width="9.140625" style="38"/>
    <col min="6668" max="6668" width="7.7109375" style="38" customWidth="1"/>
    <col min="6669" max="6669" width="0" style="38" hidden="1" customWidth="1"/>
    <col min="6670" max="6670" width="19.42578125" style="38" customWidth="1"/>
    <col min="6671" max="6671" width="1.140625" style="38" customWidth="1"/>
    <col min="6672" max="6673" width="9.140625" style="38"/>
    <col min="6674" max="6674" width="17.140625" style="38" bestFit="1" customWidth="1"/>
    <col min="6675" max="6911" width="9.140625" style="38"/>
    <col min="6912" max="6912" width="3.42578125" style="38" customWidth="1"/>
    <col min="6913" max="6913" width="4.42578125" style="38" customWidth="1"/>
    <col min="6914" max="6914" width="35.42578125" style="38" customWidth="1"/>
    <col min="6915" max="6915" width="2.85546875" style="38" customWidth="1"/>
    <col min="6916" max="6916" width="23.85546875" style="38" customWidth="1"/>
    <col min="6917" max="6917" width="23" style="38" customWidth="1"/>
    <col min="6918" max="6918" width="9.140625" style="38" customWidth="1"/>
    <col min="6919" max="6919" width="2.85546875" style="38" customWidth="1"/>
    <col min="6920" max="6920" width="5.42578125" style="38" customWidth="1"/>
    <col min="6921" max="6921" width="8.140625" style="38" customWidth="1"/>
    <col min="6922" max="6922" width="10.42578125" style="38" customWidth="1"/>
    <col min="6923" max="6923" width="9.140625" style="38"/>
    <col min="6924" max="6924" width="7.7109375" style="38" customWidth="1"/>
    <col min="6925" max="6925" width="0" style="38" hidden="1" customWidth="1"/>
    <col min="6926" max="6926" width="19.42578125" style="38" customWidth="1"/>
    <col min="6927" max="6927" width="1.140625" style="38" customWidth="1"/>
    <col min="6928" max="6929" width="9.140625" style="38"/>
    <col min="6930" max="6930" width="17.140625" style="38" bestFit="1" customWidth="1"/>
    <col min="6931" max="7167" width="9.140625" style="38"/>
    <col min="7168" max="7168" width="3.42578125" style="38" customWidth="1"/>
    <col min="7169" max="7169" width="4.42578125" style="38" customWidth="1"/>
    <col min="7170" max="7170" width="35.42578125" style="38" customWidth="1"/>
    <col min="7171" max="7171" width="2.85546875" style="38" customWidth="1"/>
    <col min="7172" max="7172" width="23.85546875" style="38" customWidth="1"/>
    <col min="7173" max="7173" width="23" style="38" customWidth="1"/>
    <col min="7174" max="7174" width="9.140625" style="38" customWidth="1"/>
    <col min="7175" max="7175" width="2.85546875" style="38" customWidth="1"/>
    <col min="7176" max="7176" width="5.42578125" style="38" customWidth="1"/>
    <col min="7177" max="7177" width="8.140625" style="38" customWidth="1"/>
    <col min="7178" max="7178" width="10.42578125" style="38" customWidth="1"/>
    <col min="7179" max="7179" width="9.140625" style="38"/>
    <col min="7180" max="7180" width="7.7109375" style="38" customWidth="1"/>
    <col min="7181" max="7181" width="0" style="38" hidden="1" customWidth="1"/>
    <col min="7182" max="7182" width="19.42578125" style="38" customWidth="1"/>
    <col min="7183" max="7183" width="1.140625" style="38" customWidth="1"/>
    <col min="7184" max="7185" width="9.140625" style="38"/>
    <col min="7186" max="7186" width="17.140625" style="38" bestFit="1" customWidth="1"/>
    <col min="7187" max="7423" width="9.140625" style="38"/>
    <col min="7424" max="7424" width="3.42578125" style="38" customWidth="1"/>
    <col min="7425" max="7425" width="4.42578125" style="38" customWidth="1"/>
    <col min="7426" max="7426" width="35.42578125" style="38" customWidth="1"/>
    <col min="7427" max="7427" width="2.85546875" style="38" customWidth="1"/>
    <col min="7428" max="7428" width="23.85546875" style="38" customWidth="1"/>
    <col min="7429" max="7429" width="23" style="38" customWidth="1"/>
    <col min="7430" max="7430" width="9.140625" style="38" customWidth="1"/>
    <col min="7431" max="7431" width="2.85546875" style="38" customWidth="1"/>
    <col min="7432" max="7432" width="5.42578125" style="38" customWidth="1"/>
    <col min="7433" max="7433" width="8.140625" style="38" customWidth="1"/>
    <col min="7434" max="7434" width="10.42578125" style="38" customWidth="1"/>
    <col min="7435" max="7435" width="9.140625" style="38"/>
    <col min="7436" max="7436" width="7.7109375" style="38" customWidth="1"/>
    <col min="7437" max="7437" width="0" style="38" hidden="1" customWidth="1"/>
    <col min="7438" max="7438" width="19.42578125" style="38" customWidth="1"/>
    <col min="7439" max="7439" width="1.140625" style="38" customWidth="1"/>
    <col min="7440" max="7441" width="9.140625" style="38"/>
    <col min="7442" max="7442" width="17.140625" style="38" bestFit="1" customWidth="1"/>
    <col min="7443" max="7679" width="9.140625" style="38"/>
    <col min="7680" max="7680" width="3.42578125" style="38" customWidth="1"/>
    <col min="7681" max="7681" width="4.42578125" style="38" customWidth="1"/>
    <col min="7682" max="7682" width="35.42578125" style="38" customWidth="1"/>
    <col min="7683" max="7683" width="2.85546875" style="38" customWidth="1"/>
    <col min="7684" max="7684" width="23.85546875" style="38" customWidth="1"/>
    <col min="7685" max="7685" width="23" style="38" customWidth="1"/>
    <col min="7686" max="7686" width="9.140625" style="38" customWidth="1"/>
    <col min="7687" max="7687" width="2.85546875" style="38" customWidth="1"/>
    <col min="7688" max="7688" width="5.42578125" style="38" customWidth="1"/>
    <col min="7689" max="7689" width="8.140625" style="38" customWidth="1"/>
    <col min="7690" max="7690" width="10.42578125" style="38" customWidth="1"/>
    <col min="7691" max="7691" width="9.140625" style="38"/>
    <col min="7692" max="7692" width="7.7109375" style="38" customWidth="1"/>
    <col min="7693" max="7693" width="0" style="38" hidden="1" customWidth="1"/>
    <col min="7694" max="7694" width="19.42578125" style="38" customWidth="1"/>
    <col min="7695" max="7695" width="1.140625" style="38" customWidth="1"/>
    <col min="7696" max="7697" width="9.140625" style="38"/>
    <col min="7698" max="7698" width="17.140625" style="38" bestFit="1" customWidth="1"/>
    <col min="7699" max="7935" width="9.140625" style="38"/>
    <col min="7936" max="7936" width="3.42578125" style="38" customWidth="1"/>
    <col min="7937" max="7937" width="4.42578125" style="38" customWidth="1"/>
    <col min="7938" max="7938" width="35.42578125" style="38" customWidth="1"/>
    <col min="7939" max="7939" width="2.85546875" style="38" customWidth="1"/>
    <col min="7940" max="7940" width="23.85546875" style="38" customWidth="1"/>
    <col min="7941" max="7941" width="23" style="38" customWidth="1"/>
    <col min="7942" max="7942" width="9.140625" style="38" customWidth="1"/>
    <col min="7943" max="7943" width="2.85546875" style="38" customWidth="1"/>
    <col min="7944" max="7944" width="5.42578125" style="38" customWidth="1"/>
    <col min="7945" max="7945" width="8.140625" style="38" customWidth="1"/>
    <col min="7946" max="7946" width="10.42578125" style="38" customWidth="1"/>
    <col min="7947" max="7947" width="9.140625" style="38"/>
    <col min="7948" max="7948" width="7.7109375" style="38" customWidth="1"/>
    <col min="7949" max="7949" width="0" style="38" hidden="1" customWidth="1"/>
    <col min="7950" max="7950" width="19.42578125" style="38" customWidth="1"/>
    <col min="7951" max="7951" width="1.140625" style="38" customWidth="1"/>
    <col min="7952" max="7953" width="9.140625" style="38"/>
    <col min="7954" max="7954" width="17.140625" style="38" bestFit="1" customWidth="1"/>
    <col min="7955" max="8191" width="9.140625" style="38"/>
    <col min="8192" max="8192" width="3.42578125" style="38" customWidth="1"/>
    <col min="8193" max="8193" width="4.42578125" style="38" customWidth="1"/>
    <col min="8194" max="8194" width="35.42578125" style="38" customWidth="1"/>
    <col min="8195" max="8195" width="2.85546875" style="38" customWidth="1"/>
    <col min="8196" max="8196" width="23.85546875" style="38" customWidth="1"/>
    <col min="8197" max="8197" width="23" style="38" customWidth="1"/>
    <col min="8198" max="8198" width="9.140625" style="38" customWidth="1"/>
    <col min="8199" max="8199" width="2.85546875" style="38" customWidth="1"/>
    <col min="8200" max="8200" width="5.42578125" style="38" customWidth="1"/>
    <col min="8201" max="8201" width="8.140625" style="38" customWidth="1"/>
    <col min="8202" max="8202" width="10.42578125" style="38" customWidth="1"/>
    <col min="8203" max="8203" width="9.140625" style="38"/>
    <col min="8204" max="8204" width="7.7109375" style="38" customWidth="1"/>
    <col min="8205" max="8205" width="0" style="38" hidden="1" customWidth="1"/>
    <col min="8206" max="8206" width="19.42578125" style="38" customWidth="1"/>
    <col min="8207" max="8207" width="1.140625" style="38" customWidth="1"/>
    <col min="8208" max="8209" width="9.140625" style="38"/>
    <col min="8210" max="8210" width="17.140625" style="38" bestFit="1" customWidth="1"/>
    <col min="8211" max="8447" width="9.140625" style="38"/>
    <col min="8448" max="8448" width="3.42578125" style="38" customWidth="1"/>
    <col min="8449" max="8449" width="4.42578125" style="38" customWidth="1"/>
    <col min="8450" max="8450" width="35.42578125" style="38" customWidth="1"/>
    <col min="8451" max="8451" width="2.85546875" style="38" customWidth="1"/>
    <col min="8452" max="8452" width="23.85546875" style="38" customWidth="1"/>
    <col min="8453" max="8453" width="23" style="38" customWidth="1"/>
    <col min="8454" max="8454" width="9.140625" style="38" customWidth="1"/>
    <col min="8455" max="8455" width="2.85546875" style="38" customWidth="1"/>
    <col min="8456" max="8456" width="5.42578125" style="38" customWidth="1"/>
    <col min="8457" max="8457" width="8.140625" style="38" customWidth="1"/>
    <col min="8458" max="8458" width="10.42578125" style="38" customWidth="1"/>
    <col min="8459" max="8459" width="9.140625" style="38"/>
    <col min="8460" max="8460" width="7.7109375" style="38" customWidth="1"/>
    <col min="8461" max="8461" width="0" style="38" hidden="1" customWidth="1"/>
    <col min="8462" max="8462" width="19.42578125" style="38" customWidth="1"/>
    <col min="8463" max="8463" width="1.140625" style="38" customWidth="1"/>
    <col min="8464" max="8465" width="9.140625" style="38"/>
    <col min="8466" max="8466" width="17.140625" style="38" bestFit="1" customWidth="1"/>
    <col min="8467" max="8703" width="9.140625" style="38"/>
    <col min="8704" max="8704" width="3.42578125" style="38" customWidth="1"/>
    <col min="8705" max="8705" width="4.42578125" style="38" customWidth="1"/>
    <col min="8706" max="8706" width="35.42578125" style="38" customWidth="1"/>
    <col min="8707" max="8707" width="2.85546875" style="38" customWidth="1"/>
    <col min="8708" max="8708" width="23.85546875" style="38" customWidth="1"/>
    <col min="8709" max="8709" width="23" style="38" customWidth="1"/>
    <col min="8710" max="8710" width="9.140625" style="38" customWidth="1"/>
    <col min="8711" max="8711" width="2.85546875" style="38" customWidth="1"/>
    <col min="8712" max="8712" width="5.42578125" style="38" customWidth="1"/>
    <col min="8713" max="8713" width="8.140625" style="38" customWidth="1"/>
    <col min="8714" max="8714" width="10.42578125" style="38" customWidth="1"/>
    <col min="8715" max="8715" width="9.140625" style="38"/>
    <col min="8716" max="8716" width="7.7109375" style="38" customWidth="1"/>
    <col min="8717" max="8717" width="0" style="38" hidden="1" customWidth="1"/>
    <col min="8718" max="8718" width="19.42578125" style="38" customWidth="1"/>
    <col min="8719" max="8719" width="1.140625" style="38" customWidth="1"/>
    <col min="8720" max="8721" width="9.140625" style="38"/>
    <col min="8722" max="8722" width="17.140625" style="38" bestFit="1" customWidth="1"/>
    <col min="8723" max="8959" width="9.140625" style="38"/>
    <col min="8960" max="8960" width="3.42578125" style="38" customWidth="1"/>
    <col min="8961" max="8961" width="4.42578125" style="38" customWidth="1"/>
    <col min="8962" max="8962" width="35.42578125" style="38" customWidth="1"/>
    <col min="8963" max="8963" width="2.85546875" style="38" customWidth="1"/>
    <col min="8964" max="8964" width="23.85546875" style="38" customWidth="1"/>
    <col min="8965" max="8965" width="23" style="38" customWidth="1"/>
    <col min="8966" max="8966" width="9.140625" style="38" customWidth="1"/>
    <col min="8967" max="8967" width="2.85546875" style="38" customWidth="1"/>
    <col min="8968" max="8968" width="5.42578125" style="38" customWidth="1"/>
    <col min="8969" max="8969" width="8.140625" style="38" customWidth="1"/>
    <col min="8970" max="8970" width="10.42578125" style="38" customWidth="1"/>
    <col min="8971" max="8971" width="9.140625" style="38"/>
    <col min="8972" max="8972" width="7.7109375" style="38" customWidth="1"/>
    <col min="8973" max="8973" width="0" style="38" hidden="1" customWidth="1"/>
    <col min="8974" max="8974" width="19.42578125" style="38" customWidth="1"/>
    <col min="8975" max="8975" width="1.140625" style="38" customWidth="1"/>
    <col min="8976" max="8977" width="9.140625" style="38"/>
    <col min="8978" max="8978" width="17.140625" style="38" bestFit="1" customWidth="1"/>
    <col min="8979" max="9215" width="9.140625" style="38"/>
    <col min="9216" max="9216" width="3.42578125" style="38" customWidth="1"/>
    <col min="9217" max="9217" width="4.42578125" style="38" customWidth="1"/>
    <col min="9218" max="9218" width="35.42578125" style="38" customWidth="1"/>
    <col min="9219" max="9219" width="2.85546875" style="38" customWidth="1"/>
    <col min="9220" max="9220" width="23.85546875" style="38" customWidth="1"/>
    <col min="9221" max="9221" width="23" style="38" customWidth="1"/>
    <col min="9222" max="9222" width="9.140625" style="38" customWidth="1"/>
    <col min="9223" max="9223" width="2.85546875" style="38" customWidth="1"/>
    <col min="9224" max="9224" width="5.42578125" style="38" customWidth="1"/>
    <col min="9225" max="9225" width="8.140625" style="38" customWidth="1"/>
    <col min="9226" max="9226" width="10.42578125" style="38" customWidth="1"/>
    <col min="9227" max="9227" width="9.140625" style="38"/>
    <col min="9228" max="9228" width="7.7109375" style="38" customWidth="1"/>
    <col min="9229" max="9229" width="0" style="38" hidden="1" customWidth="1"/>
    <col min="9230" max="9230" width="19.42578125" style="38" customWidth="1"/>
    <col min="9231" max="9231" width="1.140625" style="38" customWidth="1"/>
    <col min="9232" max="9233" width="9.140625" style="38"/>
    <col min="9234" max="9234" width="17.140625" style="38" bestFit="1" customWidth="1"/>
    <col min="9235" max="9471" width="9.140625" style="38"/>
    <col min="9472" max="9472" width="3.42578125" style="38" customWidth="1"/>
    <col min="9473" max="9473" width="4.42578125" style="38" customWidth="1"/>
    <col min="9474" max="9474" width="35.42578125" style="38" customWidth="1"/>
    <col min="9475" max="9475" width="2.85546875" style="38" customWidth="1"/>
    <col min="9476" max="9476" width="23.85546875" style="38" customWidth="1"/>
    <col min="9477" max="9477" width="23" style="38" customWidth="1"/>
    <col min="9478" max="9478" width="9.140625" style="38" customWidth="1"/>
    <col min="9479" max="9479" width="2.85546875" style="38" customWidth="1"/>
    <col min="9480" max="9480" width="5.42578125" style="38" customWidth="1"/>
    <col min="9481" max="9481" width="8.140625" style="38" customWidth="1"/>
    <col min="9482" max="9482" width="10.42578125" style="38" customWidth="1"/>
    <col min="9483" max="9483" width="9.140625" style="38"/>
    <col min="9484" max="9484" width="7.7109375" style="38" customWidth="1"/>
    <col min="9485" max="9485" width="0" style="38" hidden="1" customWidth="1"/>
    <col min="9486" max="9486" width="19.42578125" style="38" customWidth="1"/>
    <col min="9487" max="9487" width="1.140625" style="38" customWidth="1"/>
    <col min="9488" max="9489" width="9.140625" style="38"/>
    <col min="9490" max="9490" width="17.140625" style="38" bestFit="1" customWidth="1"/>
    <col min="9491" max="9727" width="9.140625" style="38"/>
    <col min="9728" max="9728" width="3.42578125" style="38" customWidth="1"/>
    <col min="9729" max="9729" width="4.42578125" style="38" customWidth="1"/>
    <col min="9730" max="9730" width="35.42578125" style="38" customWidth="1"/>
    <col min="9731" max="9731" width="2.85546875" style="38" customWidth="1"/>
    <col min="9732" max="9732" width="23.85546875" style="38" customWidth="1"/>
    <col min="9733" max="9733" width="23" style="38" customWidth="1"/>
    <col min="9734" max="9734" width="9.140625" style="38" customWidth="1"/>
    <col min="9735" max="9735" width="2.85546875" style="38" customWidth="1"/>
    <col min="9736" max="9736" width="5.42578125" style="38" customWidth="1"/>
    <col min="9737" max="9737" width="8.140625" style="38" customWidth="1"/>
    <col min="9738" max="9738" width="10.42578125" style="38" customWidth="1"/>
    <col min="9739" max="9739" width="9.140625" style="38"/>
    <col min="9740" max="9740" width="7.7109375" style="38" customWidth="1"/>
    <col min="9741" max="9741" width="0" style="38" hidden="1" customWidth="1"/>
    <col min="9742" max="9742" width="19.42578125" style="38" customWidth="1"/>
    <col min="9743" max="9743" width="1.140625" style="38" customWidth="1"/>
    <col min="9744" max="9745" width="9.140625" style="38"/>
    <col min="9746" max="9746" width="17.140625" style="38" bestFit="1" customWidth="1"/>
    <col min="9747" max="9983" width="9.140625" style="38"/>
    <col min="9984" max="9984" width="3.42578125" style="38" customWidth="1"/>
    <col min="9985" max="9985" width="4.42578125" style="38" customWidth="1"/>
    <col min="9986" max="9986" width="35.42578125" style="38" customWidth="1"/>
    <col min="9987" max="9987" width="2.85546875" style="38" customWidth="1"/>
    <col min="9988" max="9988" width="23.85546875" style="38" customWidth="1"/>
    <col min="9989" max="9989" width="23" style="38" customWidth="1"/>
    <col min="9990" max="9990" width="9.140625" style="38" customWidth="1"/>
    <col min="9991" max="9991" width="2.85546875" style="38" customWidth="1"/>
    <col min="9992" max="9992" width="5.42578125" style="38" customWidth="1"/>
    <col min="9993" max="9993" width="8.140625" style="38" customWidth="1"/>
    <col min="9994" max="9994" width="10.42578125" style="38" customWidth="1"/>
    <col min="9995" max="9995" width="9.140625" style="38"/>
    <col min="9996" max="9996" width="7.7109375" style="38" customWidth="1"/>
    <col min="9997" max="9997" width="0" style="38" hidden="1" customWidth="1"/>
    <col min="9998" max="9998" width="19.42578125" style="38" customWidth="1"/>
    <col min="9999" max="9999" width="1.140625" style="38" customWidth="1"/>
    <col min="10000" max="10001" width="9.140625" style="38"/>
    <col min="10002" max="10002" width="17.140625" style="38" bestFit="1" customWidth="1"/>
    <col min="10003" max="10239" width="9.140625" style="38"/>
    <col min="10240" max="10240" width="3.42578125" style="38" customWidth="1"/>
    <col min="10241" max="10241" width="4.42578125" style="38" customWidth="1"/>
    <col min="10242" max="10242" width="35.42578125" style="38" customWidth="1"/>
    <col min="10243" max="10243" width="2.85546875" style="38" customWidth="1"/>
    <col min="10244" max="10244" width="23.85546875" style="38" customWidth="1"/>
    <col min="10245" max="10245" width="23" style="38" customWidth="1"/>
    <col min="10246" max="10246" width="9.140625" style="38" customWidth="1"/>
    <col min="10247" max="10247" width="2.85546875" style="38" customWidth="1"/>
    <col min="10248" max="10248" width="5.42578125" style="38" customWidth="1"/>
    <col min="10249" max="10249" width="8.140625" style="38" customWidth="1"/>
    <col min="10250" max="10250" width="10.42578125" style="38" customWidth="1"/>
    <col min="10251" max="10251" width="9.140625" style="38"/>
    <col min="10252" max="10252" width="7.7109375" style="38" customWidth="1"/>
    <col min="10253" max="10253" width="0" style="38" hidden="1" customWidth="1"/>
    <col min="10254" max="10254" width="19.42578125" style="38" customWidth="1"/>
    <col min="10255" max="10255" width="1.140625" style="38" customWidth="1"/>
    <col min="10256" max="10257" width="9.140625" style="38"/>
    <col min="10258" max="10258" width="17.140625" style="38" bestFit="1" customWidth="1"/>
    <col min="10259" max="10495" width="9.140625" style="38"/>
    <col min="10496" max="10496" width="3.42578125" style="38" customWidth="1"/>
    <col min="10497" max="10497" width="4.42578125" style="38" customWidth="1"/>
    <col min="10498" max="10498" width="35.42578125" style="38" customWidth="1"/>
    <col min="10499" max="10499" width="2.85546875" style="38" customWidth="1"/>
    <col min="10500" max="10500" width="23.85546875" style="38" customWidth="1"/>
    <col min="10501" max="10501" width="23" style="38" customWidth="1"/>
    <col min="10502" max="10502" width="9.140625" style="38" customWidth="1"/>
    <col min="10503" max="10503" width="2.85546875" style="38" customWidth="1"/>
    <col min="10504" max="10504" width="5.42578125" style="38" customWidth="1"/>
    <col min="10505" max="10505" width="8.140625" style="38" customWidth="1"/>
    <col min="10506" max="10506" width="10.42578125" style="38" customWidth="1"/>
    <col min="10507" max="10507" width="9.140625" style="38"/>
    <col min="10508" max="10508" width="7.7109375" style="38" customWidth="1"/>
    <col min="10509" max="10509" width="0" style="38" hidden="1" customWidth="1"/>
    <col min="10510" max="10510" width="19.42578125" style="38" customWidth="1"/>
    <col min="10511" max="10511" width="1.140625" style="38" customWidth="1"/>
    <col min="10512" max="10513" width="9.140625" style="38"/>
    <col min="10514" max="10514" width="17.140625" style="38" bestFit="1" customWidth="1"/>
    <col min="10515" max="10751" width="9.140625" style="38"/>
    <col min="10752" max="10752" width="3.42578125" style="38" customWidth="1"/>
    <col min="10753" max="10753" width="4.42578125" style="38" customWidth="1"/>
    <col min="10754" max="10754" width="35.42578125" style="38" customWidth="1"/>
    <col min="10755" max="10755" width="2.85546875" style="38" customWidth="1"/>
    <col min="10756" max="10756" width="23.85546875" style="38" customWidth="1"/>
    <col min="10757" max="10757" width="23" style="38" customWidth="1"/>
    <col min="10758" max="10758" width="9.140625" style="38" customWidth="1"/>
    <col min="10759" max="10759" width="2.85546875" style="38" customWidth="1"/>
    <col min="10760" max="10760" width="5.42578125" style="38" customWidth="1"/>
    <col min="10761" max="10761" width="8.140625" style="38" customWidth="1"/>
    <col min="10762" max="10762" width="10.42578125" style="38" customWidth="1"/>
    <col min="10763" max="10763" width="9.140625" style="38"/>
    <col min="10764" max="10764" width="7.7109375" style="38" customWidth="1"/>
    <col min="10765" max="10765" width="0" style="38" hidden="1" customWidth="1"/>
    <col min="10766" max="10766" width="19.42578125" style="38" customWidth="1"/>
    <col min="10767" max="10767" width="1.140625" style="38" customWidth="1"/>
    <col min="10768" max="10769" width="9.140625" style="38"/>
    <col min="10770" max="10770" width="17.140625" style="38" bestFit="1" customWidth="1"/>
    <col min="10771" max="11007" width="9.140625" style="38"/>
    <col min="11008" max="11008" width="3.42578125" style="38" customWidth="1"/>
    <col min="11009" max="11009" width="4.42578125" style="38" customWidth="1"/>
    <col min="11010" max="11010" width="35.42578125" style="38" customWidth="1"/>
    <col min="11011" max="11011" width="2.85546875" style="38" customWidth="1"/>
    <col min="11012" max="11012" width="23.85546875" style="38" customWidth="1"/>
    <col min="11013" max="11013" width="23" style="38" customWidth="1"/>
    <col min="11014" max="11014" width="9.140625" style="38" customWidth="1"/>
    <col min="11015" max="11015" width="2.85546875" style="38" customWidth="1"/>
    <col min="11016" max="11016" width="5.42578125" style="38" customWidth="1"/>
    <col min="11017" max="11017" width="8.140625" style="38" customWidth="1"/>
    <col min="11018" max="11018" width="10.42578125" style="38" customWidth="1"/>
    <col min="11019" max="11019" width="9.140625" style="38"/>
    <col min="11020" max="11020" width="7.7109375" style="38" customWidth="1"/>
    <col min="11021" max="11021" width="0" style="38" hidden="1" customWidth="1"/>
    <col min="11022" max="11022" width="19.42578125" style="38" customWidth="1"/>
    <col min="11023" max="11023" width="1.140625" style="38" customWidth="1"/>
    <col min="11024" max="11025" width="9.140625" style="38"/>
    <col min="11026" max="11026" width="17.140625" style="38" bestFit="1" customWidth="1"/>
    <col min="11027" max="11263" width="9.140625" style="38"/>
    <col min="11264" max="11264" width="3.42578125" style="38" customWidth="1"/>
    <col min="11265" max="11265" width="4.42578125" style="38" customWidth="1"/>
    <col min="11266" max="11266" width="35.42578125" style="38" customWidth="1"/>
    <col min="11267" max="11267" width="2.85546875" style="38" customWidth="1"/>
    <col min="11268" max="11268" width="23.85546875" style="38" customWidth="1"/>
    <col min="11269" max="11269" width="23" style="38" customWidth="1"/>
    <col min="11270" max="11270" width="9.140625" style="38" customWidth="1"/>
    <col min="11271" max="11271" width="2.85546875" style="38" customWidth="1"/>
    <col min="11272" max="11272" width="5.42578125" style="38" customWidth="1"/>
    <col min="11273" max="11273" width="8.140625" style="38" customWidth="1"/>
    <col min="11274" max="11274" width="10.42578125" style="38" customWidth="1"/>
    <col min="11275" max="11275" width="9.140625" style="38"/>
    <col min="11276" max="11276" width="7.7109375" style="38" customWidth="1"/>
    <col min="11277" max="11277" width="0" style="38" hidden="1" customWidth="1"/>
    <col min="11278" max="11278" width="19.42578125" style="38" customWidth="1"/>
    <col min="11279" max="11279" width="1.140625" style="38" customWidth="1"/>
    <col min="11280" max="11281" width="9.140625" style="38"/>
    <col min="11282" max="11282" width="17.140625" style="38" bestFit="1" customWidth="1"/>
    <col min="11283" max="11519" width="9.140625" style="38"/>
    <col min="11520" max="11520" width="3.42578125" style="38" customWidth="1"/>
    <col min="11521" max="11521" width="4.42578125" style="38" customWidth="1"/>
    <col min="11522" max="11522" width="35.42578125" style="38" customWidth="1"/>
    <col min="11523" max="11523" width="2.85546875" style="38" customWidth="1"/>
    <col min="11524" max="11524" width="23.85546875" style="38" customWidth="1"/>
    <col min="11525" max="11525" width="23" style="38" customWidth="1"/>
    <col min="11526" max="11526" width="9.140625" style="38" customWidth="1"/>
    <col min="11527" max="11527" width="2.85546875" style="38" customWidth="1"/>
    <col min="11528" max="11528" width="5.42578125" style="38" customWidth="1"/>
    <col min="11529" max="11529" width="8.140625" style="38" customWidth="1"/>
    <col min="11530" max="11530" width="10.42578125" style="38" customWidth="1"/>
    <col min="11531" max="11531" width="9.140625" style="38"/>
    <col min="11532" max="11532" width="7.7109375" style="38" customWidth="1"/>
    <col min="11533" max="11533" width="0" style="38" hidden="1" customWidth="1"/>
    <col min="11534" max="11534" width="19.42578125" style="38" customWidth="1"/>
    <col min="11535" max="11535" width="1.140625" style="38" customWidth="1"/>
    <col min="11536" max="11537" width="9.140625" style="38"/>
    <col min="11538" max="11538" width="17.140625" style="38" bestFit="1" customWidth="1"/>
    <col min="11539" max="11775" width="9.140625" style="38"/>
    <col min="11776" max="11776" width="3.42578125" style="38" customWidth="1"/>
    <col min="11777" max="11777" width="4.42578125" style="38" customWidth="1"/>
    <col min="11778" max="11778" width="35.42578125" style="38" customWidth="1"/>
    <col min="11779" max="11779" width="2.85546875" style="38" customWidth="1"/>
    <col min="11780" max="11780" width="23.85546875" style="38" customWidth="1"/>
    <col min="11781" max="11781" width="23" style="38" customWidth="1"/>
    <col min="11782" max="11782" width="9.140625" style="38" customWidth="1"/>
    <col min="11783" max="11783" width="2.85546875" style="38" customWidth="1"/>
    <col min="11784" max="11784" width="5.42578125" style="38" customWidth="1"/>
    <col min="11785" max="11785" width="8.140625" style="38" customWidth="1"/>
    <col min="11786" max="11786" width="10.42578125" style="38" customWidth="1"/>
    <col min="11787" max="11787" width="9.140625" style="38"/>
    <col min="11788" max="11788" width="7.7109375" style="38" customWidth="1"/>
    <col min="11789" max="11789" width="0" style="38" hidden="1" customWidth="1"/>
    <col min="11790" max="11790" width="19.42578125" style="38" customWidth="1"/>
    <col min="11791" max="11791" width="1.140625" style="38" customWidth="1"/>
    <col min="11792" max="11793" width="9.140625" style="38"/>
    <col min="11794" max="11794" width="17.140625" style="38" bestFit="1" customWidth="1"/>
    <col min="11795" max="12031" width="9.140625" style="38"/>
    <col min="12032" max="12032" width="3.42578125" style="38" customWidth="1"/>
    <col min="12033" max="12033" width="4.42578125" style="38" customWidth="1"/>
    <col min="12034" max="12034" width="35.42578125" style="38" customWidth="1"/>
    <col min="12035" max="12035" width="2.85546875" style="38" customWidth="1"/>
    <col min="12036" max="12036" width="23.85546875" style="38" customWidth="1"/>
    <col min="12037" max="12037" width="23" style="38" customWidth="1"/>
    <col min="12038" max="12038" width="9.140625" style="38" customWidth="1"/>
    <col min="12039" max="12039" width="2.85546875" style="38" customWidth="1"/>
    <col min="12040" max="12040" width="5.42578125" style="38" customWidth="1"/>
    <col min="12041" max="12041" width="8.140625" style="38" customWidth="1"/>
    <col min="12042" max="12042" width="10.42578125" style="38" customWidth="1"/>
    <col min="12043" max="12043" width="9.140625" style="38"/>
    <col min="12044" max="12044" width="7.7109375" style="38" customWidth="1"/>
    <col min="12045" max="12045" width="0" style="38" hidden="1" customWidth="1"/>
    <col min="12046" max="12046" width="19.42578125" style="38" customWidth="1"/>
    <col min="12047" max="12047" width="1.140625" style="38" customWidth="1"/>
    <col min="12048" max="12049" width="9.140625" style="38"/>
    <col min="12050" max="12050" width="17.140625" style="38" bestFit="1" customWidth="1"/>
    <col min="12051" max="12287" width="9.140625" style="38"/>
    <col min="12288" max="12288" width="3.42578125" style="38" customWidth="1"/>
    <col min="12289" max="12289" width="4.42578125" style="38" customWidth="1"/>
    <col min="12290" max="12290" width="35.42578125" style="38" customWidth="1"/>
    <col min="12291" max="12291" width="2.85546875" style="38" customWidth="1"/>
    <col min="12292" max="12292" width="23.85546875" style="38" customWidth="1"/>
    <col min="12293" max="12293" width="23" style="38" customWidth="1"/>
    <col min="12294" max="12294" width="9.140625" style="38" customWidth="1"/>
    <col min="12295" max="12295" width="2.85546875" style="38" customWidth="1"/>
    <col min="12296" max="12296" width="5.42578125" style="38" customWidth="1"/>
    <col min="12297" max="12297" width="8.140625" style="38" customWidth="1"/>
    <col min="12298" max="12298" width="10.42578125" style="38" customWidth="1"/>
    <col min="12299" max="12299" width="9.140625" style="38"/>
    <col min="12300" max="12300" width="7.7109375" style="38" customWidth="1"/>
    <col min="12301" max="12301" width="0" style="38" hidden="1" customWidth="1"/>
    <col min="12302" max="12302" width="19.42578125" style="38" customWidth="1"/>
    <col min="12303" max="12303" width="1.140625" style="38" customWidth="1"/>
    <col min="12304" max="12305" width="9.140625" style="38"/>
    <col min="12306" max="12306" width="17.140625" style="38" bestFit="1" customWidth="1"/>
    <col min="12307" max="12543" width="9.140625" style="38"/>
    <col min="12544" max="12544" width="3.42578125" style="38" customWidth="1"/>
    <col min="12545" max="12545" width="4.42578125" style="38" customWidth="1"/>
    <col min="12546" max="12546" width="35.42578125" style="38" customWidth="1"/>
    <col min="12547" max="12547" width="2.85546875" style="38" customWidth="1"/>
    <col min="12548" max="12548" width="23.85546875" style="38" customWidth="1"/>
    <col min="12549" max="12549" width="23" style="38" customWidth="1"/>
    <col min="12550" max="12550" width="9.140625" style="38" customWidth="1"/>
    <col min="12551" max="12551" width="2.85546875" style="38" customWidth="1"/>
    <col min="12552" max="12552" width="5.42578125" style="38" customWidth="1"/>
    <col min="12553" max="12553" width="8.140625" style="38" customWidth="1"/>
    <col min="12554" max="12554" width="10.42578125" style="38" customWidth="1"/>
    <col min="12555" max="12555" width="9.140625" style="38"/>
    <col min="12556" max="12556" width="7.7109375" style="38" customWidth="1"/>
    <col min="12557" max="12557" width="0" style="38" hidden="1" customWidth="1"/>
    <col min="12558" max="12558" width="19.42578125" style="38" customWidth="1"/>
    <col min="12559" max="12559" width="1.140625" style="38" customWidth="1"/>
    <col min="12560" max="12561" width="9.140625" style="38"/>
    <col min="12562" max="12562" width="17.140625" style="38" bestFit="1" customWidth="1"/>
    <col min="12563" max="12799" width="9.140625" style="38"/>
    <col min="12800" max="12800" width="3.42578125" style="38" customWidth="1"/>
    <col min="12801" max="12801" width="4.42578125" style="38" customWidth="1"/>
    <col min="12802" max="12802" width="35.42578125" style="38" customWidth="1"/>
    <col min="12803" max="12803" width="2.85546875" style="38" customWidth="1"/>
    <col min="12804" max="12804" width="23.85546875" style="38" customWidth="1"/>
    <col min="12805" max="12805" width="23" style="38" customWidth="1"/>
    <col min="12806" max="12806" width="9.140625" style="38" customWidth="1"/>
    <col min="12807" max="12807" width="2.85546875" style="38" customWidth="1"/>
    <col min="12808" max="12808" width="5.42578125" style="38" customWidth="1"/>
    <col min="12809" max="12809" width="8.140625" style="38" customWidth="1"/>
    <col min="12810" max="12810" width="10.42578125" style="38" customWidth="1"/>
    <col min="12811" max="12811" width="9.140625" style="38"/>
    <col min="12812" max="12812" width="7.7109375" style="38" customWidth="1"/>
    <col min="12813" max="12813" width="0" style="38" hidden="1" customWidth="1"/>
    <col min="12814" max="12814" width="19.42578125" style="38" customWidth="1"/>
    <col min="12815" max="12815" width="1.140625" style="38" customWidth="1"/>
    <col min="12816" max="12817" width="9.140625" style="38"/>
    <col min="12818" max="12818" width="17.140625" style="38" bestFit="1" customWidth="1"/>
    <col min="12819" max="13055" width="9.140625" style="38"/>
    <col min="13056" max="13056" width="3.42578125" style="38" customWidth="1"/>
    <col min="13057" max="13057" width="4.42578125" style="38" customWidth="1"/>
    <col min="13058" max="13058" width="35.42578125" style="38" customWidth="1"/>
    <col min="13059" max="13059" width="2.85546875" style="38" customWidth="1"/>
    <col min="13060" max="13060" width="23.85546875" style="38" customWidth="1"/>
    <col min="13061" max="13061" width="23" style="38" customWidth="1"/>
    <col min="13062" max="13062" width="9.140625" style="38" customWidth="1"/>
    <col min="13063" max="13063" width="2.85546875" style="38" customWidth="1"/>
    <col min="13064" max="13064" width="5.42578125" style="38" customWidth="1"/>
    <col min="13065" max="13065" width="8.140625" style="38" customWidth="1"/>
    <col min="13066" max="13066" width="10.42578125" style="38" customWidth="1"/>
    <col min="13067" max="13067" width="9.140625" style="38"/>
    <col min="13068" max="13068" width="7.7109375" style="38" customWidth="1"/>
    <col min="13069" max="13069" width="0" style="38" hidden="1" customWidth="1"/>
    <col min="13070" max="13070" width="19.42578125" style="38" customWidth="1"/>
    <col min="13071" max="13071" width="1.140625" style="38" customWidth="1"/>
    <col min="13072" max="13073" width="9.140625" style="38"/>
    <col min="13074" max="13074" width="17.140625" style="38" bestFit="1" customWidth="1"/>
    <col min="13075" max="13311" width="9.140625" style="38"/>
    <col min="13312" max="13312" width="3.42578125" style="38" customWidth="1"/>
    <col min="13313" max="13313" width="4.42578125" style="38" customWidth="1"/>
    <col min="13314" max="13314" width="35.42578125" style="38" customWidth="1"/>
    <col min="13315" max="13315" width="2.85546875" style="38" customWidth="1"/>
    <col min="13316" max="13316" width="23.85546875" style="38" customWidth="1"/>
    <col min="13317" max="13317" width="23" style="38" customWidth="1"/>
    <col min="13318" max="13318" width="9.140625" style="38" customWidth="1"/>
    <col min="13319" max="13319" width="2.85546875" style="38" customWidth="1"/>
    <col min="13320" max="13320" width="5.42578125" style="38" customWidth="1"/>
    <col min="13321" max="13321" width="8.140625" style="38" customWidth="1"/>
    <col min="13322" max="13322" width="10.42578125" style="38" customWidth="1"/>
    <col min="13323" max="13323" width="9.140625" style="38"/>
    <col min="13324" max="13324" width="7.7109375" style="38" customWidth="1"/>
    <col min="13325" max="13325" width="0" style="38" hidden="1" customWidth="1"/>
    <col min="13326" max="13326" width="19.42578125" style="38" customWidth="1"/>
    <col min="13327" max="13327" width="1.140625" style="38" customWidth="1"/>
    <col min="13328" max="13329" width="9.140625" style="38"/>
    <col min="13330" max="13330" width="17.140625" style="38" bestFit="1" customWidth="1"/>
    <col min="13331" max="13567" width="9.140625" style="38"/>
    <col min="13568" max="13568" width="3.42578125" style="38" customWidth="1"/>
    <col min="13569" max="13569" width="4.42578125" style="38" customWidth="1"/>
    <col min="13570" max="13570" width="35.42578125" style="38" customWidth="1"/>
    <col min="13571" max="13571" width="2.85546875" style="38" customWidth="1"/>
    <col min="13572" max="13572" width="23.85546875" style="38" customWidth="1"/>
    <col min="13573" max="13573" width="23" style="38" customWidth="1"/>
    <col min="13574" max="13574" width="9.140625" style="38" customWidth="1"/>
    <col min="13575" max="13575" width="2.85546875" style="38" customWidth="1"/>
    <col min="13576" max="13576" width="5.42578125" style="38" customWidth="1"/>
    <col min="13577" max="13577" width="8.140625" style="38" customWidth="1"/>
    <col min="13578" max="13578" width="10.42578125" style="38" customWidth="1"/>
    <col min="13579" max="13579" width="9.140625" style="38"/>
    <col min="13580" max="13580" width="7.7109375" style="38" customWidth="1"/>
    <col min="13581" max="13581" width="0" style="38" hidden="1" customWidth="1"/>
    <col min="13582" max="13582" width="19.42578125" style="38" customWidth="1"/>
    <col min="13583" max="13583" width="1.140625" style="38" customWidth="1"/>
    <col min="13584" max="13585" width="9.140625" style="38"/>
    <col min="13586" max="13586" width="17.140625" style="38" bestFit="1" customWidth="1"/>
    <col min="13587" max="13823" width="9.140625" style="38"/>
    <col min="13824" max="13824" width="3.42578125" style="38" customWidth="1"/>
    <col min="13825" max="13825" width="4.42578125" style="38" customWidth="1"/>
    <col min="13826" max="13826" width="35.42578125" style="38" customWidth="1"/>
    <col min="13827" max="13827" width="2.85546875" style="38" customWidth="1"/>
    <col min="13828" max="13828" width="23.85546875" style="38" customWidth="1"/>
    <col min="13829" max="13829" width="23" style="38" customWidth="1"/>
    <col min="13830" max="13830" width="9.140625" style="38" customWidth="1"/>
    <col min="13831" max="13831" width="2.85546875" style="38" customWidth="1"/>
    <col min="13832" max="13832" width="5.42578125" style="38" customWidth="1"/>
    <col min="13833" max="13833" width="8.140625" style="38" customWidth="1"/>
    <col min="13834" max="13834" width="10.42578125" style="38" customWidth="1"/>
    <col min="13835" max="13835" width="9.140625" style="38"/>
    <col min="13836" max="13836" width="7.7109375" style="38" customWidth="1"/>
    <col min="13837" max="13837" width="0" style="38" hidden="1" customWidth="1"/>
    <col min="13838" max="13838" width="19.42578125" style="38" customWidth="1"/>
    <col min="13839" max="13839" width="1.140625" style="38" customWidth="1"/>
    <col min="13840" max="13841" width="9.140625" style="38"/>
    <col min="13842" max="13842" width="17.140625" style="38" bestFit="1" customWidth="1"/>
    <col min="13843" max="14079" width="9.140625" style="38"/>
    <col min="14080" max="14080" width="3.42578125" style="38" customWidth="1"/>
    <col min="14081" max="14081" width="4.42578125" style="38" customWidth="1"/>
    <col min="14082" max="14082" width="35.42578125" style="38" customWidth="1"/>
    <col min="14083" max="14083" width="2.85546875" style="38" customWidth="1"/>
    <col min="14084" max="14084" width="23.85546875" style="38" customWidth="1"/>
    <col min="14085" max="14085" width="23" style="38" customWidth="1"/>
    <col min="14086" max="14086" width="9.140625" style="38" customWidth="1"/>
    <col min="14087" max="14087" width="2.85546875" style="38" customWidth="1"/>
    <col min="14088" max="14088" width="5.42578125" style="38" customWidth="1"/>
    <col min="14089" max="14089" width="8.140625" style="38" customWidth="1"/>
    <col min="14090" max="14090" width="10.42578125" style="38" customWidth="1"/>
    <col min="14091" max="14091" width="9.140625" style="38"/>
    <col min="14092" max="14092" width="7.7109375" style="38" customWidth="1"/>
    <col min="14093" max="14093" width="0" style="38" hidden="1" customWidth="1"/>
    <col min="14094" max="14094" width="19.42578125" style="38" customWidth="1"/>
    <col min="14095" max="14095" width="1.140625" style="38" customWidth="1"/>
    <col min="14096" max="14097" width="9.140625" style="38"/>
    <col min="14098" max="14098" width="17.140625" style="38" bestFit="1" customWidth="1"/>
    <col min="14099" max="14335" width="9.140625" style="38"/>
    <col min="14336" max="14336" width="3.42578125" style="38" customWidth="1"/>
    <col min="14337" max="14337" width="4.42578125" style="38" customWidth="1"/>
    <col min="14338" max="14338" width="35.42578125" style="38" customWidth="1"/>
    <col min="14339" max="14339" width="2.85546875" style="38" customWidth="1"/>
    <col min="14340" max="14340" width="23.85546875" style="38" customWidth="1"/>
    <col min="14341" max="14341" width="23" style="38" customWidth="1"/>
    <col min="14342" max="14342" width="9.140625" style="38" customWidth="1"/>
    <col min="14343" max="14343" width="2.85546875" style="38" customWidth="1"/>
    <col min="14344" max="14344" width="5.42578125" style="38" customWidth="1"/>
    <col min="14345" max="14345" width="8.140625" style="38" customWidth="1"/>
    <col min="14346" max="14346" width="10.42578125" style="38" customWidth="1"/>
    <col min="14347" max="14347" width="9.140625" style="38"/>
    <col min="14348" max="14348" width="7.7109375" style="38" customWidth="1"/>
    <col min="14349" max="14349" width="0" style="38" hidden="1" customWidth="1"/>
    <col min="14350" max="14350" width="19.42578125" style="38" customWidth="1"/>
    <col min="14351" max="14351" width="1.140625" style="38" customWidth="1"/>
    <col min="14352" max="14353" width="9.140625" style="38"/>
    <col min="14354" max="14354" width="17.140625" style="38" bestFit="1" customWidth="1"/>
    <col min="14355" max="14591" width="9.140625" style="38"/>
    <col min="14592" max="14592" width="3.42578125" style="38" customWidth="1"/>
    <col min="14593" max="14593" width="4.42578125" style="38" customWidth="1"/>
    <col min="14594" max="14594" width="35.42578125" style="38" customWidth="1"/>
    <col min="14595" max="14595" width="2.85546875" style="38" customWidth="1"/>
    <col min="14596" max="14596" width="23.85546875" style="38" customWidth="1"/>
    <col min="14597" max="14597" width="23" style="38" customWidth="1"/>
    <col min="14598" max="14598" width="9.140625" style="38" customWidth="1"/>
    <col min="14599" max="14599" width="2.85546875" style="38" customWidth="1"/>
    <col min="14600" max="14600" width="5.42578125" style="38" customWidth="1"/>
    <col min="14601" max="14601" width="8.140625" style="38" customWidth="1"/>
    <col min="14602" max="14602" width="10.42578125" style="38" customWidth="1"/>
    <col min="14603" max="14603" width="9.140625" style="38"/>
    <col min="14604" max="14604" width="7.7109375" style="38" customWidth="1"/>
    <col min="14605" max="14605" width="0" style="38" hidden="1" customWidth="1"/>
    <col min="14606" max="14606" width="19.42578125" style="38" customWidth="1"/>
    <col min="14607" max="14607" width="1.140625" style="38" customWidth="1"/>
    <col min="14608" max="14609" width="9.140625" style="38"/>
    <col min="14610" max="14610" width="17.140625" style="38" bestFit="1" customWidth="1"/>
    <col min="14611" max="14847" width="9.140625" style="38"/>
    <col min="14848" max="14848" width="3.42578125" style="38" customWidth="1"/>
    <col min="14849" max="14849" width="4.42578125" style="38" customWidth="1"/>
    <col min="14850" max="14850" width="35.42578125" style="38" customWidth="1"/>
    <col min="14851" max="14851" width="2.85546875" style="38" customWidth="1"/>
    <col min="14852" max="14852" width="23.85546875" style="38" customWidth="1"/>
    <col min="14853" max="14853" width="23" style="38" customWidth="1"/>
    <col min="14854" max="14854" width="9.140625" style="38" customWidth="1"/>
    <col min="14855" max="14855" width="2.85546875" style="38" customWidth="1"/>
    <col min="14856" max="14856" width="5.42578125" style="38" customWidth="1"/>
    <col min="14857" max="14857" width="8.140625" style="38" customWidth="1"/>
    <col min="14858" max="14858" width="10.42578125" style="38" customWidth="1"/>
    <col min="14859" max="14859" width="9.140625" style="38"/>
    <col min="14860" max="14860" width="7.7109375" style="38" customWidth="1"/>
    <col min="14861" max="14861" width="0" style="38" hidden="1" customWidth="1"/>
    <col min="14862" max="14862" width="19.42578125" style="38" customWidth="1"/>
    <col min="14863" max="14863" width="1.140625" style="38" customWidth="1"/>
    <col min="14864" max="14865" width="9.140625" style="38"/>
    <col min="14866" max="14866" width="17.140625" style="38" bestFit="1" customWidth="1"/>
    <col min="14867" max="15103" width="9.140625" style="38"/>
    <col min="15104" max="15104" width="3.42578125" style="38" customWidth="1"/>
    <col min="15105" max="15105" width="4.42578125" style="38" customWidth="1"/>
    <col min="15106" max="15106" width="35.42578125" style="38" customWidth="1"/>
    <col min="15107" max="15107" width="2.85546875" style="38" customWidth="1"/>
    <col min="15108" max="15108" width="23.85546875" style="38" customWidth="1"/>
    <col min="15109" max="15109" width="23" style="38" customWidth="1"/>
    <col min="15110" max="15110" width="9.140625" style="38" customWidth="1"/>
    <col min="15111" max="15111" width="2.85546875" style="38" customWidth="1"/>
    <col min="15112" max="15112" width="5.42578125" style="38" customWidth="1"/>
    <col min="15113" max="15113" width="8.140625" style="38" customWidth="1"/>
    <col min="15114" max="15114" width="10.42578125" style="38" customWidth="1"/>
    <col min="15115" max="15115" width="9.140625" style="38"/>
    <col min="15116" max="15116" width="7.7109375" style="38" customWidth="1"/>
    <col min="15117" max="15117" width="0" style="38" hidden="1" customWidth="1"/>
    <col min="15118" max="15118" width="19.42578125" style="38" customWidth="1"/>
    <col min="15119" max="15119" width="1.140625" style="38" customWidth="1"/>
    <col min="15120" max="15121" width="9.140625" style="38"/>
    <col min="15122" max="15122" width="17.140625" style="38" bestFit="1" customWidth="1"/>
    <col min="15123" max="15359" width="9.140625" style="38"/>
    <col min="15360" max="15360" width="3.42578125" style="38" customWidth="1"/>
    <col min="15361" max="15361" width="4.42578125" style="38" customWidth="1"/>
    <col min="15362" max="15362" width="35.42578125" style="38" customWidth="1"/>
    <col min="15363" max="15363" width="2.85546875" style="38" customWidth="1"/>
    <col min="15364" max="15364" width="23.85546875" style="38" customWidth="1"/>
    <col min="15365" max="15365" width="23" style="38" customWidth="1"/>
    <col min="15366" max="15366" width="9.140625" style="38" customWidth="1"/>
    <col min="15367" max="15367" width="2.85546875" style="38" customWidth="1"/>
    <col min="15368" max="15368" width="5.42578125" style="38" customWidth="1"/>
    <col min="15369" max="15369" width="8.140625" style="38" customWidth="1"/>
    <col min="15370" max="15370" width="10.42578125" style="38" customWidth="1"/>
    <col min="15371" max="15371" width="9.140625" style="38"/>
    <col min="15372" max="15372" width="7.7109375" style="38" customWidth="1"/>
    <col min="15373" max="15373" width="0" style="38" hidden="1" customWidth="1"/>
    <col min="15374" max="15374" width="19.42578125" style="38" customWidth="1"/>
    <col min="15375" max="15375" width="1.140625" style="38" customWidth="1"/>
    <col min="15376" max="15377" width="9.140625" style="38"/>
    <col min="15378" max="15378" width="17.140625" style="38" bestFit="1" customWidth="1"/>
    <col min="15379" max="15615" width="9.140625" style="38"/>
    <col min="15616" max="15616" width="3.42578125" style="38" customWidth="1"/>
    <col min="15617" max="15617" width="4.42578125" style="38" customWidth="1"/>
    <col min="15618" max="15618" width="35.42578125" style="38" customWidth="1"/>
    <col min="15619" max="15619" width="2.85546875" style="38" customWidth="1"/>
    <col min="15620" max="15620" width="23.85546875" style="38" customWidth="1"/>
    <col min="15621" max="15621" width="23" style="38" customWidth="1"/>
    <col min="15622" max="15622" width="9.140625" style="38" customWidth="1"/>
    <col min="15623" max="15623" width="2.85546875" style="38" customWidth="1"/>
    <col min="15624" max="15624" width="5.42578125" style="38" customWidth="1"/>
    <col min="15625" max="15625" width="8.140625" style="38" customWidth="1"/>
    <col min="15626" max="15626" width="10.42578125" style="38" customWidth="1"/>
    <col min="15627" max="15627" width="9.140625" style="38"/>
    <col min="15628" max="15628" width="7.7109375" style="38" customWidth="1"/>
    <col min="15629" max="15629" width="0" style="38" hidden="1" customWidth="1"/>
    <col min="15630" max="15630" width="19.42578125" style="38" customWidth="1"/>
    <col min="15631" max="15631" width="1.140625" style="38" customWidth="1"/>
    <col min="15632" max="15633" width="9.140625" style="38"/>
    <col min="15634" max="15634" width="17.140625" style="38" bestFit="1" customWidth="1"/>
    <col min="15635" max="15871" width="9.140625" style="38"/>
    <col min="15872" max="15872" width="3.42578125" style="38" customWidth="1"/>
    <col min="15873" max="15873" width="4.42578125" style="38" customWidth="1"/>
    <col min="15874" max="15874" width="35.42578125" style="38" customWidth="1"/>
    <col min="15875" max="15875" width="2.85546875" style="38" customWidth="1"/>
    <col min="15876" max="15876" width="23.85546875" style="38" customWidth="1"/>
    <col min="15877" max="15877" width="23" style="38" customWidth="1"/>
    <col min="15878" max="15878" width="9.140625" style="38" customWidth="1"/>
    <col min="15879" max="15879" width="2.85546875" style="38" customWidth="1"/>
    <col min="15880" max="15880" width="5.42578125" style="38" customWidth="1"/>
    <col min="15881" max="15881" width="8.140625" style="38" customWidth="1"/>
    <col min="15882" max="15882" width="10.42578125" style="38" customWidth="1"/>
    <col min="15883" max="15883" width="9.140625" style="38"/>
    <col min="15884" max="15884" width="7.7109375" style="38" customWidth="1"/>
    <col min="15885" max="15885" width="0" style="38" hidden="1" customWidth="1"/>
    <col min="15886" max="15886" width="19.42578125" style="38" customWidth="1"/>
    <col min="15887" max="15887" width="1.140625" style="38" customWidth="1"/>
    <col min="15888" max="15889" width="9.140625" style="38"/>
    <col min="15890" max="15890" width="17.140625" style="38" bestFit="1" customWidth="1"/>
    <col min="15891" max="16127" width="9.140625" style="38"/>
    <col min="16128" max="16128" width="3.42578125" style="38" customWidth="1"/>
    <col min="16129" max="16129" width="4.42578125" style="38" customWidth="1"/>
    <col min="16130" max="16130" width="35.42578125" style="38" customWidth="1"/>
    <col min="16131" max="16131" width="2.85546875" style="38" customWidth="1"/>
    <col min="16132" max="16132" width="23.85546875" style="38" customWidth="1"/>
    <col min="16133" max="16133" width="23" style="38" customWidth="1"/>
    <col min="16134" max="16134" width="9.140625" style="38" customWidth="1"/>
    <col min="16135" max="16135" width="2.85546875" style="38" customWidth="1"/>
    <col min="16136" max="16136" width="5.42578125" style="38" customWidth="1"/>
    <col min="16137" max="16137" width="8.140625" style="38" customWidth="1"/>
    <col min="16138" max="16138" width="10.42578125" style="38" customWidth="1"/>
    <col min="16139" max="16139" width="9.140625" style="38"/>
    <col min="16140" max="16140" width="7.7109375" style="38" customWidth="1"/>
    <col min="16141" max="16141" width="0" style="38" hidden="1" customWidth="1"/>
    <col min="16142" max="16142" width="19.42578125" style="38" customWidth="1"/>
    <col min="16143" max="16143" width="1.140625" style="38" customWidth="1"/>
    <col min="16144" max="16145" width="9.140625" style="38"/>
    <col min="16146" max="16146" width="17.140625" style="38" bestFit="1" customWidth="1"/>
    <col min="16147" max="16384" width="9.140625" style="38"/>
  </cols>
  <sheetData>
    <row r="1" spans="2:17" ht="15.75" customHeight="1">
      <c r="C1" s="38"/>
    </row>
    <row r="2" spans="2:17" s="39" customFormat="1" ht="15.75" customHeight="1">
      <c r="B2" s="1679" t="s">
        <v>522</v>
      </c>
      <c r="C2" s="1684"/>
      <c r="D2" s="1684"/>
      <c r="E2" s="1684"/>
      <c r="F2" s="1684"/>
      <c r="G2" s="1684"/>
      <c r="H2" s="1684"/>
      <c r="I2" s="1684"/>
      <c r="J2" s="1684"/>
      <c r="K2" s="1684"/>
      <c r="L2" s="1684"/>
      <c r="M2" s="1684"/>
      <c r="N2" s="1684"/>
      <c r="O2" s="293"/>
      <c r="P2"/>
      <c r="Q2" s="49"/>
    </row>
    <row r="3" spans="2:17" s="39" customFormat="1" ht="15.75" customHeight="1">
      <c r="B3" s="1679" t="s">
        <v>523</v>
      </c>
      <c r="C3" s="1684"/>
      <c r="D3" s="1684"/>
      <c r="E3" s="1684"/>
      <c r="F3" s="1684"/>
      <c r="G3" s="1684"/>
      <c r="H3" s="1684"/>
      <c r="I3" s="1684"/>
      <c r="J3" s="1684"/>
      <c r="K3" s="1684"/>
      <c r="L3" s="1684"/>
      <c r="M3" s="1684"/>
      <c r="N3" s="1684"/>
      <c r="O3" s="293"/>
      <c r="P3"/>
      <c r="Q3" s="50"/>
    </row>
    <row r="4" spans="2:17" s="39" customFormat="1" ht="15.75" customHeight="1">
      <c r="B4" s="1679" t="s">
        <v>520</v>
      </c>
      <c r="C4" s="1684"/>
      <c r="D4" s="1684"/>
      <c r="E4" s="1684"/>
      <c r="F4" s="1684"/>
      <c r="G4" s="1684"/>
      <c r="H4" s="1684"/>
      <c r="I4" s="1684"/>
      <c r="J4" s="1684"/>
      <c r="K4" s="1684"/>
      <c r="L4" s="1684"/>
      <c r="M4" s="1684"/>
      <c r="N4" s="1684"/>
      <c r="O4" s="293"/>
      <c r="P4"/>
      <c r="Q4" s="50"/>
    </row>
    <row r="5" spans="2:17" ht="15.75" customHeight="1">
      <c r="B5" s="1679" t="s">
        <v>524</v>
      </c>
      <c r="C5" s="1684"/>
      <c r="D5" s="1684"/>
      <c r="E5" s="1684"/>
      <c r="F5" s="1684"/>
      <c r="G5" s="1684"/>
      <c r="H5" s="1684"/>
      <c r="I5" s="1684"/>
      <c r="J5" s="1684"/>
      <c r="K5" s="1684"/>
      <c r="L5" s="1684"/>
      <c r="M5" s="1684"/>
      <c r="N5" s="1684"/>
      <c r="O5" s="560"/>
    </row>
    <row r="6" spans="2:17" ht="5.0999999999999996" customHeight="1" thickBot="1">
      <c r="B6" s="561"/>
      <c r="C6" s="562"/>
      <c r="D6" s="562"/>
      <c r="E6" s="562"/>
      <c r="F6" s="562"/>
      <c r="G6" s="562"/>
      <c r="H6" s="562"/>
      <c r="I6" s="562"/>
      <c r="J6" s="562"/>
      <c r="K6" s="562"/>
      <c r="L6" s="562"/>
      <c r="M6" s="562"/>
      <c r="N6" s="562"/>
      <c r="O6" s="560"/>
    </row>
    <row r="7" spans="2:17" ht="15.75" customHeight="1" thickTop="1">
      <c r="B7" s="563"/>
      <c r="C7" s="564"/>
      <c r="D7" s="564"/>
      <c r="E7" s="564"/>
      <c r="F7" s="564"/>
      <c r="G7" s="564"/>
      <c r="H7" s="564"/>
      <c r="I7" s="564"/>
      <c r="J7" s="564"/>
      <c r="K7" s="564"/>
      <c r="L7" s="564"/>
      <c r="M7" s="564"/>
      <c r="N7" s="564"/>
      <c r="O7" s="560"/>
    </row>
    <row r="8" spans="2:17" ht="15.75" customHeight="1">
      <c r="B8" s="560"/>
      <c r="C8" s="560"/>
      <c r="D8" s="560"/>
      <c r="E8" s="560"/>
      <c r="F8" s="560"/>
      <c r="G8" s="560"/>
      <c r="H8" s="560"/>
      <c r="I8" s="560"/>
      <c r="J8" s="560"/>
      <c r="K8" s="560"/>
      <c r="L8" s="560"/>
      <c r="M8" s="560"/>
      <c r="N8" s="560"/>
      <c r="O8" s="560"/>
    </row>
    <row r="9" spans="2:17" ht="15.75" customHeight="1">
      <c r="B9" s="506"/>
      <c r="C9" s="507"/>
      <c r="D9" s="507"/>
      <c r="E9" s="507"/>
      <c r="F9" s="507"/>
      <c r="G9" s="507"/>
      <c r="H9" s="506"/>
      <c r="I9" s="507"/>
      <c r="J9" s="507"/>
      <c r="K9" s="507"/>
      <c r="L9" s="507"/>
      <c r="M9" s="507"/>
      <c r="N9" s="508"/>
      <c r="O9" s="426"/>
    </row>
    <row r="10" spans="2:17" ht="18" customHeight="1">
      <c r="B10" s="1741" t="s">
        <v>75</v>
      </c>
      <c r="C10" s="1742"/>
      <c r="D10" s="1742"/>
      <c r="E10" s="1742"/>
      <c r="F10" s="1742"/>
      <c r="G10" s="1743"/>
      <c r="H10" s="1744" t="s">
        <v>104</v>
      </c>
      <c r="I10" s="1745"/>
      <c r="J10" s="1745"/>
      <c r="K10" s="1745"/>
      <c r="L10" s="1745"/>
      <c r="M10" s="1745"/>
      <c r="N10" s="1746"/>
      <c r="O10" s="426"/>
    </row>
    <row r="11" spans="2:17" ht="18" customHeight="1">
      <c r="B11" s="1735" t="str">
        <f>'12. BA - Pembuktian'!B11</f>
        <v>Satuan Kerja Pelaksanaan Prasarana Strategis Riau</v>
      </c>
      <c r="C11" s="1747"/>
      <c r="D11" s="1747"/>
      <c r="E11" s="1747"/>
      <c r="F11" s="1747"/>
      <c r="G11" s="1748"/>
      <c r="H11" s="1744" t="s">
        <v>247</v>
      </c>
      <c r="I11" s="1745"/>
      <c r="J11" s="1745"/>
      <c r="K11" s="1745"/>
      <c r="L11" s="1745"/>
      <c r="M11" s="1745"/>
      <c r="N11" s="1746"/>
      <c r="O11" s="426"/>
    </row>
    <row r="12" spans="2:17" ht="15.75" customHeight="1">
      <c r="B12" s="1705"/>
      <c r="C12" s="1706"/>
      <c r="D12" s="1706"/>
      <c r="E12" s="1706"/>
      <c r="F12" s="1706"/>
      <c r="G12" s="1707"/>
      <c r="H12" s="538"/>
      <c r="I12" s="539"/>
      <c r="J12" s="539"/>
      <c r="K12" s="539"/>
      <c r="L12" s="539"/>
      <c r="M12" s="539"/>
      <c r="N12" s="540"/>
      <c r="O12" s="426"/>
    </row>
    <row r="13" spans="2:17" ht="15.75" customHeight="1">
      <c r="B13" s="565"/>
      <c r="C13" s="566"/>
      <c r="D13" s="566"/>
      <c r="E13" s="566"/>
      <c r="F13" s="566"/>
      <c r="G13" s="566"/>
      <c r="H13" s="506"/>
      <c r="I13" s="507"/>
      <c r="J13" s="507"/>
      <c r="K13" s="507"/>
      <c r="L13" s="507"/>
      <c r="M13" s="507"/>
      <c r="N13" s="508"/>
      <c r="O13" s="426"/>
    </row>
    <row r="14" spans="2:17" ht="18" customHeight="1">
      <c r="B14" s="1694" t="s">
        <v>14</v>
      </c>
      <c r="C14" s="1702"/>
      <c r="D14" s="1702"/>
      <c r="E14" s="1702"/>
      <c r="F14" s="1702"/>
      <c r="G14" s="1703"/>
      <c r="H14" s="541"/>
      <c r="I14" s="426"/>
      <c r="J14" s="426"/>
      <c r="K14" s="426"/>
      <c r="L14" s="426"/>
      <c r="M14" s="426"/>
      <c r="N14" s="542"/>
      <c r="O14" s="426"/>
    </row>
    <row r="15" spans="2:17" ht="18" customHeight="1">
      <c r="B15" s="1735" t="str">
        <f>'12. BA - Pembuktian'!B15</f>
        <v>Konsultan Individual Team Leader</v>
      </c>
      <c r="C15" s="1736"/>
      <c r="D15" s="1736"/>
      <c r="E15" s="1736"/>
      <c r="F15" s="1736"/>
      <c r="G15" s="1737"/>
      <c r="H15" s="655" t="s">
        <v>2</v>
      </c>
      <c r="I15" s="656" t="s">
        <v>0</v>
      </c>
      <c r="J15" s="426" t="str">
        <f>jadwal!F17</f>
        <v>05.01/BA-EVA-KUA/PJB/KI-PRC/TL/PPK/PPS-RIAU/IV/2025</v>
      </c>
      <c r="K15" s="657"/>
      <c r="L15" s="657"/>
      <c r="M15" s="657"/>
      <c r="N15" s="658"/>
      <c r="O15" s="426"/>
    </row>
    <row r="16" spans="2:17" ht="18" customHeight="1">
      <c r="B16" s="1738"/>
      <c r="C16" s="1739"/>
      <c r="D16" s="1739"/>
      <c r="E16" s="1739"/>
      <c r="F16" s="1739"/>
      <c r="G16" s="1740"/>
      <c r="H16" s="655" t="s">
        <v>106</v>
      </c>
      <c r="I16" s="656" t="s">
        <v>0</v>
      </c>
      <c r="J16" s="659" t="s">
        <v>515</v>
      </c>
      <c r="K16" s="657"/>
      <c r="L16" s="657"/>
      <c r="M16" s="657"/>
      <c r="N16" s="658"/>
      <c r="O16" s="426"/>
    </row>
    <row r="17" spans="2:15" ht="18" customHeight="1">
      <c r="B17" s="1694" t="s">
        <v>15</v>
      </c>
      <c r="C17" s="1702"/>
      <c r="D17" s="1702"/>
      <c r="E17" s="1702"/>
      <c r="F17" s="1702"/>
      <c r="G17" s="1703"/>
      <c r="H17" s="655" t="s">
        <v>16</v>
      </c>
      <c r="I17" s="656" t="s">
        <v>0</v>
      </c>
      <c r="J17" s="1704">
        <v>49500000</v>
      </c>
      <c r="K17" s="1704"/>
      <c r="L17" s="657"/>
      <c r="M17" s="657"/>
      <c r="N17" s="660"/>
      <c r="O17" s="426"/>
    </row>
    <row r="18" spans="2:15" ht="18" customHeight="1">
      <c r="B18" s="1705" t="str">
        <f>'3. EVA - ADM'!E9</f>
        <v>Provinsi Riau</v>
      </c>
      <c r="C18" s="1706"/>
      <c r="D18" s="1706"/>
      <c r="E18" s="1706"/>
      <c r="F18" s="1706"/>
      <c r="G18" s="1707"/>
      <c r="H18" s="538"/>
      <c r="I18" s="539"/>
      <c r="J18" s="539"/>
      <c r="K18" s="539"/>
      <c r="L18" s="539"/>
      <c r="M18" s="539"/>
      <c r="N18" s="540"/>
      <c r="O18" s="426"/>
    </row>
    <row r="19" spans="2:15" ht="15.75" customHeight="1">
      <c r="B19" s="426"/>
      <c r="C19" s="426"/>
      <c r="D19" s="426"/>
      <c r="E19" s="426"/>
      <c r="F19" s="426"/>
      <c r="G19" s="426"/>
      <c r="H19" s="426"/>
      <c r="I19" s="426"/>
      <c r="J19" s="426"/>
      <c r="K19" s="426"/>
      <c r="L19" s="426"/>
      <c r="M19" s="426"/>
      <c r="N19" s="426"/>
      <c r="O19" s="426"/>
    </row>
    <row r="20" spans="2:15" ht="15.75" customHeight="1">
      <c r="B20" s="426"/>
      <c r="C20" s="426"/>
      <c r="D20" s="426"/>
      <c r="E20" s="426"/>
      <c r="F20" s="426"/>
      <c r="G20" s="426"/>
      <c r="H20" s="426"/>
      <c r="I20" s="426"/>
      <c r="J20" s="426"/>
      <c r="K20" s="426"/>
      <c r="L20" s="426"/>
      <c r="M20" s="426"/>
      <c r="N20" s="426"/>
      <c r="O20" s="426"/>
    </row>
    <row r="21" spans="2:15" ht="17.100000000000001" customHeight="1">
      <c r="B21" s="1676" t="s">
        <v>558</v>
      </c>
      <c r="C21" s="1676"/>
      <c r="D21" s="1676"/>
      <c r="E21" s="1676"/>
      <c r="F21" s="1676"/>
      <c r="G21" s="1676"/>
      <c r="H21" s="1676"/>
      <c r="I21" s="1676"/>
      <c r="J21" s="1676"/>
      <c r="K21" s="1676"/>
      <c r="L21" s="1676"/>
      <c r="M21" s="1676"/>
      <c r="N21" s="1676"/>
      <c r="O21" s="426"/>
    </row>
    <row r="22" spans="2:15" ht="17.100000000000001" customHeight="1">
      <c r="B22" s="1676"/>
      <c r="C22" s="1676"/>
      <c r="D22" s="1676"/>
      <c r="E22" s="1676"/>
      <c r="F22" s="1676"/>
      <c r="G22" s="1676"/>
      <c r="H22" s="1676"/>
      <c r="I22" s="1676"/>
      <c r="J22" s="1676"/>
      <c r="K22" s="1676"/>
      <c r="L22" s="1676"/>
      <c r="M22" s="1676"/>
      <c r="N22" s="1676"/>
      <c r="O22" s="426"/>
    </row>
    <row r="23" spans="2:15" ht="17.100000000000001" customHeight="1">
      <c r="B23" s="1676"/>
      <c r="C23" s="1676"/>
      <c r="D23" s="1676"/>
      <c r="E23" s="1676"/>
      <c r="F23" s="1676"/>
      <c r="G23" s="1676"/>
      <c r="H23" s="1676"/>
      <c r="I23" s="1676"/>
      <c r="J23" s="1676"/>
      <c r="K23" s="1676"/>
      <c r="L23" s="1676"/>
      <c r="M23" s="1676"/>
      <c r="N23" s="1676"/>
      <c r="O23" s="426"/>
    </row>
    <row r="24" spans="2:15" ht="17.100000000000001" customHeight="1">
      <c r="B24" s="1676"/>
      <c r="C24" s="1676"/>
      <c r="D24" s="1676"/>
      <c r="E24" s="1676"/>
      <c r="F24" s="1676"/>
      <c r="G24" s="1676"/>
      <c r="H24" s="1676"/>
      <c r="I24" s="1676"/>
      <c r="J24" s="1676"/>
      <c r="K24" s="1676"/>
      <c r="L24" s="1676"/>
      <c r="M24" s="1676"/>
      <c r="N24" s="1676"/>
      <c r="O24" s="426"/>
    </row>
    <row r="25" spans="2:15" ht="17.100000000000001" customHeight="1">
      <c r="B25" s="1676"/>
      <c r="C25" s="1676"/>
      <c r="D25" s="1676"/>
      <c r="E25" s="1676"/>
      <c r="F25" s="1676"/>
      <c r="G25" s="1676"/>
      <c r="H25" s="1676"/>
      <c r="I25" s="1676"/>
      <c r="J25" s="1676"/>
      <c r="K25" s="1676"/>
      <c r="L25" s="1676"/>
      <c r="M25" s="1676"/>
      <c r="N25" s="1676"/>
      <c r="O25" s="426"/>
    </row>
    <row r="26" spans="2:15" ht="17.100000000000001" customHeight="1">
      <c r="B26" s="1676"/>
      <c r="C26" s="1676"/>
      <c r="D26" s="1676"/>
      <c r="E26" s="1676"/>
      <c r="F26" s="1676"/>
      <c r="G26" s="1676"/>
      <c r="H26" s="1676"/>
      <c r="I26" s="1676"/>
      <c r="J26" s="1676"/>
      <c r="K26" s="1676"/>
      <c r="L26" s="1676"/>
      <c r="M26" s="1676"/>
      <c r="N26" s="1676"/>
      <c r="O26" s="426"/>
    </row>
    <row r="27" spans="2:15" ht="15.75" customHeight="1">
      <c r="B27" s="426"/>
      <c r="C27" s="426"/>
      <c r="D27" s="426"/>
      <c r="E27" s="426"/>
      <c r="F27" s="426"/>
      <c r="G27" s="426"/>
      <c r="H27" s="426"/>
      <c r="I27" s="426"/>
      <c r="J27" s="426"/>
      <c r="K27" s="426"/>
      <c r="L27" s="426"/>
      <c r="M27" s="426"/>
      <c r="N27" s="426"/>
      <c r="O27" s="426"/>
    </row>
    <row r="28" spans="2:15" ht="15.75" customHeight="1">
      <c r="B28" s="426"/>
      <c r="C28" s="426"/>
      <c r="D28" s="426"/>
      <c r="E28" s="426"/>
      <c r="F28" s="426"/>
      <c r="G28" s="426"/>
      <c r="H28" s="426"/>
      <c r="I28" s="426"/>
      <c r="J28" s="426"/>
      <c r="K28" s="426"/>
      <c r="L28" s="426"/>
      <c r="M28" s="426"/>
      <c r="N28" s="426"/>
      <c r="O28" s="426"/>
    </row>
    <row r="29" spans="2:15" s="40" customFormat="1" ht="20.100000000000001" customHeight="1">
      <c r="B29" s="428"/>
      <c r="C29" s="428"/>
      <c r="D29" s="1708" t="s">
        <v>74</v>
      </c>
      <c r="E29" s="1713" t="s">
        <v>3</v>
      </c>
      <c r="F29" s="1714"/>
      <c r="G29" s="1717" t="s">
        <v>249</v>
      </c>
      <c r="H29" s="1718"/>
      <c r="I29" s="1719" t="s">
        <v>21</v>
      </c>
      <c r="J29" s="1720"/>
      <c r="K29" s="1720"/>
      <c r="L29" s="1720"/>
      <c r="M29" s="1721"/>
      <c r="N29" s="428"/>
      <c r="O29" s="462"/>
    </row>
    <row r="30" spans="2:15" s="29" customFormat="1" ht="35.1" customHeight="1">
      <c r="B30" s="428"/>
      <c r="C30" s="462"/>
      <c r="D30" s="1709"/>
      <c r="E30" s="1715"/>
      <c r="F30" s="1716"/>
      <c r="G30" s="1730" t="s">
        <v>250</v>
      </c>
      <c r="H30" s="1731"/>
      <c r="I30" s="1722"/>
      <c r="J30" s="1723"/>
      <c r="K30" s="1723"/>
      <c r="L30" s="1723"/>
      <c r="M30" s="1724"/>
      <c r="N30" s="567"/>
      <c r="O30" s="462"/>
    </row>
    <row r="31" spans="2:15" s="29" customFormat="1" ht="15.75" customHeight="1">
      <c r="B31" s="428"/>
      <c r="C31" s="462"/>
      <c r="D31" s="568" t="s">
        <v>59</v>
      </c>
      <c r="E31" s="1710" t="s">
        <v>61</v>
      </c>
      <c r="F31" s="1712"/>
      <c r="G31" s="1732" t="s">
        <v>62</v>
      </c>
      <c r="H31" s="1731"/>
      <c r="I31" s="1710" t="s">
        <v>63</v>
      </c>
      <c r="J31" s="1711"/>
      <c r="K31" s="1711"/>
      <c r="L31" s="1711"/>
      <c r="M31" s="1712"/>
      <c r="N31" s="569"/>
      <c r="O31" s="462"/>
    </row>
    <row r="32" spans="2:15" s="40" customFormat="1" ht="5.0999999999999996" customHeight="1">
      <c r="B32" s="428"/>
      <c r="C32" s="462"/>
      <c r="D32" s="570"/>
      <c r="E32" s="428"/>
      <c r="F32" s="428"/>
      <c r="G32" s="662"/>
      <c r="H32" s="661"/>
      <c r="I32" s="571"/>
      <c r="J32" s="428"/>
      <c r="K32" s="428"/>
      <c r="L32" s="428"/>
      <c r="M32" s="572"/>
      <c r="N32" s="573"/>
      <c r="O32" s="462"/>
    </row>
    <row r="33" spans="2:15" s="40" customFormat="1" ht="39.950000000000003" customHeight="1">
      <c r="B33" s="428"/>
      <c r="C33" s="462"/>
      <c r="D33" s="574" t="s">
        <v>59</v>
      </c>
      <c r="E33" s="1725" t="str">
        <f>'9. Kualifikasi'!C18</f>
        <v>Ade Putra. ST.</v>
      </c>
      <c r="F33" s="1726"/>
      <c r="G33" s="1733" t="str">
        <f>'9. Kualifikasi'!Q18</f>
        <v>MS</v>
      </c>
      <c r="H33" s="1734"/>
      <c r="I33" s="1727" t="s">
        <v>577</v>
      </c>
      <c r="J33" s="1728"/>
      <c r="K33" s="1728"/>
      <c r="L33" s="1728"/>
      <c r="M33" s="1729"/>
      <c r="N33" s="575"/>
      <c r="O33" s="462"/>
    </row>
    <row r="34" spans="2:15" s="40" customFormat="1" ht="5.0999999999999996" customHeight="1">
      <c r="B34" s="428"/>
      <c r="C34" s="462"/>
      <c r="D34" s="576"/>
      <c r="E34" s="577"/>
      <c r="F34" s="577"/>
      <c r="G34" s="663"/>
      <c r="H34" s="593"/>
      <c r="I34" s="578"/>
      <c r="J34" s="579"/>
      <c r="K34" s="580"/>
      <c r="L34" s="580"/>
      <c r="M34" s="580"/>
      <c r="N34" s="581"/>
      <c r="O34" s="462"/>
    </row>
    <row r="35" spans="2:15" s="40" customFormat="1" ht="15.75" customHeight="1">
      <c r="B35" s="428"/>
      <c r="C35" s="462"/>
      <c r="D35" s="582"/>
      <c r="E35" s="583"/>
      <c r="F35" s="583"/>
      <c r="G35" s="584"/>
      <c r="H35" s="584"/>
      <c r="I35" s="584"/>
      <c r="J35" s="584"/>
      <c r="K35" s="584"/>
      <c r="L35" s="584"/>
      <c r="M35" s="584"/>
      <c r="N35" s="585"/>
      <c r="O35" s="462"/>
    </row>
    <row r="36" spans="2:15" s="40" customFormat="1" ht="15.75" customHeight="1">
      <c r="B36" s="428"/>
      <c r="C36" s="462"/>
      <c r="D36" s="586"/>
      <c r="E36" s="428" t="s">
        <v>68</v>
      </c>
      <c r="F36" s="428"/>
      <c r="G36" s="462"/>
      <c r="H36" s="462"/>
      <c r="I36" s="462"/>
      <c r="J36" s="462"/>
      <c r="K36" s="462"/>
      <c r="L36" s="462"/>
      <c r="M36" s="462"/>
      <c r="N36" s="585"/>
      <c r="O36" s="462"/>
    </row>
    <row r="37" spans="2:15" s="40" customFormat="1" ht="15.75" customHeight="1">
      <c r="B37" s="428"/>
      <c r="C37" s="462"/>
      <c r="D37" s="586"/>
      <c r="E37" s="428" t="s">
        <v>67</v>
      </c>
      <c r="F37" s="428"/>
      <c r="G37" s="462"/>
      <c r="H37" s="462"/>
      <c r="I37" s="462"/>
      <c r="J37" s="462"/>
      <c r="K37" s="462"/>
      <c r="L37" s="462"/>
      <c r="M37" s="462"/>
      <c r="N37" s="587"/>
      <c r="O37" s="462"/>
    </row>
    <row r="38" spans="2:15" s="40" customFormat="1" ht="15.75" customHeight="1">
      <c r="B38" s="428"/>
      <c r="C38" s="462"/>
      <c r="D38" s="586"/>
      <c r="E38" s="428" t="s">
        <v>252</v>
      </c>
      <c r="F38" s="428"/>
      <c r="G38" s="462"/>
      <c r="H38" s="462"/>
      <c r="I38" s="462"/>
      <c r="J38" s="462"/>
      <c r="K38" s="462"/>
      <c r="L38" s="462"/>
      <c r="M38" s="462"/>
      <c r="N38" s="587"/>
      <c r="O38" s="462"/>
    </row>
    <row r="39" spans="2:15" s="40" customFormat="1" ht="15.75" customHeight="1">
      <c r="B39" s="428"/>
      <c r="C39" s="462"/>
      <c r="D39" s="588"/>
      <c r="E39" s="589"/>
      <c r="F39" s="589"/>
      <c r="G39" s="590"/>
      <c r="H39" s="590"/>
      <c r="I39" s="590"/>
      <c r="J39" s="590"/>
      <c r="K39" s="590"/>
      <c r="L39" s="590"/>
      <c r="M39" s="590"/>
      <c r="N39" s="587"/>
      <c r="O39" s="462"/>
    </row>
    <row r="40" spans="2:15" s="40" customFormat="1" ht="15.75" customHeight="1">
      <c r="B40" s="428"/>
      <c r="C40" s="462"/>
      <c r="D40" s="462"/>
      <c r="E40" s="462"/>
      <c r="F40" s="462"/>
      <c r="G40" s="462"/>
      <c r="H40" s="462"/>
      <c r="I40" s="462"/>
      <c r="J40" s="462"/>
      <c r="K40" s="462"/>
      <c r="L40" s="462"/>
      <c r="M40" s="584"/>
      <c r="N40" s="462"/>
      <c r="O40" s="462"/>
    </row>
    <row r="41" spans="2:15" s="40" customFormat="1" ht="15.75" customHeight="1">
      <c r="B41" s="428"/>
      <c r="C41" s="461"/>
      <c r="D41" s="428"/>
      <c r="E41" s="428"/>
      <c r="F41" s="462"/>
      <c r="G41" s="462"/>
      <c r="H41" s="462"/>
      <c r="I41" s="462"/>
      <c r="J41" s="462"/>
      <c r="K41" s="462"/>
      <c r="L41" s="462"/>
      <c r="M41" s="462"/>
      <c r="N41" s="462"/>
      <c r="O41" s="462"/>
    </row>
    <row r="42" spans="2:15" s="40" customFormat="1" ht="15.75" customHeight="1">
      <c r="B42" s="428"/>
      <c r="C42" s="550" t="s">
        <v>112</v>
      </c>
      <c r="D42" s="428" t="s">
        <v>581</v>
      </c>
      <c r="E42" s="428"/>
      <c r="F42" s="462"/>
      <c r="G42" s="462"/>
      <c r="H42" s="462"/>
      <c r="I42" s="543" t="s">
        <v>0</v>
      </c>
      <c r="J42" s="462" t="str">
        <f>'8. BA - EVA (AdmTek&amp;biaya)'!J40</f>
        <v>1 (Satu) Orang</v>
      </c>
      <c r="K42" s="462"/>
      <c r="L42" s="462"/>
      <c r="M42" s="462"/>
      <c r="N42" s="462"/>
      <c r="O42" s="462"/>
    </row>
    <row r="43" spans="2:15" s="40" customFormat="1" ht="15.75" customHeight="1">
      <c r="B43" s="428"/>
      <c r="C43" s="550" t="s">
        <v>113</v>
      </c>
      <c r="D43" s="428" t="s">
        <v>239</v>
      </c>
      <c r="E43" s="428"/>
      <c r="F43" s="462"/>
      <c r="G43" s="462"/>
      <c r="H43" s="462"/>
      <c r="I43" s="543" t="s">
        <v>0</v>
      </c>
      <c r="J43" s="462" t="str">
        <f>'8. BA - EVA (AdmTek&amp;biaya)'!J41</f>
        <v>1 (Satu) Orang</v>
      </c>
      <c r="K43" s="462"/>
      <c r="L43" s="462"/>
      <c r="M43" s="462"/>
      <c r="N43" s="462"/>
      <c r="O43" s="462"/>
    </row>
    <row r="44" spans="2:15" s="40" customFormat="1" ht="15.75" customHeight="1">
      <c r="B44" s="428"/>
      <c r="C44" s="550" t="s">
        <v>114</v>
      </c>
      <c r="D44" s="428" t="s">
        <v>240</v>
      </c>
      <c r="E44" s="428"/>
      <c r="F44" s="462"/>
      <c r="G44" s="462"/>
      <c r="H44" s="462"/>
      <c r="I44" s="543" t="s">
        <v>0</v>
      </c>
      <c r="J44" s="462" t="str">
        <f>'8. BA - EVA (AdmTek&amp;biaya)'!J42</f>
        <v>1 (Satu) Orang</v>
      </c>
      <c r="K44" s="462"/>
      <c r="L44" s="462"/>
      <c r="M44" s="462"/>
      <c r="N44" s="462"/>
      <c r="O44" s="462"/>
    </row>
    <row r="45" spans="2:15" s="40" customFormat="1" ht="15.75" customHeight="1">
      <c r="B45" s="428"/>
      <c r="C45" s="461"/>
      <c r="D45" s="428"/>
      <c r="E45" s="428"/>
      <c r="F45" s="462"/>
      <c r="G45" s="462"/>
      <c r="H45" s="462"/>
      <c r="I45" s="462"/>
      <c r="J45" s="462"/>
      <c r="K45" s="462"/>
      <c r="L45" s="462"/>
      <c r="M45" s="462"/>
      <c r="N45" s="462"/>
      <c r="O45" s="462"/>
    </row>
    <row r="46" spans="2:15" s="40" customFormat="1" ht="15.75" customHeight="1">
      <c r="B46" s="428"/>
      <c r="C46" s="428" t="s">
        <v>512</v>
      </c>
      <c r="D46" s="462"/>
      <c r="E46" s="428"/>
      <c r="F46" s="462"/>
      <c r="G46" s="462"/>
      <c r="H46" s="462"/>
      <c r="I46" s="462"/>
      <c r="J46" s="462"/>
      <c r="K46" s="462"/>
      <c r="L46" s="462"/>
      <c r="M46" s="462"/>
      <c r="N46" s="462"/>
      <c r="O46" s="462"/>
    </row>
    <row r="47" spans="2:15" s="40" customFormat="1" ht="15.75" customHeight="1">
      <c r="B47" s="428"/>
      <c r="C47" s="461"/>
      <c r="D47" s="428"/>
      <c r="E47" s="428"/>
      <c r="F47" s="462"/>
      <c r="G47" s="462"/>
      <c r="H47" s="462"/>
      <c r="I47" s="462"/>
      <c r="J47" s="462"/>
      <c r="K47" s="462"/>
      <c r="L47" s="462"/>
      <c r="M47" s="462"/>
      <c r="N47" s="462"/>
      <c r="O47" s="462"/>
    </row>
    <row r="48" spans="2:15" s="40" customFormat="1" ht="15.75" customHeight="1">
      <c r="B48" s="428"/>
      <c r="C48" s="550" t="s">
        <v>12</v>
      </c>
      <c r="D48" s="428" t="s">
        <v>110</v>
      </c>
      <c r="E48" s="462"/>
      <c r="F48" s="461" t="s">
        <v>0</v>
      </c>
      <c r="G48" s="428" t="s">
        <v>115</v>
      </c>
      <c r="H48" s="428"/>
      <c r="I48" s="671" t="s">
        <v>0</v>
      </c>
      <c r="J48" s="664" t="str">
        <f>'[205]8. BA - EVA (AdmTek&amp;biaya)'!J47</f>
        <v>1 (Satu) Orang</v>
      </c>
      <c r="K48" s="664"/>
      <c r="L48" s="462"/>
      <c r="M48" s="428"/>
      <c r="N48" s="428"/>
      <c r="O48" s="462"/>
    </row>
    <row r="49" spans="2:15" s="40" customFormat="1" ht="15.75" customHeight="1">
      <c r="B49" s="428"/>
      <c r="C49" s="550"/>
      <c r="D49" s="428"/>
      <c r="E49" s="462"/>
      <c r="F49" s="461"/>
      <c r="G49" s="428" t="s">
        <v>116</v>
      </c>
      <c r="H49" s="428"/>
      <c r="I49" s="671" t="s">
        <v>0</v>
      </c>
      <c r="J49" s="664" t="str">
        <f>'[205]8. BA - EVA (AdmTek&amp;biaya)'!J48</f>
        <v>0 (Nol) Orang</v>
      </c>
      <c r="K49" s="664"/>
      <c r="L49" s="428"/>
      <c r="M49" s="428"/>
      <c r="N49" s="428"/>
      <c r="O49" s="462"/>
    </row>
    <row r="50" spans="2:15" s="40" customFormat="1" ht="15.75" customHeight="1">
      <c r="B50" s="428"/>
      <c r="C50" s="550"/>
      <c r="D50" s="428"/>
      <c r="E50" s="462"/>
      <c r="F50" s="461"/>
      <c r="G50" s="428" t="s">
        <v>84</v>
      </c>
      <c r="H50" s="428"/>
      <c r="I50" s="671" t="s">
        <v>0</v>
      </c>
      <c r="J50" s="664" t="str">
        <f>'[205]8. BA - EVA (AdmTek&amp;biaya)'!J49</f>
        <v>0 (Nol) Orang</v>
      </c>
      <c r="K50" s="664"/>
      <c r="L50" s="428"/>
      <c r="M50" s="428"/>
      <c r="N50" s="428"/>
      <c r="O50" s="462"/>
    </row>
    <row r="51" spans="2:15" s="40" customFormat="1" ht="15.75" customHeight="1">
      <c r="B51" s="428"/>
      <c r="C51" s="550"/>
      <c r="D51" s="428"/>
      <c r="E51" s="462"/>
      <c r="F51" s="461"/>
      <c r="G51" s="428"/>
      <c r="H51" s="428"/>
      <c r="I51" s="665"/>
      <c r="J51" s="597"/>
      <c r="K51" s="664"/>
      <c r="L51" s="428"/>
      <c r="M51" s="428"/>
      <c r="N51" s="428"/>
      <c r="O51" s="462"/>
    </row>
    <row r="52" spans="2:15" s="40" customFormat="1" ht="15.75" customHeight="1">
      <c r="B52" s="428"/>
      <c r="C52" s="550" t="s">
        <v>1</v>
      </c>
      <c r="D52" s="428" t="s">
        <v>99</v>
      </c>
      <c r="E52" s="462"/>
      <c r="F52" s="461" t="s">
        <v>0</v>
      </c>
      <c r="G52" s="428" t="s">
        <v>254</v>
      </c>
      <c r="H52" s="428"/>
      <c r="I52" s="671" t="s">
        <v>0</v>
      </c>
      <c r="J52" s="664" t="str">
        <f>'[205]8. BA - EVA (AdmTek&amp;biaya)'!J51</f>
        <v>1 (Satu) Orang</v>
      </c>
      <c r="K52" s="664"/>
      <c r="L52" s="428"/>
      <c r="M52" s="428"/>
      <c r="N52" s="428"/>
      <c r="O52" s="462"/>
    </row>
    <row r="53" spans="2:15" s="40" customFormat="1" ht="15.75" customHeight="1">
      <c r="B53" s="428"/>
      <c r="C53" s="550"/>
      <c r="D53" s="428"/>
      <c r="E53" s="462"/>
      <c r="F53" s="461"/>
      <c r="G53" s="428" t="s">
        <v>255</v>
      </c>
      <c r="H53" s="428"/>
      <c r="I53" s="671" t="s">
        <v>0</v>
      </c>
      <c r="J53" s="664" t="str">
        <f>'[205]8. BA - EVA (AdmTek&amp;biaya)'!J52</f>
        <v>0 (Nol) Orang</v>
      </c>
      <c r="K53" s="664"/>
      <c r="L53" s="428"/>
      <c r="M53" s="428"/>
      <c r="N53" s="428"/>
      <c r="O53" s="462"/>
    </row>
    <row r="54" spans="2:15" s="40" customFormat="1" ht="15.75" customHeight="1">
      <c r="B54" s="428"/>
      <c r="C54" s="550"/>
      <c r="D54" s="428"/>
      <c r="E54" s="462"/>
      <c r="F54" s="461"/>
      <c r="G54" s="428" t="s">
        <v>115</v>
      </c>
      <c r="H54" s="428"/>
      <c r="I54" s="671" t="s">
        <v>0</v>
      </c>
      <c r="J54" s="664" t="str">
        <f>'[205]8. BA - EVA (AdmTek&amp;biaya)'!J53</f>
        <v>0 (Nol) Orang</v>
      </c>
      <c r="K54" s="664"/>
      <c r="L54" s="428"/>
      <c r="M54" s="428"/>
      <c r="N54" s="428"/>
      <c r="O54" s="462"/>
    </row>
    <row r="55" spans="2:15" s="40" customFormat="1" ht="15.75" customHeight="1">
      <c r="B55" s="428"/>
      <c r="C55" s="428"/>
      <c r="D55" s="428"/>
      <c r="E55" s="428"/>
      <c r="F55" s="428"/>
      <c r="G55" s="428"/>
      <c r="H55" s="428"/>
      <c r="I55" s="428"/>
      <c r="J55" s="428"/>
      <c r="K55" s="428"/>
      <c r="L55" s="428"/>
      <c r="M55" s="428"/>
      <c r="N55" s="428"/>
      <c r="O55" s="462"/>
    </row>
    <row r="56" spans="2:15" s="40" customFormat="1" ht="15.75" customHeight="1">
      <c r="B56" s="428"/>
      <c r="C56" s="525"/>
      <c r="D56" s="525"/>
      <c r="E56" s="428"/>
      <c r="F56" s="462"/>
      <c r="G56" s="462"/>
      <c r="H56" s="462"/>
      <c r="I56" s="462"/>
      <c r="J56" s="462"/>
      <c r="K56" s="462"/>
      <c r="L56" s="462"/>
      <c r="M56" s="462"/>
      <c r="N56" s="462"/>
      <c r="O56" s="462"/>
    </row>
    <row r="57" spans="2:15" s="40" customFormat="1" ht="15.75" customHeight="1">
      <c r="B57" s="1701" t="s">
        <v>248</v>
      </c>
      <c r="C57" s="1701"/>
      <c r="D57" s="1701"/>
      <c r="E57" s="1701"/>
      <c r="F57" s="1701"/>
      <c r="G57" s="1701"/>
      <c r="H57" s="1701"/>
      <c r="I57" s="1701"/>
      <c r="J57" s="1701"/>
      <c r="K57" s="1701"/>
      <c r="L57" s="1701"/>
      <c r="M57" s="1701"/>
      <c r="N57" s="1701"/>
      <c r="O57" s="1701"/>
    </row>
    <row r="58" spans="2:15" s="40" customFormat="1" ht="15.75" customHeight="1">
      <c r="B58" s="428"/>
      <c r="C58" s="525"/>
      <c r="D58" s="525"/>
      <c r="E58" s="428"/>
      <c r="F58" s="462"/>
      <c r="G58" s="462"/>
      <c r="H58" s="462"/>
      <c r="I58" s="462"/>
      <c r="J58" s="462"/>
      <c r="K58" s="462"/>
      <c r="L58" s="462"/>
      <c r="M58" s="462"/>
      <c r="N58" s="462"/>
      <c r="O58" s="462"/>
    </row>
    <row r="59" spans="2:15" s="40" customFormat="1" ht="15.75" customHeight="1">
      <c r="B59" s="462"/>
      <c r="C59" s="462"/>
      <c r="D59" s="462"/>
      <c r="E59" s="462"/>
      <c r="F59" s="298"/>
      <c r="G59" s="298"/>
      <c r="H59" s="298"/>
      <c r="I59" s="426"/>
      <c r="J59" s="426"/>
      <c r="K59" s="299"/>
      <c r="L59" s="426"/>
      <c r="M59" s="426"/>
      <c r="N59" s="426"/>
      <c r="O59" s="462"/>
    </row>
    <row r="60" spans="2:15" s="40" customFormat="1" ht="15.75" customHeight="1">
      <c r="B60" s="462"/>
      <c r="C60" s="462"/>
      <c r="D60" s="462"/>
      <c r="E60" s="462"/>
      <c r="F60" s="298"/>
      <c r="G60" s="298"/>
      <c r="H60" s="298"/>
      <c r="I60" s="426"/>
      <c r="J60" s="1681" t="s">
        <v>526</v>
      </c>
      <c r="K60" s="1681"/>
      <c r="L60" s="1681"/>
      <c r="M60" s="299"/>
      <c r="N60" s="426"/>
      <c r="O60" s="462"/>
    </row>
    <row r="61" spans="2:15" s="40" customFormat="1" ht="15.75" customHeight="1">
      <c r="B61" s="462"/>
      <c r="C61" s="462"/>
      <c r="D61" s="462"/>
      <c r="E61" s="462"/>
      <c r="F61" s="298"/>
      <c r="G61" s="298"/>
      <c r="H61" s="298"/>
      <c r="I61" s="426"/>
      <c r="J61" s="299"/>
      <c r="K61" s="298"/>
      <c r="L61" s="298"/>
      <c r="M61" s="426"/>
      <c r="N61" s="426"/>
      <c r="O61" s="462"/>
    </row>
    <row r="62" spans="2:15" s="45" customFormat="1" ht="15.75" customHeight="1">
      <c r="B62" s="512"/>
      <c r="C62" s="512"/>
      <c r="D62" s="512"/>
      <c r="E62" s="512"/>
      <c r="F62" s="298"/>
      <c r="G62" s="298"/>
      <c r="H62" s="426"/>
      <c r="I62" s="298"/>
      <c r="J62" s="298"/>
      <c r="K62" s="298"/>
      <c r="L62" s="298"/>
      <c r="M62" s="426"/>
      <c r="N62" s="426"/>
      <c r="O62" s="512"/>
    </row>
    <row r="63" spans="2:15" s="45" customFormat="1" ht="15.75" customHeight="1">
      <c r="B63" s="512"/>
      <c r="C63" s="512"/>
      <c r="D63" s="512"/>
      <c r="E63" s="512"/>
      <c r="F63" s="298"/>
      <c r="G63" s="298"/>
      <c r="H63" s="426"/>
      <c r="I63" s="298"/>
      <c r="J63" s="300"/>
      <c r="K63" s="300"/>
      <c r="L63" s="300"/>
      <c r="M63" s="300"/>
      <c r="N63" s="426"/>
      <c r="O63" s="512"/>
    </row>
    <row r="64" spans="2:15" s="45" customFormat="1" ht="15.75" customHeight="1">
      <c r="B64" s="299"/>
      <c r="C64" s="591"/>
      <c r="D64" s="298"/>
      <c r="E64" s="512"/>
      <c r="F64" s="299"/>
      <c r="G64" s="426"/>
      <c r="H64" s="426"/>
      <c r="I64" s="426"/>
      <c r="J64" s="298"/>
      <c r="K64" s="298"/>
      <c r="L64" s="298"/>
      <c r="M64" s="298"/>
      <c r="N64" s="426"/>
      <c r="O64" s="512"/>
    </row>
    <row r="65" spans="2:15" s="45" customFormat="1" ht="15.75" customHeight="1">
      <c r="B65" s="298"/>
      <c r="C65" s="298"/>
      <c r="D65" s="298"/>
      <c r="E65" s="512"/>
      <c r="F65" s="299"/>
      <c r="G65" s="534"/>
      <c r="H65" s="426"/>
      <c r="I65" s="426"/>
      <c r="J65" s="1682" t="s">
        <v>477</v>
      </c>
      <c r="K65" s="1682"/>
      <c r="L65" s="1682"/>
      <c r="M65" s="300"/>
      <c r="N65" s="426"/>
      <c r="O65" s="512"/>
    </row>
    <row r="66" spans="2:15" s="45" customFormat="1" ht="15.75" customHeight="1">
      <c r="B66" s="309"/>
      <c r="C66" s="300"/>
      <c r="D66" s="298"/>
      <c r="E66" s="512"/>
      <c r="F66" s="299"/>
      <c r="G66" s="426"/>
      <c r="H66" s="426"/>
      <c r="I66" s="426"/>
      <c r="J66" s="1683" t="s">
        <v>478</v>
      </c>
      <c r="K66" s="1683"/>
      <c r="L66" s="1683"/>
      <c r="M66" s="298"/>
      <c r="N66" s="426"/>
      <c r="O66" s="512"/>
    </row>
    <row r="67" spans="2:15" s="45" customFormat="1" ht="15.75" customHeight="1">
      <c r="B67" s="298"/>
      <c r="C67" s="298"/>
      <c r="D67" s="298"/>
      <c r="E67" s="512"/>
      <c r="F67" s="299"/>
      <c r="G67" s="426"/>
      <c r="H67" s="426"/>
      <c r="I67" s="426"/>
      <c r="J67" s="426"/>
      <c r="K67" s="426"/>
      <c r="L67" s="426"/>
      <c r="M67" s="426"/>
      <c r="N67" s="426"/>
      <c r="O67" s="512"/>
    </row>
    <row r="68" spans="2:15" ht="15" customHeight="1">
      <c r="B68" s="47"/>
      <c r="C68" s="48"/>
      <c r="D68" s="45"/>
      <c r="E68" s="42"/>
      <c r="F68" s="42"/>
      <c r="G68" s="42"/>
      <c r="H68" s="42"/>
      <c r="I68" s="42"/>
      <c r="J68" s="42"/>
      <c r="K68" s="42"/>
      <c r="L68" s="42"/>
      <c r="M68" s="42"/>
      <c r="N68" s="42"/>
    </row>
    <row r="69" spans="2:15" ht="15" customHeight="1">
      <c r="B69" s="47"/>
      <c r="C69" s="48"/>
      <c r="D69" s="42"/>
      <c r="E69" s="42"/>
      <c r="F69" s="42"/>
      <c r="G69" s="42"/>
      <c r="H69" s="42"/>
      <c r="I69" s="42"/>
      <c r="J69" s="42"/>
      <c r="K69" s="42"/>
      <c r="L69" s="42"/>
      <c r="M69" s="42"/>
      <c r="N69" s="42"/>
    </row>
    <row r="70" spans="2:15" ht="15" customHeight="1">
      <c r="B70" s="47"/>
      <c r="C70" s="48"/>
      <c r="D70" s="42"/>
      <c r="E70" s="42"/>
      <c r="F70" s="42"/>
      <c r="G70" s="42"/>
      <c r="H70" s="42"/>
      <c r="I70" s="42"/>
      <c r="J70" s="42"/>
      <c r="K70" s="42"/>
      <c r="L70" s="42"/>
      <c r="M70" s="42"/>
      <c r="N70" s="42"/>
    </row>
    <row r="71" spans="2:15" ht="15" customHeight="1">
      <c r="B71" s="47"/>
      <c r="C71" s="48"/>
      <c r="D71" s="42"/>
      <c r="E71" s="42"/>
      <c r="F71" s="42"/>
      <c r="G71" s="42"/>
      <c r="H71" s="42"/>
      <c r="I71" s="42"/>
      <c r="J71" s="42"/>
      <c r="K71" s="42"/>
      <c r="L71" s="42"/>
      <c r="M71" s="42"/>
      <c r="N71" s="42"/>
    </row>
    <row r="72" spans="2:15" ht="15" customHeight="1">
      <c r="B72" s="47"/>
      <c r="C72" s="48"/>
      <c r="D72" s="42"/>
      <c r="E72" s="42"/>
      <c r="F72" s="42"/>
      <c r="G72" s="42"/>
      <c r="H72" s="42"/>
      <c r="I72" s="42"/>
      <c r="J72" s="42"/>
      <c r="K72" s="42"/>
      <c r="L72" s="42"/>
      <c r="M72" s="42"/>
      <c r="N72" s="42"/>
    </row>
    <row r="73" spans="2:15" ht="15" customHeight="1">
      <c r="B73" s="47"/>
      <c r="C73" s="48"/>
      <c r="D73" s="42"/>
      <c r="E73" s="42"/>
      <c r="F73" s="42"/>
      <c r="G73" s="42"/>
      <c r="H73" s="42"/>
      <c r="I73" s="42"/>
      <c r="J73" s="42"/>
      <c r="K73" s="42"/>
      <c r="L73" s="42"/>
      <c r="M73" s="42"/>
      <c r="N73" s="42"/>
    </row>
    <row r="74" spans="2:15" ht="15" customHeight="1">
      <c r="B74" s="47"/>
      <c r="C74" s="48"/>
      <c r="D74" s="42"/>
      <c r="E74" s="42"/>
      <c r="F74" s="42"/>
      <c r="G74" s="42"/>
      <c r="H74" s="42"/>
      <c r="I74" s="42"/>
      <c r="J74" s="42"/>
      <c r="K74" s="42"/>
      <c r="L74" s="42"/>
      <c r="M74" s="42"/>
      <c r="N74" s="42"/>
    </row>
    <row r="75" spans="2:15">
      <c r="B75" s="47"/>
      <c r="C75" s="48"/>
      <c r="D75" s="42"/>
      <c r="E75" s="42"/>
      <c r="F75" s="42"/>
      <c r="G75" s="42"/>
      <c r="H75" s="42"/>
      <c r="I75" s="42"/>
      <c r="J75" s="42"/>
      <c r="K75" s="42"/>
      <c r="L75" s="42"/>
      <c r="M75" s="42"/>
      <c r="N75" s="42"/>
    </row>
    <row r="76" spans="2:15">
      <c r="B76" s="47"/>
      <c r="C76" s="48"/>
      <c r="D76" s="42"/>
      <c r="E76" s="42"/>
      <c r="F76" s="42"/>
      <c r="G76" s="42"/>
      <c r="H76" s="42"/>
      <c r="I76" s="42"/>
      <c r="J76" s="42"/>
      <c r="K76" s="42"/>
      <c r="L76" s="42"/>
      <c r="M76" s="42"/>
      <c r="N76" s="42"/>
    </row>
    <row r="77" spans="2:15">
      <c r="B77" s="47"/>
      <c r="C77" s="48"/>
      <c r="D77" s="47"/>
      <c r="E77" s="47"/>
    </row>
    <row r="78" spans="2:15">
      <c r="B78" s="47"/>
      <c r="C78" s="48"/>
      <c r="D78" s="47"/>
      <c r="E78" s="47"/>
    </row>
    <row r="79" spans="2:15">
      <c r="B79" s="47"/>
      <c r="C79" s="48"/>
      <c r="D79" s="47"/>
      <c r="E79" s="47"/>
    </row>
  </sheetData>
  <mergeCells count="29">
    <mergeCell ref="G30:H30"/>
    <mergeCell ref="G31:H31"/>
    <mergeCell ref="G33:H33"/>
    <mergeCell ref="B2:N2"/>
    <mergeCell ref="B3:N3"/>
    <mergeCell ref="B4:N4"/>
    <mergeCell ref="B15:G16"/>
    <mergeCell ref="B17:G17"/>
    <mergeCell ref="B10:G10"/>
    <mergeCell ref="H10:N10"/>
    <mergeCell ref="B11:G12"/>
    <mergeCell ref="H11:N11"/>
    <mergeCell ref="B5:N5"/>
    <mergeCell ref="J60:L60"/>
    <mergeCell ref="J65:L65"/>
    <mergeCell ref="J66:L66"/>
    <mergeCell ref="B57:O57"/>
    <mergeCell ref="B14:G14"/>
    <mergeCell ref="J17:K17"/>
    <mergeCell ref="B18:G18"/>
    <mergeCell ref="B21:N26"/>
    <mergeCell ref="D29:D30"/>
    <mergeCell ref="I31:M31"/>
    <mergeCell ref="E31:F31"/>
    <mergeCell ref="E29:F30"/>
    <mergeCell ref="G29:H29"/>
    <mergeCell ref="I29:M30"/>
    <mergeCell ref="E33:F33"/>
    <mergeCell ref="I33:M33"/>
  </mergeCells>
  <printOptions horizontalCentered="1"/>
  <pageMargins left="0.5" right="0.25" top="0.5" bottom="0.5" header="0.35433070866141703" footer="0.22"/>
  <pageSetup paperSize="9" scale="65" fitToHeight="0" orientation="portrait" horizontalDpi="4294967293" verticalDpi="4294967293"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R95"/>
  <sheetViews>
    <sheetView topLeftCell="A52" zoomScale="90" zoomScaleNormal="90" zoomScaleSheetLayoutView="100" workbookViewId="0">
      <selection activeCell="G57" sqref="G57"/>
    </sheetView>
  </sheetViews>
  <sheetFormatPr defaultColWidth="8.85546875" defaultRowHeight="18"/>
  <cols>
    <col min="1" max="1" width="0.85546875" style="38" customWidth="1"/>
    <col min="2" max="2" width="3.42578125" style="38" customWidth="1"/>
    <col min="3" max="3" width="6.7109375" style="43" customWidth="1"/>
    <col min="4" max="4" width="29.42578125" style="38" customWidth="1"/>
    <col min="5" max="5" width="2.28515625" style="38" customWidth="1"/>
    <col min="6" max="6" width="22" style="38" customWidth="1"/>
    <col min="7" max="7" width="22.7109375" style="38" customWidth="1"/>
    <col min="8" max="8" width="9" style="38" customWidth="1"/>
    <col min="9" max="9" width="1.7109375" style="38" customWidth="1"/>
    <col min="10" max="10" width="5.28515625" style="38" customWidth="1"/>
    <col min="11" max="11" width="7.7109375" style="38" customWidth="1"/>
    <col min="12" max="12" width="10.42578125" style="38" customWidth="1"/>
    <col min="13" max="13" width="8.85546875" style="38" customWidth="1"/>
    <col min="14" max="14" width="12.42578125" style="38" customWidth="1"/>
    <col min="15" max="15" width="19.7109375" style="38" customWidth="1"/>
    <col min="16" max="16" width="1.140625" style="38" customWidth="1"/>
    <col min="17" max="18" width="9.140625" style="38"/>
    <col min="19" max="19" width="17.140625" style="38" bestFit="1" customWidth="1"/>
    <col min="20" max="256" width="9.140625" style="38"/>
    <col min="257" max="257" width="3.42578125" style="38" customWidth="1"/>
    <col min="258" max="258" width="4.42578125" style="38" customWidth="1"/>
    <col min="259" max="259" width="35.42578125" style="38" customWidth="1"/>
    <col min="260" max="260" width="2.85546875" style="38" customWidth="1"/>
    <col min="261" max="261" width="23.85546875" style="38" customWidth="1"/>
    <col min="262" max="262" width="23" style="38" customWidth="1"/>
    <col min="263" max="263" width="9.140625" style="38" customWidth="1"/>
    <col min="264" max="264" width="2.85546875" style="38" customWidth="1"/>
    <col min="265" max="265" width="5.42578125" style="38" customWidth="1"/>
    <col min="266" max="266" width="8.140625" style="38" customWidth="1"/>
    <col min="267" max="267" width="10.42578125" style="38" customWidth="1"/>
    <col min="268" max="268" width="9.140625" style="38"/>
    <col min="269" max="269" width="7.7109375" style="38" customWidth="1"/>
    <col min="270" max="270" width="0" style="38" hidden="1" customWidth="1"/>
    <col min="271" max="271" width="19.42578125" style="38" customWidth="1"/>
    <col min="272" max="272" width="1.140625" style="38" customWidth="1"/>
    <col min="273" max="274" width="9.140625" style="38"/>
    <col min="275" max="275" width="17.140625" style="38" bestFit="1" customWidth="1"/>
    <col min="276" max="512" width="9.140625" style="38"/>
    <col min="513" max="513" width="3.42578125" style="38" customWidth="1"/>
    <col min="514" max="514" width="4.42578125" style="38" customWidth="1"/>
    <col min="515" max="515" width="35.42578125" style="38" customWidth="1"/>
    <col min="516" max="516" width="2.85546875" style="38" customWidth="1"/>
    <col min="517" max="517" width="23.85546875" style="38" customWidth="1"/>
    <col min="518" max="518" width="23" style="38" customWidth="1"/>
    <col min="519" max="519" width="9.140625" style="38" customWidth="1"/>
    <col min="520" max="520" width="2.85546875" style="38" customWidth="1"/>
    <col min="521" max="521" width="5.42578125" style="38" customWidth="1"/>
    <col min="522" max="522" width="8.140625" style="38" customWidth="1"/>
    <col min="523" max="523" width="10.42578125" style="38" customWidth="1"/>
    <col min="524" max="524" width="9.140625" style="38"/>
    <col min="525" max="525" width="7.7109375" style="38" customWidth="1"/>
    <col min="526" max="526" width="0" style="38" hidden="1" customWidth="1"/>
    <col min="527" max="527" width="19.42578125" style="38" customWidth="1"/>
    <col min="528" max="528" width="1.140625" style="38" customWidth="1"/>
    <col min="529" max="530" width="9.140625" style="38"/>
    <col min="531" max="531" width="17.140625" style="38" bestFit="1" customWidth="1"/>
    <col min="532" max="768" width="9.140625" style="38"/>
    <col min="769" max="769" width="3.42578125" style="38" customWidth="1"/>
    <col min="770" max="770" width="4.42578125" style="38" customWidth="1"/>
    <col min="771" max="771" width="35.42578125" style="38" customWidth="1"/>
    <col min="772" max="772" width="2.85546875" style="38" customWidth="1"/>
    <col min="773" max="773" width="23.85546875" style="38" customWidth="1"/>
    <col min="774" max="774" width="23" style="38" customWidth="1"/>
    <col min="775" max="775" width="9.140625" style="38" customWidth="1"/>
    <col min="776" max="776" width="2.85546875" style="38" customWidth="1"/>
    <col min="777" max="777" width="5.42578125" style="38" customWidth="1"/>
    <col min="778" max="778" width="8.140625" style="38" customWidth="1"/>
    <col min="779" max="779" width="10.42578125" style="38" customWidth="1"/>
    <col min="780" max="780" width="9.140625" style="38"/>
    <col min="781" max="781" width="7.7109375" style="38" customWidth="1"/>
    <col min="782" max="782" width="0" style="38" hidden="1" customWidth="1"/>
    <col min="783" max="783" width="19.42578125" style="38" customWidth="1"/>
    <col min="784" max="784" width="1.140625" style="38" customWidth="1"/>
    <col min="785" max="786" width="9.140625" style="38"/>
    <col min="787" max="787" width="17.140625" style="38" bestFit="1" customWidth="1"/>
    <col min="788" max="1024" width="9.140625" style="38"/>
    <col min="1025" max="1025" width="3.42578125" style="38" customWidth="1"/>
    <col min="1026" max="1026" width="4.42578125" style="38" customWidth="1"/>
    <col min="1027" max="1027" width="35.42578125" style="38" customWidth="1"/>
    <col min="1028" max="1028" width="2.85546875" style="38" customWidth="1"/>
    <col min="1029" max="1029" width="23.85546875" style="38" customWidth="1"/>
    <col min="1030" max="1030" width="23" style="38" customWidth="1"/>
    <col min="1031" max="1031" width="9.140625" style="38" customWidth="1"/>
    <col min="1032" max="1032" width="2.85546875" style="38" customWidth="1"/>
    <col min="1033" max="1033" width="5.42578125" style="38" customWidth="1"/>
    <col min="1034" max="1034" width="8.140625" style="38" customWidth="1"/>
    <col min="1035" max="1035" width="10.42578125" style="38" customWidth="1"/>
    <col min="1036" max="1036" width="9.140625" style="38"/>
    <col min="1037" max="1037" width="7.7109375" style="38" customWidth="1"/>
    <col min="1038" max="1038" width="0" style="38" hidden="1" customWidth="1"/>
    <col min="1039" max="1039" width="19.42578125" style="38" customWidth="1"/>
    <col min="1040" max="1040" width="1.140625" style="38" customWidth="1"/>
    <col min="1041" max="1042" width="9.140625" style="38"/>
    <col min="1043" max="1043" width="17.140625" style="38" bestFit="1" customWidth="1"/>
    <col min="1044" max="1280" width="9.140625" style="38"/>
    <col min="1281" max="1281" width="3.42578125" style="38" customWidth="1"/>
    <col min="1282" max="1282" width="4.42578125" style="38" customWidth="1"/>
    <col min="1283" max="1283" width="35.42578125" style="38" customWidth="1"/>
    <col min="1284" max="1284" width="2.85546875" style="38" customWidth="1"/>
    <col min="1285" max="1285" width="23.85546875" style="38" customWidth="1"/>
    <col min="1286" max="1286" width="23" style="38" customWidth="1"/>
    <col min="1287" max="1287" width="9.140625" style="38" customWidth="1"/>
    <col min="1288" max="1288" width="2.85546875" style="38" customWidth="1"/>
    <col min="1289" max="1289" width="5.42578125" style="38" customWidth="1"/>
    <col min="1290" max="1290" width="8.140625" style="38" customWidth="1"/>
    <col min="1291" max="1291" width="10.42578125" style="38" customWidth="1"/>
    <col min="1292" max="1292" width="9.140625" style="38"/>
    <col min="1293" max="1293" width="7.7109375" style="38" customWidth="1"/>
    <col min="1294" max="1294" width="0" style="38" hidden="1" customWidth="1"/>
    <col min="1295" max="1295" width="19.42578125" style="38" customWidth="1"/>
    <col min="1296" max="1296" width="1.140625" style="38" customWidth="1"/>
    <col min="1297" max="1298" width="9.140625" style="38"/>
    <col min="1299" max="1299" width="17.140625" style="38" bestFit="1" customWidth="1"/>
    <col min="1300" max="1536" width="9.140625" style="38"/>
    <col min="1537" max="1537" width="3.42578125" style="38" customWidth="1"/>
    <col min="1538" max="1538" width="4.42578125" style="38" customWidth="1"/>
    <col min="1539" max="1539" width="35.42578125" style="38" customWidth="1"/>
    <col min="1540" max="1540" width="2.85546875" style="38" customWidth="1"/>
    <col min="1541" max="1541" width="23.85546875" style="38" customWidth="1"/>
    <col min="1542" max="1542" width="23" style="38" customWidth="1"/>
    <col min="1543" max="1543" width="9.140625" style="38" customWidth="1"/>
    <col min="1544" max="1544" width="2.85546875" style="38" customWidth="1"/>
    <col min="1545" max="1545" width="5.42578125" style="38" customWidth="1"/>
    <col min="1546" max="1546" width="8.140625" style="38" customWidth="1"/>
    <col min="1547" max="1547" width="10.42578125" style="38" customWidth="1"/>
    <col min="1548" max="1548" width="9.140625" style="38"/>
    <col min="1549" max="1549" width="7.7109375" style="38" customWidth="1"/>
    <col min="1550" max="1550" width="0" style="38" hidden="1" customWidth="1"/>
    <col min="1551" max="1551" width="19.42578125" style="38" customWidth="1"/>
    <col min="1552" max="1552" width="1.140625" style="38" customWidth="1"/>
    <col min="1553" max="1554" width="9.140625" style="38"/>
    <col min="1555" max="1555" width="17.140625" style="38" bestFit="1" customWidth="1"/>
    <col min="1556" max="1792" width="9.140625" style="38"/>
    <col min="1793" max="1793" width="3.42578125" style="38" customWidth="1"/>
    <col min="1794" max="1794" width="4.42578125" style="38" customWidth="1"/>
    <col min="1795" max="1795" width="35.42578125" style="38" customWidth="1"/>
    <col min="1796" max="1796" width="2.85546875" style="38" customWidth="1"/>
    <col min="1797" max="1797" width="23.85546875" style="38" customWidth="1"/>
    <col min="1798" max="1798" width="23" style="38" customWidth="1"/>
    <col min="1799" max="1799" width="9.140625" style="38" customWidth="1"/>
    <col min="1800" max="1800" width="2.85546875" style="38" customWidth="1"/>
    <col min="1801" max="1801" width="5.42578125" style="38" customWidth="1"/>
    <col min="1802" max="1802" width="8.140625" style="38" customWidth="1"/>
    <col min="1803" max="1803" width="10.42578125" style="38" customWidth="1"/>
    <col min="1804" max="1804" width="9.140625" style="38"/>
    <col min="1805" max="1805" width="7.7109375" style="38" customWidth="1"/>
    <col min="1806" max="1806" width="0" style="38" hidden="1" customWidth="1"/>
    <col min="1807" max="1807" width="19.42578125" style="38" customWidth="1"/>
    <col min="1808" max="1808" width="1.140625" style="38" customWidth="1"/>
    <col min="1809" max="1810" width="9.140625" style="38"/>
    <col min="1811" max="1811" width="17.140625" style="38" bestFit="1" customWidth="1"/>
    <col min="1812" max="2048" width="9.140625" style="38"/>
    <col min="2049" max="2049" width="3.42578125" style="38" customWidth="1"/>
    <col min="2050" max="2050" width="4.42578125" style="38" customWidth="1"/>
    <col min="2051" max="2051" width="35.42578125" style="38" customWidth="1"/>
    <col min="2052" max="2052" width="2.85546875" style="38" customWidth="1"/>
    <col min="2053" max="2053" width="23.85546875" style="38" customWidth="1"/>
    <col min="2054" max="2054" width="23" style="38" customWidth="1"/>
    <col min="2055" max="2055" width="9.140625" style="38" customWidth="1"/>
    <col min="2056" max="2056" width="2.85546875" style="38" customWidth="1"/>
    <col min="2057" max="2057" width="5.42578125" style="38" customWidth="1"/>
    <col min="2058" max="2058" width="8.140625" style="38" customWidth="1"/>
    <col min="2059" max="2059" width="10.42578125" style="38" customWidth="1"/>
    <col min="2060" max="2060" width="9.140625" style="38"/>
    <col min="2061" max="2061" width="7.7109375" style="38" customWidth="1"/>
    <col min="2062" max="2062" width="0" style="38" hidden="1" customWidth="1"/>
    <col min="2063" max="2063" width="19.42578125" style="38" customWidth="1"/>
    <col min="2064" max="2064" width="1.140625" style="38" customWidth="1"/>
    <col min="2065" max="2066" width="9.140625" style="38"/>
    <col min="2067" max="2067" width="17.140625" style="38" bestFit="1" customWidth="1"/>
    <col min="2068" max="2304" width="9.140625" style="38"/>
    <col min="2305" max="2305" width="3.42578125" style="38" customWidth="1"/>
    <col min="2306" max="2306" width="4.42578125" style="38" customWidth="1"/>
    <col min="2307" max="2307" width="35.42578125" style="38" customWidth="1"/>
    <col min="2308" max="2308" width="2.85546875" style="38" customWidth="1"/>
    <col min="2309" max="2309" width="23.85546875" style="38" customWidth="1"/>
    <col min="2310" max="2310" width="23" style="38" customWidth="1"/>
    <col min="2311" max="2311" width="9.140625" style="38" customWidth="1"/>
    <col min="2312" max="2312" width="2.85546875" style="38" customWidth="1"/>
    <col min="2313" max="2313" width="5.42578125" style="38" customWidth="1"/>
    <col min="2314" max="2314" width="8.140625" style="38" customWidth="1"/>
    <col min="2315" max="2315" width="10.42578125" style="38" customWidth="1"/>
    <col min="2316" max="2316" width="9.140625" style="38"/>
    <col min="2317" max="2317" width="7.7109375" style="38" customWidth="1"/>
    <col min="2318" max="2318" width="0" style="38" hidden="1" customWidth="1"/>
    <col min="2319" max="2319" width="19.42578125" style="38" customWidth="1"/>
    <col min="2320" max="2320" width="1.140625" style="38" customWidth="1"/>
    <col min="2321" max="2322" width="9.140625" style="38"/>
    <col min="2323" max="2323" width="17.140625" style="38" bestFit="1" customWidth="1"/>
    <col min="2324" max="2560" width="9.140625" style="38"/>
    <col min="2561" max="2561" width="3.42578125" style="38" customWidth="1"/>
    <col min="2562" max="2562" width="4.42578125" style="38" customWidth="1"/>
    <col min="2563" max="2563" width="35.42578125" style="38" customWidth="1"/>
    <col min="2564" max="2564" width="2.85546875" style="38" customWidth="1"/>
    <col min="2565" max="2565" width="23.85546875" style="38" customWidth="1"/>
    <col min="2566" max="2566" width="23" style="38" customWidth="1"/>
    <col min="2567" max="2567" width="9.140625" style="38" customWidth="1"/>
    <col min="2568" max="2568" width="2.85546875" style="38" customWidth="1"/>
    <col min="2569" max="2569" width="5.42578125" style="38" customWidth="1"/>
    <col min="2570" max="2570" width="8.140625" style="38" customWidth="1"/>
    <col min="2571" max="2571" width="10.42578125" style="38" customWidth="1"/>
    <col min="2572" max="2572" width="9.140625" style="38"/>
    <col min="2573" max="2573" width="7.7109375" style="38" customWidth="1"/>
    <col min="2574" max="2574" width="0" style="38" hidden="1" customWidth="1"/>
    <col min="2575" max="2575" width="19.42578125" style="38" customWidth="1"/>
    <col min="2576" max="2576" width="1.140625" style="38" customWidth="1"/>
    <col min="2577" max="2578" width="9.140625" style="38"/>
    <col min="2579" max="2579" width="17.140625" style="38" bestFit="1" customWidth="1"/>
    <col min="2580" max="2816" width="9.140625" style="38"/>
    <col min="2817" max="2817" width="3.42578125" style="38" customWidth="1"/>
    <col min="2818" max="2818" width="4.42578125" style="38" customWidth="1"/>
    <col min="2819" max="2819" width="35.42578125" style="38" customWidth="1"/>
    <col min="2820" max="2820" width="2.85546875" style="38" customWidth="1"/>
    <col min="2821" max="2821" width="23.85546875" style="38" customWidth="1"/>
    <col min="2822" max="2822" width="23" style="38" customWidth="1"/>
    <col min="2823" max="2823" width="9.140625" style="38" customWidth="1"/>
    <col min="2824" max="2824" width="2.85546875" style="38" customWidth="1"/>
    <col min="2825" max="2825" width="5.42578125" style="38" customWidth="1"/>
    <col min="2826" max="2826" width="8.140625" style="38" customWidth="1"/>
    <col min="2827" max="2827" width="10.42578125" style="38" customWidth="1"/>
    <col min="2828" max="2828" width="9.140625" style="38"/>
    <col min="2829" max="2829" width="7.7109375" style="38" customWidth="1"/>
    <col min="2830" max="2830" width="0" style="38" hidden="1" customWidth="1"/>
    <col min="2831" max="2831" width="19.42578125" style="38" customWidth="1"/>
    <col min="2832" max="2832" width="1.140625" style="38" customWidth="1"/>
    <col min="2833" max="2834" width="9.140625" style="38"/>
    <col min="2835" max="2835" width="17.140625" style="38" bestFit="1" customWidth="1"/>
    <col min="2836" max="3072" width="9.140625" style="38"/>
    <col min="3073" max="3073" width="3.42578125" style="38" customWidth="1"/>
    <col min="3074" max="3074" width="4.42578125" style="38" customWidth="1"/>
    <col min="3075" max="3075" width="35.42578125" style="38" customWidth="1"/>
    <col min="3076" max="3076" width="2.85546875" style="38" customWidth="1"/>
    <col min="3077" max="3077" width="23.85546875" style="38" customWidth="1"/>
    <col min="3078" max="3078" width="23" style="38" customWidth="1"/>
    <col min="3079" max="3079" width="9.140625" style="38" customWidth="1"/>
    <col min="3080" max="3080" width="2.85546875" style="38" customWidth="1"/>
    <col min="3081" max="3081" width="5.42578125" style="38" customWidth="1"/>
    <col min="3082" max="3082" width="8.140625" style="38" customWidth="1"/>
    <col min="3083" max="3083" width="10.42578125" style="38" customWidth="1"/>
    <col min="3084" max="3084" width="9.140625" style="38"/>
    <col min="3085" max="3085" width="7.7109375" style="38" customWidth="1"/>
    <col min="3086" max="3086" width="0" style="38" hidden="1" customWidth="1"/>
    <col min="3087" max="3087" width="19.42578125" style="38" customWidth="1"/>
    <col min="3088" max="3088" width="1.140625" style="38" customWidth="1"/>
    <col min="3089" max="3090" width="9.140625" style="38"/>
    <col min="3091" max="3091" width="17.140625" style="38" bestFit="1" customWidth="1"/>
    <col min="3092" max="3328" width="9.140625" style="38"/>
    <col min="3329" max="3329" width="3.42578125" style="38" customWidth="1"/>
    <col min="3330" max="3330" width="4.42578125" style="38" customWidth="1"/>
    <col min="3331" max="3331" width="35.42578125" style="38" customWidth="1"/>
    <col min="3332" max="3332" width="2.85546875" style="38" customWidth="1"/>
    <col min="3333" max="3333" width="23.85546875" style="38" customWidth="1"/>
    <col min="3334" max="3334" width="23" style="38" customWidth="1"/>
    <col min="3335" max="3335" width="9.140625" style="38" customWidth="1"/>
    <col min="3336" max="3336" width="2.85546875" style="38" customWidth="1"/>
    <col min="3337" max="3337" width="5.42578125" style="38" customWidth="1"/>
    <col min="3338" max="3338" width="8.140625" style="38" customWidth="1"/>
    <col min="3339" max="3339" width="10.42578125" style="38" customWidth="1"/>
    <col min="3340" max="3340" width="9.140625" style="38"/>
    <col min="3341" max="3341" width="7.7109375" style="38" customWidth="1"/>
    <col min="3342" max="3342" width="0" style="38" hidden="1" customWidth="1"/>
    <col min="3343" max="3343" width="19.42578125" style="38" customWidth="1"/>
    <col min="3344" max="3344" width="1.140625" style="38" customWidth="1"/>
    <col min="3345" max="3346" width="9.140625" style="38"/>
    <col min="3347" max="3347" width="17.140625" style="38" bestFit="1" customWidth="1"/>
    <col min="3348" max="3584" width="9.140625" style="38"/>
    <col min="3585" max="3585" width="3.42578125" style="38" customWidth="1"/>
    <col min="3586" max="3586" width="4.42578125" style="38" customWidth="1"/>
    <col min="3587" max="3587" width="35.42578125" style="38" customWidth="1"/>
    <col min="3588" max="3588" width="2.85546875" style="38" customWidth="1"/>
    <col min="3589" max="3589" width="23.85546875" style="38" customWidth="1"/>
    <col min="3590" max="3590" width="23" style="38" customWidth="1"/>
    <col min="3591" max="3591" width="9.140625" style="38" customWidth="1"/>
    <col min="3592" max="3592" width="2.85546875" style="38" customWidth="1"/>
    <col min="3593" max="3593" width="5.42578125" style="38" customWidth="1"/>
    <col min="3594" max="3594" width="8.140625" style="38" customWidth="1"/>
    <col min="3595" max="3595" width="10.42578125" style="38" customWidth="1"/>
    <col min="3596" max="3596" width="9.140625" style="38"/>
    <col min="3597" max="3597" width="7.7109375" style="38" customWidth="1"/>
    <col min="3598" max="3598" width="0" style="38" hidden="1" customWidth="1"/>
    <col min="3599" max="3599" width="19.42578125" style="38" customWidth="1"/>
    <col min="3600" max="3600" width="1.140625" style="38" customWidth="1"/>
    <col min="3601" max="3602" width="9.140625" style="38"/>
    <col min="3603" max="3603" width="17.140625" style="38" bestFit="1" customWidth="1"/>
    <col min="3604" max="3840" width="9.140625" style="38"/>
    <col min="3841" max="3841" width="3.42578125" style="38" customWidth="1"/>
    <col min="3842" max="3842" width="4.42578125" style="38" customWidth="1"/>
    <col min="3843" max="3843" width="35.42578125" style="38" customWidth="1"/>
    <col min="3844" max="3844" width="2.85546875" style="38" customWidth="1"/>
    <col min="3845" max="3845" width="23.85546875" style="38" customWidth="1"/>
    <col min="3846" max="3846" width="23" style="38" customWidth="1"/>
    <col min="3847" max="3847" width="9.140625" style="38" customWidth="1"/>
    <col min="3848" max="3848" width="2.85546875" style="38" customWidth="1"/>
    <col min="3849" max="3849" width="5.42578125" style="38" customWidth="1"/>
    <col min="3850" max="3850" width="8.140625" style="38" customWidth="1"/>
    <col min="3851" max="3851" width="10.42578125" style="38" customWidth="1"/>
    <col min="3852" max="3852" width="9.140625" style="38"/>
    <col min="3853" max="3853" width="7.7109375" style="38" customWidth="1"/>
    <col min="3854" max="3854" width="0" style="38" hidden="1" customWidth="1"/>
    <col min="3855" max="3855" width="19.42578125" style="38" customWidth="1"/>
    <col min="3856" max="3856" width="1.140625" style="38" customWidth="1"/>
    <col min="3857" max="3858" width="9.140625" style="38"/>
    <col min="3859" max="3859" width="17.140625" style="38" bestFit="1" customWidth="1"/>
    <col min="3860" max="4096" width="9.140625" style="38"/>
    <col min="4097" max="4097" width="3.42578125" style="38" customWidth="1"/>
    <col min="4098" max="4098" width="4.42578125" style="38" customWidth="1"/>
    <col min="4099" max="4099" width="35.42578125" style="38" customWidth="1"/>
    <col min="4100" max="4100" width="2.85546875" style="38" customWidth="1"/>
    <col min="4101" max="4101" width="23.85546875" style="38" customWidth="1"/>
    <col min="4102" max="4102" width="23" style="38" customWidth="1"/>
    <col min="4103" max="4103" width="9.140625" style="38" customWidth="1"/>
    <col min="4104" max="4104" width="2.85546875" style="38" customWidth="1"/>
    <col min="4105" max="4105" width="5.42578125" style="38" customWidth="1"/>
    <col min="4106" max="4106" width="8.140625" style="38" customWidth="1"/>
    <col min="4107" max="4107" width="10.42578125" style="38" customWidth="1"/>
    <col min="4108" max="4108" width="9.140625" style="38"/>
    <col min="4109" max="4109" width="7.7109375" style="38" customWidth="1"/>
    <col min="4110" max="4110" width="0" style="38" hidden="1" customWidth="1"/>
    <col min="4111" max="4111" width="19.42578125" style="38" customWidth="1"/>
    <col min="4112" max="4112" width="1.140625" style="38" customWidth="1"/>
    <col min="4113" max="4114" width="9.140625" style="38"/>
    <col min="4115" max="4115" width="17.140625" style="38" bestFit="1" customWidth="1"/>
    <col min="4116" max="4352" width="9.140625" style="38"/>
    <col min="4353" max="4353" width="3.42578125" style="38" customWidth="1"/>
    <col min="4354" max="4354" width="4.42578125" style="38" customWidth="1"/>
    <col min="4355" max="4355" width="35.42578125" style="38" customWidth="1"/>
    <col min="4356" max="4356" width="2.85546875" style="38" customWidth="1"/>
    <col min="4357" max="4357" width="23.85546875" style="38" customWidth="1"/>
    <col min="4358" max="4358" width="23" style="38" customWidth="1"/>
    <col min="4359" max="4359" width="9.140625" style="38" customWidth="1"/>
    <col min="4360" max="4360" width="2.85546875" style="38" customWidth="1"/>
    <col min="4361" max="4361" width="5.42578125" style="38" customWidth="1"/>
    <col min="4362" max="4362" width="8.140625" style="38" customWidth="1"/>
    <col min="4363" max="4363" width="10.42578125" style="38" customWidth="1"/>
    <col min="4364" max="4364" width="9.140625" style="38"/>
    <col min="4365" max="4365" width="7.7109375" style="38" customWidth="1"/>
    <col min="4366" max="4366" width="0" style="38" hidden="1" customWidth="1"/>
    <col min="4367" max="4367" width="19.42578125" style="38" customWidth="1"/>
    <col min="4368" max="4368" width="1.140625" style="38" customWidth="1"/>
    <col min="4369" max="4370" width="9.140625" style="38"/>
    <col min="4371" max="4371" width="17.140625" style="38" bestFit="1" customWidth="1"/>
    <col min="4372" max="4608" width="9.140625" style="38"/>
    <col min="4609" max="4609" width="3.42578125" style="38" customWidth="1"/>
    <col min="4610" max="4610" width="4.42578125" style="38" customWidth="1"/>
    <col min="4611" max="4611" width="35.42578125" style="38" customWidth="1"/>
    <col min="4612" max="4612" width="2.85546875" style="38" customWidth="1"/>
    <col min="4613" max="4613" width="23.85546875" style="38" customWidth="1"/>
    <col min="4614" max="4614" width="23" style="38" customWidth="1"/>
    <col min="4615" max="4615" width="9.140625" style="38" customWidth="1"/>
    <col min="4616" max="4616" width="2.85546875" style="38" customWidth="1"/>
    <col min="4617" max="4617" width="5.42578125" style="38" customWidth="1"/>
    <col min="4618" max="4618" width="8.140625" style="38" customWidth="1"/>
    <col min="4619" max="4619" width="10.42578125" style="38" customWidth="1"/>
    <col min="4620" max="4620" width="9.140625" style="38"/>
    <col min="4621" max="4621" width="7.7109375" style="38" customWidth="1"/>
    <col min="4622" max="4622" width="0" style="38" hidden="1" customWidth="1"/>
    <col min="4623" max="4623" width="19.42578125" style="38" customWidth="1"/>
    <col min="4624" max="4624" width="1.140625" style="38" customWidth="1"/>
    <col min="4625" max="4626" width="9.140625" style="38"/>
    <col min="4627" max="4627" width="17.140625" style="38" bestFit="1" customWidth="1"/>
    <col min="4628" max="4864" width="9.140625" style="38"/>
    <col min="4865" max="4865" width="3.42578125" style="38" customWidth="1"/>
    <col min="4866" max="4866" width="4.42578125" style="38" customWidth="1"/>
    <col min="4867" max="4867" width="35.42578125" style="38" customWidth="1"/>
    <col min="4868" max="4868" width="2.85546875" style="38" customWidth="1"/>
    <col min="4869" max="4869" width="23.85546875" style="38" customWidth="1"/>
    <col min="4870" max="4870" width="23" style="38" customWidth="1"/>
    <col min="4871" max="4871" width="9.140625" style="38" customWidth="1"/>
    <col min="4872" max="4872" width="2.85546875" style="38" customWidth="1"/>
    <col min="4873" max="4873" width="5.42578125" style="38" customWidth="1"/>
    <col min="4874" max="4874" width="8.140625" style="38" customWidth="1"/>
    <col min="4875" max="4875" width="10.42578125" style="38" customWidth="1"/>
    <col min="4876" max="4876" width="9.140625" style="38"/>
    <col min="4877" max="4877" width="7.7109375" style="38" customWidth="1"/>
    <col min="4878" max="4878" width="0" style="38" hidden="1" customWidth="1"/>
    <col min="4879" max="4879" width="19.42578125" style="38" customWidth="1"/>
    <col min="4880" max="4880" width="1.140625" style="38" customWidth="1"/>
    <col min="4881" max="4882" width="9.140625" style="38"/>
    <col min="4883" max="4883" width="17.140625" style="38" bestFit="1" customWidth="1"/>
    <col min="4884" max="5120" width="9.140625" style="38"/>
    <col min="5121" max="5121" width="3.42578125" style="38" customWidth="1"/>
    <col min="5122" max="5122" width="4.42578125" style="38" customWidth="1"/>
    <col min="5123" max="5123" width="35.42578125" style="38" customWidth="1"/>
    <col min="5124" max="5124" width="2.85546875" style="38" customWidth="1"/>
    <col min="5125" max="5125" width="23.85546875" style="38" customWidth="1"/>
    <col min="5126" max="5126" width="23" style="38" customWidth="1"/>
    <col min="5127" max="5127" width="9.140625" style="38" customWidth="1"/>
    <col min="5128" max="5128" width="2.85546875" style="38" customWidth="1"/>
    <col min="5129" max="5129" width="5.42578125" style="38" customWidth="1"/>
    <col min="5130" max="5130" width="8.140625" style="38" customWidth="1"/>
    <col min="5131" max="5131" width="10.42578125" style="38" customWidth="1"/>
    <col min="5132" max="5132" width="9.140625" style="38"/>
    <col min="5133" max="5133" width="7.7109375" style="38" customWidth="1"/>
    <col min="5134" max="5134" width="0" style="38" hidden="1" customWidth="1"/>
    <col min="5135" max="5135" width="19.42578125" style="38" customWidth="1"/>
    <col min="5136" max="5136" width="1.140625" style="38" customWidth="1"/>
    <col min="5137" max="5138" width="9.140625" style="38"/>
    <col min="5139" max="5139" width="17.140625" style="38" bestFit="1" customWidth="1"/>
    <col min="5140" max="5376" width="9.140625" style="38"/>
    <col min="5377" max="5377" width="3.42578125" style="38" customWidth="1"/>
    <col min="5378" max="5378" width="4.42578125" style="38" customWidth="1"/>
    <col min="5379" max="5379" width="35.42578125" style="38" customWidth="1"/>
    <col min="5380" max="5380" width="2.85546875" style="38" customWidth="1"/>
    <col min="5381" max="5381" width="23.85546875" style="38" customWidth="1"/>
    <col min="5382" max="5382" width="23" style="38" customWidth="1"/>
    <col min="5383" max="5383" width="9.140625" style="38" customWidth="1"/>
    <col min="5384" max="5384" width="2.85546875" style="38" customWidth="1"/>
    <col min="5385" max="5385" width="5.42578125" style="38" customWidth="1"/>
    <col min="5386" max="5386" width="8.140625" style="38" customWidth="1"/>
    <col min="5387" max="5387" width="10.42578125" style="38" customWidth="1"/>
    <col min="5388" max="5388" width="9.140625" style="38"/>
    <col min="5389" max="5389" width="7.7109375" style="38" customWidth="1"/>
    <col min="5390" max="5390" width="0" style="38" hidden="1" customWidth="1"/>
    <col min="5391" max="5391" width="19.42578125" style="38" customWidth="1"/>
    <col min="5392" max="5392" width="1.140625" style="38" customWidth="1"/>
    <col min="5393" max="5394" width="9.140625" style="38"/>
    <col min="5395" max="5395" width="17.140625" style="38" bestFit="1" customWidth="1"/>
    <col min="5396" max="5632" width="9.140625" style="38"/>
    <col min="5633" max="5633" width="3.42578125" style="38" customWidth="1"/>
    <col min="5634" max="5634" width="4.42578125" style="38" customWidth="1"/>
    <col min="5635" max="5635" width="35.42578125" style="38" customWidth="1"/>
    <col min="5636" max="5636" width="2.85546875" style="38" customWidth="1"/>
    <col min="5637" max="5637" width="23.85546875" style="38" customWidth="1"/>
    <col min="5638" max="5638" width="23" style="38" customWidth="1"/>
    <col min="5639" max="5639" width="9.140625" style="38" customWidth="1"/>
    <col min="5640" max="5640" width="2.85546875" style="38" customWidth="1"/>
    <col min="5641" max="5641" width="5.42578125" style="38" customWidth="1"/>
    <col min="5642" max="5642" width="8.140625" style="38" customWidth="1"/>
    <col min="5643" max="5643" width="10.42578125" style="38" customWidth="1"/>
    <col min="5644" max="5644" width="9.140625" style="38"/>
    <col min="5645" max="5645" width="7.7109375" style="38" customWidth="1"/>
    <col min="5646" max="5646" width="0" style="38" hidden="1" customWidth="1"/>
    <col min="5647" max="5647" width="19.42578125" style="38" customWidth="1"/>
    <col min="5648" max="5648" width="1.140625" style="38" customWidth="1"/>
    <col min="5649" max="5650" width="9.140625" style="38"/>
    <col min="5651" max="5651" width="17.140625" style="38" bestFit="1" customWidth="1"/>
    <col min="5652" max="5888" width="9.140625" style="38"/>
    <col min="5889" max="5889" width="3.42578125" style="38" customWidth="1"/>
    <col min="5890" max="5890" width="4.42578125" style="38" customWidth="1"/>
    <col min="5891" max="5891" width="35.42578125" style="38" customWidth="1"/>
    <col min="5892" max="5892" width="2.85546875" style="38" customWidth="1"/>
    <col min="5893" max="5893" width="23.85546875" style="38" customWidth="1"/>
    <col min="5894" max="5894" width="23" style="38" customWidth="1"/>
    <col min="5895" max="5895" width="9.140625" style="38" customWidth="1"/>
    <col min="5896" max="5896" width="2.85546875" style="38" customWidth="1"/>
    <col min="5897" max="5897" width="5.42578125" style="38" customWidth="1"/>
    <col min="5898" max="5898" width="8.140625" style="38" customWidth="1"/>
    <col min="5899" max="5899" width="10.42578125" style="38" customWidth="1"/>
    <col min="5900" max="5900" width="9.140625" style="38"/>
    <col min="5901" max="5901" width="7.7109375" style="38" customWidth="1"/>
    <col min="5902" max="5902" width="0" style="38" hidden="1" customWidth="1"/>
    <col min="5903" max="5903" width="19.42578125" style="38" customWidth="1"/>
    <col min="5904" max="5904" width="1.140625" style="38" customWidth="1"/>
    <col min="5905" max="5906" width="9.140625" style="38"/>
    <col min="5907" max="5907" width="17.140625" style="38" bestFit="1" customWidth="1"/>
    <col min="5908" max="6144" width="9.140625" style="38"/>
    <col min="6145" max="6145" width="3.42578125" style="38" customWidth="1"/>
    <col min="6146" max="6146" width="4.42578125" style="38" customWidth="1"/>
    <col min="6147" max="6147" width="35.42578125" style="38" customWidth="1"/>
    <col min="6148" max="6148" width="2.85546875" style="38" customWidth="1"/>
    <col min="6149" max="6149" width="23.85546875" style="38" customWidth="1"/>
    <col min="6150" max="6150" width="23" style="38" customWidth="1"/>
    <col min="6151" max="6151" width="9.140625" style="38" customWidth="1"/>
    <col min="6152" max="6152" width="2.85546875" style="38" customWidth="1"/>
    <col min="6153" max="6153" width="5.42578125" style="38" customWidth="1"/>
    <col min="6154" max="6154" width="8.140625" style="38" customWidth="1"/>
    <col min="6155" max="6155" width="10.42578125" style="38" customWidth="1"/>
    <col min="6156" max="6156" width="9.140625" style="38"/>
    <col min="6157" max="6157" width="7.7109375" style="38" customWidth="1"/>
    <col min="6158" max="6158" width="0" style="38" hidden="1" customWidth="1"/>
    <col min="6159" max="6159" width="19.42578125" style="38" customWidth="1"/>
    <col min="6160" max="6160" width="1.140625" style="38" customWidth="1"/>
    <col min="6161" max="6162" width="9.140625" style="38"/>
    <col min="6163" max="6163" width="17.140625" style="38" bestFit="1" customWidth="1"/>
    <col min="6164" max="6400" width="9.140625" style="38"/>
    <col min="6401" max="6401" width="3.42578125" style="38" customWidth="1"/>
    <col min="6402" max="6402" width="4.42578125" style="38" customWidth="1"/>
    <col min="6403" max="6403" width="35.42578125" style="38" customWidth="1"/>
    <col min="6404" max="6404" width="2.85546875" style="38" customWidth="1"/>
    <col min="6405" max="6405" width="23.85546875" style="38" customWidth="1"/>
    <col min="6406" max="6406" width="23" style="38" customWidth="1"/>
    <col min="6407" max="6407" width="9.140625" style="38" customWidth="1"/>
    <col min="6408" max="6408" width="2.85546875" style="38" customWidth="1"/>
    <col min="6409" max="6409" width="5.42578125" style="38" customWidth="1"/>
    <col min="6410" max="6410" width="8.140625" style="38" customWidth="1"/>
    <col min="6411" max="6411" width="10.42578125" style="38" customWidth="1"/>
    <col min="6412" max="6412" width="9.140625" style="38"/>
    <col min="6413" max="6413" width="7.7109375" style="38" customWidth="1"/>
    <col min="6414" max="6414" width="0" style="38" hidden="1" customWidth="1"/>
    <col min="6415" max="6415" width="19.42578125" style="38" customWidth="1"/>
    <col min="6416" max="6416" width="1.140625" style="38" customWidth="1"/>
    <col min="6417" max="6418" width="9.140625" style="38"/>
    <col min="6419" max="6419" width="17.140625" style="38" bestFit="1" customWidth="1"/>
    <col min="6420" max="6656" width="9.140625" style="38"/>
    <col min="6657" max="6657" width="3.42578125" style="38" customWidth="1"/>
    <col min="6658" max="6658" width="4.42578125" style="38" customWidth="1"/>
    <col min="6659" max="6659" width="35.42578125" style="38" customWidth="1"/>
    <col min="6660" max="6660" width="2.85546875" style="38" customWidth="1"/>
    <col min="6661" max="6661" width="23.85546875" style="38" customWidth="1"/>
    <col min="6662" max="6662" width="23" style="38" customWidth="1"/>
    <col min="6663" max="6663" width="9.140625" style="38" customWidth="1"/>
    <col min="6664" max="6664" width="2.85546875" style="38" customWidth="1"/>
    <col min="6665" max="6665" width="5.42578125" style="38" customWidth="1"/>
    <col min="6666" max="6666" width="8.140625" style="38" customWidth="1"/>
    <col min="6667" max="6667" width="10.42578125" style="38" customWidth="1"/>
    <col min="6668" max="6668" width="9.140625" style="38"/>
    <col min="6669" max="6669" width="7.7109375" style="38" customWidth="1"/>
    <col min="6670" max="6670" width="0" style="38" hidden="1" customWidth="1"/>
    <col min="6671" max="6671" width="19.42578125" style="38" customWidth="1"/>
    <col min="6672" max="6672" width="1.140625" style="38" customWidth="1"/>
    <col min="6673" max="6674" width="9.140625" style="38"/>
    <col min="6675" max="6675" width="17.140625" style="38" bestFit="1" customWidth="1"/>
    <col min="6676" max="6912" width="9.140625" style="38"/>
    <col min="6913" max="6913" width="3.42578125" style="38" customWidth="1"/>
    <col min="6914" max="6914" width="4.42578125" style="38" customWidth="1"/>
    <col min="6915" max="6915" width="35.42578125" style="38" customWidth="1"/>
    <col min="6916" max="6916" width="2.85546875" style="38" customWidth="1"/>
    <col min="6917" max="6917" width="23.85546875" style="38" customWidth="1"/>
    <col min="6918" max="6918" width="23" style="38" customWidth="1"/>
    <col min="6919" max="6919" width="9.140625" style="38" customWidth="1"/>
    <col min="6920" max="6920" width="2.85546875" style="38" customWidth="1"/>
    <col min="6921" max="6921" width="5.42578125" style="38" customWidth="1"/>
    <col min="6922" max="6922" width="8.140625" style="38" customWidth="1"/>
    <col min="6923" max="6923" width="10.42578125" style="38" customWidth="1"/>
    <col min="6924" max="6924" width="9.140625" style="38"/>
    <col min="6925" max="6925" width="7.7109375" style="38" customWidth="1"/>
    <col min="6926" max="6926" width="0" style="38" hidden="1" customWidth="1"/>
    <col min="6927" max="6927" width="19.42578125" style="38" customWidth="1"/>
    <col min="6928" max="6928" width="1.140625" style="38" customWidth="1"/>
    <col min="6929" max="6930" width="9.140625" style="38"/>
    <col min="6931" max="6931" width="17.140625" style="38" bestFit="1" customWidth="1"/>
    <col min="6932" max="7168" width="9.140625" style="38"/>
    <col min="7169" max="7169" width="3.42578125" style="38" customWidth="1"/>
    <col min="7170" max="7170" width="4.42578125" style="38" customWidth="1"/>
    <col min="7171" max="7171" width="35.42578125" style="38" customWidth="1"/>
    <col min="7172" max="7172" width="2.85546875" style="38" customWidth="1"/>
    <col min="7173" max="7173" width="23.85546875" style="38" customWidth="1"/>
    <col min="7174" max="7174" width="23" style="38" customWidth="1"/>
    <col min="7175" max="7175" width="9.140625" style="38" customWidth="1"/>
    <col min="7176" max="7176" width="2.85546875" style="38" customWidth="1"/>
    <col min="7177" max="7177" width="5.42578125" style="38" customWidth="1"/>
    <col min="7178" max="7178" width="8.140625" style="38" customWidth="1"/>
    <col min="7179" max="7179" width="10.42578125" style="38" customWidth="1"/>
    <col min="7180" max="7180" width="9.140625" style="38"/>
    <col min="7181" max="7181" width="7.7109375" style="38" customWidth="1"/>
    <col min="7182" max="7182" width="0" style="38" hidden="1" customWidth="1"/>
    <col min="7183" max="7183" width="19.42578125" style="38" customWidth="1"/>
    <col min="7184" max="7184" width="1.140625" style="38" customWidth="1"/>
    <col min="7185" max="7186" width="9.140625" style="38"/>
    <col min="7187" max="7187" width="17.140625" style="38" bestFit="1" customWidth="1"/>
    <col min="7188" max="7424" width="9.140625" style="38"/>
    <col min="7425" max="7425" width="3.42578125" style="38" customWidth="1"/>
    <col min="7426" max="7426" width="4.42578125" style="38" customWidth="1"/>
    <col min="7427" max="7427" width="35.42578125" style="38" customWidth="1"/>
    <col min="7428" max="7428" width="2.85546875" style="38" customWidth="1"/>
    <col min="7429" max="7429" width="23.85546875" style="38" customWidth="1"/>
    <col min="7430" max="7430" width="23" style="38" customWidth="1"/>
    <col min="7431" max="7431" width="9.140625" style="38" customWidth="1"/>
    <col min="7432" max="7432" width="2.85546875" style="38" customWidth="1"/>
    <col min="7433" max="7433" width="5.42578125" style="38" customWidth="1"/>
    <col min="7434" max="7434" width="8.140625" style="38" customWidth="1"/>
    <col min="7435" max="7435" width="10.42578125" style="38" customWidth="1"/>
    <col min="7436" max="7436" width="9.140625" style="38"/>
    <col min="7437" max="7437" width="7.7109375" style="38" customWidth="1"/>
    <col min="7438" max="7438" width="0" style="38" hidden="1" customWidth="1"/>
    <col min="7439" max="7439" width="19.42578125" style="38" customWidth="1"/>
    <col min="7440" max="7440" width="1.140625" style="38" customWidth="1"/>
    <col min="7441" max="7442" width="9.140625" style="38"/>
    <col min="7443" max="7443" width="17.140625" style="38" bestFit="1" customWidth="1"/>
    <col min="7444" max="7680" width="9.140625" style="38"/>
    <col min="7681" max="7681" width="3.42578125" style="38" customWidth="1"/>
    <col min="7682" max="7682" width="4.42578125" style="38" customWidth="1"/>
    <col min="7683" max="7683" width="35.42578125" style="38" customWidth="1"/>
    <col min="7684" max="7684" width="2.85546875" style="38" customWidth="1"/>
    <col min="7685" max="7685" width="23.85546875" style="38" customWidth="1"/>
    <col min="7686" max="7686" width="23" style="38" customWidth="1"/>
    <col min="7687" max="7687" width="9.140625" style="38" customWidth="1"/>
    <col min="7688" max="7688" width="2.85546875" style="38" customWidth="1"/>
    <col min="7689" max="7689" width="5.42578125" style="38" customWidth="1"/>
    <col min="7690" max="7690" width="8.140625" style="38" customWidth="1"/>
    <col min="7691" max="7691" width="10.42578125" style="38" customWidth="1"/>
    <col min="7692" max="7692" width="9.140625" style="38"/>
    <col min="7693" max="7693" width="7.7109375" style="38" customWidth="1"/>
    <col min="7694" max="7694" width="0" style="38" hidden="1" customWidth="1"/>
    <col min="7695" max="7695" width="19.42578125" style="38" customWidth="1"/>
    <col min="7696" max="7696" width="1.140625" style="38" customWidth="1"/>
    <col min="7697" max="7698" width="9.140625" style="38"/>
    <col min="7699" max="7699" width="17.140625" style="38" bestFit="1" customWidth="1"/>
    <col min="7700" max="7936" width="9.140625" style="38"/>
    <col min="7937" max="7937" width="3.42578125" style="38" customWidth="1"/>
    <col min="7938" max="7938" width="4.42578125" style="38" customWidth="1"/>
    <col min="7939" max="7939" width="35.42578125" style="38" customWidth="1"/>
    <col min="7940" max="7940" width="2.85546875" style="38" customWidth="1"/>
    <col min="7941" max="7941" width="23.85546875" style="38" customWidth="1"/>
    <col min="7942" max="7942" width="23" style="38" customWidth="1"/>
    <col min="7943" max="7943" width="9.140625" style="38" customWidth="1"/>
    <col min="7944" max="7944" width="2.85546875" style="38" customWidth="1"/>
    <col min="7945" max="7945" width="5.42578125" style="38" customWidth="1"/>
    <col min="7946" max="7946" width="8.140625" style="38" customWidth="1"/>
    <col min="7947" max="7947" width="10.42578125" style="38" customWidth="1"/>
    <col min="7948" max="7948" width="9.140625" style="38"/>
    <col min="7949" max="7949" width="7.7109375" style="38" customWidth="1"/>
    <col min="7950" max="7950" width="0" style="38" hidden="1" customWidth="1"/>
    <col min="7951" max="7951" width="19.42578125" style="38" customWidth="1"/>
    <col min="7952" max="7952" width="1.140625" style="38" customWidth="1"/>
    <col min="7953" max="7954" width="9.140625" style="38"/>
    <col min="7955" max="7955" width="17.140625" style="38" bestFit="1" customWidth="1"/>
    <col min="7956" max="8192" width="9.140625" style="38"/>
    <col min="8193" max="8193" width="3.42578125" style="38" customWidth="1"/>
    <col min="8194" max="8194" width="4.42578125" style="38" customWidth="1"/>
    <col min="8195" max="8195" width="35.42578125" style="38" customWidth="1"/>
    <col min="8196" max="8196" width="2.85546875" style="38" customWidth="1"/>
    <col min="8197" max="8197" width="23.85546875" style="38" customWidth="1"/>
    <col min="8198" max="8198" width="23" style="38" customWidth="1"/>
    <col min="8199" max="8199" width="9.140625" style="38" customWidth="1"/>
    <col min="8200" max="8200" width="2.85546875" style="38" customWidth="1"/>
    <col min="8201" max="8201" width="5.42578125" style="38" customWidth="1"/>
    <col min="8202" max="8202" width="8.140625" style="38" customWidth="1"/>
    <col min="8203" max="8203" width="10.42578125" style="38" customWidth="1"/>
    <col min="8204" max="8204" width="9.140625" style="38"/>
    <col min="8205" max="8205" width="7.7109375" style="38" customWidth="1"/>
    <col min="8206" max="8206" width="0" style="38" hidden="1" customWidth="1"/>
    <col min="8207" max="8207" width="19.42578125" style="38" customWidth="1"/>
    <col min="8208" max="8208" width="1.140625" style="38" customWidth="1"/>
    <col min="8209" max="8210" width="9.140625" style="38"/>
    <col min="8211" max="8211" width="17.140625" style="38" bestFit="1" customWidth="1"/>
    <col min="8212" max="8448" width="9.140625" style="38"/>
    <col min="8449" max="8449" width="3.42578125" style="38" customWidth="1"/>
    <col min="8450" max="8450" width="4.42578125" style="38" customWidth="1"/>
    <col min="8451" max="8451" width="35.42578125" style="38" customWidth="1"/>
    <col min="8452" max="8452" width="2.85546875" style="38" customWidth="1"/>
    <col min="8453" max="8453" width="23.85546875" style="38" customWidth="1"/>
    <col min="8454" max="8454" width="23" style="38" customWidth="1"/>
    <col min="8455" max="8455" width="9.140625" style="38" customWidth="1"/>
    <col min="8456" max="8456" width="2.85546875" style="38" customWidth="1"/>
    <col min="8457" max="8457" width="5.42578125" style="38" customWidth="1"/>
    <col min="8458" max="8458" width="8.140625" style="38" customWidth="1"/>
    <col min="8459" max="8459" width="10.42578125" style="38" customWidth="1"/>
    <col min="8460" max="8460" width="9.140625" style="38"/>
    <col min="8461" max="8461" width="7.7109375" style="38" customWidth="1"/>
    <col min="8462" max="8462" width="0" style="38" hidden="1" customWidth="1"/>
    <col min="8463" max="8463" width="19.42578125" style="38" customWidth="1"/>
    <col min="8464" max="8464" width="1.140625" style="38" customWidth="1"/>
    <col min="8465" max="8466" width="9.140625" style="38"/>
    <col min="8467" max="8467" width="17.140625" style="38" bestFit="1" customWidth="1"/>
    <col min="8468" max="8704" width="9.140625" style="38"/>
    <col min="8705" max="8705" width="3.42578125" style="38" customWidth="1"/>
    <col min="8706" max="8706" width="4.42578125" style="38" customWidth="1"/>
    <col min="8707" max="8707" width="35.42578125" style="38" customWidth="1"/>
    <col min="8708" max="8708" width="2.85546875" style="38" customWidth="1"/>
    <col min="8709" max="8709" width="23.85546875" style="38" customWidth="1"/>
    <col min="8710" max="8710" width="23" style="38" customWidth="1"/>
    <col min="8711" max="8711" width="9.140625" style="38" customWidth="1"/>
    <col min="8712" max="8712" width="2.85546875" style="38" customWidth="1"/>
    <col min="8713" max="8713" width="5.42578125" style="38" customWidth="1"/>
    <col min="8714" max="8714" width="8.140625" style="38" customWidth="1"/>
    <col min="8715" max="8715" width="10.42578125" style="38" customWidth="1"/>
    <col min="8716" max="8716" width="9.140625" style="38"/>
    <col min="8717" max="8717" width="7.7109375" style="38" customWidth="1"/>
    <col min="8718" max="8718" width="0" style="38" hidden="1" customWidth="1"/>
    <col min="8719" max="8719" width="19.42578125" style="38" customWidth="1"/>
    <col min="8720" max="8720" width="1.140625" style="38" customWidth="1"/>
    <col min="8721" max="8722" width="9.140625" style="38"/>
    <col min="8723" max="8723" width="17.140625" style="38" bestFit="1" customWidth="1"/>
    <col min="8724" max="8960" width="9.140625" style="38"/>
    <col min="8961" max="8961" width="3.42578125" style="38" customWidth="1"/>
    <col min="8962" max="8962" width="4.42578125" style="38" customWidth="1"/>
    <col min="8963" max="8963" width="35.42578125" style="38" customWidth="1"/>
    <col min="8964" max="8964" width="2.85546875" style="38" customWidth="1"/>
    <col min="8965" max="8965" width="23.85546875" style="38" customWidth="1"/>
    <col min="8966" max="8966" width="23" style="38" customWidth="1"/>
    <col min="8967" max="8967" width="9.140625" style="38" customWidth="1"/>
    <col min="8968" max="8968" width="2.85546875" style="38" customWidth="1"/>
    <col min="8969" max="8969" width="5.42578125" style="38" customWidth="1"/>
    <col min="8970" max="8970" width="8.140625" style="38" customWidth="1"/>
    <col min="8971" max="8971" width="10.42578125" style="38" customWidth="1"/>
    <col min="8972" max="8972" width="9.140625" style="38"/>
    <col min="8973" max="8973" width="7.7109375" style="38" customWidth="1"/>
    <col min="8974" max="8974" width="0" style="38" hidden="1" customWidth="1"/>
    <col min="8975" max="8975" width="19.42578125" style="38" customWidth="1"/>
    <col min="8976" max="8976" width="1.140625" style="38" customWidth="1"/>
    <col min="8977" max="8978" width="9.140625" style="38"/>
    <col min="8979" max="8979" width="17.140625" style="38" bestFit="1" customWidth="1"/>
    <col min="8980" max="9216" width="9.140625" style="38"/>
    <col min="9217" max="9217" width="3.42578125" style="38" customWidth="1"/>
    <col min="9218" max="9218" width="4.42578125" style="38" customWidth="1"/>
    <col min="9219" max="9219" width="35.42578125" style="38" customWidth="1"/>
    <col min="9220" max="9220" width="2.85546875" style="38" customWidth="1"/>
    <col min="9221" max="9221" width="23.85546875" style="38" customWidth="1"/>
    <col min="9222" max="9222" width="23" style="38" customWidth="1"/>
    <col min="9223" max="9223" width="9.140625" style="38" customWidth="1"/>
    <col min="9224" max="9224" width="2.85546875" style="38" customWidth="1"/>
    <col min="9225" max="9225" width="5.42578125" style="38" customWidth="1"/>
    <col min="9226" max="9226" width="8.140625" style="38" customWidth="1"/>
    <col min="9227" max="9227" width="10.42578125" style="38" customWidth="1"/>
    <col min="9228" max="9228" width="9.140625" style="38"/>
    <col min="9229" max="9229" width="7.7109375" style="38" customWidth="1"/>
    <col min="9230" max="9230" width="0" style="38" hidden="1" customWidth="1"/>
    <col min="9231" max="9231" width="19.42578125" style="38" customWidth="1"/>
    <col min="9232" max="9232" width="1.140625" style="38" customWidth="1"/>
    <col min="9233" max="9234" width="9.140625" style="38"/>
    <col min="9235" max="9235" width="17.140625" style="38" bestFit="1" customWidth="1"/>
    <col min="9236" max="9472" width="9.140625" style="38"/>
    <col min="9473" max="9473" width="3.42578125" style="38" customWidth="1"/>
    <col min="9474" max="9474" width="4.42578125" style="38" customWidth="1"/>
    <col min="9475" max="9475" width="35.42578125" style="38" customWidth="1"/>
    <col min="9476" max="9476" width="2.85546875" style="38" customWidth="1"/>
    <col min="9477" max="9477" width="23.85546875" style="38" customWidth="1"/>
    <col min="9478" max="9478" width="23" style="38" customWidth="1"/>
    <col min="9479" max="9479" width="9.140625" style="38" customWidth="1"/>
    <col min="9480" max="9480" width="2.85546875" style="38" customWidth="1"/>
    <col min="9481" max="9481" width="5.42578125" style="38" customWidth="1"/>
    <col min="9482" max="9482" width="8.140625" style="38" customWidth="1"/>
    <col min="9483" max="9483" width="10.42578125" style="38" customWidth="1"/>
    <col min="9484" max="9484" width="9.140625" style="38"/>
    <col min="9485" max="9485" width="7.7109375" style="38" customWidth="1"/>
    <col min="9486" max="9486" width="0" style="38" hidden="1" customWidth="1"/>
    <col min="9487" max="9487" width="19.42578125" style="38" customWidth="1"/>
    <col min="9488" max="9488" width="1.140625" style="38" customWidth="1"/>
    <col min="9489" max="9490" width="9.140625" style="38"/>
    <col min="9491" max="9491" width="17.140625" style="38" bestFit="1" customWidth="1"/>
    <col min="9492" max="9728" width="9.140625" style="38"/>
    <col min="9729" max="9729" width="3.42578125" style="38" customWidth="1"/>
    <col min="9730" max="9730" width="4.42578125" style="38" customWidth="1"/>
    <col min="9731" max="9731" width="35.42578125" style="38" customWidth="1"/>
    <col min="9732" max="9732" width="2.85546875" style="38" customWidth="1"/>
    <col min="9733" max="9733" width="23.85546875" style="38" customWidth="1"/>
    <col min="9734" max="9734" width="23" style="38" customWidth="1"/>
    <col min="9735" max="9735" width="9.140625" style="38" customWidth="1"/>
    <col min="9736" max="9736" width="2.85546875" style="38" customWidth="1"/>
    <col min="9737" max="9737" width="5.42578125" style="38" customWidth="1"/>
    <col min="9738" max="9738" width="8.140625" style="38" customWidth="1"/>
    <col min="9739" max="9739" width="10.42578125" style="38" customWidth="1"/>
    <col min="9740" max="9740" width="9.140625" style="38"/>
    <col min="9741" max="9741" width="7.7109375" style="38" customWidth="1"/>
    <col min="9742" max="9742" width="0" style="38" hidden="1" customWidth="1"/>
    <col min="9743" max="9743" width="19.42578125" style="38" customWidth="1"/>
    <col min="9744" max="9744" width="1.140625" style="38" customWidth="1"/>
    <col min="9745" max="9746" width="9.140625" style="38"/>
    <col min="9747" max="9747" width="17.140625" style="38" bestFit="1" customWidth="1"/>
    <col min="9748" max="9984" width="9.140625" style="38"/>
    <col min="9985" max="9985" width="3.42578125" style="38" customWidth="1"/>
    <col min="9986" max="9986" width="4.42578125" style="38" customWidth="1"/>
    <col min="9987" max="9987" width="35.42578125" style="38" customWidth="1"/>
    <col min="9988" max="9988" width="2.85546875" style="38" customWidth="1"/>
    <col min="9989" max="9989" width="23.85546875" style="38" customWidth="1"/>
    <col min="9990" max="9990" width="23" style="38" customWidth="1"/>
    <col min="9991" max="9991" width="9.140625" style="38" customWidth="1"/>
    <col min="9992" max="9992" width="2.85546875" style="38" customWidth="1"/>
    <col min="9993" max="9993" width="5.42578125" style="38" customWidth="1"/>
    <col min="9994" max="9994" width="8.140625" style="38" customWidth="1"/>
    <col min="9995" max="9995" width="10.42578125" style="38" customWidth="1"/>
    <col min="9996" max="9996" width="9.140625" style="38"/>
    <col min="9997" max="9997" width="7.7109375" style="38" customWidth="1"/>
    <col min="9998" max="9998" width="0" style="38" hidden="1" customWidth="1"/>
    <col min="9999" max="9999" width="19.42578125" style="38" customWidth="1"/>
    <col min="10000" max="10000" width="1.140625" style="38" customWidth="1"/>
    <col min="10001" max="10002" width="9.140625" style="38"/>
    <col min="10003" max="10003" width="17.140625" style="38" bestFit="1" customWidth="1"/>
    <col min="10004" max="10240" width="9.140625" style="38"/>
    <col min="10241" max="10241" width="3.42578125" style="38" customWidth="1"/>
    <col min="10242" max="10242" width="4.42578125" style="38" customWidth="1"/>
    <col min="10243" max="10243" width="35.42578125" style="38" customWidth="1"/>
    <col min="10244" max="10244" width="2.85546875" style="38" customWidth="1"/>
    <col min="10245" max="10245" width="23.85546875" style="38" customWidth="1"/>
    <col min="10246" max="10246" width="23" style="38" customWidth="1"/>
    <col min="10247" max="10247" width="9.140625" style="38" customWidth="1"/>
    <col min="10248" max="10248" width="2.85546875" style="38" customWidth="1"/>
    <col min="10249" max="10249" width="5.42578125" style="38" customWidth="1"/>
    <col min="10250" max="10250" width="8.140625" style="38" customWidth="1"/>
    <col min="10251" max="10251" width="10.42578125" style="38" customWidth="1"/>
    <col min="10252" max="10252" width="9.140625" style="38"/>
    <col min="10253" max="10253" width="7.7109375" style="38" customWidth="1"/>
    <col min="10254" max="10254" width="0" style="38" hidden="1" customWidth="1"/>
    <col min="10255" max="10255" width="19.42578125" style="38" customWidth="1"/>
    <col min="10256" max="10256" width="1.140625" style="38" customWidth="1"/>
    <col min="10257" max="10258" width="9.140625" style="38"/>
    <col min="10259" max="10259" width="17.140625" style="38" bestFit="1" customWidth="1"/>
    <col min="10260" max="10496" width="9.140625" style="38"/>
    <col min="10497" max="10497" width="3.42578125" style="38" customWidth="1"/>
    <col min="10498" max="10498" width="4.42578125" style="38" customWidth="1"/>
    <col min="10499" max="10499" width="35.42578125" style="38" customWidth="1"/>
    <col min="10500" max="10500" width="2.85546875" style="38" customWidth="1"/>
    <col min="10501" max="10501" width="23.85546875" style="38" customWidth="1"/>
    <col min="10502" max="10502" width="23" style="38" customWidth="1"/>
    <col min="10503" max="10503" width="9.140625" style="38" customWidth="1"/>
    <col min="10504" max="10504" width="2.85546875" style="38" customWidth="1"/>
    <col min="10505" max="10505" width="5.42578125" style="38" customWidth="1"/>
    <col min="10506" max="10506" width="8.140625" style="38" customWidth="1"/>
    <col min="10507" max="10507" width="10.42578125" style="38" customWidth="1"/>
    <col min="10508" max="10508" width="9.140625" style="38"/>
    <col min="10509" max="10509" width="7.7109375" style="38" customWidth="1"/>
    <col min="10510" max="10510" width="0" style="38" hidden="1" customWidth="1"/>
    <col min="10511" max="10511" width="19.42578125" style="38" customWidth="1"/>
    <col min="10512" max="10512" width="1.140625" style="38" customWidth="1"/>
    <col min="10513" max="10514" width="9.140625" style="38"/>
    <col min="10515" max="10515" width="17.140625" style="38" bestFit="1" customWidth="1"/>
    <col min="10516" max="10752" width="9.140625" style="38"/>
    <col min="10753" max="10753" width="3.42578125" style="38" customWidth="1"/>
    <col min="10754" max="10754" width="4.42578125" style="38" customWidth="1"/>
    <col min="10755" max="10755" width="35.42578125" style="38" customWidth="1"/>
    <col min="10756" max="10756" width="2.85546875" style="38" customWidth="1"/>
    <col min="10757" max="10757" width="23.85546875" style="38" customWidth="1"/>
    <col min="10758" max="10758" width="23" style="38" customWidth="1"/>
    <col min="10759" max="10759" width="9.140625" style="38" customWidth="1"/>
    <col min="10760" max="10760" width="2.85546875" style="38" customWidth="1"/>
    <col min="10761" max="10761" width="5.42578125" style="38" customWidth="1"/>
    <col min="10762" max="10762" width="8.140625" style="38" customWidth="1"/>
    <col min="10763" max="10763" width="10.42578125" style="38" customWidth="1"/>
    <col min="10764" max="10764" width="9.140625" style="38"/>
    <col min="10765" max="10765" width="7.7109375" style="38" customWidth="1"/>
    <col min="10766" max="10766" width="0" style="38" hidden="1" customWidth="1"/>
    <col min="10767" max="10767" width="19.42578125" style="38" customWidth="1"/>
    <col min="10768" max="10768" width="1.140625" style="38" customWidth="1"/>
    <col min="10769" max="10770" width="9.140625" style="38"/>
    <col min="10771" max="10771" width="17.140625" style="38" bestFit="1" customWidth="1"/>
    <col min="10772" max="11008" width="9.140625" style="38"/>
    <col min="11009" max="11009" width="3.42578125" style="38" customWidth="1"/>
    <col min="11010" max="11010" width="4.42578125" style="38" customWidth="1"/>
    <col min="11011" max="11011" width="35.42578125" style="38" customWidth="1"/>
    <col min="11012" max="11012" width="2.85546875" style="38" customWidth="1"/>
    <col min="11013" max="11013" width="23.85546875" style="38" customWidth="1"/>
    <col min="11014" max="11014" width="23" style="38" customWidth="1"/>
    <col min="11015" max="11015" width="9.140625" style="38" customWidth="1"/>
    <col min="11016" max="11016" width="2.85546875" style="38" customWidth="1"/>
    <col min="11017" max="11017" width="5.42578125" style="38" customWidth="1"/>
    <col min="11018" max="11018" width="8.140625" style="38" customWidth="1"/>
    <col min="11019" max="11019" width="10.42578125" style="38" customWidth="1"/>
    <col min="11020" max="11020" width="9.140625" style="38"/>
    <col min="11021" max="11021" width="7.7109375" style="38" customWidth="1"/>
    <col min="11022" max="11022" width="0" style="38" hidden="1" customWidth="1"/>
    <col min="11023" max="11023" width="19.42578125" style="38" customWidth="1"/>
    <col min="11024" max="11024" width="1.140625" style="38" customWidth="1"/>
    <col min="11025" max="11026" width="9.140625" style="38"/>
    <col min="11027" max="11027" width="17.140625" style="38" bestFit="1" customWidth="1"/>
    <col min="11028" max="11264" width="9.140625" style="38"/>
    <col min="11265" max="11265" width="3.42578125" style="38" customWidth="1"/>
    <col min="11266" max="11266" width="4.42578125" style="38" customWidth="1"/>
    <col min="11267" max="11267" width="35.42578125" style="38" customWidth="1"/>
    <col min="11268" max="11268" width="2.85546875" style="38" customWidth="1"/>
    <col min="11269" max="11269" width="23.85546875" style="38" customWidth="1"/>
    <col min="11270" max="11270" width="23" style="38" customWidth="1"/>
    <col min="11271" max="11271" width="9.140625" style="38" customWidth="1"/>
    <col min="11272" max="11272" width="2.85546875" style="38" customWidth="1"/>
    <col min="11273" max="11273" width="5.42578125" style="38" customWidth="1"/>
    <col min="11274" max="11274" width="8.140625" style="38" customWidth="1"/>
    <col min="11275" max="11275" width="10.42578125" style="38" customWidth="1"/>
    <col min="11276" max="11276" width="9.140625" style="38"/>
    <col min="11277" max="11277" width="7.7109375" style="38" customWidth="1"/>
    <col min="11278" max="11278" width="0" style="38" hidden="1" customWidth="1"/>
    <col min="11279" max="11279" width="19.42578125" style="38" customWidth="1"/>
    <col min="11280" max="11280" width="1.140625" style="38" customWidth="1"/>
    <col min="11281" max="11282" width="9.140625" style="38"/>
    <col min="11283" max="11283" width="17.140625" style="38" bestFit="1" customWidth="1"/>
    <col min="11284" max="11520" width="9.140625" style="38"/>
    <col min="11521" max="11521" width="3.42578125" style="38" customWidth="1"/>
    <col min="11522" max="11522" width="4.42578125" style="38" customWidth="1"/>
    <col min="11523" max="11523" width="35.42578125" style="38" customWidth="1"/>
    <col min="11524" max="11524" width="2.85546875" style="38" customWidth="1"/>
    <col min="11525" max="11525" width="23.85546875" style="38" customWidth="1"/>
    <col min="11526" max="11526" width="23" style="38" customWidth="1"/>
    <col min="11527" max="11527" width="9.140625" style="38" customWidth="1"/>
    <col min="11528" max="11528" width="2.85546875" style="38" customWidth="1"/>
    <col min="11529" max="11529" width="5.42578125" style="38" customWidth="1"/>
    <col min="11530" max="11530" width="8.140625" style="38" customWidth="1"/>
    <col min="11531" max="11531" width="10.42578125" style="38" customWidth="1"/>
    <col min="11532" max="11532" width="9.140625" style="38"/>
    <col min="11533" max="11533" width="7.7109375" style="38" customWidth="1"/>
    <col min="11534" max="11534" width="0" style="38" hidden="1" customWidth="1"/>
    <col min="11535" max="11535" width="19.42578125" style="38" customWidth="1"/>
    <col min="11536" max="11536" width="1.140625" style="38" customWidth="1"/>
    <col min="11537" max="11538" width="9.140625" style="38"/>
    <col min="11539" max="11539" width="17.140625" style="38" bestFit="1" customWidth="1"/>
    <col min="11540" max="11776" width="9.140625" style="38"/>
    <col min="11777" max="11777" width="3.42578125" style="38" customWidth="1"/>
    <col min="11778" max="11778" width="4.42578125" style="38" customWidth="1"/>
    <col min="11779" max="11779" width="35.42578125" style="38" customWidth="1"/>
    <col min="11780" max="11780" width="2.85546875" style="38" customWidth="1"/>
    <col min="11781" max="11781" width="23.85546875" style="38" customWidth="1"/>
    <col min="11782" max="11782" width="23" style="38" customWidth="1"/>
    <col min="11783" max="11783" width="9.140625" style="38" customWidth="1"/>
    <col min="11784" max="11784" width="2.85546875" style="38" customWidth="1"/>
    <col min="11785" max="11785" width="5.42578125" style="38" customWidth="1"/>
    <col min="11786" max="11786" width="8.140625" style="38" customWidth="1"/>
    <col min="11787" max="11787" width="10.42578125" style="38" customWidth="1"/>
    <col min="11788" max="11788" width="9.140625" style="38"/>
    <col min="11789" max="11789" width="7.7109375" style="38" customWidth="1"/>
    <col min="11790" max="11790" width="0" style="38" hidden="1" customWidth="1"/>
    <col min="11791" max="11791" width="19.42578125" style="38" customWidth="1"/>
    <col min="11792" max="11792" width="1.140625" style="38" customWidth="1"/>
    <col min="11793" max="11794" width="9.140625" style="38"/>
    <col min="11795" max="11795" width="17.140625" style="38" bestFit="1" customWidth="1"/>
    <col min="11796" max="12032" width="9.140625" style="38"/>
    <col min="12033" max="12033" width="3.42578125" style="38" customWidth="1"/>
    <col min="12034" max="12034" width="4.42578125" style="38" customWidth="1"/>
    <col min="12035" max="12035" width="35.42578125" style="38" customWidth="1"/>
    <col min="12036" max="12036" width="2.85546875" style="38" customWidth="1"/>
    <col min="12037" max="12037" width="23.85546875" style="38" customWidth="1"/>
    <col min="12038" max="12038" width="23" style="38" customWidth="1"/>
    <col min="12039" max="12039" width="9.140625" style="38" customWidth="1"/>
    <col min="12040" max="12040" width="2.85546875" style="38" customWidth="1"/>
    <col min="12041" max="12041" width="5.42578125" style="38" customWidth="1"/>
    <col min="12042" max="12042" width="8.140625" style="38" customWidth="1"/>
    <col min="12043" max="12043" width="10.42578125" style="38" customWidth="1"/>
    <col min="12044" max="12044" width="9.140625" style="38"/>
    <col min="12045" max="12045" width="7.7109375" style="38" customWidth="1"/>
    <col min="12046" max="12046" width="0" style="38" hidden="1" customWidth="1"/>
    <col min="12047" max="12047" width="19.42578125" style="38" customWidth="1"/>
    <col min="12048" max="12048" width="1.140625" style="38" customWidth="1"/>
    <col min="12049" max="12050" width="9.140625" style="38"/>
    <col min="12051" max="12051" width="17.140625" style="38" bestFit="1" customWidth="1"/>
    <col min="12052" max="12288" width="9.140625" style="38"/>
    <col min="12289" max="12289" width="3.42578125" style="38" customWidth="1"/>
    <col min="12290" max="12290" width="4.42578125" style="38" customWidth="1"/>
    <col min="12291" max="12291" width="35.42578125" style="38" customWidth="1"/>
    <col min="12292" max="12292" width="2.85546875" style="38" customWidth="1"/>
    <col min="12293" max="12293" width="23.85546875" style="38" customWidth="1"/>
    <col min="12294" max="12294" width="23" style="38" customWidth="1"/>
    <col min="12295" max="12295" width="9.140625" style="38" customWidth="1"/>
    <col min="12296" max="12296" width="2.85546875" style="38" customWidth="1"/>
    <col min="12297" max="12297" width="5.42578125" style="38" customWidth="1"/>
    <col min="12298" max="12298" width="8.140625" style="38" customWidth="1"/>
    <col min="12299" max="12299" width="10.42578125" style="38" customWidth="1"/>
    <col min="12300" max="12300" width="9.140625" style="38"/>
    <col min="12301" max="12301" width="7.7109375" style="38" customWidth="1"/>
    <col min="12302" max="12302" width="0" style="38" hidden="1" customWidth="1"/>
    <col min="12303" max="12303" width="19.42578125" style="38" customWidth="1"/>
    <col min="12304" max="12304" width="1.140625" style="38" customWidth="1"/>
    <col min="12305" max="12306" width="9.140625" style="38"/>
    <col min="12307" max="12307" width="17.140625" style="38" bestFit="1" customWidth="1"/>
    <col min="12308" max="12544" width="9.140625" style="38"/>
    <col min="12545" max="12545" width="3.42578125" style="38" customWidth="1"/>
    <col min="12546" max="12546" width="4.42578125" style="38" customWidth="1"/>
    <col min="12547" max="12547" width="35.42578125" style="38" customWidth="1"/>
    <col min="12548" max="12548" width="2.85546875" style="38" customWidth="1"/>
    <col min="12549" max="12549" width="23.85546875" style="38" customWidth="1"/>
    <col min="12550" max="12550" width="23" style="38" customWidth="1"/>
    <col min="12551" max="12551" width="9.140625" style="38" customWidth="1"/>
    <col min="12552" max="12552" width="2.85546875" style="38" customWidth="1"/>
    <col min="12553" max="12553" width="5.42578125" style="38" customWidth="1"/>
    <col min="12554" max="12554" width="8.140625" style="38" customWidth="1"/>
    <col min="12555" max="12555" width="10.42578125" style="38" customWidth="1"/>
    <col min="12556" max="12556" width="9.140625" style="38"/>
    <col min="12557" max="12557" width="7.7109375" style="38" customWidth="1"/>
    <col min="12558" max="12558" width="0" style="38" hidden="1" customWidth="1"/>
    <col min="12559" max="12559" width="19.42578125" style="38" customWidth="1"/>
    <col min="12560" max="12560" width="1.140625" style="38" customWidth="1"/>
    <col min="12561" max="12562" width="9.140625" style="38"/>
    <col min="12563" max="12563" width="17.140625" style="38" bestFit="1" customWidth="1"/>
    <col min="12564" max="12800" width="9.140625" style="38"/>
    <col min="12801" max="12801" width="3.42578125" style="38" customWidth="1"/>
    <col min="12802" max="12802" width="4.42578125" style="38" customWidth="1"/>
    <col min="12803" max="12803" width="35.42578125" style="38" customWidth="1"/>
    <col min="12804" max="12804" width="2.85546875" style="38" customWidth="1"/>
    <col min="12805" max="12805" width="23.85546875" style="38" customWidth="1"/>
    <col min="12806" max="12806" width="23" style="38" customWidth="1"/>
    <col min="12807" max="12807" width="9.140625" style="38" customWidth="1"/>
    <col min="12808" max="12808" width="2.85546875" style="38" customWidth="1"/>
    <col min="12809" max="12809" width="5.42578125" style="38" customWidth="1"/>
    <col min="12810" max="12810" width="8.140625" style="38" customWidth="1"/>
    <col min="12811" max="12811" width="10.42578125" style="38" customWidth="1"/>
    <col min="12812" max="12812" width="9.140625" style="38"/>
    <col min="12813" max="12813" width="7.7109375" style="38" customWidth="1"/>
    <col min="12814" max="12814" width="0" style="38" hidden="1" customWidth="1"/>
    <col min="12815" max="12815" width="19.42578125" style="38" customWidth="1"/>
    <col min="12816" max="12816" width="1.140625" style="38" customWidth="1"/>
    <col min="12817" max="12818" width="9.140625" style="38"/>
    <col min="12819" max="12819" width="17.140625" style="38" bestFit="1" customWidth="1"/>
    <col min="12820" max="13056" width="9.140625" style="38"/>
    <col min="13057" max="13057" width="3.42578125" style="38" customWidth="1"/>
    <col min="13058" max="13058" width="4.42578125" style="38" customWidth="1"/>
    <col min="13059" max="13059" width="35.42578125" style="38" customWidth="1"/>
    <col min="13060" max="13060" width="2.85546875" style="38" customWidth="1"/>
    <col min="13061" max="13061" width="23.85546875" style="38" customWidth="1"/>
    <col min="13062" max="13062" width="23" style="38" customWidth="1"/>
    <col min="13063" max="13063" width="9.140625" style="38" customWidth="1"/>
    <col min="13064" max="13064" width="2.85546875" style="38" customWidth="1"/>
    <col min="13065" max="13065" width="5.42578125" style="38" customWidth="1"/>
    <col min="13066" max="13066" width="8.140625" style="38" customWidth="1"/>
    <col min="13067" max="13067" width="10.42578125" style="38" customWidth="1"/>
    <col min="13068" max="13068" width="9.140625" style="38"/>
    <col min="13069" max="13069" width="7.7109375" style="38" customWidth="1"/>
    <col min="13070" max="13070" width="0" style="38" hidden="1" customWidth="1"/>
    <col min="13071" max="13071" width="19.42578125" style="38" customWidth="1"/>
    <col min="13072" max="13072" width="1.140625" style="38" customWidth="1"/>
    <col min="13073" max="13074" width="9.140625" style="38"/>
    <col min="13075" max="13075" width="17.140625" style="38" bestFit="1" customWidth="1"/>
    <col min="13076" max="13312" width="9.140625" style="38"/>
    <col min="13313" max="13313" width="3.42578125" style="38" customWidth="1"/>
    <col min="13314" max="13314" width="4.42578125" style="38" customWidth="1"/>
    <col min="13315" max="13315" width="35.42578125" style="38" customWidth="1"/>
    <col min="13316" max="13316" width="2.85546875" style="38" customWidth="1"/>
    <col min="13317" max="13317" width="23.85546875" style="38" customWidth="1"/>
    <col min="13318" max="13318" width="23" style="38" customWidth="1"/>
    <col min="13319" max="13319" width="9.140625" style="38" customWidth="1"/>
    <col min="13320" max="13320" width="2.85546875" style="38" customWidth="1"/>
    <col min="13321" max="13321" width="5.42578125" style="38" customWidth="1"/>
    <col min="13322" max="13322" width="8.140625" style="38" customWidth="1"/>
    <col min="13323" max="13323" width="10.42578125" style="38" customWidth="1"/>
    <col min="13324" max="13324" width="9.140625" style="38"/>
    <col min="13325" max="13325" width="7.7109375" style="38" customWidth="1"/>
    <col min="13326" max="13326" width="0" style="38" hidden="1" customWidth="1"/>
    <col min="13327" max="13327" width="19.42578125" style="38" customWidth="1"/>
    <col min="13328" max="13328" width="1.140625" style="38" customWidth="1"/>
    <col min="13329" max="13330" width="9.140625" style="38"/>
    <col min="13331" max="13331" width="17.140625" style="38" bestFit="1" customWidth="1"/>
    <col min="13332" max="13568" width="9.140625" style="38"/>
    <col min="13569" max="13569" width="3.42578125" style="38" customWidth="1"/>
    <col min="13570" max="13570" width="4.42578125" style="38" customWidth="1"/>
    <col min="13571" max="13571" width="35.42578125" style="38" customWidth="1"/>
    <col min="13572" max="13572" width="2.85546875" style="38" customWidth="1"/>
    <col min="13573" max="13573" width="23.85546875" style="38" customWidth="1"/>
    <col min="13574" max="13574" width="23" style="38" customWidth="1"/>
    <col min="13575" max="13575" width="9.140625" style="38" customWidth="1"/>
    <col min="13576" max="13576" width="2.85546875" style="38" customWidth="1"/>
    <col min="13577" max="13577" width="5.42578125" style="38" customWidth="1"/>
    <col min="13578" max="13578" width="8.140625" style="38" customWidth="1"/>
    <col min="13579" max="13579" width="10.42578125" style="38" customWidth="1"/>
    <col min="13580" max="13580" width="9.140625" style="38"/>
    <col min="13581" max="13581" width="7.7109375" style="38" customWidth="1"/>
    <col min="13582" max="13582" width="0" style="38" hidden="1" customWidth="1"/>
    <col min="13583" max="13583" width="19.42578125" style="38" customWidth="1"/>
    <col min="13584" max="13584" width="1.140625" style="38" customWidth="1"/>
    <col min="13585" max="13586" width="9.140625" style="38"/>
    <col min="13587" max="13587" width="17.140625" style="38" bestFit="1" customWidth="1"/>
    <col min="13588" max="13824" width="9.140625" style="38"/>
    <col min="13825" max="13825" width="3.42578125" style="38" customWidth="1"/>
    <col min="13826" max="13826" width="4.42578125" style="38" customWidth="1"/>
    <col min="13827" max="13827" width="35.42578125" style="38" customWidth="1"/>
    <col min="13828" max="13828" width="2.85546875" style="38" customWidth="1"/>
    <col min="13829" max="13829" width="23.85546875" style="38" customWidth="1"/>
    <col min="13830" max="13830" width="23" style="38" customWidth="1"/>
    <col min="13831" max="13831" width="9.140625" style="38" customWidth="1"/>
    <col min="13832" max="13832" width="2.85546875" style="38" customWidth="1"/>
    <col min="13833" max="13833" width="5.42578125" style="38" customWidth="1"/>
    <col min="13834" max="13834" width="8.140625" style="38" customWidth="1"/>
    <col min="13835" max="13835" width="10.42578125" style="38" customWidth="1"/>
    <col min="13836" max="13836" width="9.140625" style="38"/>
    <col min="13837" max="13837" width="7.7109375" style="38" customWidth="1"/>
    <col min="13838" max="13838" width="0" style="38" hidden="1" customWidth="1"/>
    <col min="13839" max="13839" width="19.42578125" style="38" customWidth="1"/>
    <col min="13840" max="13840" width="1.140625" style="38" customWidth="1"/>
    <col min="13841" max="13842" width="9.140625" style="38"/>
    <col min="13843" max="13843" width="17.140625" style="38" bestFit="1" customWidth="1"/>
    <col min="13844" max="14080" width="9.140625" style="38"/>
    <col min="14081" max="14081" width="3.42578125" style="38" customWidth="1"/>
    <col min="14082" max="14082" width="4.42578125" style="38" customWidth="1"/>
    <col min="14083" max="14083" width="35.42578125" style="38" customWidth="1"/>
    <col min="14084" max="14084" width="2.85546875" style="38" customWidth="1"/>
    <col min="14085" max="14085" width="23.85546875" style="38" customWidth="1"/>
    <col min="14086" max="14086" width="23" style="38" customWidth="1"/>
    <col min="14087" max="14087" width="9.140625" style="38" customWidth="1"/>
    <col min="14088" max="14088" width="2.85546875" style="38" customWidth="1"/>
    <col min="14089" max="14089" width="5.42578125" style="38" customWidth="1"/>
    <col min="14090" max="14090" width="8.140625" style="38" customWidth="1"/>
    <col min="14091" max="14091" width="10.42578125" style="38" customWidth="1"/>
    <col min="14092" max="14092" width="9.140625" style="38"/>
    <col min="14093" max="14093" width="7.7109375" style="38" customWidth="1"/>
    <col min="14094" max="14094" width="0" style="38" hidden="1" customWidth="1"/>
    <col min="14095" max="14095" width="19.42578125" style="38" customWidth="1"/>
    <col min="14096" max="14096" width="1.140625" style="38" customWidth="1"/>
    <col min="14097" max="14098" width="9.140625" style="38"/>
    <col min="14099" max="14099" width="17.140625" style="38" bestFit="1" customWidth="1"/>
    <col min="14100" max="14336" width="9.140625" style="38"/>
    <col min="14337" max="14337" width="3.42578125" style="38" customWidth="1"/>
    <col min="14338" max="14338" width="4.42578125" style="38" customWidth="1"/>
    <col min="14339" max="14339" width="35.42578125" style="38" customWidth="1"/>
    <col min="14340" max="14340" width="2.85546875" style="38" customWidth="1"/>
    <col min="14341" max="14341" width="23.85546875" style="38" customWidth="1"/>
    <col min="14342" max="14342" width="23" style="38" customWidth="1"/>
    <col min="14343" max="14343" width="9.140625" style="38" customWidth="1"/>
    <col min="14344" max="14344" width="2.85546875" style="38" customWidth="1"/>
    <col min="14345" max="14345" width="5.42578125" style="38" customWidth="1"/>
    <col min="14346" max="14346" width="8.140625" style="38" customWidth="1"/>
    <col min="14347" max="14347" width="10.42578125" style="38" customWidth="1"/>
    <col min="14348" max="14348" width="9.140625" style="38"/>
    <col min="14349" max="14349" width="7.7109375" style="38" customWidth="1"/>
    <col min="14350" max="14350" width="0" style="38" hidden="1" customWidth="1"/>
    <col min="14351" max="14351" width="19.42578125" style="38" customWidth="1"/>
    <col min="14352" max="14352" width="1.140625" style="38" customWidth="1"/>
    <col min="14353" max="14354" width="9.140625" style="38"/>
    <col min="14355" max="14355" width="17.140625" style="38" bestFit="1" customWidth="1"/>
    <col min="14356" max="14592" width="9.140625" style="38"/>
    <col min="14593" max="14593" width="3.42578125" style="38" customWidth="1"/>
    <col min="14594" max="14594" width="4.42578125" style="38" customWidth="1"/>
    <col min="14595" max="14595" width="35.42578125" style="38" customWidth="1"/>
    <col min="14596" max="14596" width="2.85546875" style="38" customWidth="1"/>
    <col min="14597" max="14597" width="23.85546875" style="38" customWidth="1"/>
    <col min="14598" max="14598" width="23" style="38" customWidth="1"/>
    <col min="14599" max="14599" width="9.140625" style="38" customWidth="1"/>
    <col min="14600" max="14600" width="2.85546875" style="38" customWidth="1"/>
    <col min="14601" max="14601" width="5.42578125" style="38" customWidth="1"/>
    <col min="14602" max="14602" width="8.140625" style="38" customWidth="1"/>
    <col min="14603" max="14603" width="10.42578125" style="38" customWidth="1"/>
    <col min="14604" max="14604" width="9.140625" style="38"/>
    <col min="14605" max="14605" width="7.7109375" style="38" customWidth="1"/>
    <col min="14606" max="14606" width="0" style="38" hidden="1" customWidth="1"/>
    <col min="14607" max="14607" width="19.42578125" style="38" customWidth="1"/>
    <col min="14608" max="14608" width="1.140625" style="38" customWidth="1"/>
    <col min="14609" max="14610" width="9.140625" style="38"/>
    <col min="14611" max="14611" width="17.140625" style="38" bestFit="1" customWidth="1"/>
    <col min="14612" max="14848" width="9.140625" style="38"/>
    <col min="14849" max="14849" width="3.42578125" style="38" customWidth="1"/>
    <col min="14850" max="14850" width="4.42578125" style="38" customWidth="1"/>
    <col min="14851" max="14851" width="35.42578125" style="38" customWidth="1"/>
    <col min="14852" max="14852" width="2.85546875" style="38" customWidth="1"/>
    <col min="14853" max="14853" width="23.85546875" style="38" customWidth="1"/>
    <col min="14854" max="14854" width="23" style="38" customWidth="1"/>
    <col min="14855" max="14855" width="9.140625" style="38" customWidth="1"/>
    <col min="14856" max="14856" width="2.85546875" style="38" customWidth="1"/>
    <col min="14857" max="14857" width="5.42578125" style="38" customWidth="1"/>
    <col min="14858" max="14858" width="8.140625" style="38" customWidth="1"/>
    <col min="14859" max="14859" width="10.42578125" style="38" customWidth="1"/>
    <col min="14860" max="14860" width="9.140625" style="38"/>
    <col min="14861" max="14861" width="7.7109375" style="38" customWidth="1"/>
    <col min="14862" max="14862" width="0" style="38" hidden="1" customWidth="1"/>
    <col min="14863" max="14863" width="19.42578125" style="38" customWidth="1"/>
    <col min="14864" max="14864" width="1.140625" style="38" customWidth="1"/>
    <col min="14865" max="14866" width="9.140625" style="38"/>
    <col min="14867" max="14867" width="17.140625" style="38" bestFit="1" customWidth="1"/>
    <col min="14868" max="15104" width="9.140625" style="38"/>
    <col min="15105" max="15105" width="3.42578125" style="38" customWidth="1"/>
    <col min="15106" max="15106" width="4.42578125" style="38" customWidth="1"/>
    <col min="15107" max="15107" width="35.42578125" style="38" customWidth="1"/>
    <col min="15108" max="15108" width="2.85546875" style="38" customWidth="1"/>
    <col min="15109" max="15109" width="23.85546875" style="38" customWidth="1"/>
    <col min="15110" max="15110" width="23" style="38" customWidth="1"/>
    <col min="15111" max="15111" width="9.140625" style="38" customWidth="1"/>
    <col min="15112" max="15112" width="2.85546875" style="38" customWidth="1"/>
    <col min="15113" max="15113" width="5.42578125" style="38" customWidth="1"/>
    <col min="15114" max="15114" width="8.140625" style="38" customWidth="1"/>
    <col min="15115" max="15115" width="10.42578125" style="38" customWidth="1"/>
    <col min="15116" max="15116" width="9.140625" style="38"/>
    <col min="15117" max="15117" width="7.7109375" style="38" customWidth="1"/>
    <col min="15118" max="15118" width="0" style="38" hidden="1" customWidth="1"/>
    <col min="15119" max="15119" width="19.42578125" style="38" customWidth="1"/>
    <col min="15120" max="15120" width="1.140625" style="38" customWidth="1"/>
    <col min="15121" max="15122" width="9.140625" style="38"/>
    <col min="15123" max="15123" width="17.140625" style="38" bestFit="1" customWidth="1"/>
    <col min="15124" max="15360" width="9.140625" style="38"/>
    <col min="15361" max="15361" width="3.42578125" style="38" customWidth="1"/>
    <col min="15362" max="15362" width="4.42578125" style="38" customWidth="1"/>
    <col min="15363" max="15363" width="35.42578125" style="38" customWidth="1"/>
    <col min="15364" max="15364" width="2.85546875" style="38" customWidth="1"/>
    <col min="15365" max="15365" width="23.85546875" style="38" customWidth="1"/>
    <col min="15366" max="15366" width="23" style="38" customWidth="1"/>
    <col min="15367" max="15367" width="9.140625" style="38" customWidth="1"/>
    <col min="15368" max="15368" width="2.85546875" style="38" customWidth="1"/>
    <col min="15369" max="15369" width="5.42578125" style="38" customWidth="1"/>
    <col min="15370" max="15370" width="8.140625" style="38" customWidth="1"/>
    <col min="15371" max="15371" width="10.42578125" style="38" customWidth="1"/>
    <col min="15372" max="15372" width="9.140625" style="38"/>
    <col min="15373" max="15373" width="7.7109375" style="38" customWidth="1"/>
    <col min="15374" max="15374" width="0" style="38" hidden="1" customWidth="1"/>
    <col min="15375" max="15375" width="19.42578125" style="38" customWidth="1"/>
    <col min="15376" max="15376" width="1.140625" style="38" customWidth="1"/>
    <col min="15377" max="15378" width="9.140625" style="38"/>
    <col min="15379" max="15379" width="17.140625" style="38" bestFit="1" customWidth="1"/>
    <col min="15380" max="15616" width="9.140625" style="38"/>
    <col min="15617" max="15617" width="3.42578125" style="38" customWidth="1"/>
    <col min="15618" max="15618" width="4.42578125" style="38" customWidth="1"/>
    <col min="15619" max="15619" width="35.42578125" style="38" customWidth="1"/>
    <col min="15620" max="15620" width="2.85546875" style="38" customWidth="1"/>
    <col min="15621" max="15621" width="23.85546875" style="38" customWidth="1"/>
    <col min="15622" max="15622" width="23" style="38" customWidth="1"/>
    <col min="15623" max="15623" width="9.140625" style="38" customWidth="1"/>
    <col min="15624" max="15624" width="2.85546875" style="38" customWidth="1"/>
    <col min="15625" max="15625" width="5.42578125" style="38" customWidth="1"/>
    <col min="15626" max="15626" width="8.140625" style="38" customWidth="1"/>
    <col min="15627" max="15627" width="10.42578125" style="38" customWidth="1"/>
    <col min="15628" max="15628" width="9.140625" style="38"/>
    <col min="15629" max="15629" width="7.7109375" style="38" customWidth="1"/>
    <col min="15630" max="15630" width="0" style="38" hidden="1" customWidth="1"/>
    <col min="15631" max="15631" width="19.42578125" style="38" customWidth="1"/>
    <col min="15632" max="15632" width="1.140625" style="38" customWidth="1"/>
    <col min="15633" max="15634" width="9.140625" style="38"/>
    <col min="15635" max="15635" width="17.140625" style="38" bestFit="1" customWidth="1"/>
    <col min="15636" max="15872" width="9.140625" style="38"/>
    <col min="15873" max="15873" width="3.42578125" style="38" customWidth="1"/>
    <col min="15874" max="15874" width="4.42578125" style="38" customWidth="1"/>
    <col min="15875" max="15875" width="35.42578125" style="38" customWidth="1"/>
    <col min="15876" max="15876" width="2.85546875" style="38" customWidth="1"/>
    <col min="15877" max="15877" width="23.85546875" style="38" customWidth="1"/>
    <col min="15878" max="15878" width="23" style="38" customWidth="1"/>
    <col min="15879" max="15879" width="9.140625" style="38" customWidth="1"/>
    <col min="15880" max="15880" width="2.85546875" style="38" customWidth="1"/>
    <col min="15881" max="15881" width="5.42578125" style="38" customWidth="1"/>
    <col min="15882" max="15882" width="8.140625" style="38" customWidth="1"/>
    <col min="15883" max="15883" width="10.42578125" style="38" customWidth="1"/>
    <col min="15884" max="15884" width="9.140625" style="38"/>
    <col min="15885" max="15885" width="7.7109375" style="38" customWidth="1"/>
    <col min="15886" max="15886" width="0" style="38" hidden="1" customWidth="1"/>
    <col min="15887" max="15887" width="19.42578125" style="38" customWidth="1"/>
    <col min="15888" max="15888" width="1.140625" style="38" customWidth="1"/>
    <col min="15889" max="15890" width="9.140625" style="38"/>
    <col min="15891" max="15891" width="17.140625" style="38" bestFit="1" customWidth="1"/>
    <col min="15892" max="16128" width="9.140625" style="38"/>
    <col min="16129" max="16129" width="3.42578125" style="38" customWidth="1"/>
    <col min="16130" max="16130" width="4.42578125" style="38" customWidth="1"/>
    <col min="16131" max="16131" width="35.42578125" style="38" customWidth="1"/>
    <col min="16132" max="16132" width="2.85546875" style="38" customWidth="1"/>
    <col min="16133" max="16133" width="23.85546875" style="38" customWidth="1"/>
    <col min="16134" max="16134" width="23" style="38" customWidth="1"/>
    <col min="16135" max="16135" width="9.140625" style="38" customWidth="1"/>
    <col min="16136" max="16136" width="2.85546875" style="38" customWidth="1"/>
    <col min="16137" max="16137" width="5.42578125" style="38" customWidth="1"/>
    <col min="16138" max="16138" width="8.140625" style="38" customWidth="1"/>
    <col min="16139" max="16139" width="10.42578125" style="38" customWidth="1"/>
    <col min="16140" max="16140" width="9.140625" style="38"/>
    <col min="16141" max="16141" width="7.7109375" style="38" customWidth="1"/>
    <col min="16142" max="16142" width="0" style="38" hidden="1" customWidth="1"/>
    <col min="16143" max="16143" width="19.42578125" style="38" customWidth="1"/>
    <col min="16144" max="16144" width="1.140625" style="38" customWidth="1"/>
    <col min="16145" max="16146" width="9.140625" style="38"/>
    <col min="16147" max="16147" width="17.140625" style="38" bestFit="1" customWidth="1"/>
    <col min="16148" max="16384" width="9.140625" style="38"/>
  </cols>
  <sheetData>
    <row r="1" spans="2:18" ht="10.5" customHeight="1">
      <c r="C1" s="38"/>
    </row>
    <row r="2" spans="2:18" s="39" customFormat="1" ht="17.100000000000001" customHeight="1">
      <c r="B2" s="1770" t="str">
        <f>'8. BA - EVA (AdmTek&amp;biaya)'!B2:N2</f>
        <v>PEJABAT PENGADAAN BARANG/JASA PEMERINTAH</v>
      </c>
      <c r="C2" s="1770"/>
      <c r="D2" s="1770"/>
      <c r="E2" s="1770"/>
      <c r="F2" s="1770"/>
      <c r="G2" s="1770"/>
      <c r="H2" s="1770"/>
      <c r="I2" s="1770"/>
      <c r="J2" s="1770"/>
      <c r="K2" s="1770"/>
      <c r="L2" s="1770"/>
      <c r="M2" s="1770"/>
      <c r="N2" s="1770"/>
      <c r="O2" s="1770"/>
      <c r="P2" s="294"/>
      <c r="Q2" s="130"/>
      <c r="R2" s="130"/>
    </row>
    <row r="3" spans="2:18" s="39" customFormat="1" ht="17.100000000000001" customHeight="1">
      <c r="B3" s="1770" t="str">
        <f>'8. BA - EVA (AdmTek&amp;biaya)'!B3:N3</f>
        <v>PADA SATUAN KERJA PELAKSANAAN PRASARANA STRATEGIS RIAU</v>
      </c>
      <c r="C3" s="1770"/>
      <c r="D3" s="1770"/>
      <c r="E3" s="1770"/>
      <c r="F3" s="1770"/>
      <c r="G3" s="1770"/>
      <c r="H3" s="1770"/>
      <c r="I3" s="1770"/>
      <c r="J3" s="1770"/>
      <c r="K3" s="1770"/>
      <c r="L3" s="1770"/>
      <c r="M3" s="1770"/>
      <c r="N3" s="1770"/>
      <c r="O3" s="1770"/>
      <c r="P3" s="294"/>
      <c r="Q3" s="131"/>
      <c r="R3" s="131"/>
    </row>
    <row r="4" spans="2:18" ht="15.75" customHeight="1">
      <c r="B4" s="1770" t="str">
        <f>'8. BA - EVA (AdmTek&amp;biaya)'!B4:N4</f>
        <v>TAHUN ANGGARAN 2025</v>
      </c>
      <c r="C4" s="1770"/>
      <c r="D4" s="1770"/>
      <c r="E4" s="1770"/>
      <c r="F4" s="1770"/>
      <c r="G4" s="1770"/>
      <c r="H4" s="1770"/>
      <c r="I4" s="1770"/>
      <c r="J4" s="1770"/>
      <c r="K4" s="1770"/>
      <c r="L4" s="1770"/>
      <c r="M4" s="1770"/>
      <c r="N4" s="1770"/>
      <c r="O4" s="1770"/>
      <c r="P4" s="426"/>
    </row>
    <row r="5" spans="2:18" ht="5.0999999999999996" customHeight="1" thickBot="1">
      <c r="B5" s="592"/>
      <c r="C5" s="592"/>
      <c r="D5" s="592"/>
      <c r="E5" s="592"/>
      <c r="F5" s="592"/>
      <c r="G5" s="592"/>
      <c r="H5" s="592"/>
      <c r="I5" s="592"/>
      <c r="J5" s="592"/>
      <c r="K5" s="592"/>
      <c r="L5" s="592"/>
      <c r="M5" s="592"/>
      <c r="N5" s="592"/>
      <c r="O5" s="592"/>
      <c r="P5" s="426"/>
    </row>
    <row r="6" spans="2:18" ht="15.75" customHeight="1" thickTop="1">
      <c r="B6" s="463"/>
      <c r="C6" s="463"/>
      <c r="D6" s="463"/>
      <c r="E6" s="463"/>
      <c r="F6" s="463"/>
      <c r="G6" s="463"/>
      <c r="H6" s="463"/>
      <c r="I6" s="463"/>
      <c r="J6" s="463"/>
      <c r="K6" s="463"/>
      <c r="L6" s="463"/>
      <c r="M6" s="463"/>
      <c r="N6" s="463"/>
      <c r="O6" s="463"/>
      <c r="P6" s="426"/>
    </row>
    <row r="7" spans="2:18" ht="15.75" customHeight="1">
      <c r="B7" s="506"/>
      <c r="C7" s="507"/>
      <c r="D7" s="507"/>
      <c r="E7" s="507"/>
      <c r="F7" s="507"/>
      <c r="G7" s="507"/>
      <c r="H7" s="506"/>
      <c r="I7" s="507"/>
      <c r="J7" s="507"/>
      <c r="K7" s="507"/>
      <c r="L7" s="507"/>
      <c r="M7" s="507"/>
      <c r="N7" s="507"/>
      <c r="O7" s="508"/>
      <c r="P7" s="426"/>
    </row>
    <row r="8" spans="2:18" ht="15.75" customHeight="1">
      <c r="B8" s="1406" t="s">
        <v>610</v>
      </c>
      <c r="C8" s="1407"/>
      <c r="D8" s="1407"/>
      <c r="E8" s="1407"/>
      <c r="F8" s="1407"/>
      <c r="G8" s="1408"/>
      <c r="H8" s="1406" t="s">
        <v>104</v>
      </c>
      <c r="I8" s="1407"/>
      <c r="J8" s="1407"/>
      <c r="K8" s="1407"/>
      <c r="L8" s="1407"/>
      <c r="M8" s="1407"/>
      <c r="N8" s="1407"/>
      <c r="O8" s="1408"/>
      <c r="P8" s="815"/>
    </row>
    <row r="9" spans="2:18" ht="15.75" customHeight="1">
      <c r="B9" s="1644" t="str">
        <f>'2_BA_Pemb_Twr'!B9:G9</f>
        <v>Pelaksanaan Prasarana Strategis Riau</v>
      </c>
      <c r="C9" s="1651"/>
      <c r="D9" s="1651"/>
      <c r="E9" s="1651"/>
      <c r="F9" s="1651"/>
      <c r="G9" s="1652"/>
      <c r="H9" s="1406" t="s">
        <v>237</v>
      </c>
      <c r="I9" s="1407"/>
      <c r="J9" s="1407"/>
      <c r="K9" s="1407"/>
      <c r="L9" s="1407"/>
      <c r="M9" s="1407"/>
      <c r="N9" s="1407"/>
      <c r="O9" s="1408"/>
      <c r="P9" s="815"/>
    </row>
    <row r="10" spans="2:18" ht="15.75" customHeight="1">
      <c r="B10" s="1633"/>
      <c r="C10" s="1634"/>
      <c r="D10" s="1634"/>
      <c r="E10" s="1634"/>
      <c r="F10" s="1634"/>
      <c r="G10" s="1635"/>
      <c r="H10" s="1038"/>
      <c r="I10" s="1039"/>
      <c r="J10" s="1039"/>
      <c r="K10" s="1039"/>
      <c r="L10" s="1039"/>
      <c r="M10" s="1039"/>
      <c r="N10" s="1039"/>
      <c r="O10" s="1040"/>
      <c r="P10" s="815"/>
    </row>
    <row r="11" spans="2:18" ht="15.75" customHeight="1">
      <c r="B11" s="1041"/>
      <c r="C11" s="1042"/>
      <c r="D11" s="1042"/>
      <c r="E11" s="1042"/>
      <c r="F11" s="1042"/>
      <c r="G11" s="1042"/>
      <c r="H11" s="1043"/>
      <c r="I11" s="1044"/>
      <c r="J11" s="1044"/>
      <c r="K11" s="1044"/>
      <c r="L11" s="1044"/>
      <c r="M11" s="1044"/>
      <c r="N11" s="1044"/>
      <c r="O11" s="1045"/>
      <c r="P11" s="815"/>
    </row>
    <row r="12" spans="2:18" ht="18" customHeight="1">
      <c r="B12" s="1767" t="s">
        <v>14</v>
      </c>
      <c r="C12" s="1768"/>
      <c r="D12" s="1768"/>
      <c r="E12" s="1768"/>
      <c r="F12" s="1768"/>
      <c r="G12" s="1769"/>
      <c r="H12" s="1046"/>
      <c r="I12" s="815"/>
      <c r="J12" s="815"/>
      <c r="K12" s="815"/>
      <c r="L12" s="815"/>
      <c r="M12" s="815"/>
      <c r="N12" s="815"/>
      <c r="O12" s="1047"/>
      <c r="P12" s="815"/>
    </row>
    <row r="13" spans="2:18" ht="18" customHeight="1">
      <c r="B13" s="1644" t="str">
        <f>'12. EVA - BIAYA'!E9</f>
        <v>Konsultan Individual Team Leader</v>
      </c>
      <c r="C13" s="1425"/>
      <c r="D13" s="1425"/>
      <c r="E13" s="1425"/>
      <c r="F13" s="1425"/>
      <c r="G13" s="1645"/>
      <c r="H13" s="1048" t="s">
        <v>2</v>
      </c>
      <c r="I13" s="947" t="s">
        <v>0</v>
      </c>
      <c r="J13" s="815" t="str">
        <f>jadwal!F18</f>
        <v>08.01/BA-EVA/PJB/KI-PRC/TL/PPK/PPS-RIAU/IV/2025</v>
      </c>
      <c r="K13" s="815"/>
      <c r="L13" s="815"/>
      <c r="M13" s="815"/>
      <c r="N13" s="815"/>
      <c r="O13" s="1047"/>
      <c r="P13" s="815"/>
    </row>
    <row r="14" spans="2:18" ht="18" customHeight="1">
      <c r="B14" s="1646"/>
      <c r="C14" s="1647"/>
      <c r="D14" s="1647"/>
      <c r="E14" s="1647"/>
      <c r="F14" s="1647"/>
      <c r="G14" s="1648"/>
      <c r="H14" s="1048" t="s">
        <v>106</v>
      </c>
      <c r="I14" s="947" t="s">
        <v>0</v>
      </c>
      <c r="J14" s="1771" t="str">
        <f>jadwal!H18</f>
        <v>10 April 2025</v>
      </c>
      <c r="K14" s="1771"/>
      <c r="L14" s="1771"/>
      <c r="M14" s="815"/>
      <c r="N14" s="815"/>
      <c r="O14" s="1047"/>
      <c r="P14" s="815"/>
    </row>
    <row r="15" spans="2:18" ht="18" customHeight="1">
      <c r="B15" s="1767" t="s">
        <v>15</v>
      </c>
      <c r="C15" s="1768"/>
      <c r="D15" s="1768"/>
      <c r="E15" s="1768"/>
      <c r="F15" s="1768"/>
      <c r="G15" s="1769"/>
      <c r="H15" s="1048" t="s">
        <v>16</v>
      </c>
      <c r="I15" s="947" t="s">
        <v>0</v>
      </c>
      <c r="J15" s="1771">
        <f>'8. BA - EVA (AdmTek&amp;biaya)'!J16</f>
        <v>47700000</v>
      </c>
      <c r="K15" s="1771"/>
      <c r="L15" s="1771"/>
      <c r="M15" s="1049"/>
      <c r="N15" s="967"/>
      <c r="O15" s="1050"/>
      <c r="P15" s="815"/>
    </row>
    <row r="16" spans="2:18" ht="18" customHeight="1">
      <c r="B16" s="1633" t="str">
        <f>'3. EVA - ADM'!E9</f>
        <v>Provinsi Riau</v>
      </c>
      <c r="C16" s="1634"/>
      <c r="D16" s="1634"/>
      <c r="E16" s="1634"/>
      <c r="F16" s="1634"/>
      <c r="G16" s="1635"/>
      <c r="H16" s="1038"/>
      <c r="I16" s="1039"/>
      <c r="J16" s="1039"/>
      <c r="K16" s="1039"/>
      <c r="L16" s="1039"/>
      <c r="M16" s="1039"/>
      <c r="N16" s="1039"/>
      <c r="O16" s="1040"/>
      <c r="P16" s="815"/>
    </row>
    <row r="17" spans="2:16" ht="15.75" customHeight="1">
      <c r="B17" s="815"/>
      <c r="C17" s="815"/>
      <c r="D17" s="815"/>
      <c r="E17" s="815"/>
      <c r="F17" s="815"/>
      <c r="G17" s="815"/>
      <c r="H17" s="815"/>
      <c r="I17" s="815"/>
      <c r="J17" s="815"/>
      <c r="K17" s="815"/>
      <c r="L17" s="815"/>
      <c r="M17" s="815"/>
      <c r="N17" s="815"/>
      <c r="O17" s="815"/>
      <c r="P17" s="815"/>
    </row>
    <row r="18" spans="2:16" ht="15.75" customHeight="1">
      <c r="B18" s="1755" t="s">
        <v>690</v>
      </c>
      <c r="C18" s="1755"/>
      <c r="D18" s="1755"/>
      <c r="E18" s="1755"/>
      <c r="F18" s="1755"/>
      <c r="G18" s="1755"/>
      <c r="H18" s="1755"/>
      <c r="I18" s="1755"/>
      <c r="J18" s="1755"/>
      <c r="K18" s="1755"/>
      <c r="L18" s="1755"/>
      <c r="M18" s="1755"/>
      <c r="N18" s="1755"/>
      <c r="O18" s="1755"/>
      <c r="P18" s="815"/>
    </row>
    <row r="19" spans="2:16" ht="15.75" customHeight="1">
      <c r="B19" s="1755"/>
      <c r="C19" s="1755"/>
      <c r="D19" s="1755"/>
      <c r="E19" s="1755"/>
      <c r="F19" s="1755"/>
      <c r="G19" s="1755"/>
      <c r="H19" s="1755"/>
      <c r="I19" s="1755"/>
      <c r="J19" s="1755"/>
      <c r="K19" s="1755"/>
      <c r="L19" s="1755"/>
      <c r="M19" s="1755"/>
      <c r="N19" s="1755"/>
      <c r="O19" s="1755"/>
      <c r="P19" s="815"/>
    </row>
    <row r="20" spans="2:16" ht="15.75" customHeight="1">
      <c r="B20" s="1755"/>
      <c r="C20" s="1755"/>
      <c r="D20" s="1755"/>
      <c r="E20" s="1755"/>
      <c r="F20" s="1755"/>
      <c r="G20" s="1755"/>
      <c r="H20" s="1755"/>
      <c r="I20" s="1755"/>
      <c r="J20" s="1755"/>
      <c r="K20" s="1755"/>
      <c r="L20" s="1755"/>
      <c r="M20" s="1755"/>
      <c r="N20" s="1755"/>
      <c r="O20" s="1755"/>
      <c r="P20" s="815"/>
    </row>
    <row r="21" spans="2:16" ht="15.75" customHeight="1">
      <c r="B21" s="1755"/>
      <c r="C21" s="1755"/>
      <c r="D21" s="1755"/>
      <c r="E21" s="1755"/>
      <c r="F21" s="1755"/>
      <c r="G21" s="1755"/>
      <c r="H21" s="1755"/>
      <c r="I21" s="1755"/>
      <c r="J21" s="1755"/>
      <c r="K21" s="1755"/>
      <c r="L21" s="1755"/>
      <c r="M21" s="1755"/>
      <c r="N21" s="1755"/>
      <c r="O21" s="1755"/>
      <c r="P21" s="815"/>
    </row>
    <row r="22" spans="2:16" ht="15.75" customHeight="1">
      <c r="B22" s="1755"/>
      <c r="C22" s="1755"/>
      <c r="D22" s="1755"/>
      <c r="E22" s="1755"/>
      <c r="F22" s="1755"/>
      <c r="G22" s="1755"/>
      <c r="H22" s="1755"/>
      <c r="I22" s="1755"/>
      <c r="J22" s="1755"/>
      <c r="K22" s="1755"/>
      <c r="L22" s="1755"/>
      <c r="M22" s="1755"/>
      <c r="N22" s="1755"/>
      <c r="O22" s="1755"/>
      <c r="P22" s="815"/>
    </row>
    <row r="23" spans="2:16" ht="15.75" customHeight="1">
      <c r="B23" s="1755"/>
      <c r="C23" s="1755"/>
      <c r="D23" s="1755"/>
      <c r="E23" s="1755"/>
      <c r="F23" s="1755"/>
      <c r="G23" s="1755"/>
      <c r="H23" s="1755"/>
      <c r="I23" s="1755"/>
      <c r="J23" s="1755"/>
      <c r="K23" s="1755"/>
      <c r="L23" s="1755"/>
      <c r="M23" s="1755"/>
      <c r="N23" s="1755"/>
      <c r="O23" s="1755"/>
      <c r="P23" s="815"/>
    </row>
    <row r="24" spans="2:16" s="40" customFormat="1" ht="15.75" customHeight="1">
      <c r="B24" s="809"/>
      <c r="C24" s="809"/>
      <c r="D24" s="809"/>
      <c r="E24" s="809"/>
      <c r="F24" s="809"/>
      <c r="G24" s="809"/>
      <c r="H24" s="809"/>
      <c r="I24" s="809"/>
      <c r="J24" s="809"/>
      <c r="K24" s="809"/>
      <c r="L24" s="809"/>
      <c r="M24" s="809"/>
      <c r="N24" s="809"/>
      <c r="O24" s="809"/>
      <c r="P24" s="962"/>
    </row>
    <row r="25" spans="2:16" s="29" customFormat="1" ht="20.100000000000001" customHeight="1">
      <c r="B25" s="809"/>
      <c r="C25" s="1756" t="s">
        <v>74</v>
      </c>
      <c r="D25" s="1758" t="s">
        <v>3</v>
      </c>
      <c r="E25" s="1758"/>
      <c r="F25" s="1760" t="s">
        <v>111</v>
      </c>
      <c r="G25" s="1761"/>
      <c r="H25" s="1761"/>
      <c r="I25" s="1761"/>
      <c r="J25" s="1761"/>
      <c r="K25" s="1761"/>
      <c r="L25" s="1761"/>
      <c r="M25" s="1761"/>
      <c r="N25" s="1762"/>
      <c r="O25" s="1763" t="s">
        <v>19</v>
      </c>
      <c r="P25" s="962"/>
    </row>
    <row r="26" spans="2:16" s="29" customFormat="1" ht="54.95" customHeight="1">
      <c r="B26" s="809"/>
      <c r="C26" s="1757"/>
      <c r="D26" s="1759"/>
      <c r="E26" s="1759"/>
      <c r="F26" s="1051" t="s">
        <v>121</v>
      </c>
      <c r="G26" s="1051" t="s">
        <v>218</v>
      </c>
      <c r="H26" s="1765" t="s">
        <v>16</v>
      </c>
      <c r="I26" s="1759"/>
      <c r="J26" s="1766"/>
      <c r="K26" s="1052" t="s">
        <v>96</v>
      </c>
      <c r="L26" s="1053" t="s">
        <v>529</v>
      </c>
      <c r="M26" s="1052" t="s">
        <v>97</v>
      </c>
      <c r="N26" s="1054" t="s">
        <v>98</v>
      </c>
      <c r="O26" s="1764"/>
      <c r="P26" s="962"/>
    </row>
    <row r="27" spans="2:16" s="40" customFormat="1" ht="15.75" customHeight="1">
      <c r="B27" s="809"/>
      <c r="C27" s="1055" t="s">
        <v>59</v>
      </c>
      <c r="D27" s="1749" t="s">
        <v>61</v>
      </c>
      <c r="E27" s="1749"/>
      <c r="F27" s="1055" t="s">
        <v>62</v>
      </c>
      <c r="G27" s="1055" t="s">
        <v>63</v>
      </c>
      <c r="H27" s="1750" t="s">
        <v>64</v>
      </c>
      <c r="I27" s="1749"/>
      <c r="J27" s="1751"/>
      <c r="K27" s="1055" t="s">
        <v>65</v>
      </c>
      <c r="L27" s="1056" t="s">
        <v>66</v>
      </c>
      <c r="M27" s="1055" t="s">
        <v>214</v>
      </c>
      <c r="N27" s="1055" t="s">
        <v>100</v>
      </c>
      <c r="O27" s="1057" t="s">
        <v>215</v>
      </c>
      <c r="P27" s="962"/>
    </row>
    <row r="28" spans="2:16" s="40" customFormat="1" ht="5.0999999999999996" customHeight="1">
      <c r="B28" s="809"/>
      <c r="C28" s="1058"/>
      <c r="D28" s="809"/>
      <c r="E28" s="809"/>
      <c r="F28" s="1059"/>
      <c r="G28" s="1059"/>
      <c r="H28" s="1060"/>
      <c r="I28" s="809"/>
      <c r="J28" s="1061"/>
      <c r="K28" s="1058"/>
      <c r="L28" s="809"/>
      <c r="M28" s="1058"/>
      <c r="N28" s="1058"/>
      <c r="O28" s="1058"/>
      <c r="P28" s="962"/>
    </row>
    <row r="29" spans="2:16" s="40" customFormat="1" ht="39.950000000000003" customHeight="1">
      <c r="B29" s="809"/>
      <c r="C29" s="1062" t="s">
        <v>59</v>
      </c>
      <c r="D29" s="1063" t="str">
        <f>'13. REKAP EVA'!C19</f>
        <v>Ade Putra. ST.</v>
      </c>
      <c r="E29" s="1064"/>
      <c r="F29" s="1065">
        <f>'8. BA - EVA (AdmTek&amp;biaya)'!F32</f>
        <v>47700000</v>
      </c>
      <c r="G29" s="1065">
        <f>F29</f>
        <v>47700000</v>
      </c>
      <c r="H29" s="1066" t="str">
        <f>'[203]REKAP EVA'!I19</f>
        <v>&lt;  HPS</v>
      </c>
      <c r="I29" s="1067" t="s">
        <v>0</v>
      </c>
      <c r="J29" s="1068" t="str">
        <f>'[203]REKAP EVA'!K19</f>
        <v>MS</v>
      </c>
      <c r="K29" s="1003" t="str">
        <f>'13. REKAP EVA'!K19</f>
        <v>MS</v>
      </c>
      <c r="L29" s="1069" t="str">
        <f>'13. REKAP EVA'!L19</f>
        <v>MS</v>
      </c>
      <c r="M29" s="1003" t="str">
        <f>'13. REKAP EVA'!M19</f>
        <v>MS</v>
      </c>
      <c r="N29" s="1003" t="str">
        <f>'9. Kualifikasi'!Q18</f>
        <v>MS</v>
      </c>
      <c r="O29" s="1070" t="s">
        <v>251</v>
      </c>
      <c r="P29" s="962"/>
    </row>
    <row r="30" spans="2:16" s="40" customFormat="1" ht="5.0999999999999996" customHeight="1">
      <c r="B30" s="809"/>
      <c r="C30" s="1071"/>
      <c r="D30" s="1072"/>
      <c r="E30" s="1072"/>
      <c r="F30" s="1073"/>
      <c r="G30" s="1073"/>
      <c r="H30" s="1074"/>
      <c r="I30" s="1075"/>
      <c r="J30" s="1076"/>
      <c r="K30" s="1073"/>
      <c r="L30" s="1075"/>
      <c r="M30" s="1073"/>
      <c r="N30" s="1073"/>
      <c r="O30" s="1073"/>
      <c r="P30" s="962"/>
    </row>
    <row r="31" spans="2:16" s="40" customFormat="1" ht="15.75" customHeight="1">
      <c r="B31" s="809"/>
      <c r="C31" s="1026"/>
      <c r="D31" s="1027"/>
      <c r="E31" s="1027"/>
      <c r="F31" s="1028"/>
      <c r="G31" s="1028"/>
      <c r="H31" s="1028"/>
      <c r="I31" s="1028"/>
      <c r="J31" s="1028"/>
      <c r="K31" s="1028"/>
      <c r="L31" s="1028"/>
      <c r="M31" s="1028"/>
      <c r="N31" s="1028"/>
      <c r="O31" s="1077"/>
      <c r="P31" s="962"/>
    </row>
    <row r="32" spans="2:16" s="40" customFormat="1" ht="15.75" customHeight="1">
      <c r="B32" s="809"/>
      <c r="C32" s="1032"/>
      <c r="D32" s="812" t="s">
        <v>68</v>
      </c>
      <c r="E32" s="809"/>
      <c r="F32" s="962"/>
      <c r="G32" s="962"/>
      <c r="H32" s="962"/>
      <c r="I32" s="962"/>
      <c r="J32" s="962"/>
      <c r="K32" s="962"/>
      <c r="L32" s="962"/>
      <c r="M32" s="962"/>
      <c r="N32" s="962"/>
      <c r="O32" s="1078"/>
      <c r="P32" s="962"/>
    </row>
    <row r="33" spans="2:16" s="40" customFormat="1" ht="15.75" customHeight="1">
      <c r="B33" s="809"/>
      <c r="C33" s="1032"/>
      <c r="D33" s="812" t="s">
        <v>67</v>
      </c>
      <c r="E33" s="809"/>
      <c r="F33" s="962"/>
      <c r="G33" s="962"/>
      <c r="H33" s="962"/>
      <c r="I33" s="962"/>
      <c r="J33" s="962"/>
      <c r="K33" s="962"/>
      <c r="L33" s="962"/>
      <c r="M33" s="962"/>
      <c r="N33" s="962"/>
      <c r="O33" s="1078"/>
      <c r="P33" s="962"/>
    </row>
    <row r="34" spans="2:16" s="40" customFormat="1" ht="15.75" customHeight="1">
      <c r="B34" s="809"/>
      <c r="C34" s="1032"/>
      <c r="D34" s="812" t="s">
        <v>253</v>
      </c>
      <c r="E34" s="809"/>
      <c r="F34" s="962"/>
      <c r="G34" s="962"/>
      <c r="H34" s="962"/>
      <c r="I34" s="962"/>
      <c r="J34" s="962"/>
      <c r="K34" s="962"/>
      <c r="L34" s="962"/>
      <c r="M34" s="962"/>
      <c r="N34" s="962"/>
      <c r="O34" s="1078"/>
      <c r="P34" s="962"/>
    </row>
    <row r="35" spans="2:16" s="40" customFormat="1" ht="15.75" customHeight="1">
      <c r="B35" s="809"/>
      <c r="C35" s="1033"/>
      <c r="D35" s="1034"/>
      <c r="E35" s="1034"/>
      <c r="F35" s="1035"/>
      <c r="G35" s="1035"/>
      <c r="H35" s="1035"/>
      <c r="I35" s="1035"/>
      <c r="J35" s="1035"/>
      <c r="K35" s="1035"/>
      <c r="L35" s="1035"/>
      <c r="M35" s="1035"/>
      <c r="N35" s="1035"/>
      <c r="O35" s="1079"/>
      <c r="P35" s="962"/>
    </row>
    <row r="36" spans="2:16" s="40" customFormat="1" ht="6" customHeight="1">
      <c r="B36" s="809"/>
      <c r="C36" s="975"/>
      <c r="D36" s="809"/>
      <c r="E36" s="809"/>
      <c r="F36" s="962"/>
      <c r="G36" s="962"/>
      <c r="H36" s="962"/>
      <c r="I36" s="962"/>
      <c r="J36" s="962"/>
      <c r="K36" s="962"/>
      <c r="L36" s="962"/>
      <c r="M36" s="962"/>
      <c r="N36" s="962"/>
      <c r="O36" s="962"/>
      <c r="P36" s="962"/>
    </row>
    <row r="37" spans="2:16" s="40" customFormat="1" ht="18" customHeight="1">
      <c r="B37" s="812"/>
      <c r="C37" s="1080" t="s">
        <v>112</v>
      </c>
      <c r="D37" s="812" t="s">
        <v>556</v>
      </c>
      <c r="E37" s="812"/>
      <c r="F37" s="958"/>
      <c r="G37" s="958"/>
      <c r="H37" s="958"/>
      <c r="I37" s="1081" t="s">
        <v>0</v>
      </c>
      <c r="J37" s="958" t="s">
        <v>481</v>
      </c>
      <c r="K37" s="958"/>
      <c r="L37" s="958"/>
      <c r="M37" s="958"/>
      <c r="N37" s="958"/>
      <c r="O37" s="958"/>
      <c r="P37" s="958"/>
    </row>
    <row r="38" spans="2:16" s="40" customFormat="1" ht="18" customHeight="1">
      <c r="B38" s="812"/>
      <c r="C38" s="1080" t="s">
        <v>113</v>
      </c>
      <c r="D38" s="812" t="s">
        <v>239</v>
      </c>
      <c r="E38" s="812"/>
      <c r="F38" s="958"/>
      <c r="G38" s="958"/>
      <c r="H38" s="958"/>
      <c r="I38" s="1081" t="s">
        <v>0</v>
      </c>
      <c r="J38" s="958" t="s">
        <v>481</v>
      </c>
      <c r="K38" s="958"/>
      <c r="L38" s="958"/>
      <c r="M38" s="958"/>
      <c r="N38" s="958"/>
      <c r="O38" s="958"/>
      <c r="P38" s="958"/>
    </row>
    <row r="39" spans="2:16" s="40" customFormat="1" ht="18" customHeight="1">
      <c r="B39" s="812"/>
      <c r="C39" s="1080" t="s">
        <v>114</v>
      </c>
      <c r="D39" s="812" t="s">
        <v>240</v>
      </c>
      <c r="E39" s="812"/>
      <c r="F39" s="958"/>
      <c r="G39" s="958"/>
      <c r="H39" s="958"/>
      <c r="I39" s="1081" t="s">
        <v>0</v>
      </c>
      <c r="J39" s="958" t="s">
        <v>481</v>
      </c>
      <c r="K39" s="958"/>
      <c r="L39" s="958"/>
      <c r="M39" s="958"/>
      <c r="N39" s="958"/>
      <c r="O39" s="958"/>
      <c r="P39" s="958"/>
    </row>
    <row r="40" spans="2:16" s="40" customFormat="1" ht="18" customHeight="1">
      <c r="B40" s="812"/>
      <c r="C40" s="959"/>
      <c r="D40" s="812"/>
      <c r="E40" s="812"/>
      <c r="F40" s="958"/>
      <c r="G40" s="958"/>
      <c r="H40" s="958"/>
      <c r="I40" s="958"/>
      <c r="J40" s="958"/>
      <c r="K40" s="958"/>
      <c r="L40" s="958"/>
      <c r="M40" s="958"/>
      <c r="N40" s="958"/>
      <c r="O40" s="958"/>
      <c r="P40" s="958"/>
    </row>
    <row r="41" spans="2:16" s="40" customFormat="1" ht="18" customHeight="1">
      <c r="B41" s="812"/>
      <c r="C41" s="812" t="s">
        <v>512</v>
      </c>
      <c r="D41" s="958"/>
      <c r="E41" s="812"/>
      <c r="F41" s="958"/>
      <c r="G41" s="958"/>
      <c r="H41" s="958"/>
      <c r="I41" s="958"/>
      <c r="J41" s="958"/>
      <c r="K41" s="958"/>
      <c r="L41" s="958"/>
      <c r="M41" s="958"/>
      <c r="N41" s="958"/>
      <c r="O41" s="958"/>
      <c r="P41" s="958"/>
    </row>
    <row r="42" spans="2:16" s="40" customFormat="1" ht="11.45" customHeight="1">
      <c r="B42" s="812"/>
      <c r="C42" s="959"/>
      <c r="D42" s="812"/>
      <c r="E42" s="812"/>
      <c r="F42" s="958"/>
      <c r="G42" s="958"/>
      <c r="H42" s="958"/>
      <c r="I42" s="958"/>
      <c r="J42" s="958"/>
      <c r="K42" s="958"/>
      <c r="L42" s="958"/>
      <c r="M42" s="958"/>
      <c r="N42" s="958"/>
      <c r="O42" s="958"/>
      <c r="P42" s="958"/>
    </row>
    <row r="43" spans="2:16" s="40" customFormat="1" ht="18" customHeight="1">
      <c r="B43" s="812"/>
      <c r="C43" s="1080" t="s">
        <v>12</v>
      </c>
      <c r="D43" s="812" t="s">
        <v>107</v>
      </c>
      <c r="E43" s="959" t="s">
        <v>0</v>
      </c>
      <c r="F43" s="812" t="s">
        <v>115</v>
      </c>
      <c r="G43" s="812"/>
      <c r="H43" s="958"/>
      <c r="I43" s="1081" t="s">
        <v>0</v>
      </c>
      <c r="J43" s="958" t="s">
        <v>481</v>
      </c>
      <c r="K43" s="812"/>
      <c r="L43" s="958"/>
      <c r="M43" s="812"/>
      <c r="N43" s="812"/>
      <c r="O43" s="812"/>
      <c r="P43" s="958"/>
    </row>
    <row r="44" spans="2:16" s="40" customFormat="1" ht="18" customHeight="1">
      <c r="B44" s="812"/>
      <c r="C44" s="1080"/>
      <c r="D44" s="812"/>
      <c r="E44" s="959"/>
      <c r="F44" s="812" t="s">
        <v>116</v>
      </c>
      <c r="G44" s="812"/>
      <c r="H44" s="958"/>
      <c r="I44" s="1081" t="s">
        <v>0</v>
      </c>
      <c r="J44" s="958" t="s">
        <v>576</v>
      </c>
      <c r="K44" s="812"/>
      <c r="L44" s="812"/>
      <c r="M44" s="812"/>
      <c r="N44" s="812"/>
      <c r="O44" s="812"/>
      <c r="P44" s="958"/>
    </row>
    <row r="45" spans="2:16" s="40" customFormat="1" ht="18" customHeight="1">
      <c r="B45" s="812"/>
      <c r="C45" s="1080"/>
      <c r="D45" s="812"/>
      <c r="E45" s="959"/>
      <c r="F45" s="812" t="s">
        <v>84</v>
      </c>
      <c r="G45" s="812"/>
      <c r="H45" s="958"/>
      <c r="I45" s="1081" t="s">
        <v>0</v>
      </c>
      <c r="J45" s="958" t="s">
        <v>576</v>
      </c>
      <c r="K45" s="812"/>
      <c r="L45" s="812"/>
      <c r="M45" s="812"/>
      <c r="N45" s="812"/>
      <c r="O45" s="812"/>
      <c r="P45" s="958"/>
    </row>
    <row r="46" spans="2:16" s="40" customFormat="1" ht="18" customHeight="1">
      <c r="B46" s="812"/>
      <c r="C46" s="1080"/>
      <c r="D46" s="812"/>
      <c r="E46" s="959"/>
      <c r="F46" s="812"/>
      <c r="G46" s="812"/>
      <c r="H46" s="958"/>
      <c r="I46" s="812"/>
      <c r="J46" s="812"/>
      <c r="K46" s="812"/>
      <c r="L46" s="812"/>
      <c r="M46" s="812"/>
      <c r="N46" s="812"/>
      <c r="O46" s="812"/>
      <c r="P46" s="958"/>
    </row>
    <row r="47" spans="2:16" s="40" customFormat="1" ht="18" customHeight="1">
      <c r="B47" s="812"/>
      <c r="C47" s="1080" t="s">
        <v>1</v>
      </c>
      <c r="D47" s="812" t="s">
        <v>108</v>
      </c>
      <c r="E47" s="959" t="s">
        <v>0</v>
      </c>
      <c r="F47" s="812" t="s">
        <v>115</v>
      </c>
      <c r="G47" s="812"/>
      <c r="H47" s="958"/>
      <c r="I47" s="1081" t="s">
        <v>0</v>
      </c>
      <c r="J47" s="958" t="s">
        <v>481</v>
      </c>
      <c r="K47" s="812"/>
      <c r="L47" s="812"/>
      <c r="M47" s="812"/>
      <c r="N47" s="812"/>
      <c r="O47" s="812"/>
      <c r="P47" s="958"/>
    </row>
    <row r="48" spans="2:16" s="40" customFormat="1" ht="18" customHeight="1">
      <c r="B48" s="812"/>
      <c r="C48" s="1080"/>
      <c r="D48" s="812"/>
      <c r="E48" s="959"/>
      <c r="F48" s="812" t="s">
        <v>116</v>
      </c>
      <c r="G48" s="812"/>
      <c r="H48" s="958"/>
      <c r="I48" s="1081" t="s">
        <v>0</v>
      </c>
      <c r="J48" s="958" t="s">
        <v>576</v>
      </c>
      <c r="K48" s="812"/>
      <c r="L48" s="812"/>
      <c r="M48" s="812"/>
      <c r="N48" s="812"/>
      <c r="O48" s="812"/>
      <c r="P48" s="958"/>
    </row>
    <row r="49" spans="2:16" s="40" customFormat="1" ht="18" customHeight="1">
      <c r="B49" s="812"/>
      <c r="C49" s="1080"/>
      <c r="D49" s="812"/>
      <c r="E49" s="959"/>
      <c r="F49" s="812" t="s">
        <v>84</v>
      </c>
      <c r="G49" s="812"/>
      <c r="H49" s="958"/>
      <c r="I49" s="1081" t="s">
        <v>0</v>
      </c>
      <c r="J49" s="958" t="s">
        <v>576</v>
      </c>
      <c r="K49" s="812"/>
      <c r="L49" s="812"/>
      <c r="M49" s="812"/>
      <c r="N49" s="812"/>
      <c r="O49" s="812"/>
      <c r="P49" s="958"/>
    </row>
    <row r="50" spans="2:16" s="40" customFormat="1" ht="18" customHeight="1">
      <c r="B50" s="812"/>
      <c r="C50" s="1080"/>
      <c r="D50" s="812"/>
      <c r="E50" s="959"/>
      <c r="F50" s="812"/>
      <c r="G50" s="812"/>
      <c r="H50" s="958"/>
      <c r="I50" s="812"/>
      <c r="J50" s="812"/>
      <c r="K50" s="812"/>
      <c r="L50" s="812"/>
      <c r="M50" s="812"/>
      <c r="N50" s="812"/>
      <c r="O50" s="812"/>
      <c r="P50" s="958"/>
    </row>
    <row r="51" spans="2:16" s="40" customFormat="1" ht="18" customHeight="1">
      <c r="B51" s="812"/>
      <c r="C51" s="1080" t="s">
        <v>47</v>
      </c>
      <c r="D51" s="812" t="s">
        <v>109</v>
      </c>
      <c r="E51" s="959" t="s">
        <v>0</v>
      </c>
      <c r="F51" s="812" t="s">
        <v>115</v>
      </c>
      <c r="G51" s="812"/>
      <c r="H51" s="958"/>
      <c r="I51" s="1081" t="s">
        <v>0</v>
      </c>
      <c r="J51" s="958" t="s">
        <v>481</v>
      </c>
      <c r="K51" s="812"/>
      <c r="L51" s="812"/>
      <c r="M51" s="812"/>
      <c r="N51" s="812"/>
      <c r="O51" s="812"/>
      <c r="P51" s="958"/>
    </row>
    <row r="52" spans="2:16" s="40" customFormat="1" ht="18" customHeight="1">
      <c r="B52" s="812"/>
      <c r="C52" s="1080"/>
      <c r="D52" s="812"/>
      <c r="E52" s="959"/>
      <c r="F52" s="812" t="s">
        <v>116</v>
      </c>
      <c r="G52" s="812"/>
      <c r="H52" s="958"/>
      <c r="I52" s="1081" t="s">
        <v>0</v>
      </c>
      <c r="J52" s="958" t="s">
        <v>576</v>
      </c>
      <c r="K52" s="812"/>
      <c r="L52" s="812"/>
      <c r="M52" s="812"/>
      <c r="N52" s="812"/>
      <c r="O52" s="812"/>
      <c r="P52" s="958"/>
    </row>
    <row r="53" spans="2:16" s="40" customFormat="1" ht="18" customHeight="1">
      <c r="B53" s="812"/>
      <c r="C53" s="1080"/>
      <c r="D53" s="812"/>
      <c r="E53" s="959"/>
      <c r="F53" s="812" t="s">
        <v>84</v>
      </c>
      <c r="G53" s="812"/>
      <c r="H53" s="958"/>
      <c r="I53" s="1081" t="s">
        <v>0</v>
      </c>
      <c r="J53" s="958" t="s">
        <v>576</v>
      </c>
      <c r="K53" s="812"/>
      <c r="L53" s="812"/>
      <c r="M53" s="812"/>
      <c r="N53" s="812"/>
      <c r="O53" s="812"/>
      <c r="P53" s="958"/>
    </row>
    <row r="54" spans="2:16" s="40" customFormat="1" ht="18" customHeight="1">
      <c r="B54" s="812"/>
      <c r="C54" s="1080"/>
      <c r="D54" s="812"/>
      <c r="E54" s="959"/>
      <c r="F54" s="812"/>
      <c r="G54" s="812"/>
      <c r="H54" s="958"/>
      <c r="I54" s="812"/>
      <c r="J54" s="812"/>
      <c r="K54" s="812"/>
      <c r="L54" s="812"/>
      <c r="M54" s="812"/>
      <c r="N54" s="812"/>
      <c r="O54" s="812"/>
      <c r="P54" s="958"/>
    </row>
    <row r="55" spans="2:16" s="40" customFormat="1" ht="18" customHeight="1">
      <c r="B55" s="812"/>
      <c r="C55" s="1080" t="s">
        <v>48</v>
      </c>
      <c r="D55" s="812" t="s">
        <v>110</v>
      </c>
      <c r="E55" s="959" t="s">
        <v>0</v>
      </c>
      <c r="F55" s="812" t="s">
        <v>115</v>
      </c>
      <c r="G55" s="812"/>
      <c r="H55" s="958"/>
      <c r="I55" s="1081" t="s">
        <v>0</v>
      </c>
      <c r="J55" s="958" t="s">
        <v>481</v>
      </c>
      <c r="K55" s="812"/>
      <c r="L55" s="812"/>
      <c r="M55" s="812"/>
      <c r="N55" s="812"/>
      <c r="O55" s="812"/>
      <c r="P55" s="958"/>
    </row>
    <row r="56" spans="2:16" s="40" customFormat="1" ht="18" customHeight="1">
      <c r="B56" s="812"/>
      <c r="C56" s="812"/>
      <c r="D56" s="812"/>
      <c r="E56" s="959"/>
      <c r="F56" s="812" t="s">
        <v>116</v>
      </c>
      <c r="G56" s="812"/>
      <c r="H56" s="958"/>
      <c r="I56" s="1081" t="s">
        <v>0</v>
      </c>
      <c r="J56" s="958" t="s">
        <v>576</v>
      </c>
      <c r="K56" s="812"/>
      <c r="L56" s="812"/>
      <c r="M56" s="812"/>
      <c r="N56" s="812"/>
      <c r="O56" s="812"/>
      <c r="P56" s="958"/>
    </row>
    <row r="57" spans="2:16" s="40" customFormat="1" ht="18" customHeight="1">
      <c r="B57" s="812"/>
      <c r="C57" s="812"/>
      <c r="D57" s="812"/>
      <c r="E57" s="959"/>
      <c r="F57" s="812" t="s">
        <v>84</v>
      </c>
      <c r="G57" s="812"/>
      <c r="H57" s="958"/>
      <c r="I57" s="1081" t="s">
        <v>0</v>
      </c>
      <c r="J57" s="958" t="s">
        <v>576</v>
      </c>
      <c r="K57" s="812"/>
      <c r="L57" s="812"/>
      <c r="M57" s="812"/>
      <c r="N57" s="812"/>
      <c r="O57" s="812"/>
      <c r="P57" s="958"/>
    </row>
    <row r="58" spans="2:16" s="40" customFormat="1" ht="18" customHeight="1">
      <c r="B58" s="812"/>
      <c r="C58" s="812"/>
      <c r="D58" s="812"/>
      <c r="E58" s="959"/>
      <c r="F58" s="812"/>
      <c r="G58" s="812"/>
      <c r="H58" s="958"/>
      <c r="I58" s="812"/>
      <c r="J58" s="812"/>
      <c r="K58" s="812"/>
      <c r="L58" s="812"/>
      <c r="M58" s="812"/>
      <c r="N58" s="812"/>
      <c r="O58" s="812"/>
      <c r="P58" s="958"/>
    </row>
    <row r="59" spans="2:16" s="40" customFormat="1" ht="18" customHeight="1">
      <c r="B59" s="812"/>
      <c r="C59" s="1080" t="s">
        <v>49</v>
      </c>
      <c r="D59" s="812" t="s">
        <v>99</v>
      </c>
      <c r="E59" s="959" t="s">
        <v>0</v>
      </c>
      <c r="F59" s="812" t="s">
        <v>115</v>
      </c>
      <c r="G59" s="812"/>
      <c r="H59" s="958"/>
      <c r="I59" s="1081" t="s">
        <v>0</v>
      </c>
      <c r="J59" s="958" t="s">
        <v>481</v>
      </c>
      <c r="K59" s="812"/>
      <c r="L59" s="812"/>
      <c r="M59" s="812"/>
      <c r="N59" s="812"/>
      <c r="O59" s="812"/>
      <c r="P59" s="958"/>
    </row>
    <row r="60" spans="2:16" s="40" customFormat="1" ht="18" customHeight="1">
      <c r="B60" s="812"/>
      <c r="C60" s="812"/>
      <c r="D60" s="812"/>
      <c r="E60" s="959"/>
      <c r="F60" s="812" t="s">
        <v>116</v>
      </c>
      <c r="G60" s="812"/>
      <c r="H60" s="958"/>
      <c r="I60" s="1081" t="s">
        <v>0</v>
      </c>
      <c r="J60" s="958" t="s">
        <v>576</v>
      </c>
      <c r="K60" s="812"/>
      <c r="L60" s="812"/>
      <c r="M60" s="812"/>
      <c r="N60" s="812"/>
      <c r="O60" s="812"/>
      <c r="P60" s="958"/>
    </row>
    <row r="61" spans="2:16" s="40" customFormat="1" ht="18" customHeight="1">
      <c r="B61" s="812"/>
      <c r="C61" s="812"/>
      <c r="D61" s="812"/>
      <c r="E61" s="959"/>
      <c r="F61" s="812" t="s">
        <v>84</v>
      </c>
      <c r="G61" s="812"/>
      <c r="H61" s="958"/>
      <c r="I61" s="1081" t="s">
        <v>0</v>
      </c>
      <c r="J61" s="958" t="s">
        <v>576</v>
      </c>
      <c r="K61" s="812"/>
      <c r="L61" s="812"/>
      <c r="M61" s="812"/>
      <c r="N61" s="812"/>
      <c r="O61" s="812"/>
      <c r="P61" s="958"/>
    </row>
    <row r="62" spans="2:16" s="40" customFormat="1" ht="6.6" customHeight="1">
      <c r="B62" s="812"/>
      <c r="C62" s="812"/>
      <c r="D62" s="812"/>
      <c r="E62" s="812"/>
      <c r="F62" s="812"/>
      <c r="G62" s="812"/>
      <c r="H62" s="812"/>
      <c r="I62" s="812"/>
      <c r="J62" s="812"/>
      <c r="K62" s="812"/>
      <c r="L62" s="812"/>
      <c r="M62" s="812"/>
      <c r="N62" s="812"/>
      <c r="O62" s="812"/>
      <c r="P62" s="958"/>
    </row>
    <row r="63" spans="2:16" s="40" customFormat="1" ht="18" customHeight="1">
      <c r="B63" s="812"/>
      <c r="C63" s="1753" t="s">
        <v>430</v>
      </c>
      <c r="D63" s="1754"/>
      <c r="E63" s="1754"/>
      <c r="F63" s="1754"/>
      <c r="G63" s="1754"/>
      <c r="H63" s="1754"/>
      <c r="I63" s="1754"/>
      <c r="J63" s="1754"/>
      <c r="K63" s="1754"/>
      <c r="L63" s="1754"/>
      <c r="M63" s="1754"/>
      <c r="N63" s="1754"/>
      <c r="O63" s="1754"/>
      <c r="P63" s="958"/>
    </row>
    <row r="64" spans="2:16" s="40" customFormat="1" ht="18" customHeight="1">
      <c r="B64" s="812"/>
      <c r="C64" s="1754"/>
      <c r="D64" s="1754"/>
      <c r="E64" s="1754"/>
      <c r="F64" s="1754"/>
      <c r="G64" s="1754"/>
      <c r="H64" s="1754"/>
      <c r="I64" s="1754"/>
      <c r="J64" s="1754"/>
      <c r="K64" s="1754"/>
      <c r="L64" s="1754"/>
      <c r="M64" s="1754"/>
      <c r="N64" s="1754"/>
      <c r="O64" s="1754"/>
      <c r="P64" s="958"/>
    </row>
    <row r="65" spans="2:16" s="40" customFormat="1" ht="10.5" customHeight="1">
      <c r="B65" s="812"/>
      <c r="C65" s="811"/>
      <c r="D65" s="812"/>
      <c r="E65" s="812"/>
      <c r="F65" s="958"/>
      <c r="G65" s="958"/>
      <c r="H65" s="958"/>
      <c r="I65" s="958"/>
      <c r="J65" s="958"/>
      <c r="K65" s="958"/>
      <c r="L65" s="958"/>
      <c r="M65" s="958"/>
      <c r="N65" s="958"/>
      <c r="O65" s="958"/>
      <c r="P65" s="958"/>
    </row>
    <row r="66" spans="2:16" s="40" customFormat="1" ht="18" customHeight="1">
      <c r="B66" s="812"/>
      <c r="C66" s="810" t="s">
        <v>362</v>
      </c>
      <c r="D66" s="811"/>
      <c r="E66" s="812"/>
      <c r="F66" s="958"/>
      <c r="G66" s="958"/>
      <c r="H66" s="958"/>
      <c r="I66" s="958"/>
      <c r="J66" s="958"/>
      <c r="K66" s="958"/>
      <c r="L66" s="958"/>
      <c r="M66" s="958"/>
      <c r="N66" s="958"/>
      <c r="O66" s="958"/>
      <c r="P66" s="958"/>
    </row>
    <row r="67" spans="2:16" s="40" customFormat="1" ht="18" customHeight="1">
      <c r="B67" s="812"/>
      <c r="C67" s="811"/>
      <c r="D67" s="811" t="s">
        <v>634</v>
      </c>
      <c r="E67" s="959" t="s">
        <v>0</v>
      </c>
      <c r="F67" s="813" t="str">
        <f>'12. BA - Pembuktian'!F29</f>
        <v>Ade Putra. ST.</v>
      </c>
      <c r="G67" s="813"/>
      <c r="H67" s="958"/>
      <c r="I67" s="958"/>
      <c r="J67" s="958"/>
      <c r="K67" s="958"/>
      <c r="L67" s="958"/>
      <c r="M67" s="958"/>
      <c r="N67" s="958"/>
      <c r="O67" s="958"/>
      <c r="P67" s="958"/>
    </row>
    <row r="68" spans="2:16" s="40" customFormat="1" ht="18" customHeight="1">
      <c r="B68" s="812"/>
      <c r="C68" s="811"/>
      <c r="D68" s="811" t="s">
        <v>88</v>
      </c>
      <c r="E68" s="959" t="s">
        <v>0</v>
      </c>
      <c r="F68" s="1327" t="s">
        <v>700</v>
      </c>
      <c r="G68" s="1082"/>
      <c r="H68" s="958"/>
      <c r="I68" s="958"/>
      <c r="J68" s="958"/>
      <c r="K68" s="958"/>
      <c r="L68" s="958"/>
      <c r="M68" s="958"/>
      <c r="N68" s="958"/>
      <c r="O68" s="958"/>
      <c r="P68" s="958"/>
    </row>
    <row r="69" spans="2:16" s="40" customFormat="1" ht="18" customHeight="1">
      <c r="B69" s="812"/>
      <c r="C69" s="811"/>
      <c r="D69" s="811" t="s">
        <v>117</v>
      </c>
      <c r="E69" s="959" t="s">
        <v>0</v>
      </c>
      <c r="F69" s="813" t="s">
        <v>701</v>
      </c>
      <c r="G69" s="1083"/>
      <c r="H69" s="958"/>
      <c r="I69" s="958"/>
      <c r="J69" s="958"/>
      <c r="K69" s="958"/>
      <c r="L69" s="958"/>
      <c r="M69" s="958"/>
      <c r="N69" s="958"/>
      <c r="O69" s="958"/>
      <c r="P69" s="958"/>
    </row>
    <row r="70" spans="2:16" s="40" customFormat="1" ht="18" customHeight="1">
      <c r="B70" s="812"/>
      <c r="C70" s="811"/>
      <c r="D70" s="811" t="s">
        <v>124</v>
      </c>
      <c r="E70" s="959" t="s">
        <v>0</v>
      </c>
      <c r="F70" s="1084">
        <f>'12. BA - Pembuktian'!F33</f>
        <v>47700000</v>
      </c>
      <c r="G70" s="1085"/>
      <c r="H70" s="958"/>
      <c r="I70" s="958"/>
      <c r="J70" s="958"/>
      <c r="K70" s="958"/>
      <c r="L70" s="958"/>
      <c r="M70" s="958"/>
      <c r="N70" s="958"/>
      <c r="O70" s="958"/>
      <c r="P70" s="958"/>
    </row>
    <row r="71" spans="2:16" s="40" customFormat="1" ht="18" customHeight="1">
      <c r="B71" s="812"/>
      <c r="C71" s="811"/>
      <c r="D71" s="811" t="s">
        <v>222</v>
      </c>
      <c r="E71" s="959" t="s">
        <v>0</v>
      </c>
      <c r="F71" s="1084">
        <f>'12. BA - Pembuktian'!F34</f>
        <v>47700000</v>
      </c>
      <c r="G71" s="1085"/>
      <c r="H71" s="958"/>
      <c r="I71" s="958"/>
      <c r="J71" s="958"/>
      <c r="K71" s="958"/>
      <c r="L71" s="958"/>
      <c r="M71" s="958"/>
      <c r="N71" s="958"/>
      <c r="O71" s="958"/>
      <c r="P71" s="958"/>
    </row>
    <row r="72" spans="2:16" s="40" customFormat="1" ht="18" customHeight="1">
      <c r="B72" s="812"/>
      <c r="C72" s="811"/>
      <c r="D72" s="811" t="s">
        <v>119</v>
      </c>
      <c r="E72" s="959" t="s">
        <v>0</v>
      </c>
      <c r="F72" s="813" t="s">
        <v>691</v>
      </c>
      <c r="G72" s="1083"/>
      <c r="H72" s="958"/>
      <c r="I72" s="958"/>
      <c r="J72" s="958"/>
      <c r="K72" s="958"/>
      <c r="L72" s="958"/>
      <c r="M72" s="958"/>
      <c r="N72" s="958"/>
      <c r="O72" s="958"/>
      <c r="P72" s="958"/>
    </row>
    <row r="73" spans="2:16" s="40" customFormat="1" ht="5.45" customHeight="1">
      <c r="B73" s="812"/>
      <c r="C73" s="811"/>
      <c r="D73" s="811"/>
      <c r="E73" s="812"/>
      <c r="F73" s="1083"/>
      <c r="G73" s="1086"/>
      <c r="H73" s="958"/>
      <c r="I73" s="958"/>
      <c r="J73" s="958"/>
      <c r="K73" s="958"/>
      <c r="L73" s="958"/>
      <c r="M73" s="958"/>
      <c r="N73" s="958"/>
      <c r="O73" s="958"/>
      <c r="P73" s="958"/>
    </row>
    <row r="74" spans="2:16" s="40" customFormat="1" ht="18" customHeight="1">
      <c r="B74" s="1752" t="s">
        <v>120</v>
      </c>
      <c r="C74" s="1752"/>
      <c r="D74" s="1752"/>
      <c r="E74" s="1752"/>
      <c r="F74" s="1752"/>
      <c r="G74" s="1752"/>
      <c r="H74" s="1752"/>
      <c r="I74" s="1752"/>
      <c r="J74" s="1752"/>
      <c r="K74" s="1752"/>
      <c r="L74" s="1752"/>
      <c r="M74" s="1752"/>
      <c r="N74" s="1752"/>
      <c r="O74" s="1752"/>
      <c r="P74" s="1752"/>
    </row>
    <row r="75" spans="2:16" s="40" customFormat="1" ht="11.25" customHeight="1">
      <c r="B75" s="809"/>
      <c r="C75" s="814"/>
      <c r="D75" s="814"/>
      <c r="E75" s="809"/>
      <c r="F75" s="962"/>
      <c r="G75" s="962"/>
      <c r="H75" s="962"/>
      <c r="I75" s="962"/>
      <c r="J75" s="962"/>
      <c r="K75" s="962"/>
      <c r="L75" s="962"/>
      <c r="M75" s="962"/>
      <c r="N75" s="962"/>
      <c r="O75" s="962"/>
      <c r="P75" s="962"/>
    </row>
    <row r="76" spans="2:16" s="40" customFormat="1" ht="15.75" customHeight="1">
      <c r="B76" s="962"/>
      <c r="C76" s="962"/>
      <c r="D76" s="962"/>
      <c r="E76" s="754"/>
      <c r="F76" s="962"/>
      <c r="G76" s="815"/>
      <c r="H76" s="815"/>
      <c r="I76" s="815"/>
      <c r="J76" s="1419" t="str">
        <f>UNDANGAN!E35</f>
        <v>Pejabat Pengadaan Barang/Jasa Pemerintah
Pada Satuan Kerja Pelaksanaan Prasarana Strategis</v>
      </c>
      <c r="K76" s="1419"/>
      <c r="L76" s="1419"/>
      <c r="M76" s="1419"/>
      <c r="N76" s="1419"/>
      <c r="O76" s="1419"/>
      <c r="P76" s="962"/>
    </row>
    <row r="77" spans="2:16" s="40" customFormat="1" ht="22.5" customHeight="1">
      <c r="B77" s="962"/>
      <c r="C77" s="962"/>
      <c r="D77" s="962"/>
      <c r="E77" s="754"/>
      <c r="F77" s="1087"/>
      <c r="G77" s="815"/>
      <c r="H77" s="815"/>
      <c r="I77" s="815"/>
      <c r="J77" s="1419"/>
      <c r="K77" s="1419"/>
      <c r="L77" s="1419"/>
      <c r="M77" s="1419"/>
      <c r="N77" s="1419"/>
      <c r="O77" s="1419"/>
      <c r="P77" s="962"/>
    </row>
    <row r="78" spans="2:16" s="40" customFormat="1" ht="15.75" customHeight="1">
      <c r="B78" s="962"/>
      <c r="C78" s="962"/>
      <c r="D78" s="962"/>
      <c r="E78" s="754"/>
      <c r="F78" s="1087"/>
      <c r="G78" s="815"/>
      <c r="H78" s="815"/>
      <c r="I78" s="815"/>
      <c r="J78" s="815"/>
      <c r="K78" s="754"/>
      <c r="L78" s="754"/>
      <c r="M78" s="754"/>
      <c r="N78" s="815"/>
      <c r="O78" s="815"/>
      <c r="P78" s="962"/>
    </row>
    <row r="79" spans="2:16" s="40" customFormat="1" ht="28.5" customHeight="1">
      <c r="B79" s="962"/>
      <c r="C79" s="962"/>
      <c r="D79" s="962"/>
      <c r="E79" s="754"/>
      <c r="F79" s="1087"/>
      <c r="G79" s="815"/>
      <c r="H79" s="815"/>
      <c r="I79" s="815"/>
      <c r="J79" s="815"/>
      <c r="K79" s="754"/>
      <c r="L79" s="754"/>
      <c r="M79" s="754"/>
      <c r="N79" s="815"/>
      <c r="O79" s="815"/>
      <c r="P79" s="962"/>
    </row>
    <row r="80" spans="2:16" s="45" customFormat="1" ht="15.75" customHeight="1">
      <c r="B80" s="782"/>
      <c r="C80" s="1089"/>
      <c r="D80" s="754"/>
      <c r="E80" s="782"/>
      <c r="F80" s="967"/>
      <c r="G80" s="815"/>
      <c r="H80" s="815"/>
      <c r="I80" s="815"/>
      <c r="J80" s="815"/>
      <c r="K80" s="1626" t="str">
        <f>UNDANGAN!E38</f>
        <v>KASDIONO, ST</v>
      </c>
      <c r="L80" s="1626"/>
      <c r="M80" s="1626"/>
      <c r="N80" s="1626"/>
      <c r="O80" s="1626"/>
      <c r="P80" s="967"/>
    </row>
    <row r="81" spans="2:16" s="45" customFormat="1" ht="15.75" customHeight="1">
      <c r="B81" s="754"/>
      <c r="C81" s="754"/>
      <c r="D81" s="754"/>
      <c r="E81" s="782"/>
      <c r="F81" s="967"/>
      <c r="G81" s="815"/>
      <c r="H81" s="1088"/>
      <c r="I81" s="815"/>
      <c r="J81" s="815"/>
      <c r="K81" s="1625" t="str">
        <f>UNDANGAN!E39</f>
        <v>NIP. 19720101 200701 1 008</v>
      </c>
      <c r="L81" s="1625"/>
      <c r="M81" s="1625"/>
      <c r="N81" s="1625"/>
      <c r="O81" s="1625"/>
      <c r="P81" s="967"/>
    </row>
    <row r="82" spans="2:16" s="45" customFormat="1" ht="15.75" customHeight="1">
      <c r="B82" s="309"/>
      <c r="C82" s="300"/>
      <c r="D82" s="298"/>
      <c r="E82" s="299"/>
      <c r="F82" s="512"/>
      <c r="G82" s="426"/>
      <c r="H82" s="426"/>
      <c r="I82" s="426"/>
      <c r="J82" s="426"/>
      <c r="K82" s="426"/>
      <c r="L82" s="426"/>
      <c r="M82" s="426"/>
      <c r="N82" s="426"/>
      <c r="O82" s="426"/>
      <c r="P82" s="512"/>
    </row>
    <row r="83" spans="2:16" s="45" customFormat="1" ht="15" customHeight="1">
      <c r="B83" s="116"/>
      <c r="C83" s="116"/>
      <c r="D83" s="116"/>
      <c r="E83" s="115"/>
    </row>
    <row r="84" spans="2:16" ht="15" customHeight="1">
      <c r="B84" s="47"/>
      <c r="C84" s="48"/>
      <c r="D84" s="45"/>
      <c r="E84" s="42"/>
      <c r="F84" s="42"/>
      <c r="G84" s="42"/>
      <c r="H84" s="42"/>
      <c r="I84" s="42"/>
      <c r="J84" s="42"/>
      <c r="K84" s="42"/>
      <c r="L84" s="42"/>
      <c r="M84" s="42"/>
      <c r="N84" s="42"/>
      <c r="O84" s="42"/>
    </row>
    <row r="85" spans="2:16" ht="15" customHeight="1">
      <c r="B85" s="47"/>
      <c r="C85" s="48"/>
      <c r="D85" s="42"/>
      <c r="E85" s="42"/>
      <c r="F85" s="42"/>
      <c r="G85" s="42"/>
      <c r="H85" s="42"/>
      <c r="I85" s="42"/>
      <c r="J85" s="42"/>
      <c r="K85" s="42"/>
      <c r="L85" s="42"/>
      <c r="M85" s="42"/>
      <c r="N85" s="42"/>
      <c r="O85" s="42"/>
    </row>
    <row r="86" spans="2:16" ht="15" customHeight="1">
      <c r="B86" s="47"/>
      <c r="C86" s="48"/>
      <c r="D86" s="42"/>
      <c r="E86" s="42"/>
      <c r="F86" s="42"/>
      <c r="G86" s="42"/>
      <c r="H86" s="42"/>
      <c r="I86" s="42"/>
      <c r="J86" s="42"/>
      <c r="K86" s="42"/>
      <c r="L86" s="42"/>
      <c r="M86" s="42"/>
      <c r="N86" s="42"/>
      <c r="O86" s="42"/>
    </row>
    <row r="87" spans="2:16" ht="15" customHeight="1">
      <c r="B87" s="47"/>
      <c r="C87" s="48"/>
      <c r="D87" s="42"/>
      <c r="E87" s="42"/>
      <c r="F87" s="42"/>
      <c r="G87" s="42"/>
      <c r="H87" s="42"/>
      <c r="I87" s="42"/>
      <c r="J87" s="42"/>
      <c r="K87" s="42"/>
      <c r="L87" s="42"/>
      <c r="M87" s="42"/>
      <c r="N87" s="42"/>
      <c r="O87" s="42"/>
    </row>
    <row r="88" spans="2:16" ht="15" customHeight="1">
      <c r="B88" s="47"/>
      <c r="C88" s="48"/>
      <c r="D88" s="42"/>
      <c r="E88" s="42"/>
      <c r="F88" s="42"/>
      <c r="G88" s="42"/>
      <c r="H88" s="42"/>
      <c r="I88" s="42"/>
      <c r="J88" s="42"/>
      <c r="K88" s="42"/>
      <c r="L88" s="42"/>
      <c r="M88" s="42"/>
      <c r="N88" s="42"/>
      <c r="O88" s="42"/>
    </row>
    <row r="89" spans="2:16" ht="15" customHeight="1">
      <c r="B89" s="47"/>
      <c r="C89" s="48"/>
      <c r="D89" s="42"/>
      <c r="E89" s="42"/>
      <c r="F89" s="42"/>
      <c r="G89" s="42"/>
      <c r="H89" s="42"/>
      <c r="I89" s="42"/>
      <c r="J89" s="42"/>
      <c r="K89" s="42"/>
      <c r="L89" s="42"/>
      <c r="M89" s="42"/>
      <c r="N89" s="42"/>
      <c r="O89" s="42"/>
    </row>
    <row r="90" spans="2:16" ht="15" customHeight="1">
      <c r="B90" s="47"/>
      <c r="C90" s="48"/>
      <c r="D90" s="42"/>
      <c r="E90" s="42"/>
      <c r="F90" s="42"/>
      <c r="G90" s="42"/>
      <c r="H90" s="42"/>
      <c r="I90" s="42"/>
      <c r="J90" s="42"/>
      <c r="K90" s="42"/>
      <c r="L90" s="42"/>
      <c r="M90" s="42"/>
      <c r="N90" s="42"/>
      <c r="O90" s="42"/>
    </row>
    <row r="91" spans="2:16">
      <c r="B91" s="47"/>
      <c r="C91" s="48"/>
      <c r="D91" s="42"/>
      <c r="E91" s="42"/>
      <c r="F91" s="42"/>
      <c r="G91" s="42"/>
      <c r="H91" s="42"/>
      <c r="I91" s="42"/>
      <c r="J91" s="42"/>
      <c r="K91" s="42"/>
      <c r="L91" s="42"/>
      <c r="M91" s="42"/>
      <c r="N91" s="42"/>
      <c r="O91" s="42"/>
    </row>
    <row r="92" spans="2:16">
      <c r="B92" s="47"/>
      <c r="C92" s="48"/>
      <c r="D92" s="42"/>
      <c r="E92" s="42"/>
      <c r="F92" s="42"/>
      <c r="G92" s="42"/>
      <c r="H92" s="42"/>
      <c r="I92" s="42"/>
      <c r="J92" s="42"/>
      <c r="K92" s="42"/>
      <c r="L92" s="42"/>
      <c r="M92" s="42"/>
      <c r="N92" s="42"/>
      <c r="O92" s="42"/>
    </row>
    <row r="93" spans="2:16">
      <c r="B93" s="47"/>
      <c r="C93" s="48"/>
      <c r="D93" s="47"/>
      <c r="E93" s="47"/>
    </row>
    <row r="94" spans="2:16">
      <c r="B94" s="47"/>
      <c r="C94" s="48"/>
      <c r="D94" s="47"/>
      <c r="E94" s="47"/>
    </row>
    <row r="95" spans="2:16">
      <c r="B95" s="47"/>
      <c r="C95" s="48"/>
      <c r="D95" s="47"/>
      <c r="E95" s="47"/>
    </row>
  </sheetData>
  <mergeCells count="26">
    <mergeCell ref="B15:G15"/>
    <mergeCell ref="B2:O2"/>
    <mergeCell ref="B3:O3"/>
    <mergeCell ref="H8:O8"/>
    <mergeCell ref="H9:O9"/>
    <mergeCell ref="B8:G8"/>
    <mergeCell ref="B9:G10"/>
    <mergeCell ref="B12:G12"/>
    <mergeCell ref="J15:L15"/>
    <mergeCell ref="B13:G14"/>
    <mergeCell ref="B4:O4"/>
    <mergeCell ref="J14:L14"/>
    <mergeCell ref="K80:O80"/>
    <mergeCell ref="K81:O81"/>
    <mergeCell ref="J76:O77"/>
    <mergeCell ref="B16:G16"/>
    <mergeCell ref="D27:E27"/>
    <mergeCell ref="H27:J27"/>
    <mergeCell ref="B74:P74"/>
    <mergeCell ref="C63:O64"/>
    <mergeCell ref="B18:O23"/>
    <mergeCell ref="C25:C26"/>
    <mergeCell ref="D25:E26"/>
    <mergeCell ref="F25:N25"/>
    <mergeCell ref="O25:O26"/>
    <mergeCell ref="H26:J26"/>
  </mergeCells>
  <printOptions horizontalCentered="1"/>
  <pageMargins left="0.5" right="0.25" top="0.5" bottom="0.5" header="0.35433070866141703" footer="0.34"/>
  <pageSetup paperSize="9" scale="54" fitToHeight="0" orientation="portrait" horizontalDpi="360" verticalDpi="36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S35"/>
  <sheetViews>
    <sheetView view="pageBreakPreview" zoomScale="89" zoomScaleSheetLayoutView="89" workbookViewId="0">
      <selection activeCell="G12" sqref="G12"/>
    </sheetView>
  </sheetViews>
  <sheetFormatPr defaultColWidth="8.85546875" defaultRowHeight="12.75"/>
  <cols>
    <col min="1" max="1" width="0.85546875" style="25" customWidth="1"/>
    <col min="2" max="2" width="6.7109375" style="27" customWidth="1"/>
    <col min="3" max="3" width="24.85546875" style="25" customWidth="1"/>
    <col min="4" max="4" width="2.28515625" style="25" customWidth="1"/>
    <col min="5" max="6" width="21.7109375" style="25" customWidth="1"/>
    <col min="7" max="7" width="9.7109375" style="25" customWidth="1"/>
    <col min="8" max="8" width="10.7109375" style="25" customWidth="1"/>
    <col min="9" max="9" width="2.28515625" style="25" customWidth="1"/>
    <col min="10" max="10" width="7.7109375" style="25" customWidth="1"/>
    <col min="11" max="11" width="8.7109375" style="25" customWidth="1"/>
    <col min="12" max="12" width="10.7109375" style="25" customWidth="1"/>
    <col min="13" max="13" width="7.85546875" style="25" customWidth="1"/>
    <col min="14" max="14" width="12.7109375" style="25" customWidth="1"/>
    <col min="15" max="15" width="11.85546875" style="25" customWidth="1"/>
    <col min="16" max="16" width="1.85546875" style="25" customWidth="1"/>
    <col min="17" max="17" width="10.7109375" style="26" customWidth="1"/>
    <col min="18" max="18" width="7.7109375" style="26" customWidth="1"/>
    <col min="19" max="19" width="0.85546875" style="26" customWidth="1"/>
    <col min="20" max="240" width="9.140625" style="25"/>
    <col min="241" max="241" width="3.42578125" style="25" customWidth="1"/>
    <col min="242" max="242" width="4.140625" style="25" customWidth="1"/>
    <col min="243" max="243" width="20" style="25" customWidth="1"/>
    <col min="244" max="244" width="4.140625" style="25" customWidth="1"/>
    <col min="245" max="245" width="21.28515625" style="25" customWidth="1"/>
    <col min="246" max="246" width="8.42578125" style="25" bestFit="1" customWidth="1"/>
    <col min="247" max="247" width="20.28515625" style="25" customWidth="1"/>
    <col min="248" max="248" width="8.42578125" style="25" customWidth="1"/>
    <col min="249" max="249" width="9.42578125" style="25" bestFit="1" customWidth="1"/>
    <col min="250" max="250" width="1.85546875" style="25" bestFit="1" customWidth="1"/>
    <col min="251" max="251" width="5.28515625" style="25" customWidth="1"/>
    <col min="252" max="252" width="6.42578125" style="25" bestFit="1" customWidth="1"/>
    <col min="253" max="253" width="8.85546875" style="25" bestFit="1" customWidth="1"/>
    <col min="254" max="254" width="7.85546875" style="25" customWidth="1"/>
    <col min="255" max="255" width="6.42578125" style="25" customWidth="1"/>
    <col min="256" max="256" width="0" style="25" hidden="1" customWidth="1"/>
    <col min="257" max="257" width="11.85546875" style="25" customWidth="1"/>
    <col min="258" max="258" width="1.85546875" style="25" customWidth="1"/>
    <col min="259" max="259" width="3.28515625" style="25" customWidth="1"/>
    <col min="260" max="260" width="19.85546875" style="25" customWidth="1"/>
    <col min="261" max="261" width="7.85546875" style="25" customWidth="1"/>
    <col min="262" max="496" width="9.140625" style="25"/>
    <col min="497" max="497" width="3.42578125" style="25" customWidth="1"/>
    <col min="498" max="498" width="4.140625" style="25" customWidth="1"/>
    <col min="499" max="499" width="20" style="25" customWidth="1"/>
    <col min="500" max="500" width="4.140625" style="25" customWidth="1"/>
    <col min="501" max="501" width="21.28515625" style="25" customWidth="1"/>
    <col min="502" max="502" width="8.42578125" style="25" bestFit="1" customWidth="1"/>
    <col min="503" max="503" width="20.28515625" style="25" customWidth="1"/>
    <col min="504" max="504" width="8.42578125" style="25" customWidth="1"/>
    <col min="505" max="505" width="9.42578125" style="25" bestFit="1" customWidth="1"/>
    <col min="506" max="506" width="1.85546875" style="25" bestFit="1" customWidth="1"/>
    <col min="507" max="507" width="5.28515625" style="25" customWidth="1"/>
    <col min="508" max="508" width="6.42578125" style="25" bestFit="1" customWidth="1"/>
    <col min="509" max="509" width="8.85546875" style="25" bestFit="1" customWidth="1"/>
    <col min="510" max="510" width="7.85546875" style="25" customWidth="1"/>
    <col min="511" max="511" width="6.42578125" style="25" customWidth="1"/>
    <col min="512" max="512" width="0" style="25" hidden="1" customWidth="1"/>
    <col min="513" max="513" width="11.85546875" style="25" customWidth="1"/>
    <col min="514" max="514" width="1.85546875" style="25" customWidth="1"/>
    <col min="515" max="515" width="3.28515625" style="25" customWidth="1"/>
    <col min="516" max="516" width="19.85546875" style="25" customWidth="1"/>
    <col min="517" max="517" width="7.85546875" style="25" customWidth="1"/>
    <col min="518" max="752" width="9.140625" style="25"/>
    <col min="753" max="753" width="3.42578125" style="25" customWidth="1"/>
    <col min="754" max="754" width="4.140625" style="25" customWidth="1"/>
    <col min="755" max="755" width="20" style="25" customWidth="1"/>
    <col min="756" max="756" width="4.140625" style="25" customWidth="1"/>
    <col min="757" max="757" width="21.28515625" style="25" customWidth="1"/>
    <col min="758" max="758" width="8.42578125" style="25" bestFit="1" customWidth="1"/>
    <col min="759" max="759" width="20.28515625" style="25" customWidth="1"/>
    <col min="760" max="760" width="8.42578125" style="25" customWidth="1"/>
    <col min="761" max="761" width="9.42578125" style="25" bestFit="1" customWidth="1"/>
    <col min="762" max="762" width="1.85546875" style="25" bestFit="1" customWidth="1"/>
    <col min="763" max="763" width="5.28515625" style="25" customWidth="1"/>
    <col min="764" max="764" width="6.42578125" style="25" bestFit="1" customWidth="1"/>
    <col min="765" max="765" width="8.85546875" style="25" bestFit="1" customWidth="1"/>
    <col min="766" max="766" width="7.85546875" style="25" customWidth="1"/>
    <col min="767" max="767" width="6.42578125" style="25" customWidth="1"/>
    <col min="768" max="768" width="0" style="25" hidden="1" customWidth="1"/>
    <col min="769" max="769" width="11.85546875" style="25" customWidth="1"/>
    <col min="770" max="770" width="1.85546875" style="25" customWidth="1"/>
    <col min="771" max="771" width="3.28515625" style="25" customWidth="1"/>
    <col min="772" max="772" width="19.85546875" style="25" customWidth="1"/>
    <col min="773" max="773" width="7.85546875" style="25" customWidth="1"/>
    <col min="774" max="1008" width="9.140625" style="25"/>
    <col min="1009" max="1009" width="3.42578125" style="25" customWidth="1"/>
    <col min="1010" max="1010" width="4.140625" style="25" customWidth="1"/>
    <col min="1011" max="1011" width="20" style="25" customWidth="1"/>
    <col min="1012" max="1012" width="4.140625" style="25" customWidth="1"/>
    <col min="1013" max="1013" width="21.28515625" style="25" customWidth="1"/>
    <col min="1014" max="1014" width="8.42578125" style="25" bestFit="1" customWidth="1"/>
    <col min="1015" max="1015" width="20.28515625" style="25" customWidth="1"/>
    <col min="1016" max="1016" width="8.42578125" style="25" customWidth="1"/>
    <col min="1017" max="1017" width="9.42578125" style="25" bestFit="1" customWidth="1"/>
    <col min="1018" max="1018" width="1.85546875" style="25" bestFit="1" customWidth="1"/>
    <col min="1019" max="1019" width="5.28515625" style="25" customWidth="1"/>
    <col min="1020" max="1020" width="6.42578125" style="25" bestFit="1" customWidth="1"/>
    <col min="1021" max="1021" width="8.85546875" style="25" bestFit="1" customWidth="1"/>
    <col min="1022" max="1022" width="7.85546875" style="25" customWidth="1"/>
    <col min="1023" max="1023" width="6.42578125" style="25" customWidth="1"/>
    <col min="1024" max="1024" width="0" style="25" hidden="1" customWidth="1"/>
    <col min="1025" max="1025" width="11.85546875" style="25" customWidth="1"/>
    <col min="1026" max="1026" width="1.85546875" style="25" customWidth="1"/>
    <col min="1027" max="1027" width="3.28515625" style="25" customWidth="1"/>
    <col min="1028" max="1028" width="19.85546875" style="25" customWidth="1"/>
    <col min="1029" max="1029" width="7.85546875" style="25" customWidth="1"/>
    <col min="1030" max="1264" width="9.140625" style="25"/>
    <col min="1265" max="1265" width="3.42578125" style="25" customWidth="1"/>
    <col min="1266" max="1266" width="4.140625" style="25" customWidth="1"/>
    <col min="1267" max="1267" width="20" style="25" customWidth="1"/>
    <col min="1268" max="1268" width="4.140625" style="25" customWidth="1"/>
    <col min="1269" max="1269" width="21.28515625" style="25" customWidth="1"/>
    <col min="1270" max="1270" width="8.42578125" style="25" bestFit="1" customWidth="1"/>
    <col min="1271" max="1271" width="20.28515625" style="25" customWidth="1"/>
    <col min="1272" max="1272" width="8.42578125" style="25" customWidth="1"/>
    <col min="1273" max="1273" width="9.42578125" style="25" bestFit="1" customWidth="1"/>
    <col min="1274" max="1274" width="1.85546875" style="25" bestFit="1" customWidth="1"/>
    <col min="1275" max="1275" width="5.28515625" style="25" customWidth="1"/>
    <col min="1276" max="1276" width="6.42578125" style="25" bestFit="1" customWidth="1"/>
    <col min="1277" max="1277" width="8.85546875" style="25" bestFit="1" customWidth="1"/>
    <col min="1278" max="1278" width="7.85546875" style="25" customWidth="1"/>
    <col min="1279" max="1279" width="6.42578125" style="25" customWidth="1"/>
    <col min="1280" max="1280" width="0" style="25" hidden="1" customWidth="1"/>
    <col min="1281" max="1281" width="11.85546875" style="25" customWidth="1"/>
    <col min="1282" max="1282" width="1.85546875" style="25" customWidth="1"/>
    <col min="1283" max="1283" width="3.28515625" style="25" customWidth="1"/>
    <col min="1284" max="1284" width="19.85546875" style="25" customWidth="1"/>
    <col min="1285" max="1285" width="7.85546875" style="25" customWidth="1"/>
    <col min="1286" max="1520" width="9.140625" style="25"/>
    <col min="1521" max="1521" width="3.42578125" style="25" customWidth="1"/>
    <col min="1522" max="1522" width="4.140625" style="25" customWidth="1"/>
    <col min="1523" max="1523" width="20" style="25" customWidth="1"/>
    <col min="1524" max="1524" width="4.140625" style="25" customWidth="1"/>
    <col min="1525" max="1525" width="21.28515625" style="25" customWidth="1"/>
    <col min="1526" max="1526" width="8.42578125" style="25" bestFit="1" customWidth="1"/>
    <col min="1527" max="1527" width="20.28515625" style="25" customWidth="1"/>
    <col min="1528" max="1528" width="8.42578125" style="25" customWidth="1"/>
    <col min="1529" max="1529" width="9.42578125" style="25" bestFit="1" customWidth="1"/>
    <col min="1530" max="1530" width="1.85546875" style="25" bestFit="1" customWidth="1"/>
    <col min="1531" max="1531" width="5.28515625" style="25" customWidth="1"/>
    <col min="1532" max="1532" width="6.42578125" style="25" bestFit="1" customWidth="1"/>
    <col min="1533" max="1533" width="8.85546875" style="25" bestFit="1" customWidth="1"/>
    <col min="1534" max="1534" width="7.85546875" style="25" customWidth="1"/>
    <col min="1535" max="1535" width="6.42578125" style="25" customWidth="1"/>
    <col min="1536" max="1536" width="0" style="25" hidden="1" customWidth="1"/>
    <col min="1537" max="1537" width="11.85546875" style="25" customWidth="1"/>
    <col min="1538" max="1538" width="1.85546875" style="25" customWidth="1"/>
    <col min="1539" max="1539" width="3.28515625" style="25" customWidth="1"/>
    <col min="1540" max="1540" width="19.85546875" style="25" customWidth="1"/>
    <col min="1541" max="1541" width="7.85546875" style="25" customWidth="1"/>
    <col min="1542" max="1776" width="9.140625" style="25"/>
    <col min="1777" max="1777" width="3.42578125" style="25" customWidth="1"/>
    <col min="1778" max="1778" width="4.140625" style="25" customWidth="1"/>
    <col min="1779" max="1779" width="20" style="25" customWidth="1"/>
    <col min="1780" max="1780" width="4.140625" style="25" customWidth="1"/>
    <col min="1781" max="1781" width="21.28515625" style="25" customWidth="1"/>
    <col min="1782" max="1782" width="8.42578125" style="25" bestFit="1" customWidth="1"/>
    <col min="1783" max="1783" width="20.28515625" style="25" customWidth="1"/>
    <col min="1784" max="1784" width="8.42578125" style="25" customWidth="1"/>
    <col min="1785" max="1785" width="9.42578125" style="25" bestFit="1" customWidth="1"/>
    <col min="1786" max="1786" width="1.85546875" style="25" bestFit="1" customWidth="1"/>
    <col min="1787" max="1787" width="5.28515625" style="25" customWidth="1"/>
    <col min="1788" max="1788" width="6.42578125" style="25" bestFit="1" customWidth="1"/>
    <col min="1789" max="1789" width="8.85546875" style="25" bestFit="1" customWidth="1"/>
    <col min="1790" max="1790" width="7.85546875" style="25" customWidth="1"/>
    <col min="1791" max="1791" width="6.42578125" style="25" customWidth="1"/>
    <col min="1792" max="1792" width="0" style="25" hidden="1" customWidth="1"/>
    <col min="1793" max="1793" width="11.85546875" style="25" customWidth="1"/>
    <col min="1794" max="1794" width="1.85546875" style="25" customWidth="1"/>
    <col min="1795" max="1795" width="3.28515625" style="25" customWidth="1"/>
    <col min="1796" max="1796" width="19.85546875" style="25" customWidth="1"/>
    <col min="1797" max="1797" width="7.85546875" style="25" customWidth="1"/>
    <col min="1798" max="2032" width="9.140625" style="25"/>
    <col min="2033" max="2033" width="3.42578125" style="25" customWidth="1"/>
    <col min="2034" max="2034" width="4.140625" style="25" customWidth="1"/>
    <col min="2035" max="2035" width="20" style="25" customWidth="1"/>
    <col min="2036" max="2036" width="4.140625" style="25" customWidth="1"/>
    <col min="2037" max="2037" width="21.28515625" style="25" customWidth="1"/>
    <col min="2038" max="2038" width="8.42578125" style="25" bestFit="1" customWidth="1"/>
    <col min="2039" max="2039" width="20.28515625" style="25" customWidth="1"/>
    <col min="2040" max="2040" width="8.42578125" style="25" customWidth="1"/>
    <col min="2041" max="2041" width="9.42578125" style="25" bestFit="1" customWidth="1"/>
    <col min="2042" max="2042" width="1.85546875" style="25" bestFit="1" customWidth="1"/>
    <col min="2043" max="2043" width="5.28515625" style="25" customWidth="1"/>
    <col min="2044" max="2044" width="6.42578125" style="25" bestFit="1" customWidth="1"/>
    <col min="2045" max="2045" width="8.85546875" style="25" bestFit="1" customWidth="1"/>
    <col min="2046" max="2046" width="7.85546875" style="25" customWidth="1"/>
    <col min="2047" max="2047" width="6.42578125" style="25" customWidth="1"/>
    <col min="2048" max="2048" width="0" style="25" hidden="1" customWidth="1"/>
    <col min="2049" max="2049" width="11.85546875" style="25" customWidth="1"/>
    <col min="2050" max="2050" width="1.85546875" style="25" customWidth="1"/>
    <col min="2051" max="2051" width="3.28515625" style="25" customWidth="1"/>
    <col min="2052" max="2052" width="19.85546875" style="25" customWidth="1"/>
    <col min="2053" max="2053" width="7.85546875" style="25" customWidth="1"/>
    <col min="2054" max="2288" width="9.140625" style="25"/>
    <col min="2289" max="2289" width="3.42578125" style="25" customWidth="1"/>
    <col min="2290" max="2290" width="4.140625" style="25" customWidth="1"/>
    <col min="2291" max="2291" width="20" style="25" customWidth="1"/>
    <col min="2292" max="2292" width="4.140625" style="25" customWidth="1"/>
    <col min="2293" max="2293" width="21.28515625" style="25" customWidth="1"/>
    <col min="2294" max="2294" width="8.42578125" style="25" bestFit="1" customWidth="1"/>
    <col min="2295" max="2295" width="20.28515625" style="25" customWidth="1"/>
    <col min="2296" max="2296" width="8.42578125" style="25" customWidth="1"/>
    <col min="2297" max="2297" width="9.42578125" style="25" bestFit="1" customWidth="1"/>
    <col min="2298" max="2298" width="1.85546875" style="25" bestFit="1" customWidth="1"/>
    <col min="2299" max="2299" width="5.28515625" style="25" customWidth="1"/>
    <col min="2300" max="2300" width="6.42578125" style="25" bestFit="1" customWidth="1"/>
    <col min="2301" max="2301" width="8.85546875" style="25" bestFit="1" customWidth="1"/>
    <col min="2302" max="2302" width="7.85546875" style="25" customWidth="1"/>
    <col min="2303" max="2303" width="6.42578125" style="25" customWidth="1"/>
    <col min="2304" max="2304" width="0" style="25" hidden="1" customWidth="1"/>
    <col min="2305" max="2305" width="11.85546875" style="25" customWidth="1"/>
    <col min="2306" max="2306" width="1.85546875" style="25" customWidth="1"/>
    <col min="2307" max="2307" width="3.28515625" style="25" customWidth="1"/>
    <col min="2308" max="2308" width="19.85546875" style="25" customWidth="1"/>
    <col min="2309" max="2309" width="7.85546875" style="25" customWidth="1"/>
    <col min="2310" max="2544" width="9.140625" style="25"/>
    <col min="2545" max="2545" width="3.42578125" style="25" customWidth="1"/>
    <col min="2546" max="2546" width="4.140625" style="25" customWidth="1"/>
    <col min="2547" max="2547" width="20" style="25" customWidth="1"/>
    <col min="2548" max="2548" width="4.140625" style="25" customWidth="1"/>
    <col min="2549" max="2549" width="21.28515625" style="25" customWidth="1"/>
    <col min="2550" max="2550" width="8.42578125" style="25" bestFit="1" customWidth="1"/>
    <col min="2551" max="2551" width="20.28515625" style="25" customWidth="1"/>
    <col min="2552" max="2552" width="8.42578125" style="25" customWidth="1"/>
    <col min="2553" max="2553" width="9.42578125" style="25" bestFit="1" customWidth="1"/>
    <col min="2554" max="2554" width="1.85546875" style="25" bestFit="1" customWidth="1"/>
    <col min="2555" max="2555" width="5.28515625" style="25" customWidth="1"/>
    <col min="2556" max="2556" width="6.42578125" style="25" bestFit="1" customWidth="1"/>
    <col min="2557" max="2557" width="8.85546875" style="25" bestFit="1" customWidth="1"/>
    <col min="2558" max="2558" width="7.85546875" style="25" customWidth="1"/>
    <col min="2559" max="2559" width="6.42578125" style="25" customWidth="1"/>
    <col min="2560" max="2560" width="0" style="25" hidden="1" customWidth="1"/>
    <col min="2561" max="2561" width="11.85546875" style="25" customWidth="1"/>
    <col min="2562" max="2562" width="1.85546875" style="25" customWidth="1"/>
    <col min="2563" max="2563" width="3.28515625" style="25" customWidth="1"/>
    <col min="2564" max="2564" width="19.85546875" style="25" customWidth="1"/>
    <col min="2565" max="2565" width="7.85546875" style="25" customWidth="1"/>
    <col min="2566" max="2800" width="9.140625" style="25"/>
    <col min="2801" max="2801" width="3.42578125" style="25" customWidth="1"/>
    <col min="2802" max="2802" width="4.140625" style="25" customWidth="1"/>
    <col min="2803" max="2803" width="20" style="25" customWidth="1"/>
    <col min="2804" max="2804" width="4.140625" style="25" customWidth="1"/>
    <col min="2805" max="2805" width="21.28515625" style="25" customWidth="1"/>
    <col min="2806" max="2806" width="8.42578125" style="25" bestFit="1" customWidth="1"/>
    <col min="2807" max="2807" width="20.28515625" style="25" customWidth="1"/>
    <col min="2808" max="2808" width="8.42578125" style="25" customWidth="1"/>
    <col min="2809" max="2809" width="9.42578125" style="25" bestFit="1" customWidth="1"/>
    <col min="2810" max="2810" width="1.85546875" style="25" bestFit="1" customWidth="1"/>
    <col min="2811" max="2811" width="5.28515625" style="25" customWidth="1"/>
    <col min="2812" max="2812" width="6.42578125" style="25" bestFit="1" customWidth="1"/>
    <col min="2813" max="2813" width="8.85546875" style="25" bestFit="1" customWidth="1"/>
    <col min="2814" max="2814" width="7.85546875" style="25" customWidth="1"/>
    <col min="2815" max="2815" width="6.42578125" style="25" customWidth="1"/>
    <col min="2816" max="2816" width="0" style="25" hidden="1" customWidth="1"/>
    <col min="2817" max="2817" width="11.85546875" style="25" customWidth="1"/>
    <col min="2818" max="2818" width="1.85546875" style="25" customWidth="1"/>
    <col min="2819" max="2819" width="3.28515625" style="25" customWidth="1"/>
    <col min="2820" max="2820" width="19.85546875" style="25" customWidth="1"/>
    <col min="2821" max="2821" width="7.85546875" style="25" customWidth="1"/>
    <col min="2822" max="3056" width="9.140625" style="25"/>
    <col min="3057" max="3057" width="3.42578125" style="25" customWidth="1"/>
    <col min="3058" max="3058" width="4.140625" style="25" customWidth="1"/>
    <col min="3059" max="3059" width="20" style="25" customWidth="1"/>
    <col min="3060" max="3060" width="4.140625" style="25" customWidth="1"/>
    <col min="3061" max="3061" width="21.28515625" style="25" customWidth="1"/>
    <col min="3062" max="3062" width="8.42578125" style="25" bestFit="1" customWidth="1"/>
    <col min="3063" max="3063" width="20.28515625" style="25" customWidth="1"/>
    <col min="3064" max="3064" width="8.42578125" style="25" customWidth="1"/>
    <col min="3065" max="3065" width="9.42578125" style="25" bestFit="1" customWidth="1"/>
    <col min="3066" max="3066" width="1.85546875" style="25" bestFit="1" customWidth="1"/>
    <col min="3067" max="3067" width="5.28515625" style="25" customWidth="1"/>
    <col min="3068" max="3068" width="6.42578125" style="25" bestFit="1" customWidth="1"/>
    <col min="3069" max="3069" width="8.85546875" style="25" bestFit="1" customWidth="1"/>
    <col min="3070" max="3070" width="7.85546875" style="25" customWidth="1"/>
    <col min="3071" max="3071" width="6.42578125" style="25" customWidth="1"/>
    <col min="3072" max="3072" width="0" style="25" hidden="1" customWidth="1"/>
    <col min="3073" max="3073" width="11.85546875" style="25" customWidth="1"/>
    <col min="3074" max="3074" width="1.85546875" style="25" customWidth="1"/>
    <col min="3075" max="3075" width="3.28515625" style="25" customWidth="1"/>
    <col min="3076" max="3076" width="19.85546875" style="25" customWidth="1"/>
    <col min="3077" max="3077" width="7.85546875" style="25" customWidth="1"/>
    <col min="3078" max="3312" width="9.140625" style="25"/>
    <col min="3313" max="3313" width="3.42578125" style="25" customWidth="1"/>
    <col min="3314" max="3314" width="4.140625" style="25" customWidth="1"/>
    <col min="3315" max="3315" width="20" style="25" customWidth="1"/>
    <col min="3316" max="3316" width="4.140625" style="25" customWidth="1"/>
    <col min="3317" max="3317" width="21.28515625" style="25" customWidth="1"/>
    <col min="3318" max="3318" width="8.42578125" style="25" bestFit="1" customWidth="1"/>
    <col min="3319" max="3319" width="20.28515625" style="25" customWidth="1"/>
    <col min="3320" max="3320" width="8.42578125" style="25" customWidth="1"/>
    <col min="3321" max="3321" width="9.42578125" style="25" bestFit="1" customWidth="1"/>
    <col min="3322" max="3322" width="1.85546875" style="25" bestFit="1" customWidth="1"/>
    <col min="3323" max="3323" width="5.28515625" style="25" customWidth="1"/>
    <col min="3324" max="3324" width="6.42578125" style="25" bestFit="1" customWidth="1"/>
    <col min="3325" max="3325" width="8.85546875" style="25" bestFit="1" customWidth="1"/>
    <col min="3326" max="3326" width="7.85546875" style="25" customWidth="1"/>
    <col min="3327" max="3327" width="6.42578125" style="25" customWidth="1"/>
    <col min="3328" max="3328" width="0" style="25" hidden="1" customWidth="1"/>
    <col min="3329" max="3329" width="11.85546875" style="25" customWidth="1"/>
    <col min="3330" max="3330" width="1.85546875" style="25" customWidth="1"/>
    <col min="3331" max="3331" width="3.28515625" style="25" customWidth="1"/>
    <col min="3332" max="3332" width="19.85546875" style="25" customWidth="1"/>
    <col min="3333" max="3333" width="7.85546875" style="25" customWidth="1"/>
    <col min="3334" max="3568" width="9.140625" style="25"/>
    <col min="3569" max="3569" width="3.42578125" style="25" customWidth="1"/>
    <col min="3570" max="3570" width="4.140625" style="25" customWidth="1"/>
    <col min="3571" max="3571" width="20" style="25" customWidth="1"/>
    <col min="3572" max="3572" width="4.140625" style="25" customWidth="1"/>
    <col min="3573" max="3573" width="21.28515625" style="25" customWidth="1"/>
    <col min="3574" max="3574" width="8.42578125" style="25" bestFit="1" customWidth="1"/>
    <col min="3575" max="3575" width="20.28515625" style="25" customWidth="1"/>
    <col min="3576" max="3576" width="8.42578125" style="25" customWidth="1"/>
    <col min="3577" max="3577" width="9.42578125" style="25" bestFit="1" customWidth="1"/>
    <col min="3578" max="3578" width="1.85546875" style="25" bestFit="1" customWidth="1"/>
    <col min="3579" max="3579" width="5.28515625" style="25" customWidth="1"/>
    <col min="3580" max="3580" width="6.42578125" style="25" bestFit="1" customWidth="1"/>
    <col min="3581" max="3581" width="8.85546875" style="25" bestFit="1" customWidth="1"/>
    <col min="3582" max="3582" width="7.85546875" style="25" customWidth="1"/>
    <col min="3583" max="3583" width="6.42578125" style="25" customWidth="1"/>
    <col min="3584" max="3584" width="0" style="25" hidden="1" customWidth="1"/>
    <col min="3585" max="3585" width="11.85546875" style="25" customWidth="1"/>
    <col min="3586" max="3586" width="1.85546875" style="25" customWidth="1"/>
    <col min="3587" max="3587" width="3.28515625" style="25" customWidth="1"/>
    <col min="3588" max="3588" width="19.85546875" style="25" customWidth="1"/>
    <col min="3589" max="3589" width="7.85546875" style="25" customWidth="1"/>
    <col min="3590" max="3824" width="9.140625" style="25"/>
    <col min="3825" max="3825" width="3.42578125" style="25" customWidth="1"/>
    <col min="3826" max="3826" width="4.140625" style="25" customWidth="1"/>
    <col min="3827" max="3827" width="20" style="25" customWidth="1"/>
    <col min="3828" max="3828" width="4.140625" style="25" customWidth="1"/>
    <col min="3829" max="3829" width="21.28515625" style="25" customWidth="1"/>
    <col min="3830" max="3830" width="8.42578125" style="25" bestFit="1" customWidth="1"/>
    <col min="3831" max="3831" width="20.28515625" style="25" customWidth="1"/>
    <col min="3832" max="3832" width="8.42578125" style="25" customWidth="1"/>
    <col min="3833" max="3833" width="9.42578125" style="25" bestFit="1" customWidth="1"/>
    <col min="3834" max="3834" width="1.85546875" style="25" bestFit="1" customWidth="1"/>
    <col min="3835" max="3835" width="5.28515625" style="25" customWidth="1"/>
    <col min="3836" max="3836" width="6.42578125" style="25" bestFit="1" customWidth="1"/>
    <col min="3837" max="3837" width="8.85546875" style="25" bestFit="1" customWidth="1"/>
    <col min="3838" max="3838" width="7.85546875" style="25" customWidth="1"/>
    <col min="3839" max="3839" width="6.42578125" style="25" customWidth="1"/>
    <col min="3840" max="3840" width="0" style="25" hidden="1" customWidth="1"/>
    <col min="3841" max="3841" width="11.85546875" style="25" customWidth="1"/>
    <col min="3842" max="3842" width="1.85546875" style="25" customWidth="1"/>
    <col min="3843" max="3843" width="3.28515625" style="25" customWidth="1"/>
    <col min="3844" max="3844" width="19.85546875" style="25" customWidth="1"/>
    <col min="3845" max="3845" width="7.85546875" style="25" customWidth="1"/>
    <col min="3846" max="4080" width="9.140625" style="25"/>
    <col min="4081" max="4081" width="3.42578125" style="25" customWidth="1"/>
    <col min="4082" max="4082" width="4.140625" style="25" customWidth="1"/>
    <col min="4083" max="4083" width="20" style="25" customWidth="1"/>
    <col min="4084" max="4084" width="4.140625" style="25" customWidth="1"/>
    <col min="4085" max="4085" width="21.28515625" style="25" customWidth="1"/>
    <col min="4086" max="4086" width="8.42578125" style="25" bestFit="1" customWidth="1"/>
    <col min="4087" max="4087" width="20.28515625" style="25" customWidth="1"/>
    <col min="4088" max="4088" width="8.42578125" style="25" customWidth="1"/>
    <col min="4089" max="4089" width="9.42578125" style="25" bestFit="1" customWidth="1"/>
    <col min="4090" max="4090" width="1.85546875" style="25" bestFit="1" customWidth="1"/>
    <col min="4091" max="4091" width="5.28515625" style="25" customWidth="1"/>
    <col min="4092" max="4092" width="6.42578125" style="25" bestFit="1" customWidth="1"/>
    <col min="4093" max="4093" width="8.85546875" style="25" bestFit="1" customWidth="1"/>
    <col min="4094" max="4094" width="7.85546875" style="25" customWidth="1"/>
    <col min="4095" max="4095" width="6.42578125" style="25" customWidth="1"/>
    <col min="4096" max="4096" width="0" style="25" hidden="1" customWidth="1"/>
    <col min="4097" max="4097" width="11.85546875" style="25" customWidth="1"/>
    <col min="4098" max="4098" width="1.85546875" style="25" customWidth="1"/>
    <col min="4099" max="4099" width="3.28515625" style="25" customWidth="1"/>
    <col min="4100" max="4100" width="19.85546875" style="25" customWidth="1"/>
    <col min="4101" max="4101" width="7.85546875" style="25" customWidth="1"/>
    <col min="4102" max="4336" width="9.140625" style="25"/>
    <col min="4337" max="4337" width="3.42578125" style="25" customWidth="1"/>
    <col min="4338" max="4338" width="4.140625" style="25" customWidth="1"/>
    <col min="4339" max="4339" width="20" style="25" customWidth="1"/>
    <col min="4340" max="4340" width="4.140625" style="25" customWidth="1"/>
    <col min="4341" max="4341" width="21.28515625" style="25" customWidth="1"/>
    <col min="4342" max="4342" width="8.42578125" style="25" bestFit="1" customWidth="1"/>
    <col min="4343" max="4343" width="20.28515625" style="25" customWidth="1"/>
    <col min="4344" max="4344" width="8.42578125" style="25" customWidth="1"/>
    <col min="4345" max="4345" width="9.42578125" style="25" bestFit="1" customWidth="1"/>
    <col min="4346" max="4346" width="1.85546875" style="25" bestFit="1" customWidth="1"/>
    <col min="4347" max="4347" width="5.28515625" style="25" customWidth="1"/>
    <col min="4348" max="4348" width="6.42578125" style="25" bestFit="1" customWidth="1"/>
    <col min="4349" max="4349" width="8.85546875" style="25" bestFit="1" customWidth="1"/>
    <col min="4350" max="4350" width="7.85546875" style="25" customWidth="1"/>
    <col min="4351" max="4351" width="6.42578125" style="25" customWidth="1"/>
    <col min="4352" max="4352" width="0" style="25" hidden="1" customWidth="1"/>
    <col min="4353" max="4353" width="11.85546875" style="25" customWidth="1"/>
    <col min="4354" max="4354" width="1.85546875" style="25" customWidth="1"/>
    <col min="4355" max="4355" width="3.28515625" style="25" customWidth="1"/>
    <col min="4356" max="4356" width="19.85546875" style="25" customWidth="1"/>
    <col min="4357" max="4357" width="7.85546875" style="25" customWidth="1"/>
    <col min="4358" max="4592" width="9.140625" style="25"/>
    <col min="4593" max="4593" width="3.42578125" style="25" customWidth="1"/>
    <col min="4594" max="4594" width="4.140625" style="25" customWidth="1"/>
    <col min="4595" max="4595" width="20" style="25" customWidth="1"/>
    <col min="4596" max="4596" width="4.140625" style="25" customWidth="1"/>
    <col min="4597" max="4597" width="21.28515625" style="25" customWidth="1"/>
    <col min="4598" max="4598" width="8.42578125" style="25" bestFit="1" customWidth="1"/>
    <col min="4599" max="4599" width="20.28515625" style="25" customWidth="1"/>
    <col min="4600" max="4600" width="8.42578125" style="25" customWidth="1"/>
    <col min="4601" max="4601" width="9.42578125" style="25" bestFit="1" customWidth="1"/>
    <col min="4602" max="4602" width="1.85546875" style="25" bestFit="1" customWidth="1"/>
    <col min="4603" max="4603" width="5.28515625" style="25" customWidth="1"/>
    <col min="4604" max="4604" width="6.42578125" style="25" bestFit="1" customWidth="1"/>
    <col min="4605" max="4605" width="8.85546875" style="25" bestFit="1" customWidth="1"/>
    <col min="4606" max="4606" width="7.85546875" style="25" customWidth="1"/>
    <col min="4607" max="4607" width="6.42578125" style="25" customWidth="1"/>
    <col min="4608" max="4608" width="0" style="25" hidden="1" customWidth="1"/>
    <col min="4609" max="4609" width="11.85546875" style="25" customWidth="1"/>
    <col min="4610" max="4610" width="1.85546875" style="25" customWidth="1"/>
    <col min="4611" max="4611" width="3.28515625" style="25" customWidth="1"/>
    <col min="4612" max="4612" width="19.85546875" style="25" customWidth="1"/>
    <col min="4613" max="4613" width="7.85546875" style="25" customWidth="1"/>
    <col min="4614" max="4848" width="9.140625" style="25"/>
    <col min="4849" max="4849" width="3.42578125" style="25" customWidth="1"/>
    <col min="4850" max="4850" width="4.140625" style="25" customWidth="1"/>
    <col min="4851" max="4851" width="20" style="25" customWidth="1"/>
    <col min="4852" max="4852" width="4.140625" style="25" customWidth="1"/>
    <col min="4853" max="4853" width="21.28515625" style="25" customWidth="1"/>
    <col min="4854" max="4854" width="8.42578125" style="25" bestFit="1" customWidth="1"/>
    <col min="4855" max="4855" width="20.28515625" style="25" customWidth="1"/>
    <col min="4856" max="4856" width="8.42578125" style="25" customWidth="1"/>
    <col min="4857" max="4857" width="9.42578125" style="25" bestFit="1" customWidth="1"/>
    <col min="4858" max="4858" width="1.85546875" style="25" bestFit="1" customWidth="1"/>
    <col min="4859" max="4859" width="5.28515625" style="25" customWidth="1"/>
    <col min="4860" max="4860" width="6.42578125" style="25" bestFit="1" customWidth="1"/>
    <col min="4861" max="4861" width="8.85546875" style="25" bestFit="1" customWidth="1"/>
    <col min="4862" max="4862" width="7.85546875" style="25" customWidth="1"/>
    <col min="4863" max="4863" width="6.42578125" style="25" customWidth="1"/>
    <col min="4864" max="4864" width="0" style="25" hidden="1" customWidth="1"/>
    <col min="4865" max="4865" width="11.85546875" style="25" customWidth="1"/>
    <col min="4866" max="4866" width="1.85546875" style="25" customWidth="1"/>
    <col min="4867" max="4867" width="3.28515625" style="25" customWidth="1"/>
    <col min="4868" max="4868" width="19.85546875" style="25" customWidth="1"/>
    <col min="4869" max="4869" width="7.85546875" style="25" customWidth="1"/>
    <col min="4870" max="5104" width="9.140625" style="25"/>
    <col min="5105" max="5105" width="3.42578125" style="25" customWidth="1"/>
    <col min="5106" max="5106" width="4.140625" style="25" customWidth="1"/>
    <col min="5107" max="5107" width="20" style="25" customWidth="1"/>
    <col min="5108" max="5108" width="4.140625" style="25" customWidth="1"/>
    <col min="5109" max="5109" width="21.28515625" style="25" customWidth="1"/>
    <col min="5110" max="5110" width="8.42578125" style="25" bestFit="1" customWidth="1"/>
    <col min="5111" max="5111" width="20.28515625" style="25" customWidth="1"/>
    <col min="5112" max="5112" width="8.42578125" style="25" customWidth="1"/>
    <col min="5113" max="5113" width="9.42578125" style="25" bestFit="1" customWidth="1"/>
    <col min="5114" max="5114" width="1.85546875" style="25" bestFit="1" customWidth="1"/>
    <col min="5115" max="5115" width="5.28515625" style="25" customWidth="1"/>
    <col min="5116" max="5116" width="6.42578125" style="25" bestFit="1" customWidth="1"/>
    <col min="5117" max="5117" width="8.85546875" style="25" bestFit="1" customWidth="1"/>
    <col min="5118" max="5118" width="7.85546875" style="25" customWidth="1"/>
    <col min="5119" max="5119" width="6.42578125" style="25" customWidth="1"/>
    <col min="5120" max="5120" width="0" style="25" hidden="1" customWidth="1"/>
    <col min="5121" max="5121" width="11.85546875" style="25" customWidth="1"/>
    <col min="5122" max="5122" width="1.85546875" style="25" customWidth="1"/>
    <col min="5123" max="5123" width="3.28515625" style="25" customWidth="1"/>
    <col min="5124" max="5124" width="19.85546875" style="25" customWidth="1"/>
    <col min="5125" max="5125" width="7.85546875" style="25" customWidth="1"/>
    <col min="5126" max="5360" width="9.140625" style="25"/>
    <col min="5361" max="5361" width="3.42578125" style="25" customWidth="1"/>
    <col min="5362" max="5362" width="4.140625" style="25" customWidth="1"/>
    <col min="5363" max="5363" width="20" style="25" customWidth="1"/>
    <col min="5364" max="5364" width="4.140625" style="25" customWidth="1"/>
    <col min="5365" max="5365" width="21.28515625" style="25" customWidth="1"/>
    <col min="5366" max="5366" width="8.42578125" style="25" bestFit="1" customWidth="1"/>
    <col min="5367" max="5367" width="20.28515625" style="25" customWidth="1"/>
    <col min="5368" max="5368" width="8.42578125" style="25" customWidth="1"/>
    <col min="5369" max="5369" width="9.42578125" style="25" bestFit="1" customWidth="1"/>
    <col min="5370" max="5370" width="1.85546875" style="25" bestFit="1" customWidth="1"/>
    <col min="5371" max="5371" width="5.28515625" style="25" customWidth="1"/>
    <col min="5372" max="5372" width="6.42578125" style="25" bestFit="1" customWidth="1"/>
    <col min="5373" max="5373" width="8.85546875" style="25" bestFit="1" customWidth="1"/>
    <col min="5374" max="5374" width="7.85546875" style="25" customWidth="1"/>
    <col min="5375" max="5375" width="6.42578125" style="25" customWidth="1"/>
    <col min="5376" max="5376" width="0" style="25" hidden="1" customWidth="1"/>
    <col min="5377" max="5377" width="11.85546875" style="25" customWidth="1"/>
    <col min="5378" max="5378" width="1.85546875" style="25" customWidth="1"/>
    <col min="5379" max="5379" width="3.28515625" style="25" customWidth="1"/>
    <col min="5380" max="5380" width="19.85546875" style="25" customWidth="1"/>
    <col min="5381" max="5381" width="7.85546875" style="25" customWidth="1"/>
    <col min="5382" max="5616" width="9.140625" style="25"/>
    <col min="5617" max="5617" width="3.42578125" style="25" customWidth="1"/>
    <col min="5618" max="5618" width="4.140625" style="25" customWidth="1"/>
    <col min="5619" max="5619" width="20" style="25" customWidth="1"/>
    <col min="5620" max="5620" width="4.140625" style="25" customWidth="1"/>
    <col min="5621" max="5621" width="21.28515625" style="25" customWidth="1"/>
    <col min="5622" max="5622" width="8.42578125" style="25" bestFit="1" customWidth="1"/>
    <col min="5623" max="5623" width="20.28515625" style="25" customWidth="1"/>
    <col min="5624" max="5624" width="8.42578125" style="25" customWidth="1"/>
    <col min="5625" max="5625" width="9.42578125" style="25" bestFit="1" customWidth="1"/>
    <col min="5626" max="5626" width="1.85546875" style="25" bestFit="1" customWidth="1"/>
    <col min="5627" max="5627" width="5.28515625" style="25" customWidth="1"/>
    <col min="5628" max="5628" width="6.42578125" style="25" bestFit="1" customWidth="1"/>
    <col min="5629" max="5629" width="8.85546875" style="25" bestFit="1" customWidth="1"/>
    <col min="5630" max="5630" width="7.85546875" style="25" customWidth="1"/>
    <col min="5631" max="5631" width="6.42578125" style="25" customWidth="1"/>
    <col min="5632" max="5632" width="0" style="25" hidden="1" customWidth="1"/>
    <col min="5633" max="5633" width="11.85546875" style="25" customWidth="1"/>
    <col min="5634" max="5634" width="1.85546875" style="25" customWidth="1"/>
    <col min="5635" max="5635" width="3.28515625" style="25" customWidth="1"/>
    <col min="5636" max="5636" width="19.85546875" style="25" customWidth="1"/>
    <col min="5637" max="5637" width="7.85546875" style="25" customWidth="1"/>
    <col min="5638" max="5872" width="9.140625" style="25"/>
    <col min="5873" max="5873" width="3.42578125" style="25" customWidth="1"/>
    <col min="5874" max="5874" width="4.140625" style="25" customWidth="1"/>
    <col min="5875" max="5875" width="20" style="25" customWidth="1"/>
    <col min="5876" max="5876" width="4.140625" style="25" customWidth="1"/>
    <col min="5877" max="5877" width="21.28515625" style="25" customWidth="1"/>
    <col min="5878" max="5878" width="8.42578125" style="25" bestFit="1" customWidth="1"/>
    <col min="5879" max="5879" width="20.28515625" style="25" customWidth="1"/>
    <col min="5880" max="5880" width="8.42578125" style="25" customWidth="1"/>
    <col min="5881" max="5881" width="9.42578125" style="25" bestFit="1" customWidth="1"/>
    <col min="5882" max="5882" width="1.85546875" style="25" bestFit="1" customWidth="1"/>
    <col min="5883" max="5883" width="5.28515625" style="25" customWidth="1"/>
    <col min="5884" max="5884" width="6.42578125" style="25" bestFit="1" customWidth="1"/>
    <col min="5885" max="5885" width="8.85546875" style="25" bestFit="1" customWidth="1"/>
    <col min="5886" max="5886" width="7.85546875" style="25" customWidth="1"/>
    <col min="5887" max="5887" width="6.42578125" style="25" customWidth="1"/>
    <col min="5888" max="5888" width="0" style="25" hidden="1" customWidth="1"/>
    <col min="5889" max="5889" width="11.85546875" style="25" customWidth="1"/>
    <col min="5890" max="5890" width="1.85546875" style="25" customWidth="1"/>
    <col min="5891" max="5891" width="3.28515625" style="25" customWidth="1"/>
    <col min="5892" max="5892" width="19.85546875" style="25" customWidth="1"/>
    <col min="5893" max="5893" width="7.85546875" style="25" customWidth="1"/>
    <col min="5894" max="6128" width="9.140625" style="25"/>
    <col min="6129" max="6129" width="3.42578125" style="25" customWidth="1"/>
    <col min="6130" max="6130" width="4.140625" style="25" customWidth="1"/>
    <col min="6131" max="6131" width="20" style="25" customWidth="1"/>
    <col min="6132" max="6132" width="4.140625" style="25" customWidth="1"/>
    <col min="6133" max="6133" width="21.28515625" style="25" customWidth="1"/>
    <col min="6134" max="6134" width="8.42578125" style="25" bestFit="1" customWidth="1"/>
    <col min="6135" max="6135" width="20.28515625" style="25" customWidth="1"/>
    <col min="6136" max="6136" width="8.42578125" style="25" customWidth="1"/>
    <col min="6137" max="6137" width="9.42578125" style="25" bestFit="1" customWidth="1"/>
    <col min="6138" max="6138" width="1.85546875" style="25" bestFit="1" customWidth="1"/>
    <col min="6139" max="6139" width="5.28515625" style="25" customWidth="1"/>
    <col min="6140" max="6140" width="6.42578125" style="25" bestFit="1" customWidth="1"/>
    <col min="6141" max="6141" width="8.85546875" style="25" bestFit="1" customWidth="1"/>
    <col min="6142" max="6142" width="7.85546875" style="25" customWidth="1"/>
    <col min="6143" max="6143" width="6.42578125" style="25" customWidth="1"/>
    <col min="6144" max="6144" width="0" style="25" hidden="1" customWidth="1"/>
    <col min="6145" max="6145" width="11.85546875" style="25" customWidth="1"/>
    <col min="6146" max="6146" width="1.85546875" style="25" customWidth="1"/>
    <col min="6147" max="6147" width="3.28515625" style="25" customWidth="1"/>
    <col min="6148" max="6148" width="19.85546875" style="25" customWidth="1"/>
    <col min="6149" max="6149" width="7.85546875" style="25" customWidth="1"/>
    <col min="6150" max="6384" width="9.140625" style="25"/>
    <col min="6385" max="6385" width="3.42578125" style="25" customWidth="1"/>
    <col min="6386" max="6386" width="4.140625" style="25" customWidth="1"/>
    <col min="6387" max="6387" width="20" style="25" customWidth="1"/>
    <col min="6388" max="6388" width="4.140625" style="25" customWidth="1"/>
    <col min="6389" max="6389" width="21.28515625" style="25" customWidth="1"/>
    <col min="6390" max="6390" width="8.42578125" style="25" bestFit="1" customWidth="1"/>
    <col min="6391" max="6391" width="20.28515625" style="25" customWidth="1"/>
    <col min="6392" max="6392" width="8.42578125" style="25" customWidth="1"/>
    <col min="6393" max="6393" width="9.42578125" style="25" bestFit="1" customWidth="1"/>
    <col min="6394" max="6394" width="1.85546875" style="25" bestFit="1" customWidth="1"/>
    <col min="6395" max="6395" width="5.28515625" style="25" customWidth="1"/>
    <col min="6396" max="6396" width="6.42578125" style="25" bestFit="1" customWidth="1"/>
    <col min="6397" max="6397" width="8.85546875" style="25" bestFit="1" customWidth="1"/>
    <col min="6398" max="6398" width="7.85546875" style="25" customWidth="1"/>
    <col min="6399" max="6399" width="6.42578125" style="25" customWidth="1"/>
    <col min="6400" max="6400" width="0" style="25" hidden="1" customWidth="1"/>
    <col min="6401" max="6401" width="11.85546875" style="25" customWidth="1"/>
    <col min="6402" max="6402" width="1.85546875" style="25" customWidth="1"/>
    <col min="6403" max="6403" width="3.28515625" style="25" customWidth="1"/>
    <col min="6404" max="6404" width="19.85546875" style="25" customWidth="1"/>
    <col min="6405" max="6405" width="7.85546875" style="25" customWidth="1"/>
    <col min="6406" max="6640" width="9.140625" style="25"/>
    <col min="6641" max="6641" width="3.42578125" style="25" customWidth="1"/>
    <col min="6642" max="6642" width="4.140625" style="25" customWidth="1"/>
    <col min="6643" max="6643" width="20" style="25" customWidth="1"/>
    <col min="6644" max="6644" width="4.140625" style="25" customWidth="1"/>
    <col min="6645" max="6645" width="21.28515625" style="25" customWidth="1"/>
    <col min="6646" max="6646" width="8.42578125" style="25" bestFit="1" customWidth="1"/>
    <col min="6647" max="6647" width="20.28515625" style="25" customWidth="1"/>
    <col min="6648" max="6648" width="8.42578125" style="25" customWidth="1"/>
    <col min="6649" max="6649" width="9.42578125" style="25" bestFit="1" customWidth="1"/>
    <col min="6650" max="6650" width="1.85546875" style="25" bestFit="1" customWidth="1"/>
    <col min="6651" max="6651" width="5.28515625" style="25" customWidth="1"/>
    <col min="6652" max="6652" width="6.42578125" style="25" bestFit="1" customWidth="1"/>
    <col min="6653" max="6653" width="8.85546875" style="25" bestFit="1" customWidth="1"/>
    <col min="6654" max="6654" width="7.85546875" style="25" customWidth="1"/>
    <col min="6655" max="6655" width="6.42578125" style="25" customWidth="1"/>
    <col min="6656" max="6656" width="0" style="25" hidden="1" customWidth="1"/>
    <col min="6657" max="6657" width="11.85546875" style="25" customWidth="1"/>
    <col min="6658" max="6658" width="1.85546875" style="25" customWidth="1"/>
    <col min="6659" max="6659" width="3.28515625" style="25" customWidth="1"/>
    <col min="6660" max="6660" width="19.85546875" style="25" customWidth="1"/>
    <col min="6661" max="6661" width="7.85546875" style="25" customWidth="1"/>
    <col min="6662" max="6896" width="9.140625" style="25"/>
    <col min="6897" max="6897" width="3.42578125" style="25" customWidth="1"/>
    <col min="6898" max="6898" width="4.140625" style="25" customWidth="1"/>
    <col min="6899" max="6899" width="20" style="25" customWidth="1"/>
    <col min="6900" max="6900" width="4.140625" style="25" customWidth="1"/>
    <col min="6901" max="6901" width="21.28515625" style="25" customWidth="1"/>
    <col min="6902" max="6902" width="8.42578125" style="25" bestFit="1" customWidth="1"/>
    <col min="6903" max="6903" width="20.28515625" style="25" customWidth="1"/>
    <col min="6904" max="6904" width="8.42578125" style="25" customWidth="1"/>
    <col min="6905" max="6905" width="9.42578125" style="25" bestFit="1" customWidth="1"/>
    <col min="6906" max="6906" width="1.85546875" style="25" bestFit="1" customWidth="1"/>
    <col min="6907" max="6907" width="5.28515625" style="25" customWidth="1"/>
    <col min="6908" max="6908" width="6.42578125" style="25" bestFit="1" customWidth="1"/>
    <col min="6909" max="6909" width="8.85546875" style="25" bestFit="1" customWidth="1"/>
    <col min="6910" max="6910" width="7.85546875" style="25" customWidth="1"/>
    <col min="6911" max="6911" width="6.42578125" style="25" customWidth="1"/>
    <col min="6912" max="6912" width="0" style="25" hidden="1" customWidth="1"/>
    <col min="6913" max="6913" width="11.85546875" style="25" customWidth="1"/>
    <col min="6914" max="6914" width="1.85546875" style="25" customWidth="1"/>
    <col min="6915" max="6915" width="3.28515625" style="25" customWidth="1"/>
    <col min="6916" max="6916" width="19.85546875" style="25" customWidth="1"/>
    <col min="6917" max="6917" width="7.85546875" style="25" customWidth="1"/>
    <col min="6918" max="7152" width="9.140625" style="25"/>
    <col min="7153" max="7153" width="3.42578125" style="25" customWidth="1"/>
    <col min="7154" max="7154" width="4.140625" style="25" customWidth="1"/>
    <col min="7155" max="7155" width="20" style="25" customWidth="1"/>
    <col min="7156" max="7156" width="4.140625" style="25" customWidth="1"/>
    <col min="7157" max="7157" width="21.28515625" style="25" customWidth="1"/>
    <col min="7158" max="7158" width="8.42578125" style="25" bestFit="1" customWidth="1"/>
    <col min="7159" max="7159" width="20.28515625" style="25" customWidth="1"/>
    <col min="7160" max="7160" width="8.42578125" style="25" customWidth="1"/>
    <col min="7161" max="7161" width="9.42578125" style="25" bestFit="1" customWidth="1"/>
    <col min="7162" max="7162" width="1.85546875" style="25" bestFit="1" customWidth="1"/>
    <col min="7163" max="7163" width="5.28515625" style="25" customWidth="1"/>
    <col min="7164" max="7164" width="6.42578125" style="25" bestFit="1" customWidth="1"/>
    <col min="7165" max="7165" width="8.85546875" style="25" bestFit="1" customWidth="1"/>
    <col min="7166" max="7166" width="7.85546875" style="25" customWidth="1"/>
    <col min="7167" max="7167" width="6.42578125" style="25" customWidth="1"/>
    <col min="7168" max="7168" width="0" style="25" hidden="1" customWidth="1"/>
    <col min="7169" max="7169" width="11.85546875" style="25" customWidth="1"/>
    <col min="7170" max="7170" width="1.85546875" style="25" customWidth="1"/>
    <col min="7171" max="7171" width="3.28515625" style="25" customWidth="1"/>
    <col min="7172" max="7172" width="19.85546875" style="25" customWidth="1"/>
    <col min="7173" max="7173" width="7.85546875" style="25" customWidth="1"/>
    <col min="7174" max="7408" width="9.140625" style="25"/>
    <col min="7409" max="7409" width="3.42578125" style="25" customWidth="1"/>
    <col min="7410" max="7410" width="4.140625" style="25" customWidth="1"/>
    <col min="7411" max="7411" width="20" style="25" customWidth="1"/>
    <col min="7412" max="7412" width="4.140625" style="25" customWidth="1"/>
    <col min="7413" max="7413" width="21.28515625" style="25" customWidth="1"/>
    <col min="7414" max="7414" width="8.42578125" style="25" bestFit="1" customWidth="1"/>
    <col min="7415" max="7415" width="20.28515625" style="25" customWidth="1"/>
    <col min="7416" max="7416" width="8.42578125" style="25" customWidth="1"/>
    <col min="7417" max="7417" width="9.42578125" style="25" bestFit="1" customWidth="1"/>
    <col min="7418" max="7418" width="1.85546875" style="25" bestFit="1" customWidth="1"/>
    <col min="7419" max="7419" width="5.28515625" style="25" customWidth="1"/>
    <col min="7420" max="7420" width="6.42578125" style="25" bestFit="1" customWidth="1"/>
    <col min="7421" max="7421" width="8.85546875" style="25" bestFit="1" customWidth="1"/>
    <col min="7422" max="7422" width="7.85546875" style="25" customWidth="1"/>
    <col min="7423" max="7423" width="6.42578125" style="25" customWidth="1"/>
    <col min="7424" max="7424" width="0" style="25" hidden="1" customWidth="1"/>
    <col min="7425" max="7425" width="11.85546875" style="25" customWidth="1"/>
    <col min="7426" max="7426" width="1.85546875" style="25" customWidth="1"/>
    <col min="7427" max="7427" width="3.28515625" style="25" customWidth="1"/>
    <col min="7428" max="7428" width="19.85546875" style="25" customWidth="1"/>
    <col min="7429" max="7429" width="7.85546875" style="25" customWidth="1"/>
    <col min="7430" max="7664" width="9.140625" style="25"/>
    <col min="7665" max="7665" width="3.42578125" style="25" customWidth="1"/>
    <col min="7666" max="7666" width="4.140625" style="25" customWidth="1"/>
    <col min="7667" max="7667" width="20" style="25" customWidth="1"/>
    <col min="7668" max="7668" width="4.140625" style="25" customWidth="1"/>
    <col min="7669" max="7669" width="21.28515625" style="25" customWidth="1"/>
    <col min="7670" max="7670" width="8.42578125" style="25" bestFit="1" customWidth="1"/>
    <col min="7671" max="7671" width="20.28515625" style="25" customWidth="1"/>
    <col min="7672" max="7672" width="8.42578125" style="25" customWidth="1"/>
    <col min="7673" max="7673" width="9.42578125" style="25" bestFit="1" customWidth="1"/>
    <col min="7674" max="7674" width="1.85546875" style="25" bestFit="1" customWidth="1"/>
    <col min="7675" max="7675" width="5.28515625" style="25" customWidth="1"/>
    <col min="7676" max="7676" width="6.42578125" style="25" bestFit="1" customWidth="1"/>
    <col min="7677" max="7677" width="8.85546875" style="25" bestFit="1" customWidth="1"/>
    <col min="7678" max="7678" width="7.85546875" style="25" customWidth="1"/>
    <col min="7679" max="7679" width="6.42578125" style="25" customWidth="1"/>
    <col min="7680" max="7680" width="0" style="25" hidden="1" customWidth="1"/>
    <col min="7681" max="7681" width="11.85546875" style="25" customWidth="1"/>
    <col min="7682" max="7682" width="1.85546875" style="25" customWidth="1"/>
    <col min="7683" max="7683" width="3.28515625" style="25" customWidth="1"/>
    <col min="7684" max="7684" width="19.85546875" style="25" customWidth="1"/>
    <col min="7685" max="7685" width="7.85546875" style="25" customWidth="1"/>
    <col min="7686" max="7920" width="9.140625" style="25"/>
    <col min="7921" max="7921" width="3.42578125" style="25" customWidth="1"/>
    <col min="7922" max="7922" width="4.140625" style="25" customWidth="1"/>
    <col min="7923" max="7923" width="20" style="25" customWidth="1"/>
    <col min="7924" max="7924" width="4.140625" style="25" customWidth="1"/>
    <col min="7925" max="7925" width="21.28515625" style="25" customWidth="1"/>
    <col min="7926" max="7926" width="8.42578125" style="25" bestFit="1" customWidth="1"/>
    <col min="7927" max="7927" width="20.28515625" style="25" customWidth="1"/>
    <col min="7928" max="7928" width="8.42578125" style="25" customWidth="1"/>
    <col min="7929" max="7929" width="9.42578125" style="25" bestFit="1" customWidth="1"/>
    <col min="7930" max="7930" width="1.85546875" style="25" bestFit="1" customWidth="1"/>
    <col min="7931" max="7931" width="5.28515625" style="25" customWidth="1"/>
    <col min="7932" max="7932" width="6.42578125" style="25" bestFit="1" customWidth="1"/>
    <col min="7933" max="7933" width="8.85546875" style="25" bestFit="1" customWidth="1"/>
    <col min="7934" max="7934" width="7.85546875" style="25" customWidth="1"/>
    <col min="7935" max="7935" width="6.42578125" style="25" customWidth="1"/>
    <col min="7936" max="7936" width="0" style="25" hidden="1" customWidth="1"/>
    <col min="7937" max="7937" width="11.85546875" style="25" customWidth="1"/>
    <col min="7938" max="7938" width="1.85546875" style="25" customWidth="1"/>
    <col min="7939" max="7939" width="3.28515625" style="25" customWidth="1"/>
    <col min="7940" max="7940" width="19.85546875" style="25" customWidth="1"/>
    <col min="7941" max="7941" width="7.85546875" style="25" customWidth="1"/>
    <col min="7942" max="8176" width="9.140625" style="25"/>
    <col min="8177" max="8177" width="3.42578125" style="25" customWidth="1"/>
    <col min="8178" max="8178" width="4.140625" style="25" customWidth="1"/>
    <col min="8179" max="8179" width="20" style="25" customWidth="1"/>
    <col min="8180" max="8180" width="4.140625" style="25" customWidth="1"/>
    <col min="8181" max="8181" width="21.28515625" style="25" customWidth="1"/>
    <col min="8182" max="8182" width="8.42578125" style="25" bestFit="1" customWidth="1"/>
    <col min="8183" max="8183" width="20.28515625" style="25" customWidth="1"/>
    <col min="8184" max="8184" width="8.42578125" style="25" customWidth="1"/>
    <col min="8185" max="8185" width="9.42578125" style="25" bestFit="1" customWidth="1"/>
    <col min="8186" max="8186" width="1.85546875" style="25" bestFit="1" customWidth="1"/>
    <col min="8187" max="8187" width="5.28515625" style="25" customWidth="1"/>
    <col min="8188" max="8188" width="6.42578125" style="25" bestFit="1" customWidth="1"/>
    <col min="8189" max="8189" width="8.85546875" style="25" bestFit="1" customWidth="1"/>
    <col min="8190" max="8190" width="7.85546875" style="25" customWidth="1"/>
    <col min="8191" max="8191" width="6.42578125" style="25" customWidth="1"/>
    <col min="8192" max="8192" width="0" style="25" hidden="1" customWidth="1"/>
    <col min="8193" max="8193" width="11.85546875" style="25" customWidth="1"/>
    <col min="8194" max="8194" width="1.85546875" style="25" customWidth="1"/>
    <col min="8195" max="8195" width="3.28515625" style="25" customWidth="1"/>
    <col min="8196" max="8196" width="19.85546875" style="25" customWidth="1"/>
    <col min="8197" max="8197" width="7.85546875" style="25" customWidth="1"/>
    <col min="8198" max="8432" width="9.140625" style="25"/>
    <col min="8433" max="8433" width="3.42578125" style="25" customWidth="1"/>
    <col min="8434" max="8434" width="4.140625" style="25" customWidth="1"/>
    <col min="8435" max="8435" width="20" style="25" customWidth="1"/>
    <col min="8436" max="8436" width="4.140625" style="25" customWidth="1"/>
    <col min="8437" max="8437" width="21.28515625" style="25" customWidth="1"/>
    <col min="8438" max="8438" width="8.42578125" style="25" bestFit="1" customWidth="1"/>
    <col min="8439" max="8439" width="20.28515625" style="25" customWidth="1"/>
    <col min="8440" max="8440" width="8.42578125" style="25" customWidth="1"/>
    <col min="8441" max="8441" width="9.42578125" style="25" bestFit="1" customWidth="1"/>
    <col min="8442" max="8442" width="1.85546875" style="25" bestFit="1" customWidth="1"/>
    <col min="8443" max="8443" width="5.28515625" style="25" customWidth="1"/>
    <col min="8444" max="8444" width="6.42578125" style="25" bestFit="1" customWidth="1"/>
    <col min="8445" max="8445" width="8.85546875" style="25" bestFit="1" customWidth="1"/>
    <col min="8446" max="8446" width="7.85546875" style="25" customWidth="1"/>
    <col min="8447" max="8447" width="6.42578125" style="25" customWidth="1"/>
    <col min="8448" max="8448" width="0" style="25" hidden="1" customWidth="1"/>
    <col min="8449" max="8449" width="11.85546875" style="25" customWidth="1"/>
    <col min="8450" max="8450" width="1.85546875" style="25" customWidth="1"/>
    <col min="8451" max="8451" width="3.28515625" style="25" customWidth="1"/>
    <col min="8452" max="8452" width="19.85546875" style="25" customWidth="1"/>
    <col min="8453" max="8453" width="7.85546875" style="25" customWidth="1"/>
    <col min="8454" max="8688" width="9.140625" style="25"/>
    <col min="8689" max="8689" width="3.42578125" style="25" customWidth="1"/>
    <col min="8690" max="8690" width="4.140625" style="25" customWidth="1"/>
    <col min="8691" max="8691" width="20" style="25" customWidth="1"/>
    <col min="8692" max="8692" width="4.140625" style="25" customWidth="1"/>
    <col min="8693" max="8693" width="21.28515625" style="25" customWidth="1"/>
    <col min="8694" max="8694" width="8.42578125" style="25" bestFit="1" customWidth="1"/>
    <col min="8695" max="8695" width="20.28515625" style="25" customWidth="1"/>
    <col min="8696" max="8696" width="8.42578125" style="25" customWidth="1"/>
    <col min="8697" max="8697" width="9.42578125" style="25" bestFit="1" customWidth="1"/>
    <col min="8698" max="8698" width="1.85546875" style="25" bestFit="1" customWidth="1"/>
    <col min="8699" max="8699" width="5.28515625" style="25" customWidth="1"/>
    <col min="8700" max="8700" width="6.42578125" style="25" bestFit="1" customWidth="1"/>
    <col min="8701" max="8701" width="8.85546875" style="25" bestFit="1" customWidth="1"/>
    <col min="8702" max="8702" width="7.85546875" style="25" customWidth="1"/>
    <col min="8703" max="8703" width="6.42578125" style="25" customWidth="1"/>
    <col min="8704" max="8704" width="0" style="25" hidden="1" customWidth="1"/>
    <col min="8705" max="8705" width="11.85546875" style="25" customWidth="1"/>
    <col min="8706" max="8706" width="1.85546875" style="25" customWidth="1"/>
    <col min="8707" max="8707" width="3.28515625" style="25" customWidth="1"/>
    <col min="8708" max="8708" width="19.85546875" style="25" customWidth="1"/>
    <col min="8709" max="8709" width="7.85546875" style="25" customWidth="1"/>
    <col min="8710" max="8944" width="9.140625" style="25"/>
    <col min="8945" max="8945" width="3.42578125" style="25" customWidth="1"/>
    <col min="8946" max="8946" width="4.140625" style="25" customWidth="1"/>
    <col min="8947" max="8947" width="20" style="25" customWidth="1"/>
    <col min="8948" max="8948" width="4.140625" style="25" customWidth="1"/>
    <col min="8949" max="8949" width="21.28515625" style="25" customWidth="1"/>
    <col min="8950" max="8950" width="8.42578125" style="25" bestFit="1" customWidth="1"/>
    <col min="8951" max="8951" width="20.28515625" style="25" customWidth="1"/>
    <col min="8952" max="8952" width="8.42578125" style="25" customWidth="1"/>
    <col min="8953" max="8953" width="9.42578125" style="25" bestFit="1" customWidth="1"/>
    <col min="8954" max="8954" width="1.85546875" style="25" bestFit="1" customWidth="1"/>
    <col min="8955" max="8955" width="5.28515625" style="25" customWidth="1"/>
    <col min="8956" max="8956" width="6.42578125" style="25" bestFit="1" customWidth="1"/>
    <col min="8957" max="8957" width="8.85546875" style="25" bestFit="1" customWidth="1"/>
    <col min="8958" max="8958" width="7.85546875" style="25" customWidth="1"/>
    <col min="8959" max="8959" width="6.42578125" style="25" customWidth="1"/>
    <col min="8960" max="8960" width="0" style="25" hidden="1" customWidth="1"/>
    <col min="8961" max="8961" width="11.85546875" style="25" customWidth="1"/>
    <col min="8962" max="8962" width="1.85546875" style="25" customWidth="1"/>
    <col min="8963" max="8963" width="3.28515625" style="25" customWidth="1"/>
    <col min="8964" max="8964" width="19.85546875" style="25" customWidth="1"/>
    <col min="8965" max="8965" width="7.85546875" style="25" customWidth="1"/>
    <col min="8966" max="9200" width="9.140625" style="25"/>
    <col min="9201" max="9201" width="3.42578125" style="25" customWidth="1"/>
    <col min="9202" max="9202" width="4.140625" style="25" customWidth="1"/>
    <col min="9203" max="9203" width="20" style="25" customWidth="1"/>
    <col min="9204" max="9204" width="4.140625" style="25" customWidth="1"/>
    <col min="9205" max="9205" width="21.28515625" style="25" customWidth="1"/>
    <col min="9206" max="9206" width="8.42578125" style="25" bestFit="1" customWidth="1"/>
    <col min="9207" max="9207" width="20.28515625" style="25" customWidth="1"/>
    <col min="9208" max="9208" width="8.42578125" style="25" customWidth="1"/>
    <col min="9209" max="9209" width="9.42578125" style="25" bestFit="1" customWidth="1"/>
    <col min="9210" max="9210" width="1.85546875" style="25" bestFit="1" customWidth="1"/>
    <col min="9211" max="9211" width="5.28515625" style="25" customWidth="1"/>
    <col min="9212" max="9212" width="6.42578125" style="25" bestFit="1" customWidth="1"/>
    <col min="9213" max="9213" width="8.85546875" style="25" bestFit="1" customWidth="1"/>
    <col min="9214" max="9214" width="7.85546875" style="25" customWidth="1"/>
    <col min="9215" max="9215" width="6.42578125" style="25" customWidth="1"/>
    <col min="9216" max="9216" width="0" style="25" hidden="1" customWidth="1"/>
    <col min="9217" max="9217" width="11.85546875" style="25" customWidth="1"/>
    <col min="9218" max="9218" width="1.85546875" style="25" customWidth="1"/>
    <col min="9219" max="9219" width="3.28515625" style="25" customWidth="1"/>
    <col min="9220" max="9220" width="19.85546875" style="25" customWidth="1"/>
    <col min="9221" max="9221" width="7.85546875" style="25" customWidth="1"/>
    <col min="9222" max="9456" width="9.140625" style="25"/>
    <col min="9457" max="9457" width="3.42578125" style="25" customWidth="1"/>
    <col min="9458" max="9458" width="4.140625" style="25" customWidth="1"/>
    <col min="9459" max="9459" width="20" style="25" customWidth="1"/>
    <col min="9460" max="9460" width="4.140625" style="25" customWidth="1"/>
    <col min="9461" max="9461" width="21.28515625" style="25" customWidth="1"/>
    <col min="9462" max="9462" width="8.42578125" style="25" bestFit="1" customWidth="1"/>
    <col min="9463" max="9463" width="20.28515625" style="25" customWidth="1"/>
    <col min="9464" max="9464" width="8.42578125" style="25" customWidth="1"/>
    <col min="9465" max="9465" width="9.42578125" style="25" bestFit="1" customWidth="1"/>
    <col min="9466" max="9466" width="1.85546875" style="25" bestFit="1" customWidth="1"/>
    <col min="9467" max="9467" width="5.28515625" style="25" customWidth="1"/>
    <col min="9468" max="9468" width="6.42578125" style="25" bestFit="1" customWidth="1"/>
    <col min="9469" max="9469" width="8.85546875" style="25" bestFit="1" customWidth="1"/>
    <col min="9470" max="9470" width="7.85546875" style="25" customWidth="1"/>
    <col min="9471" max="9471" width="6.42578125" style="25" customWidth="1"/>
    <col min="9472" max="9472" width="0" style="25" hidden="1" customWidth="1"/>
    <col min="9473" max="9473" width="11.85546875" style="25" customWidth="1"/>
    <col min="9474" max="9474" width="1.85546875" style="25" customWidth="1"/>
    <col min="9475" max="9475" width="3.28515625" style="25" customWidth="1"/>
    <col min="9476" max="9476" width="19.85546875" style="25" customWidth="1"/>
    <col min="9477" max="9477" width="7.85546875" style="25" customWidth="1"/>
    <col min="9478" max="9712" width="9.140625" style="25"/>
    <col min="9713" max="9713" width="3.42578125" style="25" customWidth="1"/>
    <col min="9714" max="9714" width="4.140625" style="25" customWidth="1"/>
    <col min="9715" max="9715" width="20" style="25" customWidth="1"/>
    <col min="9716" max="9716" width="4.140625" style="25" customWidth="1"/>
    <col min="9717" max="9717" width="21.28515625" style="25" customWidth="1"/>
    <col min="9718" max="9718" width="8.42578125" style="25" bestFit="1" customWidth="1"/>
    <col min="9719" max="9719" width="20.28515625" style="25" customWidth="1"/>
    <col min="9720" max="9720" width="8.42578125" style="25" customWidth="1"/>
    <col min="9721" max="9721" width="9.42578125" style="25" bestFit="1" customWidth="1"/>
    <col min="9722" max="9722" width="1.85546875" style="25" bestFit="1" customWidth="1"/>
    <col min="9723" max="9723" width="5.28515625" style="25" customWidth="1"/>
    <col min="9724" max="9724" width="6.42578125" style="25" bestFit="1" customWidth="1"/>
    <col min="9725" max="9725" width="8.85546875" style="25" bestFit="1" customWidth="1"/>
    <col min="9726" max="9726" width="7.85546875" style="25" customWidth="1"/>
    <col min="9727" max="9727" width="6.42578125" style="25" customWidth="1"/>
    <col min="9728" max="9728" width="0" style="25" hidden="1" customWidth="1"/>
    <col min="9729" max="9729" width="11.85546875" style="25" customWidth="1"/>
    <col min="9730" max="9730" width="1.85546875" style="25" customWidth="1"/>
    <col min="9731" max="9731" width="3.28515625" style="25" customWidth="1"/>
    <col min="9732" max="9732" width="19.85546875" style="25" customWidth="1"/>
    <col min="9733" max="9733" width="7.85546875" style="25" customWidth="1"/>
    <col min="9734" max="9968" width="9.140625" style="25"/>
    <col min="9969" max="9969" width="3.42578125" style="25" customWidth="1"/>
    <col min="9970" max="9970" width="4.140625" style="25" customWidth="1"/>
    <col min="9971" max="9971" width="20" style="25" customWidth="1"/>
    <col min="9972" max="9972" width="4.140625" style="25" customWidth="1"/>
    <col min="9973" max="9973" width="21.28515625" style="25" customWidth="1"/>
    <col min="9974" max="9974" width="8.42578125" style="25" bestFit="1" customWidth="1"/>
    <col min="9975" max="9975" width="20.28515625" style="25" customWidth="1"/>
    <col min="9976" max="9976" width="8.42578125" style="25" customWidth="1"/>
    <col min="9977" max="9977" width="9.42578125" style="25" bestFit="1" customWidth="1"/>
    <col min="9978" max="9978" width="1.85546875" style="25" bestFit="1" customWidth="1"/>
    <col min="9979" max="9979" width="5.28515625" style="25" customWidth="1"/>
    <col min="9980" max="9980" width="6.42578125" style="25" bestFit="1" customWidth="1"/>
    <col min="9981" max="9981" width="8.85546875" style="25" bestFit="1" customWidth="1"/>
    <col min="9982" max="9982" width="7.85546875" style="25" customWidth="1"/>
    <col min="9983" max="9983" width="6.42578125" style="25" customWidth="1"/>
    <col min="9984" max="9984" width="0" style="25" hidden="1" customWidth="1"/>
    <col min="9985" max="9985" width="11.85546875" style="25" customWidth="1"/>
    <col min="9986" max="9986" width="1.85546875" style="25" customWidth="1"/>
    <col min="9987" max="9987" width="3.28515625" style="25" customWidth="1"/>
    <col min="9988" max="9988" width="19.85546875" style="25" customWidth="1"/>
    <col min="9989" max="9989" width="7.85546875" style="25" customWidth="1"/>
    <col min="9990" max="10224" width="9.140625" style="25"/>
    <col min="10225" max="10225" width="3.42578125" style="25" customWidth="1"/>
    <col min="10226" max="10226" width="4.140625" style="25" customWidth="1"/>
    <col min="10227" max="10227" width="20" style="25" customWidth="1"/>
    <col min="10228" max="10228" width="4.140625" style="25" customWidth="1"/>
    <col min="10229" max="10229" width="21.28515625" style="25" customWidth="1"/>
    <col min="10230" max="10230" width="8.42578125" style="25" bestFit="1" customWidth="1"/>
    <col min="10231" max="10231" width="20.28515625" style="25" customWidth="1"/>
    <col min="10232" max="10232" width="8.42578125" style="25" customWidth="1"/>
    <col min="10233" max="10233" width="9.42578125" style="25" bestFit="1" customWidth="1"/>
    <col min="10234" max="10234" width="1.85546875" style="25" bestFit="1" customWidth="1"/>
    <col min="10235" max="10235" width="5.28515625" style="25" customWidth="1"/>
    <col min="10236" max="10236" width="6.42578125" style="25" bestFit="1" customWidth="1"/>
    <col min="10237" max="10237" width="8.85546875" style="25" bestFit="1" customWidth="1"/>
    <col min="10238" max="10238" width="7.85546875" style="25" customWidth="1"/>
    <col min="10239" max="10239" width="6.42578125" style="25" customWidth="1"/>
    <col min="10240" max="10240" width="0" style="25" hidden="1" customWidth="1"/>
    <col min="10241" max="10241" width="11.85546875" style="25" customWidth="1"/>
    <col min="10242" max="10242" width="1.85546875" style="25" customWidth="1"/>
    <col min="10243" max="10243" width="3.28515625" style="25" customWidth="1"/>
    <col min="10244" max="10244" width="19.85546875" style="25" customWidth="1"/>
    <col min="10245" max="10245" width="7.85546875" style="25" customWidth="1"/>
    <col min="10246" max="10480" width="9.140625" style="25"/>
    <col min="10481" max="10481" width="3.42578125" style="25" customWidth="1"/>
    <col min="10482" max="10482" width="4.140625" style="25" customWidth="1"/>
    <col min="10483" max="10483" width="20" style="25" customWidth="1"/>
    <col min="10484" max="10484" width="4.140625" style="25" customWidth="1"/>
    <col min="10485" max="10485" width="21.28515625" style="25" customWidth="1"/>
    <col min="10486" max="10486" width="8.42578125" style="25" bestFit="1" customWidth="1"/>
    <col min="10487" max="10487" width="20.28515625" style="25" customWidth="1"/>
    <col min="10488" max="10488" width="8.42578125" style="25" customWidth="1"/>
    <col min="10489" max="10489" width="9.42578125" style="25" bestFit="1" customWidth="1"/>
    <col min="10490" max="10490" width="1.85546875" style="25" bestFit="1" customWidth="1"/>
    <col min="10491" max="10491" width="5.28515625" style="25" customWidth="1"/>
    <col min="10492" max="10492" width="6.42578125" style="25" bestFit="1" customWidth="1"/>
    <col min="10493" max="10493" width="8.85546875" style="25" bestFit="1" customWidth="1"/>
    <col min="10494" max="10494" width="7.85546875" style="25" customWidth="1"/>
    <col min="10495" max="10495" width="6.42578125" style="25" customWidth="1"/>
    <col min="10496" max="10496" width="0" style="25" hidden="1" customWidth="1"/>
    <col min="10497" max="10497" width="11.85546875" style="25" customWidth="1"/>
    <col min="10498" max="10498" width="1.85546875" style="25" customWidth="1"/>
    <col min="10499" max="10499" width="3.28515625" style="25" customWidth="1"/>
    <col min="10500" max="10500" width="19.85546875" style="25" customWidth="1"/>
    <col min="10501" max="10501" width="7.85546875" style="25" customWidth="1"/>
    <col min="10502" max="10736" width="9.140625" style="25"/>
    <col min="10737" max="10737" width="3.42578125" style="25" customWidth="1"/>
    <col min="10738" max="10738" width="4.140625" style="25" customWidth="1"/>
    <col min="10739" max="10739" width="20" style="25" customWidth="1"/>
    <col min="10740" max="10740" width="4.140625" style="25" customWidth="1"/>
    <col min="10741" max="10741" width="21.28515625" style="25" customWidth="1"/>
    <col min="10742" max="10742" width="8.42578125" style="25" bestFit="1" customWidth="1"/>
    <col min="10743" max="10743" width="20.28515625" style="25" customWidth="1"/>
    <col min="10744" max="10744" width="8.42578125" style="25" customWidth="1"/>
    <col min="10745" max="10745" width="9.42578125" style="25" bestFit="1" customWidth="1"/>
    <col min="10746" max="10746" width="1.85546875" style="25" bestFit="1" customWidth="1"/>
    <col min="10747" max="10747" width="5.28515625" style="25" customWidth="1"/>
    <col min="10748" max="10748" width="6.42578125" style="25" bestFit="1" customWidth="1"/>
    <col min="10749" max="10749" width="8.85546875" style="25" bestFit="1" customWidth="1"/>
    <col min="10750" max="10750" width="7.85546875" style="25" customWidth="1"/>
    <col min="10751" max="10751" width="6.42578125" style="25" customWidth="1"/>
    <col min="10752" max="10752" width="0" style="25" hidden="1" customWidth="1"/>
    <col min="10753" max="10753" width="11.85546875" style="25" customWidth="1"/>
    <col min="10754" max="10754" width="1.85546875" style="25" customWidth="1"/>
    <col min="10755" max="10755" width="3.28515625" style="25" customWidth="1"/>
    <col min="10756" max="10756" width="19.85546875" style="25" customWidth="1"/>
    <col min="10757" max="10757" width="7.85546875" style="25" customWidth="1"/>
    <col min="10758" max="10992" width="9.140625" style="25"/>
    <col min="10993" max="10993" width="3.42578125" style="25" customWidth="1"/>
    <col min="10994" max="10994" width="4.140625" style="25" customWidth="1"/>
    <col min="10995" max="10995" width="20" style="25" customWidth="1"/>
    <col min="10996" max="10996" width="4.140625" style="25" customWidth="1"/>
    <col min="10997" max="10997" width="21.28515625" style="25" customWidth="1"/>
    <col min="10998" max="10998" width="8.42578125" style="25" bestFit="1" customWidth="1"/>
    <col min="10999" max="10999" width="20.28515625" style="25" customWidth="1"/>
    <col min="11000" max="11000" width="8.42578125" style="25" customWidth="1"/>
    <col min="11001" max="11001" width="9.42578125" style="25" bestFit="1" customWidth="1"/>
    <col min="11002" max="11002" width="1.85546875" style="25" bestFit="1" customWidth="1"/>
    <col min="11003" max="11003" width="5.28515625" style="25" customWidth="1"/>
    <col min="11004" max="11004" width="6.42578125" style="25" bestFit="1" customWidth="1"/>
    <col min="11005" max="11005" width="8.85546875" style="25" bestFit="1" customWidth="1"/>
    <col min="11006" max="11006" width="7.85546875" style="25" customWidth="1"/>
    <col min="11007" max="11007" width="6.42578125" style="25" customWidth="1"/>
    <col min="11008" max="11008" width="0" style="25" hidden="1" customWidth="1"/>
    <col min="11009" max="11009" width="11.85546875" style="25" customWidth="1"/>
    <col min="11010" max="11010" width="1.85546875" style="25" customWidth="1"/>
    <col min="11011" max="11011" width="3.28515625" style="25" customWidth="1"/>
    <col min="11012" max="11012" width="19.85546875" style="25" customWidth="1"/>
    <col min="11013" max="11013" width="7.85546875" style="25" customWidth="1"/>
    <col min="11014" max="11248" width="9.140625" style="25"/>
    <col min="11249" max="11249" width="3.42578125" style="25" customWidth="1"/>
    <col min="11250" max="11250" width="4.140625" style="25" customWidth="1"/>
    <col min="11251" max="11251" width="20" style="25" customWidth="1"/>
    <col min="11252" max="11252" width="4.140625" style="25" customWidth="1"/>
    <col min="11253" max="11253" width="21.28515625" style="25" customWidth="1"/>
    <col min="11254" max="11254" width="8.42578125" style="25" bestFit="1" customWidth="1"/>
    <col min="11255" max="11255" width="20.28515625" style="25" customWidth="1"/>
    <col min="11256" max="11256" width="8.42578125" style="25" customWidth="1"/>
    <col min="11257" max="11257" width="9.42578125" style="25" bestFit="1" customWidth="1"/>
    <col min="11258" max="11258" width="1.85546875" style="25" bestFit="1" customWidth="1"/>
    <col min="11259" max="11259" width="5.28515625" style="25" customWidth="1"/>
    <col min="11260" max="11260" width="6.42578125" style="25" bestFit="1" customWidth="1"/>
    <col min="11261" max="11261" width="8.85546875" style="25" bestFit="1" customWidth="1"/>
    <col min="11262" max="11262" width="7.85546875" style="25" customWidth="1"/>
    <col min="11263" max="11263" width="6.42578125" style="25" customWidth="1"/>
    <col min="11264" max="11264" width="0" style="25" hidden="1" customWidth="1"/>
    <col min="11265" max="11265" width="11.85546875" style="25" customWidth="1"/>
    <col min="11266" max="11266" width="1.85546875" style="25" customWidth="1"/>
    <col min="11267" max="11267" width="3.28515625" style="25" customWidth="1"/>
    <col min="11268" max="11268" width="19.85546875" style="25" customWidth="1"/>
    <col min="11269" max="11269" width="7.85546875" style="25" customWidth="1"/>
    <col min="11270" max="11504" width="9.140625" style="25"/>
    <col min="11505" max="11505" width="3.42578125" style="25" customWidth="1"/>
    <col min="11506" max="11506" width="4.140625" style="25" customWidth="1"/>
    <col min="11507" max="11507" width="20" style="25" customWidth="1"/>
    <col min="11508" max="11508" width="4.140625" style="25" customWidth="1"/>
    <col min="11509" max="11509" width="21.28515625" style="25" customWidth="1"/>
    <col min="11510" max="11510" width="8.42578125" style="25" bestFit="1" customWidth="1"/>
    <col min="11511" max="11511" width="20.28515625" style="25" customWidth="1"/>
    <col min="11512" max="11512" width="8.42578125" style="25" customWidth="1"/>
    <col min="11513" max="11513" width="9.42578125" style="25" bestFit="1" customWidth="1"/>
    <col min="11514" max="11514" width="1.85546875" style="25" bestFit="1" customWidth="1"/>
    <col min="11515" max="11515" width="5.28515625" style="25" customWidth="1"/>
    <col min="11516" max="11516" width="6.42578125" style="25" bestFit="1" customWidth="1"/>
    <col min="11517" max="11517" width="8.85546875" style="25" bestFit="1" customWidth="1"/>
    <col min="11518" max="11518" width="7.85546875" style="25" customWidth="1"/>
    <col min="11519" max="11519" width="6.42578125" style="25" customWidth="1"/>
    <col min="11520" max="11520" width="0" style="25" hidden="1" customWidth="1"/>
    <col min="11521" max="11521" width="11.85546875" style="25" customWidth="1"/>
    <col min="11522" max="11522" width="1.85546875" style="25" customWidth="1"/>
    <col min="11523" max="11523" width="3.28515625" style="25" customWidth="1"/>
    <col min="11524" max="11524" width="19.85546875" style="25" customWidth="1"/>
    <col min="11525" max="11525" width="7.85546875" style="25" customWidth="1"/>
    <col min="11526" max="11760" width="9.140625" style="25"/>
    <col min="11761" max="11761" width="3.42578125" style="25" customWidth="1"/>
    <col min="11762" max="11762" width="4.140625" style="25" customWidth="1"/>
    <col min="11763" max="11763" width="20" style="25" customWidth="1"/>
    <col min="11764" max="11764" width="4.140625" style="25" customWidth="1"/>
    <col min="11765" max="11765" width="21.28515625" style="25" customWidth="1"/>
    <col min="11766" max="11766" width="8.42578125" style="25" bestFit="1" customWidth="1"/>
    <col min="11767" max="11767" width="20.28515625" style="25" customWidth="1"/>
    <col min="11768" max="11768" width="8.42578125" style="25" customWidth="1"/>
    <col min="11769" max="11769" width="9.42578125" style="25" bestFit="1" customWidth="1"/>
    <col min="11770" max="11770" width="1.85546875" style="25" bestFit="1" customWidth="1"/>
    <col min="11771" max="11771" width="5.28515625" style="25" customWidth="1"/>
    <col min="11772" max="11772" width="6.42578125" style="25" bestFit="1" customWidth="1"/>
    <col min="11773" max="11773" width="8.85546875" style="25" bestFit="1" customWidth="1"/>
    <col min="11774" max="11774" width="7.85546875" style="25" customWidth="1"/>
    <col min="11775" max="11775" width="6.42578125" style="25" customWidth="1"/>
    <col min="11776" max="11776" width="0" style="25" hidden="1" customWidth="1"/>
    <col min="11777" max="11777" width="11.85546875" style="25" customWidth="1"/>
    <col min="11778" max="11778" width="1.85546875" style="25" customWidth="1"/>
    <col min="11779" max="11779" width="3.28515625" style="25" customWidth="1"/>
    <col min="11780" max="11780" width="19.85546875" style="25" customWidth="1"/>
    <col min="11781" max="11781" width="7.85546875" style="25" customWidth="1"/>
    <col min="11782" max="12016" width="9.140625" style="25"/>
    <col min="12017" max="12017" width="3.42578125" style="25" customWidth="1"/>
    <col min="12018" max="12018" width="4.140625" style="25" customWidth="1"/>
    <col min="12019" max="12019" width="20" style="25" customWidth="1"/>
    <col min="12020" max="12020" width="4.140625" style="25" customWidth="1"/>
    <col min="12021" max="12021" width="21.28515625" style="25" customWidth="1"/>
    <col min="12022" max="12022" width="8.42578125" style="25" bestFit="1" customWidth="1"/>
    <col min="12023" max="12023" width="20.28515625" style="25" customWidth="1"/>
    <col min="12024" max="12024" width="8.42578125" style="25" customWidth="1"/>
    <col min="12025" max="12025" width="9.42578125" style="25" bestFit="1" customWidth="1"/>
    <col min="12026" max="12026" width="1.85546875" style="25" bestFit="1" customWidth="1"/>
    <col min="12027" max="12027" width="5.28515625" style="25" customWidth="1"/>
    <col min="12028" max="12028" width="6.42578125" style="25" bestFit="1" customWidth="1"/>
    <col min="12029" max="12029" width="8.85546875" style="25" bestFit="1" customWidth="1"/>
    <col min="12030" max="12030" width="7.85546875" style="25" customWidth="1"/>
    <col min="12031" max="12031" width="6.42578125" style="25" customWidth="1"/>
    <col min="12032" max="12032" width="0" style="25" hidden="1" customWidth="1"/>
    <col min="12033" max="12033" width="11.85546875" style="25" customWidth="1"/>
    <col min="12034" max="12034" width="1.85546875" style="25" customWidth="1"/>
    <col min="12035" max="12035" width="3.28515625" style="25" customWidth="1"/>
    <col min="12036" max="12036" width="19.85546875" style="25" customWidth="1"/>
    <col min="12037" max="12037" width="7.85546875" style="25" customWidth="1"/>
    <col min="12038" max="12272" width="9.140625" style="25"/>
    <col min="12273" max="12273" width="3.42578125" style="25" customWidth="1"/>
    <col min="12274" max="12274" width="4.140625" style="25" customWidth="1"/>
    <col min="12275" max="12275" width="20" style="25" customWidth="1"/>
    <col min="12276" max="12276" width="4.140625" style="25" customWidth="1"/>
    <col min="12277" max="12277" width="21.28515625" style="25" customWidth="1"/>
    <col min="12278" max="12278" width="8.42578125" style="25" bestFit="1" customWidth="1"/>
    <col min="12279" max="12279" width="20.28515625" style="25" customWidth="1"/>
    <col min="12280" max="12280" width="8.42578125" style="25" customWidth="1"/>
    <col min="12281" max="12281" width="9.42578125" style="25" bestFit="1" customWidth="1"/>
    <col min="12282" max="12282" width="1.85546875" style="25" bestFit="1" customWidth="1"/>
    <col min="12283" max="12283" width="5.28515625" style="25" customWidth="1"/>
    <col min="12284" max="12284" width="6.42578125" style="25" bestFit="1" customWidth="1"/>
    <col min="12285" max="12285" width="8.85546875" style="25" bestFit="1" customWidth="1"/>
    <col min="12286" max="12286" width="7.85546875" style="25" customWidth="1"/>
    <col min="12287" max="12287" width="6.42578125" style="25" customWidth="1"/>
    <col min="12288" max="12288" width="0" style="25" hidden="1" customWidth="1"/>
    <col min="12289" max="12289" width="11.85546875" style="25" customWidth="1"/>
    <col min="12290" max="12290" width="1.85546875" style="25" customWidth="1"/>
    <col min="12291" max="12291" width="3.28515625" style="25" customWidth="1"/>
    <col min="12292" max="12292" width="19.85546875" style="25" customWidth="1"/>
    <col min="12293" max="12293" width="7.85546875" style="25" customWidth="1"/>
    <col min="12294" max="12528" width="9.140625" style="25"/>
    <col min="12529" max="12529" width="3.42578125" style="25" customWidth="1"/>
    <col min="12530" max="12530" width="4.140625" style="25" customWidth="1"/>
    <col min="12531" max="12531" width="20" style="25" customWidth="1"/>
    <col min="12532" max="12532" width="4.140625" style="25" customWidth="1"/>
    <col min="12533" max="12533" width="21.28515625" style="25" customWidth="1"/>
    <col min="12534" max="12534" width="8.42578125" style="25" bestFit="1" customWidth="1"/>
    <col min="12535" max="12535" width="20.28515625" style="25" customWidth="1"/>
    <col min="12536" max="12536" width="8.42578125" style="25" customWidth="1"/>
    <col min="12537" max="12537" width="9.42578125" style="25" bestFit="1" customWidth="1"/>
    <col min="12538" max="12538" width="1.85546875" style="25" bestFit="1" customWidth="1"/>
    <col min="12539" max="12539" width="5.28515625" style="25" customWidth="1"/>
    <col min="12540" max="12540" width="6.42578125" style="25" bestFit="1" customWidth="1"/>
    <col min="12541" max="12541" width="8.85546875" style="25" bestFit="1" customWidth="1"/>
    <col min="12542" max="12542" width="7.85546875" style="25" customWidth="1"/>
    <col min="12543" max="12543" width="6.42578125" style="25" customWidth="1"/>
    <col min="12544" max="12544" width="0" style="25" hidden="1" customWidth="1"/>
    <col min="12545" max="12545" width="11.85546875" style="25" customWidth="1"/>
    <col min="12546" max="12546" width="1.85546875" style="25" customWidth="1"/>
    <col min="12547" max="12547" width="3.28515625" style="25" customWidth="1"/>
    <col min="12548" max="12548" width="19.85546875" style="25" customWidth="1"/>
    <col min="12549" max="12549" width="7.85546875" style="25" customWidth="1"/>
    <col min="12550" max="12784" width="9.140625" style="25"/>
    <col min="12785" max="12785" width="3.42578125" style="25" customWidth="1"/>
    <col min="12786" max="12786" width="4.140625" style="25" customWidth="1"/>
    <col min="12787" max="12787" width="20" style="25" customWidth="1"/>
    <col min="12788" max="12788" width="4.140625" style="25" customWidth="1"/>
    <col min="12789" max="12789" width="21.28515625" style="25" customWidth="1"/>
    <col min="12790" max="12790" width="8.42578125" style="25" bestFit="1" customWidth="1"/>
    <col min="12791" max="12791" width="20.28515625" style="25" customWidth="1"/>
    <col min="12792" max="12792" width="8.42578125" style="25" customWidth="1"/>
    <col min="12793" max="12793" width="9.42578125" style="25" bestFit="1" customWidth="1"/>
    <col min="12794" max="12794" width="1.85546875" style="25" bestFit="1" customWidth="1"/>
    <col min="12795" max="12795" width="5.28515625" style="25" customWidth="1"/>
    <col min="12796" max="12796" width="6.42578125" style="25" bestFit="1" customWidth="1"/>
    <col min="12797" max="12797" width="8.85546875" style="25" bestFit="1" customWidth="1"/>
    <col min="12798" max="12798" width="7.85546875" style="25" customWidth="1"/>
    <col min="12799" max="12799" width="6.42578125" style="25" customWidth="1"/>
    <col min="12800" max="12800" width="0" style="25" hidden="1" customWidth="1"/>
    <col min="12801" max="12801" width="11.85546875" style="25" customWidth="1"/>
    <col min="12802" max="12802" width="1.85546875" style="25" customWidth="1"/>
    <col min="12803" max="12803" width="3.28515625" style="25" customWidth="1"/>
    <col min="12804" max="12804" width="19.85546875" style="25" customWidth="1"/>
    <col min="12805" max="12805" width="7.85546875" style="25" customWidth="1"/>
    <col min="12806" max="13040" width="9.140625" style="25"/>
    <col min="13041" max="13041" width="3.42578125" style="25" customWidth="1"/>
    <col min="13042" max="13042" width="4.140625" style="25" customWidth="1"/>
    <col min="13043" max="13043" width="20" style="25" customWidth="1"/>
    <col min="13044" max="13044" width="4.140625" style="25" customWidth="1"/>
    <col min="13045" max="13045" width="21.28515625" style="25" customWidth="1"/>
    <col min="13046" max="13046" width="8.42578125" style="25" bestFit="1" customWidth="1"/>
    <col min="13047" max="13047" width="20.28515625" style="25" customWidth="1"/>
    <col min="13048" max="13048" width="8.42578125" style="25" customWidth="1"/>
    <col min="13049" max="13049" width="9.42578125" style="25" bestFit="1" customWidth="1"/>
    <col min="13050" max="13050" width="1.85546875" style="25" bestFit="1" customWidth="1"/>
    <col min="13051" max="13051" width="5.28515625" style="25" customWidth="1"/>
    <col min="13052" max="13052" width="6.42578125" style="25" bestFit="1" customWidth="1"/>
    <col min="13053" max="13053" width="8.85546875" style="25" bestFit="1" customWidth="1"/>
    <col min="13054" max="13054" width="7.85546875" style="25" customWidth="1"/>
    <col min="13055" max="13055" width="6.42578125" style="25" customWidth="1"/>
    <col min="13056" max="13056" width="0" style="25" hidden="1" customWidth="1"/>
    <col min="13057" max="13057" width="11.85546875" style="25" customWidth="1"/>
    <col min="13058" max="13058" width="1.85546875" style="25" customWidth="1"/>
    <col min="13059" max="13059" width="3.28515625" style="25" customWidth="1"/>
    <col min="13060" max="13060" width="19.85546875" style="25" customWidth="1"/>
    <col min="13061" max="13061" width="7.85546875" style="25" customWidth="1"/>
    <col min="13062" max="13296" width="9.140625" style="25"/>
    <col min="13297" max="13297" width="3.42578125" style="25" customWidth="1"/>
    <col min="13298" max="13298" width="4.140625" style="25" customWidth="1"/>
    <col min="13299" max="13299" width="20" style="25" customWidth="1"/>
    <col min="13300" max="13300" width="4.140625" style="25" customWidth="1"/>
    <col min="13301" max="13301" width="21.28515625" style="25" customWidth="1"/>
    <col min="13302" max="13302" width="8.42578125" style="25" bestFit="1" customWidth="1"/>
    <col min="13303" max="13303" width="20.28515625" style="25" customWidth="1"/>
    <col min="13304" max="13304" width="8.42578125" style="25" customWidth="1"/>
    <col min="13305" max="13305" width="9.42578125" style="25" bestFit="1" customWidth="1"/>
    <col min="13306" max="13306" width="1.85546875" style="25" bestFit="1" customWidth="1"/>
    <col min="13307" max="13307" width="5.28515625" style="25" customWidth="1"/>
    <col min="13308" max="13308" width="6.42578125" style="25" bestFit="1" customWidth="1"/>
    <col min="13309" max="13309" width="8.85546875" style="25" bestFit="1" customWidth="1"/>
    <col min="13310" max="13310" width="7.85546875" style="25" customWidth="1"/>
    <col min="13311" max="13311" width="6.42578125" style="25" customWidth="1"/>
    <col min="13312" max="13312" width="0" style="25" hidden="1" customWidth="1"/>
    <col min="13313" max="13313" width="11.85546875" style="25" customWidth="1"/>
    <col min="13314" max="13314" width="1.85546875" style="25" customWidth="1"/>
    <col min="13315" max="13315" width="3.28515625" style="25" customWidth="1"/>
    <col min="13316" max="13316" width="19.85546875" style="25" customWidth="1"/>
    <col min="13317" max="13317" width="7.85546875" style="25" customWidth="1"/>
    <col min="13318" max="13552" width="9.140625" style="25"/>
    <col min="13553" max="13553" width="3.42578125" style="25" customWidth="1"/>
    <col min="13554" max="13554" width="4.140625" style="25" customWidth="1"/>
    <col min="13555" max="13555" width="20" style="25" customWidth="1"/>
    <col min="13556" max="13556" width="4.140625" style="25" customWidth="1"/>
    <col min="13557" max="13557" width="21.28515625" style="25" customWidth="1"/>
    <col min="13558" max="13558" width="8.42578125" style="25" bestFit="1" customWidth="1"/>
    <col min="13559" max="13559" width="20.28515625" style="25" customWidth="1"/>
    <col min="13560" max="13560" width="8.42578125" style="25" customWidth="1"/>
    <col min="13561" max="13561" width="9.42578125" style="25" bestFit="1" customWidth="1"/>
    <col min="13562" max="13562" width="1.85546875" style="25" bestFit="1" customWidth="1"/>
    <col min="13563" max="13563" width="5.28515625" style="25" customWidth="1"/>
    <col min="13564" max="13564" width="6.42578125" style="25" bestFit="1" customWidth="1"/>
    <col min="13565" max="13565" width="8.85546875" style="25" bestFit="1" customWidth="1"/>
    <col min="13566" max="13566" width="7.85546875" style="25" customWidth="1"/>
    <col min="13567" max="13567" width="6.42578125" style="25" customWidth="1"/>
    <col min="13568" max="13568" width="0" style="25" hidden="1" customWidth="1"/>
    <col min="13569" max="13569" width="11.85546875" style="25" customWidth="1"/>
    <col min="13570" max="13570" width="1.85546875" style="25" customWidth="1"/>
    <col min="13571" max="13571" width="3.28515625" style="25" customWidth="1"/>
    <col min="13572" max="13572" width="19.85546875" style="25" customWidth="1"/>
    <col min="13573" max="13573" width="7.85546875" style="25" customWidth="1"/>
    <col min="13574" max="13808" width="9.140625" style="25"/>
    <col min="13809" max="13809" width="3.42578125" style="25" customWidth="1"/>
    <col min="13810" max="13810" width="4.140625" style="25" customWidth="1"/>
    <col min="13811" max="13811" width="20" style="25" customWidth="1"/>
    <col min="13812" max="13812" width="4.140625" style="25" customWidth="1"/>
    <col min="13813" max="13813" width="21.28515625" style="25" customWidth="1"/>
    <col min="13814" max="13814" width="8.42578125" style="25" bestFit="1" customWidth="1"/>
    <col min="13815" max="13815" width="20.28515625" style="25" customWidth="1"/>
    <col min="13816" max="13816" width="8.42578125" style="25" customWidth="1"/>
    <col min="13817" max="13817" width="9.42578125" style="25" bestFit="1" customWidth="1"/>
    <col min="13818" max="13818" width="1.85546875" style="25" bestFit="1" customWidth="1"/>
    <col min="13819" max="13819" width="5.28515625" style="25" customWidth="1"/>
    <col min="13820" max="13820" width="6.42578125" style="25" bestFit="1" customWidth="1"/>
    <col min="13821" max="13821" width="8.85546875" style="25" bestFit="1" customWidth="1"/>
    <col min="13822" max="13822" width="7.85546875" style="25" customWidth="1"/>
    <col min="13823" max="13823" width="6.42578125" style="25" customWidth="1"/>
    <col min="13824" max="13824" width="0" style="25" hidden="1" customWidth="1"/>
    <col min="13825" max="13825" width="11.85546875" style="25" customWidth="1"/>
    <col min="13826" max="13826" width="1.85546875" style="25" customWidth="1"/>
    <col min="13827" max="13827" width="3.28515625" style="25" customWidth="1"/>
    <col min="13828" max="13828" width="19.85546875" style="25" customWidth="1"/>
    <col min="13829" max="13829" width="7.85546875" style="25" customWidth="1"/>
    <col min="13830" max="14064" width="9.140625" style="25"/>
    <col min="14065" max="14065" width="3.42578125" style="25" customWidth="1"/>
    <col min="14066" max="14066" width="4.140625" style="25" customWidth="1"/>
    <col min="14067" max="14067" width="20" style="25" customWidth="1"/>
    <col min="14068" max="14068" width="4.140625" style="25" customWidth="1"/>
    <col min="14069" max="14069" width="21.28515625" style="25" customWidth="1"/>
    <col min="14070" max="14070" width="8.42578125" style="25" bestFit="1" customWidth="1"/>
    <col min="14071" max="14071" width="20.28515625" style="25" customWidth="1"/>
    <col min="14072" max="14072" width="8.42578125" style="25" customWidth="1"/>
    <col min="14073" max="14073" width="9.42578125" style="25" bestFit="1" customWidth="1"/>
    <col min="14074" max="14074" width="1.85546875" style="25" bestFit="1" customWidth="1"/>
    <col min="14075" max="14075" width="5.28515625" style="25" customWidth="1"/>
    <col min="14076" max="14076" width="6.42578125" style="25" bestFit="1" customWidth="1"/>
    <col min="14077" max="14077" width="8.85546875" style="25" bestFit="1" customWidth="1"/>
    <col min="14078" max="14078" width="7.85546875" style="25" customWidth="1"/>
    <col min="14079" max="14079" width="6.42578125" style="25" customWidth="1"/>
    <col min="14080" max="14080" width="0" style="25" hidden="1" customWidth="1"/>
    <col min="14081" max="14081" width="11.85546875" style="25" customWidth="1"/>
    <col min="14082" max="14082" width="1.85546875" style="25" customWidth="1"/>
    <col min="14083" max="14083" width="3.28515625" style="25" customWidth="1"/>
    <col min="14084" max="14084" width="19.85546875" style="25" customWidth="1"/>
    <col min="14085" max="14085" width="7.85546875" style="25" customWidth="1"/>
    <col min="14086" max="14320" width="9.140625" style="25"/>
    <col min="14321" max="14321" width="3.42578125" style="25" customWidth="1"/>
    <col min="14322" max="14322" width="4.140625" style="25" customWidth="1"/>
    <col min="14323" max="14323" width="20" style="25" customWidth="1"/>
    <col min="14324" max="14324" width="4.140625" style="25" customWidth="1"/>
    <col min="14325" max="14325" width="21.28515625" style="25" customWidth="1"/>
    <col min="14326" max="14326" width="8.42578125" style="25" bestFit="1" customWidth="1"/>
    <col min="14327" max="14327" width="20.28515625" style="25" customWidth="1"/>
    <col min="14328" max="14328" width="8.42578125" style="25" customWidth="1"/>
    <col min="14329" max="14329" width="9.42578125" style="25" bestFit="1" customWidth="1"/>
    <col min="14330" max="14330" width="1.85546875" style="25" bestFit="1" customWidth="1"/>
    <col min="14331" max="14331" width="5.28515625" style="25" customWidth="1"/>
    <col min="14332" max="14332" width="6.42578125" style="25" bestFit="1" customWidth="1"/>
    <col min="14333" max="14333" width="8.85546875" style="25" bestFit="1" customWidth="1"/>
    <col min="14334" max="14334" width="7.85546875" style="25" customWidth="1"/>
    <col min="14335" max="14335" width="6.42578125" style="25" customWidth="1"/>
    <col min="14336" max="14336" width="0" style="25" hidden="1" customWidth="1"/>
    <col min="14337" max="14337" width="11.85546875" style="25" customWidth="1"/>
    <col min="14338" max="14338" width="1.85546875" style="25" customWidth="1"/>
    <col min="14339" max="14339" width="3.28515625" style="25" customWidth="1"/>
    <col min="14340" max="14340" width="19.85546875" style="25" customWidth="1"/>
    <col min="14341" max="14341" width="7.85546875" style="25" customWidth="1"/>
    <col min="14342" max="14576" width="9.140625" style="25"/>
    <col min="14577" max="14577" width="3.42578125" style="25" customWidth="1"/>
    <col min="14578" max="14578" width="4.140625" style="25" customWidth="1"/>
    <col min="14579" max="14579" width="20" style="25" customWidth="1"/>
    <col min="14580" max="14580" width="4.140625" style="25" customWidth="1"/>
    <col min="14581" max="14581" width="21.28515625" style="25" customWidth="1"/>
    <col min="14582" max="14582" width="8.42578125" style="25" bestFit="1" customWidth="1"/>
    <col min="14583" max="14583" width="20.28515625" style="25" customWidth="1"/>
    <col min="14584" max="14584" width="8.42578125" style="25" customWidth="1"/>
    <col min="14585" max="14585" width="9.42578125" style="25" bestFit="1" customWidth="1"/>
    <col min="14586" max="14586" width="1.85546875" style="25" bestFit="1" customWidth="1"/>
    <col min="14587" max="14587" width="5.28515625" style="25" customWidth="1"/>
    <col min="14588" max="14588" width="6.42578125" style="25" bestFit="1" customWidth="1"/>
    <col min="14589" max="14589" width="8.85546875" style="25" bestFit="1" customWidth="1"/>
    <col min="14590" max="14590" width="7.85546875" style="25" customWidth="1"/>
    <col min="14591" max="14591" width="6.42578125" style="25" customWidth="1"/>
    <col min="14592" max="14592" width="0" style="25" hidden="1" customWidth="1"/>
    <col min="14593" max="14593" width="11.85546875" style="25" customWidth="1"/>
    <col min="14594" max="14594" width="1.85546875" style="25" customWidth="1"/>
    <col min="14595" max="14595" width="3.28515625" style="25" customWidth="1"/>
    <col min="14596" max="14596" width="19.85546875" style="25" customWidth="1"/>
    <col min="14597" max="14597" width="7.85546875" style="25" customWidth="1"/>
    <col min="14598" max="14832" width="9.140625" style="25"/>
    <col min="14833" max="14833" width="3.42578125" style="25" customWidth="1"/>
    <col min="14834" max="14834" width="4.140625" style="25" customWidth="1"/>
    <col min="14835" max="14835" width="20" style="25" customWidth="1"/>
    <col min="14836" max="14836" width="4.140625" style="25" customWidth="1"/>
    <col min="14837" max="14837" width="21.28515625" style="25" customWidth="1"/>
    <col min="14838" max="14838" width="8.42578125" style="25" bestFit="1" customWidth="1"/>
    <col min="14839" max="14839" width="20.28515625" style="25" customWidth="1"/>
    <col min="14840" max="14840" width="8.42578125" style="25" customWidth="1"/>
    <col min="14841" max="14841" width="9.42578125" style="25" bestFit="1" customWidth="1"/>
    <col min="14842" max="14842" width="1.85546875" style="25" bestFit="1" customWidth="1"/>
    <col min="14843" max="14843" width="5.28515625" style="25" customWidth="1"/>
    <col min="14844" max="14844" width="6.42578125" style="25" bestFit="1" customWidth="1"/>
    <col min="14845" max="14845" width="8.85546875" style="25" bestFit="1" customWidth="1"/>
    <col min="14846" max="14846" width="7.85546875" style="25" customWidth="1"/>
    <col min="14847" max="14847" width="6.42578125" style="25" customWidth="1"/>
    <col min="14848" max="14848" width="0" style="25" hidden="1" customWidth="1"/>
    <col min="14849" max="14849" width="11.85546875" style="25" customWidth="1"/>
    <col min="14850" max="14850" width="1.85546875" style="25" customWidth="1"/>
    <col min="14851" max="14851" width="3.28515625" style="25" customWidth="1"/>
    <col min="14852" max="14852" width="19.85546875" style="25" customWidth="1"/>
    <col min="14853" max="14853" width="7.85546875" style="25" customWidth="1"/>
    <col min="14854" max="15088" width="9.140625" style="25"/>
    <col min="15089" max="15089" width="3.42578125" style="25" customWidth="1"/>
    <col min="15090" max="15090" width="4.140625" style="25" customWidth="1"/>
    <col min="15091" max="15091" width="20" style="25" customWidth="1"/>
    <col min="15092" max="15092" width="4.140625" style="25" customWidth="1"/>
    <col min="15093" max="15093" width="21.28515625" style="25" customWidth="1"/>
    <col min="15094" max="15094" width="8.42578125" style="25" bestFit="1" customWidth="1"/>
    <col min="15095" max="15095" width="20.28515625" style="25" customWidth="1"/>
    <col min="15096" max="15096" width="8.42578125" style="25" customWidth="1"/>
    <col min="15097" max="15097" width="9.42578125" style="25" bestFit="1" customWidth="1"/>
    <col min="15098" max="15098" width="1.85546875" style="25" bestFit="1" customWidth="1"/>
    <col min="15099" max="15099" width="5.28515625" style="25" customWidth="1"/>
    <col min="15100" max="15100" width="6.42578125" style="25" bestFit="1" customWidth="1"/>
    <col min="15101" max="15101" width="8.85546875" style="25" bestFit="1" customWidth="1"/>
    <col min="15102" max="15102" width="7.85546875" style="25" customWidth="1"/>
    <col min="15103" max="15103" width="6.42578125" style="25" customWidth="1"/>
    <col min="15104" max="15104" width="0" style="25" hidden="1" customWidth="1"/>
    <col min="15105" max="15105" width="11.85546875" style="25" customWidth="1"/>
    <col min="15106" max="15106" width="1.85546875" style="25" customWidth="1"/>
    <col min="15107" max="15107" width="3.28515625" style="25" customWidth="1"/>
    <col min="15108" max="15108" width="19.85546875" style="25" customWidth="1"/>
    <col min="15109" max="15109" width="7.85546875" style="25" customWidth="1"/>
    <col min="15110" max="15344" width="9.140625" style="25"/>
    <col min="15345" max="15345" width="3.42578125" style="25" customWidth="1"/>
    <col min="15346" max="15346" width="4.140625" style="25" customWidth="1"/>
    <col min="15347" max="15347" width="20" style="25" customWidth="1"/>
    <col min="15348" max="15348" width="4.140625" style="25" customWidth="1"/>
    <col min="15349" max="15349" width="21.28515625" style="25" customWidth="1"/>
    <col min="15350" max="15350" width="8.42578125" style="25" bestFit="1" customWidth="1"/>
    <col min="15351" max="15351" width="20.28515625" style="25" customWidth="1"/>
    <col min="15352" max="15352" width="8.42578125" style="25" customWidth="1"/>
    <col min="15353" max="15353" width="9.42578125" style="25" bestFit="1" customWidth="1"/>
    <col min="15354" max="15354" width="1.85546875" style="25" bestFit="1" customWidth="1"/>
    <col min="15355" max="15355" width="5.28515625" style="25" customWidth="1"/>
    <col min="15356" max="15356" width="6.42578125" style="25" bestFit="1" customWidth="1"/>
    <col min="15357" max="15357" width="8.85546875" style="25" bestFit="1" customWidth="1"/>
    <col min="15358" max="15358" width="7.85546875" style="25" customWidth="1"/>
    <col min="15359" max="15359" width="6.42578125" style="25" customWidth="1"/>
    <col min="15360" max="15360" width="0" style="25" hidden="1" customWidth="1"/>
    <col min="15361" max="15361" width="11.85546875" style="25" customWidth="1"/>
    <col min="15362" max="15362" width="1.85546875" style="25" customWidth="1"/>
    <col min="15363" max="15363" width="3.28515625" style="25" customWidth="1"/>
    <col min="15364" max="15364" width="19.85546875" style="25" customWidth="1"/>
    <col min="15365" max="15365" width="7.85546875" style="25" customWidth="1"/>
    <col min="15366" max="15600" width="9.140625" style="25"/>
    <col min="15601" max="15601" width="3.42578125" style="25" customWidth="1"/>
    <col min="15602" max="15602" width="4.140625" style="25" customWidth="1"/>
    <col min="15603" max="15603" width="20" style="25" customWidth="1"/>
    <col min="15604" max="15604" width="4.140625" style="25" customWidth="1"/>
    <col min="15605" max="15605" width="21.28515625" style="25" customWidth="1"/>
    <col min="15606" max="15606" width="8.42578125" style="25" bestFit="1" customWidth="1"/>
    <col min="15607" max="15607" width="20.28515625" style="25" customWidth="1"/>
    <col min="15608" max="15608" width="8.42578125" style="25" customWidth="1"/>
    <col min="15609" max="15609" width="9.42578125" style="25" bestFit="1" customWidth="1"/>
    <col min="15610" max="15610" width="1.85546875" style="25" bestFit="1" customWidth="1"/>
    <col min="15611" max="15611" width="5.28515625" style="25" customWidth="1"/>
    <col min="15612" max="15612" width="6.42578125" style="25" bestFit="1" customWidth="1"/>
    <col min="15613" max="15613" width="8.85546875" style="25" bestFit="1" customWidth="1"/>
    <col min="15614" max="15614" width="7.85546875" style="25" customWidth="1"/>
    <col min="15615" max="15615" width="6.42578125" style="25" customWidth="1"/>
    <col min="15616" max="15616" width="0" style="25" hidden="1" customWidth="1"/>
    <col min="15617" max="15617" width="11.85546875" style="25" customWidth="1"/>
    <col min="15618" max="15618" width="1.85546875" style="25" customWidth="1"/>
    <col min="15619" max="15619" width="3.28515625" style="25" customWidth="1"/>
    <col min="15620" max="15620" width="19.85546875" style="25" customWidth="1"/>
    <col min="15621" max="15621" width="7.85546875" style="25" customWidth="1"/>
    <col min="15622" max="15856" width="9.140625" style="25"/>
    <col min="15857" max="15857" width="3.42578125" style="25" customWidth="1"/>
    <col min="15858" max="15858" width="4.140625" style="25" customWidth="1"/>
    <col min="15859" max="15859" width="20" style="25" customWidth="1"/>
    <col min="15860" max="15860" width="4.140625" style="25" customWidth="1"/>
    <col min="15861" max="15861" width="21.28515625" style="25" customWidth="1"/>
    <col min="15862" max="15862" width="8.42578125" style="25" bestFit="1" customWidth="1"/>
    <col min="15863" max="15863" width="20.28515625" style="25" customWidth="1"/>
    <col min="15864" max="15864" width="8.42578125" style="25" customWidth="1"/>
    <col min="15865" max="15865" width="9.42578125" style="25" bestFit="1" customWidth="1"/>
    <col min="15866" max="15866" width="1.85546875" style="25" bestFit="1" customWidth="1"/>
    <col min="15867" max="15867" width="5.28515625" style="25" customWidth="1"/>
    <col min="15868" max="15868" width="6.42578125" style="25" bestFit="1" customWidth="1"/>
    <col min="15869" max="15869" width="8.85546875" style="25" bestFit="1" customWidth="1"/>
    <col min="15870" max="15870" width="7.85546875" style="25" customWidth="1"/>
    <col min="15871" max="15871" width="6.42578125" style="25" customWidth="1"/>
    <col min="15872" max="15872" width="0" style="25" hidden="1" customWidth="1"/>
    <col min="15873" max="15873" width="11.85546875" style="25" customWidth="1"/>
    <col min="15874" max="15874" width="1.85546875" style="25" customWidth="1"/>
    <col min="15875" max="15875" width="3.28515625" style="25" customWidth="1"/>
    <col min="15876" max="15876" width="19.85546875" style="25" customWidth="1"/>
    <col min="15877" max="15877" width="7.85546875" style="25" customWidth="1"/>
    <col min="15878" max="16112" width="9.140625" style="25"/>
    <col min="16113" max="16113" width="3.42578125" style="25" customWidth="1"/>
    <col min="16114" max="16114" width="4.140625" style="25" customWidth="1"/>
    <col min="16115" max="16115" width="20" style="25" customWidth="1"/>
    <col min="16116" max="16116" width="4.140625" style="25" customWidth="1"/>
    <col min="16117" max="16117" width="21.28515625" style="25" customWidth="1"/>
    <col min="16118" max="16118" width="8.42578125" style="25" bestFit="1" customWidth="1"/>
    <col min="16119" max="16119" width="20.28515625" style="25" customWidth="1"/>
    <col min="16120" max="16120" width="8.42578125" style="25" customWidth="1"/>
    <col min="16121" max="16121" width="9.42578125" style="25" bestFit="1" customWidth="1"/>
    <col min="16122" max="16122" width="1.85546875" style="25" bestFit="1" customWidth="1"/>
    <col min="16123" max="16123" width="5.28515625" style="25" customWidth="1"/>
    <col min="16124" max="16124" width="6.42578125" style="25" bestFit="1" customWidth="1"/>
    <col min="16125" max="16125" width="8.85546875" style="25" bestFit="1" customWidth="1"/>
    <col min="16126" max="16126" width="7.85546875" style="25" customWidth="1"/>
    <col min="16127" max="16127" width="6.42578125" style="25" customWidth="1"/>
    <col min="16128" max="16128" width="0" style="25" hidden="1" customWidth="1"/>
    <col min="16129" max="16129" width="11.85546875" style="25" customWidth="1"/>
    <col min="16130" max="16130" width="1.85546875" style="25" customWidth="1"/>
    <col min="16131" max="16131" width="3.28515625" style="25" customWidth="1"/>
    <col min="16132" max="16132" width="19.85546875" style="25" customWidth="1"/>
    <col min="16133" max="16133" width="7.85546875" style="25" customWidth="1"/>
    <col min="16134" max="16384" width="9.140625" style="25"/>
  </cols>
  <sheetData>
    <row r="1" spans="2:19" ht="15">
      <c r="B1" s="17"/>
      <c r="C1" s="17"/>
      <c r="D1" s="17"/>
      <c r="E1" s="17"/>
      <c r="F1" s="17"/>
      <c r="G1" s="17"/>
      <c r="H1" s="17"/>
      <c r="I1" s="17"/>
      <c r="J1" s="17"/>
      <c r="K1" s="17"/>
      <c r="L1" s="17"/>
      <c r="M1" s="17"/>
      <c r="N1" s="17"/>
      <c r="O1" s="17"/>
      <c r="P1" s="17"/>
      <c r="Q1" s="260"/>
      <c r="R1" s="260"/>
      <c r="S1" s="260"/>
    </row>
    <row r="2" spans="2:19" s="19" customFormat="1" ht="15.75">
      <c r="B2" s="976"/>
      <c r="C2" s="943"/>
      <c r="D2" s="824"/>
      <c r="E2" s="824"/>
      <c r="F2" s="824"/>
      <c r="G2" s="824"/>
      <c r="H2" s="824"/>
      <c r="I2" s="824"/>
      <c r="J2" s="824"/>
      <c r="K2" s="977" t="s">
        <v>566</v>
      </c>
      <c r="L2" s="824" t="s">
        <v>571</v>
      </c>
      <c r="M2" s="824"/>
      <c r="N2" s="824"/>
      <c r="O2" s="824"/>
      <c r="P2" s="824"/>
      <c r="Q2" s="888"/>
      <c r="R2" s="888"/>
      <c r="S2" s="261"/>
    </row>
    <row r="3" spans="2:19" s="19" customFormat="1" ht="15.75">
      <c r="B3" s="824"/>
      <c r="C3" s="824"/>
      <c r="D3" s="824"/>
      <c r="E3" s="824"/>
      <c r="F3" s="824"/>
      <c r="G3" s="824"/>
      <c r="H3" s="824"/>
      <c r="I3" s="824"/>
      <c r="J3" s="824"/>
      <c r="K3" s="977" t="s">
        <v>567</v>
      </c>
      <c r="L3" s="824" t="str">
        <f>jadwal!F18</f>
        <v>08.01/BA-EVA/PJB/KI-PRC/TL/PPK/PPS-RIAU/IV/2025</v>
      </c>
      <c r="M3" s="824"/>
      <c r="N3" s="824"/>
      <c r="O3" s="824"/>
      <c r="P3" s="824"/>
      <c r="Q3" s="888"/>
      <c r="R3" s="888"/>
      <c r="S3" s="261"/>
    </row>
    <row r="4" spans="2:19" s="19" customFormat="1" ht="15.75">
      <c r="B4" s="824"/>
      <c r="C4" s="824"/>
      <c r="D4" s="824"/>
      <c r="E4" s="824"/>
      <c r="F4" s="824"/>
      <c r="G4" s="824"/>
      <c r="H4" s="824"/>
      <c r="I4" s="824"/>
      <c r="J4" s="824"/>
      <c r="K4" s="977" t="s">
        <v>568</v>
      </c>
      <c r="L4" s="824" t="str">
        <f>jadwal!H18</f>
        <v>10 April 2025</v>
      </c>
      <c r="M4" s="978"/>
      <c r="N4" s="978"/>
      <c r="O4" s="824"/>
      <c r="P4" s="824"/>
      <c r="Q4" s="888"/>
      <c r="R4" s="888"/>
      <c r="S4" s="261"/>
    </row>
    <row r="5" spans="2:19" s="19" customFormat="1" ht="15.75">
      <c r="B5" s="824"/>
      <c r="C5" s="824"/>
      <c r="D5" s="824"/>
      <c r="E5" s="824"/>
      <c r="F5" s="824"/>
      <c r="G5" s="824"/>
      <c r="H5" s="824"/>
      <c r="I5" s="824"/>
      <c r="J5" s="824"/>
      <c r="K5" s="824"/>
      <c r="L5" s="824"/>
      <c r="M5" s="979"/>
      <c r="N5" s="979"/>
      <c r="O5" s="824"/>
      <c r="P5" s="824"/>
      <c r="Q5" s="888"/>
      <c r="R5" s="888"/>
      <c r="S5" s="261"/>
    </row>
    <row r="6" spans="2:19" s="19" customFormat="1" ht="20.100000000000001" customHeight="1">
      <c r="B6" s="980" t="s">
        <v>93</v>
      </c>
      <c r="C6" s="981"/>
      <c r="D6" s="824"/>
      <c r="E6" s="824"/>
      <c r="F6" s="824"/>
      <c r="G6" s="824"/>
      <c r="H6" s="824"/>
      <c r="I6" s="824"/>
      <c r="J6" s="824"/>
      <c r="K6" s="824"/>
      <c r="L6" s="824"/>
      <c r="M6" s="824"/>
      <c r="N6" s="824"/>
      <c r="O6" s="824"/>
      <c r="P6" s="824"/>
      <c r="Q6" s="888"/>
      <c r="R6" s="888"/>
      <c r="S6" s="261"/>
    </row>
    <row r="7" spans="2:19" s="19" customFormat="1" ht="18" customHeight="1">
      <c r="B7" s="982" t="str">
        <f>'12. EVA - BIAYA'!B8</f>
        <v>Satuan Kerja</v>
      </c>
      <c r="C7" s="982"/>
      <c r="D7" s="982" t="s">
        <v>0</v>
      </c>
      <c r="E7" s="982" t="str">
        <f>'12. EVA - BIAYA'!E8</f>
        <v>Satuan Kerja Pelaksanaan Prasarana Strategis Riau</v>
      </c>
      <c r="F7" s="983"/>
      <c r="G7" s="823"/>
      <c r="H7" s="823"/>
      <c r="I7" s="823"/>
      <c r="J7" s="823"/>
      <c r="K7" s="824"/>
      <c r="L7" s="824"/>
      <c r="M7" s="824"/>
      <c r="N7" s="815"/>
      <c r="O7" s="824"/>
      <c r="P7" s="824"/>
      <c r="Q7" s="888"/>
      <c r="R7" s="984"/>
      <c r="S7" s="262"/>
    </row>
    <row r="8" spans="2:19" s="19" customFormat="1" ht="18" customHeight="1">
      <c r="B8" s="982" t="str">
        <f>'12. EVA - BIAYA'!B9</f>
        <v>Pekerjaan</v>
      </c>
      <c r="C8" s="982"/>
      <c r="D8" s="982" t="s">
        <v>0</v>
      </c>
      <c r="E8" s="982" t="str">
        <f>'12. EVA - BIAYA'!E9</f>
        <v>Konsultan Individual Team Leader</v>
      </c>
      <c r="F8" s="983"/>
      <c r="G8" s="823"/>
      <c r="H8" s="823"/>
      <c r="I8" s="823"/>
      <c r="J8" s="823"/>
      <c r="K8" s="824"/>
      <c r="L8" s="824"/>
      <c r="M8" s="824"/>
      <c r="N8" s="815"/>
      <c r="O8" s="824"/>
      <c r="P8" s="824"/>
      <c r="Q8" s="888"/>
      <c r="R8" s="984"/>
      <c r="S8" s="262"/>
    </row>
    <row r="9" spans="2:19" s="19" customFormat="1" ht="18" customHeight="1">
      <c r="B9" s="982" t="str">
        <f>'12. EVA - BIAYA'!B10</f>
        <v>Lokasi</v>
      </c>
      <c r="C9" s="982"/>
      <c r="D9" s="982" t="s">
        <v>0</v>
      </c>
      <c r="E9" s="982" t="str">
        <f>'12. EVA - BIAYA'!E10</f>
        <v>Provinsi Riau</v>
      </c>
      <c r="F9" s="983"/>
      <c r="G9" s="823"/>
      <c r="H9" s="823"/>
      <c r="I9" s="823"/>
      <c r="J9" s="823"/>
      <c r="K9" s="824"/>
      <c r="L9" s="824"/>
      <c r="M9" s="824"/>
      <c r="N9" s="815"/>
      <c r="O9" s="824"/>
      <c r="P9" s="824"/>
      <c r="Q9" s="888"/>
      <c r="R9" s="984"/>
      <c r="S9" s="262"/>
    </row>
    <row r="10" spans="2:19" s="19" customFormat="1" ht="18" hidden="1" customHeight="1">
      <c r="B10" s="982" t="str">
        <f>'12. EVA - BIAYA'!B11</f>
        <v>Pagu</v>
      </c>
      <c r="C10" s="982"/>
      <c r="D10" s="982" t="s">
        <v>0</v>
      </c>
      <c r="E10" s="982">
        <f>'12. EVA - BIAYA'!E11</f>
        <v>47700000</v>
      </c>
      <c r="F10" s="983"/>
      <c r="G10" s="823"/>
      <c r="H10" s="823"/>
      <c r="I10" s="823"/>
      <c r="J10" s="823"/>
      <c r="K10" s="824"/>
      <c r="L10" s="824"/>
      <c r="M10" s="824"/>
      <c r="N10" s="815"/>
      <c r="O10" s="815" t="s">
        <v>220</v>
      </c>
      <c r="P10" s="824"/>
      <c r="Q10" s="984"/>
      <c r="R10" s="888"/>
      <c r="S10" s="261"/>
    </row>
    <row r="11" spans="2:19" s="19" customFormat="1" ht="18" customHeight="1">
      <c r="B11" s="982" t="str">
        <f>'12. EVA - BIAYA'!B12</f>
        <v>HPS</v>
      </c>
      <c r="C11" s="982"/>
      <c r="D11" s="982" t="s">
        <v>0</v>
      </c>
      <c r="E11" s="985">
        <f>'3. EVA - ADM'!E10</f>
        <v>47700000</v>
      </c>
      <c r="F11" s="986"/>
      <c r="G11" s="823"/>
      <c r="H11" s="823"/>
      <c r="I11" s="823"/>
      <c r="J11" s="823"/>
      <c r="K11" s="824"/>
      <c r="L11" s="824"/>
      <c r="M11" s="824"/>
      <c r="N11" s="815"/>
      <c r="O11" s="815"/>
      <c r="P11" s="824"/>
      <c r="Q11" s="984"/>
      <c r="R11" s="888"/>
      <c r="S11" s="261"/>
    </row>
    <row r="12" spans="2:19" s="19" customFormat="1" ht="18" customHeight="1">
      <c r="B12" s="982" t="str">
        <f>'12. EVA - BIAYA'!B13</f>
        <v>Tahun Anggaran</v>
      </c>
      <c r="C12" s="982"/>
      <c r="D12" s="982" t="s">
        <v>0</v>
      </c>
      <c r="E12" s="982">
        <f>'12. EVA - BIAYA'!E13</f>
        <v>2025</v>
      </c>
      <c r="F12" s="983"/>
      <c r="G12" s="823"/>
      <c r="H12" s="823"/>
      <c r="I12" s="823"/>
      <c r="J12" s="823"/>
      <c r="K12" s="824"/>
      <c r="L12" s="824"/>
      <c r="M12" s="824"/>
      <c r="N12" s="815"/>
      <c r="O12" s="815"/>
      <c r="P12" s="824"/>
      <c r="Q12" s="984"/>
      <c r="R12" s="888"/>
      <c r="S12" s="261"/>
    </row>
    <row r="13" spans="2:19" s="19" customFormat="1" ht="18" customHeight="1">
      <c r="B13" s="982" t="str">
        <f>'12. EVA - BIAYA'!B14</f>
        <v>Sumber Dana</v>
      </c>
      <c r="C13" s="982"/>
      <c r="D13" s="982" t="s">
        <v>0</v>
      </c>
      <c r="E13" s="982" t="str">
        <f>'12. EVA - BIAYA'!E14</f>
        <v>APBN</v>
      </c>
      <c r="F13" s="983"/>
      <c r="G13" s="823"/>
      <c r="H13" s="823"/>
      <c r="I13" s="823"/>
      <c r="J13" s="823"/>
      <c r="K13" s="824"/>
      <c r="L13" s="824"/>
      <c r="M13" s="824"/>
      <c r="N13" s="815"/>
      <c r="O13" s="815"/>
      <c r="P13" s="824"/>
      <c r="Q13" s="984"/>
      <c r="R13" s="888"/>
      <c r="S13" s="261"/>
    </row>
    <row r="14" spans="2:19" s="28" customFormat="1" ht="15" customHeight="1">
      <c r="B14" s="809"/>
      <c r="C14" s="809"/>
      <c r="D14" s="809"/>
      <c r="E14" s="809"/>
      <c r="F14" s="809"/>
      <c r="G14" s="809"/>
      <c r="H14" s="809"/>
      <c r="I14" s="809"/>
      <c r="J14" s="809"/>
      <c r="K14" s="809"/>
      <c r="L14" s="809"/>
      <c r="M14" s="809"/>
      <c r="N14" s="809"/>
      <c r="O14" s="809"/>
      <c r="P14" s="962"/>
      <c r="Q14" s="963"/>
      <c r="R14" s="963"/>
      <c r="S14" s="69"/>
    </row>
    <row r="15" spans="2:19" s="28" customFormat="1" ht="20.100000000000001" customHeight="1">
      <c r="B15" s="1772" t="s">
        <v>74</v>
      </c>
      <c r="C15" s="1774" t="s">
        <v>3</v>
      </c>
      <c r="D15" s="1774"/>
      <c r="E15" s="1776" t="s">
        <v>94</v>
      </c>
      <c r="F15" s="1777"/>
      <c r="G15" s="1777"/>
      <c r="H15" s="1777"/>
      <c r="I15" s="1777"/>
      <c r="J15" s="1777"/>
      <c r="K15" s="1777"/>
      <c r="L15" s="1777"/>
      <c r="M15" s="1777"/>
      <c r="N15" s="1778"/>
      <c r="O15" s="1779" t="s">
        <v>19</v>
      </c>
      <c r="P15" s="1783" t="s">
        <v>21</v>
      </c>
      <c r="Q15" s="1784"/>
      <c r="R15" s="1785"/>
      <c r="S15" s="263"/>
    </row>
    <row r="16" spans="2:19" s="28" customFormat="1" ht="69.95" customHeight="1">
      <c r="B16" s="1773"/>
      <c r="C16" s="1775"/>
      <c r="D16" s="1775"/>
      <c r="E16" s="987" t="s">
        <v>95</v>
      </c>
      <c r="F16" s="987" t="s">
        <v>213</v>
      </c>
      <c r="G16" s="988" t="s">
        <v>73</v>
      </c>
      <c r="H16" s="1789" t="s">
        <v>16</v>
      </c>
      <c r="I16" s="1775"/>
      <c r="J16" s="1790"/>
      <c r="K16" s="989" t="s">
        <v>96</v>
      </c>
      <c r="L16" s="990" t="s">
        <v>529</v>
      </c>
      <c r="M16" s="989" t="s">
        <v>97</v>
      </c>
      <c r="N16" s="991" t="s">
        <v>98</v>
      </c>
      <c r="O16" s="1780"/>
      <c r="P16" s="1786"/>
      <c r="Q16" s="1787"/>
      <c r="R16" s="1788"/>
      <c r="S16" s="263"/>
    </row>
    <row r="17" spans="2:19" s="28" customFormat="1" ht="16.5" customHeight="1">
      <c r="B17" s="992" t="s">
        <v>59</v>
      </c>
      <c r="C17" s="1791" t="s">
        <v>61</v>
      </c>
      <c r="D17" s="1791"/>
      <c r="E17" s="992" t="s">
        <v>62</v>
      </c>
      <c r="F17" s="993" t="s">
        <v>63</v>
      </c>
      <c r="G17" s="993" t="s">
        <v>64</v>
      </c>
      <c r="H17" s="1792" t="s">
        <v>65</v>
      </c>
      <c r="I17" s="1791"/>
      <c r="J17" s="1793"/>
      <c r="K17" s="992" t="s">
        <v>66</v>
      </c>
      <c r="L17" s="994" t="s">
        <v>214</v>
      </c>
      <c r="M17" s="992" t="s">
        <v>215</v>
      </c>
      <c r="N17" s="992" t="s">
        <v>216</v>
      </c>
      <c r="O17" s="995" t="s">
        <v>217</v>
      </c>
      <c r="P17" s="1794">
        <v>12</v>
      </c>
      <c r="Q17" s="1795"/>
      <c r="R17" s="1796"/>
      <c r="S17" s="263"/>
    </row>
    <row r="18" spans="2:19" s="28" customFormat="1" ht="5.0999999999999996" customHeight="1">
      <c r="B18" s="996"/>
      <c r="C18" s="997"/>
      <c r="D18" s="997"/>
      <c r="E18" s="996"/>
      <c r="F18" s="998"/>
      <c r="G18" s="998"/>
      <c r="H18" s="998"/>
      <c r="I18" s="997"/>
      <c r="J18" s="999"/>
      <c r="K18" s="996"/>
      <c r="L18" s="997"/>
      <c r="M18" s="996"/>
      <c r="N18" s="996"/>
      <c r="O18" s="996"/>
      <c r="P18" s="1000"/>
      <c r="Q18" s="1001"/>
      <c r="R18" s="1002"/>
      <c r="S18" s="264"/>
    </row>
    <row r="19" spans="2:19" s="28" customFormat="1" ht="45" customHeight="1">
      <c r="B19" s="1003">
        <v>1</v>
      </c>
      <c r="C19" s="1800" t="str">
        <f>'10. BA - Kualifikasi'!E33</f>
        <v>Ade Putra. ST.</v>
      </c>
      <c r="D19" s="1801"/>
      <c r="E19" s="1004">
        <f>'14. BA - EVA'!F29</f>
        <v>47700000</v>
      </c>
      <c r="F19" s="1005">
        <f>E19</f>
        <v>47700000</v>
      </c>
      <c r="G19" s="1006">
        <f t="shared" ref="G19" si="0">(F19/$E$11)*100</f>
        <v>100</v>
      </c>
      <c r="H19" s="1007" t="str">
        <f>IF(E19&lt;=$E$11,"=  HPS","&gt;  HPS")</f>
        <v>=  HPS</v>
      </c>
      <c r="I19" s="1008" t="s">
        <v>0</v>
      </c>
      <c r="J19" s="1009" t="str">
        <f t="shared" ref="J19" si="1">IF(F19&lt;=$E$9,"MS","TMS")</f>
        <v>MS</v>
      </c>
      <c r="K19" s="1003" t="str">
        <f>'8. BA - EVA (AdmTek&amp;biaya)'!K32</f>
        <v>MS</v>
      </c>
      <c r="L19" s="1010" t="str">
        <f>'8. BA - EVA (AdmTek&amp;biaya)'!L32</f>
        <v>MS</v>
      </c>
      <c r="M19" s="1003" t="str">
        <f>'8. BA - EVA (AdmTek&amp;biaya)'!M32</f>
        <v>MS</v>
      </c>
      <c r="N19" s="1011" t="str">
        <f>'10. BA - Kualifikasi'!G33</f>
        <v>MS</v>
      </c>
      <c r="O19" s="1012" t="str">
        <f>IF(AND(J19="MS",K19="MS",L19&gt;=65,M19="MS",N19="MS"),"LULUS","GUGUR")</f>
        <v>LULUS</v>
      </c>
      <c r="P19" s="1797"/>
      <c r="Q19" s="1798"/>
      <c r="R19" s="1799"/>
      <c r="S19" s="69"/>
    </row>
    <row r="20" spans="2:19" s="28" customFormat="1" ht="5.0999999999999996" customHeight="1">
      <c r="B20" s="1013"/>
      <c r="C20" s="1014"/>
      <c r="D20" s="1015"/>
      <c r="E20" s="1016"/>
      <c r="F20" s="1017"/>
      <c r="G20" s="1018"/>
      <c r="H20" s="1019"/>
      <c r="I20" s="1020"/>
      <c r="J20" s="1021"/>
      <c r="K20" s="1013"/>
      <c r="L20" s="1022"/>
      <c r="M20" s="1013"/>
      <c r="N20" s="1023"/>
      <c r="O20" s="1024"/>
      <c r="P20" s="1025"/>
      <c r="Q20" s="1781"/>
      <c r="R20" s="1782"/>
      <c r="S20" s="70"/>
    </row>
    <row r="21" spans="2:19" s="28" customFormat="1" ht="8.25" customHeight="1">
      <c r="B21" s="1026"/>
      <c r="C21" s="1027"/>
      <c r="D21" s="1027"/>
      <c r="E21" s="1028"/>
      <c r="F21" s="1028"/>
      <c r="G21" s="1028"/>
      <c r="H21" s="1028"/>
      <c r="I21" s="1028"/>
      <c r="J21" s="1028"/>
      <c r="K21" s="1028"/>
      <c r="L21" s="1028"/>
      <c r="M21" s="1028"/>
      <c r="N21" s="1028"/>
      <c r="O21" s="1028"/>
      <c r="P21" s="1028"/>
      <c r="Q21" s="1029"/>
      <c r="R21" s="1030"/>
      <c r="S21" s="257"/>
    </row>
    <row r="22" spans="2:19" s="28" customFormat="1" ht="18" customHeight="1">
      <c r="B22" s="1031"/>
      <c r="C22" s="812" t="s">
        <v>69</v>
      </c>
      <c r="D22" s="812"/>
      <c r="E22" s="958"/>
      <c r="F22" s="958"/>
      <c r="G22" s="958"/>
      <c r="H22" s="958"/>
      <c r="I22" s="958"/>
      <c r="J22" s="958"/>
      <c r="K22" s="958"/>
      <c r="L22" s="958"/>
      <c r="M22" s="962"/>
      <c r="N22" s="962"/>
      <c r="O22" s="962"/>
      <c r="P22" s="962"/>
      <c r="Q22" s="1029"/>
      <c r="R22" s="1030"/>
      <c r="S22" s="257"/>
    </row>
    <row r="23" spans="2:19" s="28" customFormat="1" ht="18" customHeight="1">
      <c r="B23" s="1032"/>
      <c r="C23" s="812" t="s">
        <v>68</v>
      </c>
      <c r="D23" s="958"/>
      <c r="E23" s="958"/>
      <c r="F23" s="958"/>
      <c r="G23" s="812" t="s">
        <v>67</v>
      </c>
      <c r="H23" s="958"/>
      <c r="I23" s="958"/>
      <c r="J23" s="958"/>
      <c r="K23" s="958"/>
      <c r="L23" s="958"/>
      <c r="M23" s="962"/>
      <c r="N23" s="962"/>
      <c r="O23" s="962"/>
      <c r="P23" s="962"/>
      <c r="Q23" s="1029"/>
      <c r="R23" s="1030"/>
      <c r="S23" s="257"/>
    </row>
    <row r="24" spans="2:19" s="28" customFormat="1" ht="6.75" customHeight="1">
      <c r="B24" s="1033"/>
      <c r="C24" s="1034"/>
      <c r="D24" s="1034"/>
      <c r="E24" s="1035"/>
      <c r="F24" s="1035"/>
      <c r="G24" s="1035"/>
      <c r="H24" s="1035"/>
      <c r="I24" s="1035"/>
      <c r="J24" s="1035"/>
      <c r="K24" s="1035"/>
      <c r="L24" s="1035"/>
      <c r="M24" s="1035"/>
      <c r="N24" s="1035"/>
      <c r="O24" s="1035"/>
      <c r="P24" s="1035"/>
      <c r="Q24" s="1036"/>
      <c r="R24" s="1037"/>
      <c r="S24" s="257"/>
    </row>
    <row r="25" spans="2:19" s="28" customFormat="1" ht="15" customHeight="1">
      <c r="B25" s="461"/>
      <c r="C25" s="428"/>
      <c r="D25" s="428"/>
      <c r="E25" s="462"/>
      <c r="F25" s="462"/>
      <c r="G25" s="462"/>
      <c r="H25" s="462"/>
      <c r="I25" s="462"/>
      <c r="J25" s="462"/>
      <c r="K25" s="462"/>
      <c r="L25" s="462"/>
      <c r="M25" s="462"/>
      <c r="N25" s="462"/>
      <c r="O25" s="462"/>
      <c r="P25" s="462"/>
      <c r="Q25" s="513"/>
      <c r="R25" s="513"/>
      <c r="S25" s="257"/>
    </row>
    <row r="26" spans="2:19" ht="15" customHeight="1">
      <c r="B26" s="30"/>
      <c r="C26" s="30"/>
      <c r="D26" s="30"/>
      <c r="E26" s="30"/>
      <c r="F26" s="33"/>
      <c r="G26" s="30"/>
      <c r="H26" s="34"/>
      <c r="I26" s="30"/>
      <c r="J26" s="30"/>
      <c r="K26" s="30"/>
      <c r="L26" s="30"/>
      <c r="M26" s="30"/>
      <c r="N26" s="30"/>
      <c r="O26" s="30"/>
      <c r="P26" s="30"/>
      <c r="Q26" s="30"/>
      <c r="R26" s="30"/>
      <c r="S26" s="30"/>
    </row>
    <row r="27" spans="2:19" ht="15" customHeight="1">
      <c r="B27" s="36"/>
      <c r="C27" s="37"/>
      <c r="D27" s="37"/>
      <c r="E27" s="34"/>
      <c r="F27" s="34"/>
      <c r="G27" s="33"/>
      <c r="H27" s="34"/>
      <c r="I27" s="34"/>
      <c r="J27" s="34"/>
      <c r="K27" s="34"/>
      <c r="L27" s="34"/>
      <c r="M27" s="34"/>
      <c r="N27" s="34"/>
      <c r="O27" s="34"/>
      <c r="P27" s="34"/>
      <c r="Q27" s="35"/>
      <c r="R27" s="35"/>
      <c r="S27" s="35"/>
    </row>
    <row r="28" spans="2:19" ht="15" customHeight="1">
      <c r="B28" s="32"/>
      <c r="C28" s="31"/>
      <c r="D28" s="31"/>
    </row>
    <row r="29" spans="2:19" ht="15" customHeight="1">
      <c r="B29" s="32"/>
      <c r="C29" s="31"/>
      <c r="D29" s="31"/>
    </row>
    <row r="30" spans="2:19" ht="15" customHeight="1">
      <c r="B30" s="32"/>
      <c r="C30" s="31"/>
      <c r="D30" s="31"/>
    </row>
    <row r="31" spans="2:19">
      <c r="B31" s="32"/>
      <c r="C31" s="31"/>
      <c r="D31" s="31"/>
    </row>
    <row r="32" spans="2:19">
      <c r="B32" s="32"/>
      <c r="C32" s="31"/>
      <c r="D32" s="31"/>
    </row>
    <row r="33" spans="2:4">
      <c r="B33" s="32"/>
      <c r="C33" s="31"/>
      <c r="D33" s="31"/>
    </row>
    <row r="34" spans="2:4">
      <c r="B34" s="32"/>
      <c r="C34" s="31"/>
      <c r="D34" s="31"/>
    </row>
    <row r="35" spans="2:4">
      <c r="B35" s="32"/>
      <c r="C35" s="31"/>
      <c r="D35" s="31"/>
    </row>
  </sheetData>
  <sortState ref="C20:M25">
    <sortCondition descending="1" ref="L20:L25"/>
  </sortState>
  <mergeCells count="12">
    <mergeCell ref="B15:B16"/>
    <mergeCell ref="C15:D16"/>
    <mergeCell ref="E15:N15"/>
    <mergeCell ref="O15:O16"/>
    <mergeCell ref="Q20:R20"/>
    <mergeCell ref="P15:R16"/>
    <mergeCell ref="H16:J16"/>
    <mergeCell ref="C17:D17"/>
    <mergeCell ref="H17:J17"/>
    <mergeCell ref="P17:R17"/>
    <mergeCell ref="P19:R19"/>
    <mergeCell ref="C19:D19"/>
  </mergeCells>
  <printOptions horizontalCentered="1"/>
  <pageMargins left="0.5" right="0.25" top="0.5" bottom="0.5" header="0.43307086614173201" footer="0.511811023622047"/>
  <pageSetup paperSize="9" scale="72" orientation="landscape" horizontalDpi="4294967293" verticalDpi="4294967293"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52"/>
  <sheetViews>
    <sheetView view="pageBreakPreview" topLeftCell="A7" zoomScale="95" zoomScaleSheetLayoutView="95" workbookViewId="0">
      <selection activeCell="F21" sqref="F21"/>
    </sheetView>
  </sheetViews>
  <sheetFormatPr defaultColWidth="8.85546875" defaultRowHeight="18"/>
  <cols>
    <col min="1" max="1" width="0.85546875" style="38" customWidth="1"/>
    <col min="2" max="2" width="10" style="38" customWidth="1"/>
    <col min="3" max="3" width="2.28515625" style="43" customWidth="1"/>
    <col min="4" max="4" width="32.7109375" style="38" customWidth="1"/>
    <col min="5" max="5" width="2.28515625" style="38" customWidth="1"/>
    <col min="6" max="6" width="23.7109375" style="38" customWidth="1"/>
    <col min="7" max="7" width="8.7109375" style="38" customWidth="1"/>
    <col min="8" max="10" width="7.7109375" style="38" customWidth="1"/>
    <col min="11" max="11" width="12.7109375" style="38" customWidth="1"/>
    <col min="12" max="12" width="8.7109375" style="38" customWidth="1"/>
    <col min="13" max="13" width="20.28515625" style="38" customWidth="1"/>
    <col min="14" max="14" width="9.140625" style="38"/>
    <col min="15" max="15" width="27" style="38" bestFit="1" customWidth="1"/>
    <col min="16" max="255" width="9.140625" style="38"/>
    <col min="256" max="256" width="1.140625" style="38" customWidth="1"/>
    <col min="257" max="257" width="12.7109375" style="38" customWidth="1"/>
    <col min="258" max="258" width="3.85546875" style="38" customWidth="1"/>
    <col min="259" max="259" width="37" style="38" customWidth="1"/>
    <col min="260" max="260" width="3" style="38" customWidth="1"/>
    <col min="261" max="261" width="29" style="38" bestFit="1" customWidth="1"/>
    <col min="262" max="262" width="9.140625" style="38"/>
    <col min="263" max="263" width="4.140625" style="38" customWidth="1"/>
    <col min="264" max="264" width="6.42578125" style="38" customWidth="1"/>
    <col min="265" max="265" width="6.28515625" style="38" customWidth="1"/>
    <col min="266" max="266" width="6.42578125" style="38" customWidth="1"/>
    <col min="267" max="267" width="1.42578125" style="38" customWidth="1"/>
    <col min="268" max="268" width="17.42578125" style="38" customWidth="1"/>
    <col min="269" max="270" width="9.140625" style="38"/>
    <col min="271" max="271" width="27" style="38" bestFit="1" customWidth="1"/>
    <col min="272" max="511" width="9.140625" style="38"/>
    <col min="512" max="512" width="1.140625" style="38" customWidth="1"/>
    <col min="513" max="513" width="12.7109375" style="38" customWidth="1"/>
    <col min="514" max="514" width="3.85546875" style="38" customWidth="1"/>
    <col min="515" max="515" width="37" style="38" customWidth="1"/>
    <col min="516" max="516" width="3" style="38" customWidth="1"/>
    <col min="517" max="517" width="29" style="38" bestFit="1" customWidth="1"/>
    <col min="518" max="518" width="9.140625" style="38"/>
    <col min="519" max="519" width="4.140625" style="38" customWidth="1"/>
    <col min="520" max="520" width="6.42578125" style="38" customWidth="1"/>
    <col min="521" max="521" width="6.28515625" style="38" customWidth="1"/>
    <col min="522" max="522" width="6.42578125" style="38" customWidth="1"/>
    <col min="523" max="523" width="1.42578125" style="38" customWidth="1"/>
    <col min="524" max="524" width="17.42578125" style="38" customWidth="1"/>
    <col min="525" max="526" width="9.140625" style="38"/>
    <col min="527" max="527" width="27" style="38" bestFit="1" customWidth="1"/>
    <col min="528" max="767" width="9.140625" style="38"/>
    <col min="768" max="768" width="1.140625" style="38" customWidth="1"/>
    <col min="769" max="769" width="12.7109375" style="38" customWidth="1"/>
    <col min="770" max="770" width="3.85546875" style="38" customWidth="1"/>
    <col min="771" max="771" width="37" style="38" customWidth="1"/>
    <col min="772" max="772" width="3" style="38" customWidth="1"/>
    <col min="773" max="773" width="29" style="38" bestFit="1" customWidth="1"/>
    <col min="774" max="774" width="9.140625" style="38"/>
    <col min="775" max="775" width="4.140625" style="38" customWidth="1"/>
    <col min="776" max="776" width="6.42578125" style="38" customWidth="1"/>
    <col min="777" max="777" width="6.28515625" style="38" customWidth="1"/>
    <col min="778" max="778" width="6.42578125" style="38" customWidth="1"/>
    <col min="779" max="779" width="1.42578125" style="38" customWidth="1"/>
    <col min="780" max="780" width="17.42578125" style="38" customWidth="1"/>
    <col min="781" max="782" width="9.140625" style="38"/>
    <col min="783" max="783" width="27" style="38" bestFit="1" customWidth="1"/>
    <col min="784" max="1023" width="9.140625" style="38"/>
    <col min="1024" max="1024" width="1.140625" style="38" customWidth="1"/>
    <col min="1025" max="1025" width="12.7109375" style="38" customWidth="1"/>
    <col min="1026" max="1026" width="3.85546875" style="38" customWidth="1"/>
    <col min="1027" max="1027" width="37" style="38" customWidth="1"/>
    <col min="1028" max="1028" width="3" style="38" customWidth="1"/>
    <col min="1029" max="1029" width="29" style="38" bestFit="1" customWidth="1"/>
    <col min="1030" max="1030" width="9.140625" style="38"/>
    <col min="1031" max="1031" width="4.140625" style="38" customWidth="1"/>
    <col min="1032" max="1032" width="6.42578125" style="38" customWidth="1"/>
    <col min="1033" max="1033" width="6.28515625" style="38" customWidth="1"/>
    <col min="1034" max="1034" width="6.42578125" style="38" customWidth="1"/>
    <col min="1035" max="1035" width="1.42578125" style="38" customWidth="1"/>
    <col min="1036" max="1036" width="17.42578125" style="38" customWidth="1"/>
    <col min="1037" max="1038" width="9.140625" style="38"/>
    <col min="1039" max="1039" width="27" style="38" bestFit="1" customWidth="1"/>
    <col min="1040" max="1279" width="9.140625" style="38"/>
    <col min="1280" max="1280" width="1.140625" style="38" customWidth="1"/>
    <col min="1281" max="1281" width="12.7109375" style="38" customWidth="1"/>
    <col min="1282" max="1282" width="3.85546875" style="38" customWidth="1"/>
    <col min="1283" max="1283" width="37" style="38" customWidth="1"/>
    <col min="1284" max="1284" width="3" style="38" customWidth="1"/>
    <col min="1285" max="1285" width="29" style="38" bestFit="1" customWidth="1"/>
    <col min="1286" max="1286" width="9.140625" style="38"/>
    <col min="1287" max="1287" width="4.140625" style="38" customWidth="1"/>
    <col min="1288" max="1288" width="6.42578125" style="38" customWidth="1"/>
    <col min="1289" max="1289" width="6.28515625" style="38" customWidth="1"/>
    <col min="1290" max="1290" width="6.42578125" style="38" customWidth="1"/>
    <col min="1291" max="1291" width="1.42578125" style="38" customWidth="1"/>
    <col min="1292" max="1292" width="17.42578125" style="38" customWidth="1"/>
    <col min="1293" max="1294" width="9.140625" style="38"/>
    <col min="1295" max="1295" width="27" style="38" bestFit="1" customWidth="1"/>
    <col min="1296" max="1535" width="9.140625" style="38"/>
    <col min="1536" max="1536" width="1.140625" style="38" customWidth="1"/>
    <col min="1537" max="1537" width="12.7109375" style="38" customWidth="1"/>
    <col min="1538" max="1538" width="3.85546875" style="38" customWidth="1"/>
    <col min="1539" max="1539" width="37" style="38" customWidth="1"/>
    <col min="1540" max="1540" width="3" style="38" customWidth="1"/>
    <col min="1541" max="1541" width="29" style="38" bestFit="1" customWidth="1"/>
    <col min="1542" max="1542" width="9.140625" style="38"/>
    <col min="1543" max="1543" width="4.140625" style="38" customWidth="1"/>
    <col min="1544" max="1544" width="6.42578125" style="38" customWidth="1"/>
    <col min="1545" max="1545" width="6.28515625" style="38" customWidth="1"/>
    <col min="1546" max="1546" width="6.42578125" style="38" customWidth="1"/>
    <col min="1547" max="1547" width="1.42578125" style="38" customWidth="1"/>
    <col min="1548" max="1548" width="17.42578125" style="38" customWidth="1"/>
    <col min="1549" max="1550" width="9.140625" style="38"/>
    <col min="1551" max="1551" width="27" style="38" bestFit="1" customWidth="1"/>
    <col min="1552" max="1791" width="9.140625" style="38"/>
    <col min="1792" max="1792" width="1.140625" style="38" customWidth="1"/>
    <col min="1793" max="1793" width="12.7109375" style="38" customWidth="1"/>
    <col min="1794" max="1794" width="3.85546875" style="38" customWidth="1"/>
    <col min="1795" max="1795" width="37" style="38" customWidth="1"/>
    <col min="1796" max="1796" width="3" style="38" customWidth="1"/>
    <col min="1797" max="1797" width="29" style="38" bestFit="1" customWidth="1"/>
    <col min="1798" max="1798" width="9.140625" style="38"/>
    <col min="1799" max="1799" width="4.140625" style="38" customWidth="1"/>
    <col min="1800" max="1800" width="6.42578125" style="38" customWidth="1"/>
    <col min="1801" max="1801" width="6.28515625" style="38" customWidth="1"/>
    <col min="1802" max="1802" width="6.42578125" style="38" customWidth="1"/>
    <col min="1803" max="1803" width="1.42578125" style="38" customWidth="1"/>
    <col min="1804" max="1804" width="17.42578125" style="38" customWidth="1"/>
    <col min="1805" max="1806" width="9.140625" style="38"/>
    <col min="1807" max="1807" width="27" style="38" bestFit="1" customWidth="1"/>
    <col min="1808" max="2047" width="9.140625" style="38"/>
    <col min="2048" max="2048" width="1.140625" style="38" customWidth="1"/>
    <col min="2049" max="2049" width="12.7109375" style="38" customWidth="1"/>
    <col min="2050" max="2050" width="3.85546875" style="38" customWidth="1"/>
    <col min="2051" max="2051" width="37" style="38" customWidth="1"/>
    <col min="2052" max="2052" width="3" style="38" customWidth="1"/>
    <col min="2053" max="2053" width="29" style="38" bestFit="1" customWidth="1"/>
    <col min="2054" max="2054" width="9.140625" style="38"/>
    <col min="2055" max="2055" width="4.140625" style="38" customWidth="1"/>
    <col min="2056" max="2056" width="6.42578125" style="38" customWidth="1"/>
    <col min="2057" max="2057" width="6.28515625" style="38" customWidth="1"/>
    <col min="2058" max="2058" width="6.42578125" style="38" customWidth="1"/>
    <col min="2059" max="2059" width="1.42578125" style="38" customWidth="1"/>
    <col min="2060" max="2060" width="17.42578125" style="38" customWidth="1"/>
    <col min="2061" max="2062" width="9.140625" style="38"/>
    <col min="2063" max="2063" width="27" style="38" bestFit="1" customWidth="1"/>
    <col min="2064" max="2303" width="9.140625" style="38"/>
    <col min="2304" max="2304" width="1.140625" style="38" customWidth="1"/>
    <col min="2305" max="2305" width="12.7109375" style="38" customWidth="1"/>
    <col min="2306" max="2306" width="3.85546875" style="38" customWidth="1"/>
    <col min="2307" max="2307" width="37" style="38" customWidth="1"/>
    <col min="2308" max="2308" width="3" style="38" customWidth="1"/>
    <col min="2309" max="2309" width="29" style="38" bestFit="1" customWidth="1"/>
    <col min="2310" max="2310" width="9.140625" style="38"/>
    <col min="2311" max="2311" width="4.140625" style="38" customWidth="1"/>
    <col min="2312" max="2312" width="6.42578125" style="38" customWidth="1"/>
    <col min="2313" max="2313" width="6.28515625" style="38" customWidth="1"/>
    <col min="2314" max="2314" width="6.42578125" style="38" customWidth="1"/>
    <col min="2315" max="2315" width="1.42578125" style="38" customWidth="1"/>
    <col min="2316" max="2316" width="17.42578125" style="38" customWidth="1"/>
    <col min="2317" max="2318" width="9.140625" style="38"/>
    <col min="2319" max="2319" width="27" style="38" bestFit="1" customWidth="1"/>
    <col min="2320" max="2559" width="9.140625" style="38"/>
    <col min="2560" max="2560" width="1.140625" style="38" customWidth="1"/>
    <col min="2561" max="2561" width="12.7109375" style="38" customWidth="1"/>
    <col min="2562" max="2562" width="3.85546875" style="38" customWidth="1"/>
    <col min="2563" max="2563" width="37" style="38" customWidth="1"/>
    <col min="2564" max="2564" width="3" style="38" customWidth="1"/>
    <col min="2565" max="2565" width="29" style="38" bestFit="1" customWidth="1"/>
    <col min="2566" max="2566" width="9.140625" style="38"/>
    <col min="2567" max="2567" width="4.140625" style="38" customWidth="1"/>
    <col min="2568" max="2568" width="6.42578125" style="38" customWidth="1"/>
    <col min="2569" max="2569" width="6.28515625" style="38" customWidth="1"/>
    <col min="2570" max="2570" width="6.42578125" style="38" customWidth="1"/>
    <col min="2571" max="2571" width="1.42578125" style="38" customWidth="1"/>
    <col min="2572" max="2572" width="17.42578125" style="38" customWidth="1"/>
    <col min="2573" max="2574" width="9.140625" style="38"/>
    <col min="2575" max="2575" width="27" style="38" bestFit="1" customWidth="1"/>
    <col min="2576" max="2815" width="9.140625" style="38"/>
    <col min="2816" max="2816" width="1.140625" style="38" customWidth="1"/>
    <col min="2817" max="2817" width="12.7109375" style="38" customWidth="1"/>
    <col min="2818" max="2818" width="3.85546875" style="38" customWidth="1"/>
    <col min="2819" max="2819" width="37" style="38" customWidth="1"/>
    <col min="2820" max="2820" width="3" style="38" customWidth="1"/>
    <col min="2821" max="2821" width="29" style="38" bestFit="1" customWidth="1"/>
    <col min="2822" max="2822" width="9.140625" style="38"/>
    <col min="2823" max="2823" width="4.140625" style="38" customWidth="1"/>
    <col min="2824" max="2824" width="6.42578125" style="38" customWidth="1"/>
    <col min="2825" max="2825" width="6.28515625" style="38" customWidth="1"/>
    <col min="2826" max="2826" width="6.42578125" style="38" customWidth="1"/>
    <col min="2827" max="2827" width="1.42578125" style="38" customWidth="1"/>
    <col min="2828" max="2828" width="17.42578125" style="38" customWidth="1"/>
    <col min="2829" max="2830" width="9.140625" style="38"/>
    <col min="2831" max="2831" width="27" style="38" bestFit="1" customWidth="1"/>
    <col min="2832" max="3071" width="9.140625" style="38"/>
    <col min="3072" max="3072" width="1.140625" style="38" customWidth="1"/>
    <col min="3073" max="3073" width="12.7109375" style="38" customWidth="1"/>
    <col min="3074" max="3074" width="3.85546875" style="38" customWidth="1"/>
    <col min="3075" max="3075" width="37" style="38" customWidth="1"/>
    <col min="3076" max="3076" width="3" style="38" customWidth="1"/>
    <col min="3077" max="3077" width="29" style="38" bestFit="1" customWidth="1"/>
    <col min="3078" max="3078" width="9.140625" style="38"/>
    <col min="3079" max="3079" width="4.140625" style="38" customWidth="1"/>
    <col min="3080" max="3080" width="6.42578125" style="38" customWidth="1"/>
    <col min="3081" max="3081" width="6.28515625" style="38" customWidth="1"/>
    <col min="3082" max="3082" width="6.42578125" style="38" customWidth="1"/>
    <col min="3083" max="3083" width="1.42578125" style="38" customWidth="1"/>
    <col min="3084" max="3084" width="17.42578125" style="38" customWidth="1"/>
    <col min="3085" max="3086" width="9.140625" style="38"/>
    <col min="3087" max="3087" width="27" style="38" bestFit="1" customWidth="1"/>
    <col min="3088" max="3327" width="9.140625" style="38"/>
    <col min="3328" max="3328" width="1.140625" style="38" customWidth="1"/>
    <col min="3329" max="3329" width="12.7109375" style="38" customWidth="1"/>
    <col min="3330" max="3330" width="3.85546875" style="38" customWidth="1"/>
    <col min="3331" max="3331" width="37" style="38" customWidth="1"/>
    <col min="3332" max="3332" width="3" style="38" customWidth="1"/>
    <col min="3333" max="3333" width="29" style="38" bestFit="1" customWidth="1"/>
    <col min="3334" max="3334" width="9.140625" style="38"/>
    <col min="3335" max="3335" width="4.140625" style="38" customWidth="1"/>
    <col min="3336" max="3336" width="6.42578125" style="38" customWidth="1"/>
    <col min="3337" max="3337" width="6.28515625" style="38" customWidth="1"/>
    <col min="3338" max="3338" width="6.42578125" style="38" customWidth="1"/>
    <col min="3339" max="3339" width="1.42578125" style="38" customWidth="1"/>
    <col min="3340" max="3340" width="17.42578125" style="38" customWidth="1"/>
    <col min="3341" max="3342" width="9.140625" style="38"/>
    <col min="3343" max="3343" width="27" style="38" bestFit="1" customWidth="1"/>
    <col min="3344" max="3583" width="9.140625" style="38"/>
    <col min="3584" max="3584" width="1.140625" style="38" customWidth="1"/>
    <col min="3585" max="3585" width="12.7109375" style="38" customWidth="1"/>
    <col min="3586" max="3586" width="3.85546875" style="38" customWidth="1"/>
    <col min="3587" max="3587" width="37" style="38" customWidth="1"/>
    <col min="3588" max="3588" width="3" style="38" customWidth="1"/>
    <col min="3589" max="3589" width="29" style="38" bestFit="1" customWidth="1"/>
    <col min="3590" max="3590" width="9.140625" style="38"/>
    <col min="3591" max="3591" width="4.140625" style="38" customWidth="1"/>
    <col min="3592" max="3592" width="6.42578125" style="38" customWidth="1"/>
    <col min="3593" max="3593" width="6.28515625" style="38" customWidth="1"/>
    <col min="3594" max="3594" width="6.42578125" style="38" customWidth="1"/>
    <col min="3595" max="3595" width="1.42578125" style="38" customWidth="1"/>
    <col min="3596" max="3596" width="17.42578125" style="38" customWidth="1"/>
    <col min="3597" max="3598" width="9.140625" style="38"/>
    <col min="3599" max="3599" width="27" style="38" bestFit="1" customWidth="1"/>
    <col min="3600" max="3839" width="9.140625" style="38"/>
    <col min="3840" max="3840" width="1.140625" style="38" customWidth="1"/>
    <col min="3841" max="3841" width="12.7109375" style="38" customWidth="1"/>
    <col min="3842" max="3842" width="3.85546875" style="38" customWidth="1"/>
    <col min="3843" max="3843" width="37" style="38" customWidth="1"/>
    <col min="3844" max="3844" width="3" style="38" customWidth="1"/>
    <col min="3845" max="3845" width="29" style="38" bestFit="1" customWidth="1"/>
    <col min="3846" max="3846" width="9.140625" style="38"/>
    <col min="3847" max="3847" width="4.140625" style="38" customWidth="1"/>
    <col min="3848" max="3848" width="6.42578125" style="38" customWidth="1"/>
    <col min="3849" max="3849" width="6.28515625" style="38" customWidth="1"/>
    <col min="3850" max="3850" width="6.42578125" style="38" customWidth="1"/>
    <col min="3851" max="3851" width="1.42578125" style="38" customWidth="1"/>
    <col min="3852" max="3852" width="17.42578125" style="38" customWidth="1"/>
    <col min="3853" max="3854" width="9.140625" style="38"/>
    <col min="3855" max="3855" width="27" style="38" bestFit="1" customWidth="1"/>
    <col min="3856" max="4095" width="9.140625" style="38"/>
    <col min="4096" max="4096" width="1.140625" style="38" customWidth="1"/>
    <col min="4097" max="4097" width="12.7109375" style="38" customWidth="1"/>
    <col min="4098" max="4098" width="3.85546875" style="38" customWidth="1"/>
    <col min="4099" max="4099" width="37" style="38" customWidth="1"/>
    <col min="4100" max="4100" width="3" style="38" customWidth="1"/>
    <col min="4101" max="4101" width="29" style="38" bestFit="1" customWidth="1"/>
    <col min="4102" max="4102" width="9.140625" style="38"/>
    <col min="4103" max="4103" width="4.140625" style="38" customWidth="1"/>
    <col min="4104" max="4104" width="6.42578125" style="38" customWidth="1"/>
    <col min="4105" max="4105" width="6.28515625" style="38" customWidth="1"/>
    <col min="4106" max="4106" width="6.42578125" style="38" customWidth="1"/>
    <col min="4107" max="4107" width="1.42578125" style="38" customWidth="1"/>
    <col min="4108" max="4108" width="17.42578125" style="38" customWidth="1"/>
    <col min="4109" max="4110" width="9.140625" style="38"/>
    <col min="4111" max="4111" width="27" style="38" bestFit="1" customWidth="1"/>
    <col min="4112" max="4351" width="9.140625" style="38"/>
    <col min="4352" max="4352" width="1.140625" style="38" customWidth="1"/>
    <col min="4353" max="4353" width="12.7109375" style="38" customWidth="1"/>
    <col min="4354" max="4354" width="3.85546875" style="38" customWidth="1"/>
    <col min="4355" max="4355" width="37" style="38" customWidth="1"/>
    <col min="4356" max="4356" width="3" style="38" customWidth="1"/>
    <col min="4357" max="4357" width="29" style="38" bestFit="1" customWidth="1"/>
    <col min="4358" max="4358" width="9.140625" style="38"/>
    <col min="4359" max="4359" width="4.140625" style="38" customWidth="1"/>
    <col min="4360" max="4360" width="6.42578125" style="38" customWidth="1"/>
    <col min="4361" max="4361" width="6.28515625" style="38" customWidth="1"/>
    <col min="4362" max="4362" width="6.42578125" style="38" customWidth="1"/>
    <col min="4363" max="4363" width="1.42578125" style="38" customWidth="1"/>
    <col min="4364" max="4364" width="17.42578125" style="38" customWidth="1"/>
    <col min="4365" max="4366" width="9.140625" style="38"/>
    <col min="4367" max="4367" width="27" style="38" bestFit="1" customWidth="1"/>
    <col min="4368" max="4607" width="9.140625" style="38"/>
    <col min="4608" max="4608" width="1.140625" style="38" customWidth="1"/>
    <col min="4609" max="4609" width="12.7109375" style="38" customWidth="1"/>
    <col min="4610" max="4610" width="3.85546875" style="38" customWidth="1"/>
    <col min="4611" max="4611" width="37" style="38" customWidth="1"/>
    <col min="4612" max="4612" width="3" style="38" customWidth="1"/>
    <col min="4613" max="4613" width="29" style="38" bestFit="1" customWidth="1"/>
    <col min="4614" max="4614" width="9.140625" style="38"/>
    <col min="4615" max="4615" width="4.140625" style="38" customWidth="1"/>
    <col min="4616" max="4616" width="6.42578125" style="38" customWidth="1"/>
    <col min="4617" max="4617" width="6.28515625" style="38" customWidth="1"/>
    <col min="4618" max="4618" width="6.42578125" style="38" customWidth="1"/>
    <col min="4619" max="4619" width="1.42578125" style="38" customWidth="1"/>
    <col min="4620" max="4620" width="17.42578125" style="38" customWidth="1"/>
    <col min="4621" max="4622" width="9.140625" style="38"/>
    <col min="4623" max="4623" width="27" style="38" bestFit="1" customWidth="1"/>
    <col min="4624" max="4863" width="9.140625" style="38"/>
    <col min="4864" max="4864" width="1.140625" style="38" customWidth="1"/>
    <col min="4865" max="4865" width="12.7109375" style="38" customWidth="1"/>
    <col min="4866" max="4866" width="3.85546875" style="38" customWidth="1"/>
    <col min="4867" max="4867" width="37" style="38" customWidth="1"/>
    <col min="4868" max="4868" width="3" style="38" customWidth="1"/>
    <col min="4869" max="4869" width="29" style="38" bestFit="1" customWidth="1"/>
    <col min="4870" max="4870" width="9.140625" style="38"/>
    <col min="4871" max="4871" width="4.140625" style="38" customWidth="1"/>
    <col min="4872" max="4872" width="6.42578125" style="38" customWidth="1"/>
    <col min="4873" max="4873" width="6.28515625" style="38" customWidth="1"/>
    <col min="4874" max="4874" width="6.42578125" style="38" customWidth="1"/>
    <col min="4875" max="4875" width="1.42578125" style="38" customWidth="1"/>
    <col min="4876" max="4876" width="17.42578125" style="38" customWidth="1"/>
    <col min="4877" max="4878" width="9.140625" style="38"/>
    <col min="4879" max="4879" width="27" style="38" bestFit="1" customWidth="1"/>
    <col min="4880" max="5119" width="9.140625" style="38"/>
    <col min="5120" max="5120" width="1.140625" style="38" customWidth="1"/>
    <col min="5121" max="5121" width="12.7109375" style="38" customWidth="1"/>
    <col min="5122" max="5122" width="3.85546875" style="38" customWidth="1"/>
    <col min="5123" max="5123" width="37" style="38" customWidth="1"/>
    <col min="5124" max="5124" width="3" style="38" customWidth="1"/>
    <col min="5125" max="5125" width="29" style="38" bestFit="1" customWidth="1"/>
    <col min="5126" max="5126" width="9.140625" style="38"/>
    <col min="5127" max="5127" width="4.140625" style="38" customWidth="1"/>
    <col min="5128" max="5128" width="6.42578125" style="38" customWidth="1"/>
    <col min="5129" max="5129" width="6.28515625" style="38" customWidth="1"/>
    <col min="5130" max="5130" width="6.42578125" style="38" customWidth="1"/>
    <col min="5131" max="5131" width="1.42578125" style="38" customWidth="1"/>
    <col min="5132" max="5132" width="17.42578125" style="38" customWidth="1"/>
    <col min="5133" max="5134" width="9.140625" style="38"/>
    <col min="5135" max="5135" width="27" style="38" bestFit="1" customWidth="1"/>
    <col min="5136" max="5375" width="9.140625" style="38"/>
    <col min="5376" max="5376" width="1.140625" style="38" customWidth="1"/>
    <col min="5377" max="5377" width="12.7109375" style="38" customWidth="1"/>
    <col min="5378" max="5378" width="3.85546875" style="38" customWidth="1"/>
    <col min="5379" max="5379" width="37" style="38" customWidth="1"/>
    <col min="5380" max="5380" width="3" style="38" customWidth="1"/>
    <col min="5381" max="5381" width="29" style="38" bestFit="1" customWidth="1"/>
    <col min="5382" max="5382" width="9.140625" style="38"/>
    <col min="5383" max="5383" width="4.140625" style="38" customWidth="1"/>
    <col min="5384" max="5384" width="6.42578125" style="38" customWidth="1"/>
    <col min="5385" max="5385" width="6.28515625" style="38" customWidth="1"/>
    <col min="5386" max="5386" width="6.42578125" style="38" customWidth="1"/>
    <col min="5387" max="5387" width="1.42578125" style="38" customWidth="1"/>
    <col min="5388" max="5388" width="17.42578125" style="38" customWidth="1"/>
    <col min="5389" max="5390" width="9.140625" style="38"/>
    <col min="5391" max="5391" width="27" style="38" bestFit="1" customWidth="1"/>
    <col min="5392" max="5631" width="9.140625" style="38"/>
    <col min="5632" max="5632" width="1.140625" style="38" customWidth="1"/>
    <col min="5633" max="5633" width="12.7109375" style="38" customWidth="1"/>
    <col min="5634" max="5634" width="3.85546875" style="38" customWidth="1"/>
    <col min="5635" max="5635" width="37" style="38" customWidth="1"/>
    <col min="5636" max="5636" width="3" style="38" customWidth="1"/>
    <col min="5637" max="5637" width="29" style="38" bestFit="1" customWidth="1"/>
    <col min="5638" max="5638" width="9.140625" style="38"/>
    <col min="5639" max="5639" width="4.140625" style="38" customWidth="1"/>
    <col min="5640" max="5640" width="6.42578125" style="38" customWidth="1"/>
    <col min="5641" max="5641" width="6.28515625" style="38" customWidth="1"/>
    <col min="5642" max="5642" width="6.42578125" style="38" customWidth="1"/>
    <col min="5643" max="5643" width="1.42578125" style="38" customWidth="1"/>
    <col min="5644" max="5644" width="17.42578125" style="38" customWidth="1"/>
    <col min="5645" max="5646" width="9.140625" style="38"/>
    <col min="5647" max="5647" width="27" style="38" bestFit="1" customWidth="1"/>
    <col min="5648" max="5887" width="9.140625" style="38"/>
    <col min="5888" max="5888" width="1.140625" style="38" customWidth="1"/>
    <col min="5889" max="5889" width="12.7109375" style="38" customWidth="1"/>
    <col min="5890" max="5890" width="3.85546875" style="38" customWidth="1"/>
    <col min="5891" max="5891" width="37" style="38" customWidth="1"/>
    <col min="5892" max="5892" width="3" style="38" customWidth="1"/>
    <col min="5893" max="5893" width="29" style="38" bestFit="1" customWidth="1"/>
    <col min="5894" max="5894" width="9.140625" style="38"/>
    <col min="5895" max="5895" width="4.140625" style="38" customWidth="1"/>
    <col min="5896" max="5896" width="6.42578125" style="38" customWidth="1"/>
    <col min="5897" max="5897" width="6.28515625" style="38" customWidth="1"/>
    <col min="5898" max="5898" width="6.42578125" style="38" customWidth="1"/>
    <col min="5899" max="5899" width="1.42578125" style="38" customWidth="1"/>
    <col min="5900" max="5900" width="17.42578125" style="38" customWidth="1"/>
    <col min="5901" max="5902" width="9.140625" style="38"/>
    <col min="5903" max="5903" width="27" style="38" bestFit="1" customWidth="1"/>
    <col min="5904" max="6143" width="9.140625" style="38"/>
    <col min="6144" max="6144" width="1.140625" style="38" customWidth="1"/>
    <col min="6145" max="6145" width="12.7109375" style="38" customWidth="1"/>
    <col min="6146" max="6146" width="3.85546875" style="38" customWidth="1"/>
    <col min="6147" max="6147" width="37" style="38" customWidth="1"/>
    <col min="6148" max="6148" width="3" style="38" customWidth="1"/>
    <col min="6149" max="6149" width="29" style="38" bestFit="1" customWidth="1"/>
    <col min="6150" max="6150" width="9.140625" style="38"/>
    <col min="6151" max="6151" width="4.140625" style="38" customWidth="1"/>
    <col min="6152" max="6152" width="6.42578125" style="38" customWidth="1"/>
    <col min="6153" max="6153" width="6.28515625" style="38" customWidth="1"/>
    <col min="6154" max="6154" width="6.42578125" style="38" customWidth="1"/>
    <col min="6155" max="6155" width="1.42578125" style="38" customWidth="1"/>
    <col min="6156" max="6156" width="17.42578125" style="38" customWidth="1"/>
    <col min="6157" max="6158" width="9.140625" style="38"/>
    <col min="6159" max="6159" width="27" style="38" bestFit="1" customWidth="1"/>
    <col min="6160" max="6399" width="9.140625" style="38"/>
    <col min="6400" max="6400" width="1.140625" style="38" customWidth="1"/>
    <col min="6401" max="6401" width="12.7109375" style="38" customWidth="1"/>
    <col min="6402" max="6402" width="3.85546875" style="38" customWidth="1"/>
    <col min="6403" max="6403" width="37" style="38" customWidth="1"/>
    <col min="6404" max="6404" width="3" style="38" customWidth="1"/>
    <col min="6405" max="6405" width="29" style="38" bestFit="1" customWidth="1"/>
    <col min="6406" max="6406" width="9.140625" style="38"/>
    <col min="6407" max="6407" width="4.140625" style="38" customWidth="1"/>
    <col min="6408" max="6408" width="6.42578125" style="38" customWidth="1"/>
    <col min="6409" max="6409" width="6.28515625" style="38" customWidth="1"/>
    <col min="6410" max="6410" width="6.42578125" style="38" customWidth="1"/>
    <col min="6411" max="6411" width="1.42578125" style="38" customWidth="1"/>
    <col min="6412" max="6412" width="17.42578125" style="38" customWidth="1"/>
    <col min="6413" max="6414" width="9.140625" style="38"/>
    <col min="6415" max="6415" width="27" style="38" bestFit="1" customWidth="1"/>
    <col min="6416" max="6655" width="9.140625" style="38"/>
    <col min="6656" max="6656" width="1.140625" style="38" customWidth="1"/>
    <col min="6657" max="6657" width="12.7109375" style="38" customWidth="1"/>
    <col min="6658" max="6658" width="3.85546875" style="38" customWidth="1"/>
    <col min="6659" max="6659" width="37" style="38" customWidth="1"/>
    <col min="6660" max="6660" width="3" style="38" customWidth="1"/>
    <col min="6661" max="6661" width="29" style="38" bestFit="1" customWidth="1"/>
    <col min="6662" max="6662" width="9.140625" style="38"/>
    <col min="6663" max="6663" width="4.140625" style="38" customWidth="1"/>
    <col min="6664" max="6664" width="6.42578125" style="38" customWidth="1"/>
    <col min="6665" max="6665" width="6.28515625" style="38" customWidth="1"/>
    <col min="6666" max="6666" width="6.42578125" style="38" customWidth="1"/>
    <col min="6667" max="6667" width="1.42578125" style="38" customWidth="1"/>
    <col min="6668" max="6668" width="17.42578125" style="38" customWidth="1"/>
    <col min="6669" max="6670" width="9.140625" style="38"/>
    <col min="6671" max="6671" width="27" style="38" bestFit="1" customWidth="1"/>
    <col min="6672" max="6911" width="9.140625" style="38"/>
    <col min="6912" max="6912" width="1.140625" style="38" customWidth="1"/>
    <col min="6913" max="6913" width="12.7109375" style="38" customWidth="1"/>
    <col min="6914" max="6914" width="3.85546875" style="38" customWidth="1"/>
    <col min="6915" max="6915" width="37" style="38" customWidth="1"/>
    <col min="6916" max="6916" width="3" style="38" customWidth="1"/>
    <col min="6917" max="6917" width="29" style="38" bestFit="1" customWidth="1"/>
    <col min="6918" max="6918" width="9.140625" style="38"/>
    <col min="6919" max="6919" width="4.140625" style="38" customWidth="1"/>
    <col min="6920" max="6920" width="6.42578125" style="38" customWidth="1"/>
    <col min="6921" max="6921" width="6.28515625" style="38" customWidth="1"/>
    <col min="6922" max="6922" width="6.42578125" style="38" customWidth="1"/>
    <col min="6923" max="6923" width="1.42578125" style="38" customWidth="1"/>
    <col min="6924" max="6924" width="17.42578125" style="38" customWidth="1"/>
    <col min="6925" max="6926" width="9.140625" style="38"/>
    <col min="6927" max="6927" width="27" style="38" bestFit="1" customWidth="1"/>
    <col min="6928" max="7167" width="9.140625" style="38"/>
    <col min="7168" max="7168" width="1.140625" style="38" customWidth="1"/>
    <col min="7169" max="7169" width="12.7109375" style="38" customWidth="1"/>
    <col min="7170" max="7170" width="3.85546875" style="38" customWidth="1"/>
    <col min="7171" max="7171" width="37" style="38" customWidth="1"/>
    <col min="7172" max="7172" width="3" style="38" customWidth="1"/>
    <col min="7173" max="7173" width="29" style="38" bestFit="1" customWidth="1"/>
    <col min="7174" max="7174" width="9.140625" style="38"/>
    <col min="7175" max="7175" width="4.140625" style="38" customWidth="1"/>
    <col min="7176" max="7176" width="6.42578125" style="38" customWidth="1"/>
    <col min="7177" max="7177" width="6.28515625" style="38" customWidth="1"/>
    <col min="7178" max="7178" width="6.42578125" style="38" customWidth="1"/>
    <col min="7179" max="7179" width="1.42578125" style="38" customWidth="1"/>
    <col min="7180" max="7180" width="17.42578125" style="38" customWidth="1"/>
    <col min="7181" max="7182" width="9.140625" style="38"/>
    <col min="7183" max="7183" width="27" style="38" bestFit="1" customWidth="1"/>
    <col min="7184" max="7423" width="9.140625" style="38"/>
    <col min="7424" max="7424" width="1.140625" style="38" customWidth="1"/>
    <col min="7425" max="7425" width="12.7109375" style="38" customWidth="1"/>
    <col min="7426" max="7426" width="3.85546875" style="38" customWidth="1"/>
    <col min="7427" max="7427" width="37" style="38" customWidth="1"/>
    <col min="7428" max="7428" width="3" style="38" customWidth="1"/>
    <col min="7429" max="7429" width="29" style="38" bestFit="1" customWidth="1"/>
    <col min="7430" max="7430" width="9.140625" style="38"/>
    <col min="7431" max="7431" width="4.140625" style="38" customWidth="1"/>
    <col min="7432" max="7432" width="6.42578125" style="38" customWidth="1"/>
    <col min="7433" max="7433" width="6.28515625" style="38" customWidth="1"/>
    <col min="7434" max="7434" width="6.42578125" style="38" customWidth="1"/>
    <col min="7435" max="7435" width="1.42578125" style="38" customWidth="1"/>
    <col min="7436" max="7436" width="17.42578125" style="38" customWidth="1"/>
    <col min="7437" max="7438" width="9.140625" style="38"/>
    <col min="7439" max="7439" width="27" style="38" bestFit="1" customWidth="1"/>
    <col min="7440" max="7679" width="9.140625" style="38"/>
    <col min="7680" max="7680" width="1.140625" style="38" customWidth="1"/>
    <col min="7681" max="7681" width="12.7109375" style="38" customWidth="1"/>
    <col min="7682" max="7682" width="3.85546875" style="38" customWidth="1"/>
    <col min="7683" max="7683" width="37" style="38" customWidth="1"/>
    <col min="7684" max="7684" width="3" style="38" customWidth="1"/>
    <col min="7685" max="7685" width="29" style="38" bestFit="1" customWidth="1"/>
    <col min="7686" max="7686" width="9.140625" style="38"/>
    <col min="7687" max="7687" width="4.140625" style="38" customWidth="1"/>
    <col min="7688" max="7688" width="6.42578125" style="38" customWidth="1"/>
    <col min="7689" max="7689" width="6.28515625" style="38" customWidth="1"/>
    <col min="7690" max="7690" width="6.42578125" style="38" customWidth="1"/>
    <col min="7691" max="7691" width="1.42578125" style="38" customWidth="1"/>
    <col min="7692" max="7692" width="17.42578125" style="38" customWidth="1"/>
    <col min="7693" max="7694" width="9.140625" style="38"/>
    <col min="7695" max="7695" width="27" style="38" bestFit="1" customWidth="1"/>
    <col min="7696" max="7935" width="9.140625" style="38"/>
    <col min="7936" max="7936" width="1.140625" style="38" customWidth="1"/>
    <col min="7937" max="7937" width="12.7109375" style="38" customWidth="1"/>
    <col min="7938" max="7938" width="3.85546875" style="38" customWidth="1"/>
    <col min="7939" max="7939" width="37" style="38" customWidth="1"/>
    <col min="7940" max="7940" width="3" style="38" customWidth="1"/>
    <col min="7941" max="7941" width="29" style="38" bestFit="1" customWidth="1"/>
    <col min="7942" max="7942" width="9.140625" style="38"/>
    <col min="7943" max="7943" width="4.140625" style="38" customWidth="1"/>
    <col min="7944" max="7944" width="6.42578125" style="38" customWidth="1"/>
    <col min="7945" max="7945" width="6.28515625" style="38" customWidth="1"/>
    <col min="7946" max="7946" width="6.42578125" style="38" customWidth="1"/>
    <col min="7947" max="7947" width="1.42578125" style="38" customWidth="1"/>
    <col min="7948" max="7948" width="17.42578125" style="38" customWidth="1"/>
    <col min="7949" max="7950" width="9.140625" style="38"/>
    <col min="7951" max="7951" width="27" style="38" bestFit="1" customWidth="1"/>
    <col min="7952" max="8191" width="9.140625" style="38"/>
    <col min="8192" max="8192" width="1.140625" style="38" customWidth="1"/>
    <col min="8193" max="8193" width="12.7109375" style="38" customWidth="1"/>
    <col min="8194" max="8194" width="3.85546875" style="38" customWidth="1"/>
    <col min="8195" max="8195" width="37" style="38" customWidth="1"/>
    <col min="8196" max="8196" width="3" style="38" customWidth="1"/>
    <col min="8197" max="8197" width="29" style="38" bestFit="1" customWidth="1"/>
    <col min="8198" max="8198" width="9.140625" style="38"/>
    <col min="8199" max="8199" width="4.140625" style="38" customWidth="1"/>
    <col min="8200" max="8200" width="6.42578125" style="38" customWidth="1"/>
    <col min="8201" max="8201" width="6.28515625" style="38" customWidth="1"/>
    <col min="8202" max="8202" width="6.42578125" style="38" customWidth="1"/>
    <col min="8203" max="8203" width="1.42578125" style="38" customWidth="1"/>
    <col min="8204" max="8204" width="17.42578125" style="38" customWidth="1"/>
    <col min="8205" max="8206" width="9.140625" style="38"/>
    <col min="8207" max="8207" width="27" style="38" bestFit="1" customWidth="1"/>
    <col min="8208" max="8447" width="9.140625" style="38"/>
    <col min="8448" max="8448" width="1.140625" style="38" customWidth="1"/>
    <col min="8449" max="8449" width="12.7109375" style="38" customWidth="1"/>
    <col min="8450" max="8450" width="3.85546875" style="38" customWidth="1"/>
    <col min="8451" max="8451" width="37" style="38" customWidth="1"/>
    <col min="8452" max="8452" width="3" style="38" customWidth="1"/>
    <col min="8453" max="8453" width="29" style="38" bestFit="1" customWidth="1"/>
    <col min="8454" max="8454" width="9.140625" style="38"/>
    <col min="8455" max="8455" width="4.140625" style="38" customWidth="1"/>
    <col min="8456" max="8456" width="6.42578125" style="38" customWidth="1"/>
    <col min="8457" max="8457" width="6.28515625" style="38" customWidth="1"/>
    <col min="8458" max="8458" width="6.42578125" style="38" customWidth="1"/>
    <col min="8459" max="8459" width="1.42578125" style="38" customWidth="1"/>
    <col min="8460" max="8460" width="17.42578125" style="38" customWidth="1"/>
    <col min="8461" max="8462" width="9.140625" style="38"/>
    <col min="8463" max="8463" width="27" style="38" bestFit="1" customWidth="1"/>
    <col min="8464" max="8703" width="9.140625" style="38"/>
    <col min="8704" max="8704" width="1.140625" style="38" customWidth="1"/>
    <col min="8705" max="8705" width="12.7109375" style="38" customWidth="1"/>
    <col min="8706" max="8706" width="3.85546875" style="38" customWidth="1"/>
    <col min="8707" max="8707" width="37" style="38" customWidth="1"/>
    <col min="8708" max="8708" width="3" style="38" customWidth="1"/>
    <col min="8709" max="8709" width="29" style="38" bestFit="1" customWidth="1"/>
    <col min="8710" max="8710" width="9.140625" style="38"/>
    <col min="8711" max="8711" width="4.140625" style="38" customWidth="1"/>
    <col min="8712" max="8712" width="6.42578125" style="38" customWidth="1"/>
    <col min="8713" max="8713" width="6.28515625" style="38" customWidth="1"/>
    <col min="8714" max="8714" width="6.42578125" style="38" customWidth="1"/>
    <col min="8715" max="8715" width="1.42578125" style="38" customWidth="1"/>
    <col min="8716" max="8716" width="17.42578125" style="38" customWidth="1"/>
    <col min="8717" max="8718" width="9.140625" style="38"/>
    <col min="8719" max="8719" width="27" style="38" bestFit="1" customWidth="1"/>
    <col min="8720" max="8959" width="9.140625" style="38"/>
    <col min="8960" max="8960" width="1.140625" style="38" customWidth="1"/>
    <col min="8961" max="8961" width="12.7109375" style="38" customWidth="1"/>
    <col min="8962" max="8962" width="3.85546875" style="38" customWidth="1"/>
    <col min="8963" max="8963" width="37" style="38" customWidth="1"/>
    <col min="8964" max="8964" width="3" style="38" customWidth="1"/>
    <col min="8965" max="8965" width="29" style="38" bestFit="1" customWidth="1"/>
    <col min="8966" max="8966" width="9.140625" style="38"/>
    <col min="8967" max="8967" width="4.140625" style="38" customWidth="1"/>
    <col min="8968" max="8968" width="6.42578125" style="38" customWidth="1"/>
    <col min="8969" max="8969" width="6.28515625" style="38" customWidth="1"/>
    <col min="8970" max="8970" width="6.42578125" style="38" customWidth="1"/>
    <col min="8971" max="8971" width="1.42578125" style="38" customWidth="1"/>
    <col min="8972" max="8972" width="17.42578125" style="38" customWidth="1"/>
    <col min="8973" max="8974" width="9.140625" style="38"/>
    <col min="8975" max="8975" width="27" style="38" bestFit="1" customWidth="1"/>
    <col min="8976" max="9215" width="9.140625" style="38"/>
    <col min="9216" max="9216" width="1.140625" style="38" customWidth="1"/>
    <col min="9217" max="9217" width="12.7109375" style="38" customWidth="1"/>
    <col min="9218" max="9218" width="3.85546875" style="38" customWidth="1"/>
    <col min="9219" max="9219" width="37" style="38" customWidth="1"/>
    <col min="9220" max="9220" width="3" style="38" customWidth="1"/>
    <col min="9221" max="9221" width="29" style="38" bestFit="1" customWidth="1"/>
    <col min="9222" max="9222" width="9.140625" style="38"/>
    <col min="9223" max="9223" width="4.140625" style="38" customWidth="1"/>
    <col min="9224" max="9224" width="6.42578125" style="38" customWidth="1"/>
    <col min="9225" max="9225" width="6.28515625" style="38" customWidth="1"/>
    <col min="9226" max="9226" width="6.42578125" style="38" customWidth="1"/>
    <col min="9227" max="9227" width="1.42578125" style="38" customWidth="1"/>
    <col min="9228" max="9228" width="17.42578125" style="38" customWidth="1"/>
    <col min="9229" max="9230" width="9.140625" style="38"/>
    <col min="9231" max="9231" width="27" style="38" bestFit="1" customWidth="1"/>
    <col min="9232" max="9471" width="9.140625" style="38"/>
    <col min="9472" max="9472" width="1.140625" style="38" customWidth="1"/>
    <col min="9473" max="9473" width="12.7109375" style="38" customWidth="1"/>
    <col min="9474" max="9474" width="3.85546875" style="38" customWidth="1"/>
    <col min="9475" max="9475" width="37" style="38" customWidth="1"/>
    <col min="9476" max="9476" width="3" style="38" customWidth="1"/>
    <col min="9477" max="9477" width="29" style="38" bestFit="1" customWidth="1"/>
    <col min="9478" max="9478" width="9.140625" style="38"/>
    <col min="9479" max="9479" width="4.140625" style="38" customWidth="1"/>
    <col min="9480" max="9480" width="6.42578125" style="38" customWidth="1"/>
    <col min="9481" max="9481" width="6.28515625" style="38" customWidth="1"/>
    <col min="9482" max="9482" width="6.42578125" style="38" customWidth="1"/>
    <col min="9483" max="9483" width="1.42578125" style="38" customWidth="1"/>
    <col min="9484" max="9484" width="17.42578125" style="38" customWidth="1"/>
    <col min="9485" max="9486" width="9.140625" style="38"/>
    <col min="9487" max="9487" width="27" style="38" bestFit="1" customWidth="1"/>
    <col min="9488" max="9727" width="9.140625" style="38"/>
    <col min="9728" max="9728" width="1.140625" style="38" customWidth="1"/>
    <col min="9729" max="9729" width="12.7109375" style="38" customWidth="1"/>
    <col min="9730" max="9730" width="3.85546875" style="38" customWidth="1"/>
    <col min="9731" max="9731" width="37" style="38" customWidth="1"/>
    <col min="9732" max="9732" width="3" style="38" customWidth="1"/>
    <col min="9733" max="9733" width="29" style="38" bestFit="1" customWidth="1"/>
    <col min="9734" max="9734" width="9.140625" style="38"/>
    <col min="9735" max="9735" width="4.140625" style="38" customWidth="1"/>
    <col min="9736" max="9736" width="6.42578125" style="38" customWidth="1"/>
    <col min="9737" max="9737" width="6.28515625" style="38" customWidth="1"/>
    <col min="9738" max="9738" width="6.42578125" style="38" customWidth="1"/>
    <col min="9739" max="9739" width="1.42578125" style="38" customWidth="1"/>
    <col min="9740" max="9740" width="17.42578125" style="38" customWidth="1"/>
    <col min="9741" max="9742" width="9.140625" style="38"/>
    <col min="9743" max="9743" width="27" style="38" bestFit="1" customWidth="1"/>
    <col min="9744" max="9983" width="9.140625" style="38"/>
    <col min="9984" max="9984" width="1.140625" style="38" customWidth="1"/>
    <col min="9985" max="9985" width="12.7109375" style="38" customWidth="1"/>
    <col min="9986" max="9986" width="3.85546875" style="38" customWidth="1"/>
    <col min="9987" max="9987" width="37" style="38" customWidth="1"/>
    <col min="9988" max="9988" width="3" style="38" customWidth="1"/>
    <col min="9989" max="9989" width="29" style="38" bestFit="1" customWidth="1"/>
    <col min="9990" max="9990" width="9.140625" style="38"/>
    <col min="9991" max="9991" width="4.140625" style="38" customWidth="1"/>
    <col min="9992" max="9992" width="6.42578125" style="38" customWidth="1"/>
    <col min="9993" max="9993" width="6.28515625" style="38" customWidth="1"/>
    <col min="9994" max="9994" width="6.42578125" style="38" customWidth="1"/>
    <col min="9995" max="9995" width="1.42578125" style="38" customWidth="1"/>
    <col min="9996" max="9996" width="17.42578125" style="38" customWidth="1"/>
    <col min="9997" max="9998" width="9.140625" style="38"/>
    <col min="9999" max="9999" width="27" style="38" bestFit="1" customWidth="1"/>
    <col min="10000" max="10239" width="9.140625" style="38"/>
    <col min="10240" max="10240" width="1.140625" style="38" customWidth="1"/>
    <col min="10241" max="10241" width="12.7109375" style="38" customWidth="1"/>
    <col min="10242" max="10242" width="3.85546875" style="38" customWidth="1"/>
    <col min="10243" max="10243" width="37" style="38" customWidth="1"/>
    <col min="10244" max="10244" width="3" style="38" customWidth="1"/>
    <col min="10245" max="10245" width="29" style="38" bestFit="1" customWidth="1"/>
    <col min="10246" max="10246" width="9.140625" style="38"/>
    <col min="10247" max="10247" width="4.140625" style="38" customWidth="1"/>
    <col min="10248" max="10248" width="6.42578125" style="38" customWidth="1"/>
    <col min="10249" max="10249" width="6.28515625" style="38" customWidth="1"/>
    <col min="10250" max="10250" width="6.42578125" style="38" customWidth="1"/>
    <col min="10251" max="10251" width="1.42578125" style="38" customWidth="1"/>
    <col min="10252" max="10252" width="17.42578125" style="38" customWidth="1"/>
    <col min="10253" max="10254" width="9.140625" style="38"/>
    <col min="10255" max="10255" width="27" style="38" bestFit="1" customWidth="1"/>
    <col min="10256" max="10495" width="9.140625" style="38"/>
    <col min="10496" max="10496" width="1.140625" style="38" customWidth="1"/>
    <col min="10497" max="10497" width="12.7109375" style="38" customWidth="1"/>
    <col min="10498" max="10498" width="3.85546875" style="38" customWidth="1"/>
    <col min="10499" max="10499" width="37" style="38" customWidth="1"/>
    <col min="10500" max="10500" width="3" style="38" customWidth="1"/>
    <col min="10501" max="10501" width="29" style="38" bestFit="1" customWidth="1"/>
    <col min="10502" max="10502" width="9.140625" style="38"/>
    <col min="10503" max="10503" width="4.140625" style="38" customWidth="1"/>
    <col min="10504" max="10504" width="6.42578125" style="38" customWidth="1"/>
    <col min="10505" max="10505" width="6.28515625" style="38" customWidth="1"/>
    <col min="10506" max="10506" width="6.42578125" style="38" customWidth="1"/>
    <col min="10507" max="10507" width="1.42578125" style="38" customWidth="1"/>
    <col min="10508" max="10508" width="17.42578125" style="38" customWidth="1"/>
    <col min="10509" max="10510" width="9.140625" style="38"/>
    <col min="10511" max="10511" width="27" style="38" bestFit="1" customWidth="1"/>
    <col min="10512" max="10751" width="9.140625" style="38"/>
    <col min="10752" max="10752" width="1.140625" style="38" customWidth="1"/>
    <col min="10753" max="10753" width="12.7109375" style="38" customWidth="1"/>
    <col min="10754" max="10754" width="3.85546875" style="38" customWidth="1"/>
    <col min="10755" max="10755" width="37" style="38" customWidth="1"/>
    <col min="10756" max="10756" width="3" style="38" customWidth="1"/>
    <col min="10757" max="10757" width="29" style="38" bestFit="1" customWidth="1"/>
    <col min="10758" max="10758" width="9.140625" style="38"/>
    <col min="10759" max="10759" width="4.140625" style="38" customWidth="1"/>
    <col min="10760" max="10760" width="6.42578125" style="38" customWidth="1"/>
    <col min="10761" max="10761" width="6.28515625" style="38" customWidth="1"/>
    <col min="10762" max="10762" width="6.42578125" style="38" customWidth="1"/>
    <col min="10763" max="10763" width="1.42578125" style="38" customWidth="1"/>
    <col min="10764" max="10764" width="17.42578125" style="38" customWidth="1"/>
    <col min="10765" max="10766" width="9.140625" style="38"/>
    <col min="10767" max="10767" width="27" style="38" bestFit="1" customWidth="1"/>
    <col min="10768" max="11007" width="9.140625" style="38"/>
    <col min="11008" max="11008" width="1.140625" style="38" customWidth="1"/>
    <col min="11009" max="11009" width="12.7109375" style="38" customWidth="1"/>
    <col min="11010" max="11010" width="3.85546875" style="38" customWidth="1"/>
    <col min="11011" max="11011" width="37" style="38" customWidth="1"/>
    <col min="11012" max="11012" width="3" style="38" customWidth="1"/>
    <col min="11013" max="11013" width="29" style="38" bestFit="1" customWidth="1"/>
    <col min="11014" max="11014" width="9.140625" style="38"/>
    <col min="11015" max="11015" width="4.140625" style="38" customWidth="1"/>
    <col min="11016" max="11016" width="6.42578125" style="38" customWidth="1"/>
    <col min="11017" max="11017" width="6.28515625" style="38" customWidth="1"/>
    <col min="11018" max="11018" width="6.42578125" style="38" customWidth="1"/>
    <col min="11019" max="11019" width="1.42578125" style="38" customWidth="1"/>
    <col min="11020" max="11020" width="17.42578125" style="38" customWidth="1"/>
    <col min="11021" max="11022" width="9.140625" style="38"/>
    <col min="11023" max="11023" width="27" style="38" bestFit="1" customWidth="1"/>
    <col min="11024" max="11263" width="9.140625" style="38"/>
    <col min="11264" max="11264" width="1.140625" style="38" customWidth="1"/>
    <col min="11265" max="11265" width="12.7109375" style="38" customWidth="1"/>
    <col min="11266" max="11266" width="3.85546875" style="38" customWidth="1"/>
    <col min="11267" max="11267" width="37" style="38" customWidth="1"/>
    <col min="11268" max="11268" width="3" style="38" customWidth="1"/>
    <col min="11269" max="11269" width="29" style="38" bestFit="1" customWidth="1"/>
    <col min="11270" max="11270" width="9.140625" style="38"/>
    <col min="11271" max="11271" width="4.140625" style="38" customWidth="1"/>
    <col min="11272" max="11272" width="6.42578125" style="38" customWidth="1"/>
    <col min="11273" max="11273" width="6.28515625" style="38" customWidth="1"/>
    <col min="11274" max="11274" width="6.42578125" style="38" customWidth="1"/>
    <col min="11275" max="11275" width="1.42578125" style="38" customWidth="1"/>
    <col min="11276" max="11276" width="17.42578125" style="38" customWidth="1"/>
    <col min="11277" max="11278" width="9.140625" style="38"/>
    <col min="11279" max="11279" width="27" style="38" bestFit="1" customWidth="1"/>
    <col min="11280" max="11519" width="9.140625" style="38"/>
    <col min="11520" max="11520" width="1.140625" style="38" customWidth="1"/>
    <col min="11521" max="11521" width="12.7109375" style="38" customWidth="1"/>
    <col min="11522" max="11522" width="3.85546875" style="38" customWidth="1"/>
    <col min="11523" max="11523" width="37" style="38" customWidth="1"/>
    <col min="11524" max="11524" width="3" style="38" customWidth="1"/>
    <col min="11525" max="11525" width="29" style="38" bestFit="1" customWidth="1"/>
    <col min="11526" max="11526" width="9.140625" style="38"/>
    <col min="11527" max="11527" width="4.140625" style="38" customWidth="1"/>
    <col min="11528" max="11528" width="6.42578125" style="38" customWidth="1"/>
    <col min="11529" max="11529" width="6.28515625" style="38" customWidth="1"/>
    <col min="11530" max="11530" width="6.42578125" style="38" customWidth="1"/>
    <col min="11531" max="11531" width="1.42578125" style="38" customWidth="1"/>
    <col min="11532" max="11532" width="17.42578125" style="38" customWidth="1"/>
    <col min="11533" max="11534" width="9.140625" style="38"/>
    <col min="11535" max="11535" width="27" style="38" bestFit="1" customWidth="1"/>
    <col min="11536" max="11775" width="9.140625" style="38"/>
    <col min="11776" max="11776" width="1.140625" style="38" customWidth="1"/>
    <col min="11777" max="11777" width="12.7109375" style="38" customWidth="1"/>
    <col min="11778" max="11778" width="3.85546875" style="38" customWidth="1"/>
    <col min="11779" max="11779" width="37" style="38" customWidth="1"/>
    <col min="11780" max="11780" width="3" style="38" customWidth="1"/>
    <col min="11781" max="11781" width="29" style="38" bestFit="1" customWidth="1"/>
    <col min="11782" max="11782" width="9.140625" style="38"/>
    <col min="11783" max="11783" width="4.140625" style="38" customWidth="1"/>
    <col min="11784" max="11784" width="6.42578125" style="38" customWidth="1"/>
    <col min="11785" max="11785" width="6.28515625" style="38" customWidth="1"/>
    <col min="11786" max="11786" width="6.42578125" style="38" customWidth="1"/>
    <col min="11787" max="11787" width="1.42578125" style="38" customWidth="1"/>
    <col min="11788" max="11788" width="17.42578125" style="38" customWidth="1"/>
    <col min="11789" max="11790" width="9.140625" style="38"/>
    <col min="11791" max="11791" width="27" style="38" bestFit="1" customWidth="1"/>
    <col min="11792" max="12031" width="9.140625" style="38"/>
    <col min="12032" max="12032" width="1.140625" style="38" customWidth="1"/>
    <col min="12033" max="12033" width="12.7109375" style="38" customWidth="1"/>
    <col min="12034" max="12034" width="3.85546875" style="38" customWidth="1"/>
    <col min="12035" max="12035" width="37" style="38" customWidth="1"/>
    <col min="12036" max="12036" width="3" style="38" customWidth="1"/>
    <col min="12037" max="12037" width="29" style="38" bestFit="1" customWidth="1"/>
    <col min="12038" max="12038" width="9.140625" style="38"/>
    <col min="12039" max="12039" width="4.140625" style="38" customWidth="1"/>
    <col min="12040" max="12040" width="6.42578125" style="38" customWidth="1"/>
    <col min="12041" max="12041" width="6.28515625" style="38" customWidth="1"/>
    <col min="12042" max="12042" width="6.42578125" style="38" customWidth="1"/>
    <col min="12043" max="12043" width="1.42578125" style="38" customWidth="1"/>
    <col min="12044" max="12044" width="17.42578125" style="38" customWidth="1"/>
    <col min="12045" max="12046" width="9.140625" style="38"/>
    <col min="12047" max="12047" width="27" style="38" bestFit="1" customWidth="1"/>
    <col min="12048" max="12287" width="9.140625" style="38"/>
    <col min="12288" max="12288" width="1.140625" style="38" customWidth="1"/>
    <col min="12289" max="12289" width="12.7109375" style="38" customWidth="1"/>
    <col min="12290" max="12290" width="3.85546875" style="38" customWidth="1"/>
    <col min="12291" max="12291" width="37" style="38" customWidth="1"/>
    <col min="12292" max="12292" width="3" style="38" customWidth="1"/>
    <col min="12293" max="12293" width="29" style="38" bestFit="1" customWidth="1"/>
    <col min="12294" max="12294" width="9.140625" style="38"/>
    <col min="12295" max="12295" width="4.140625" style="38" customWidth="1"/>
    <col min="12296" max="12296" width="6.42578125" style="38" customWidth="1"/>
    <col min="12297" max="12297" width="6.28515625" style="38" customWidth="1"/>
    <col min="12298" max="12298" width="6.42578125" style="38" customWidth="1"/>
    <col min="12299" max="12299" width="1.42578125" style="38" customWidth="1"/>
    <col min="12300" max="12300" width="17.42578125" style="38" customWidth="1"/>
    <col min="12301" max="12302" width="9.140625" style="38"/>
    <col min="12303" max="12303" width="27" style="38" bestFit="1" customWidth="1"/>
    <col min="12304" max="12543" width="9.140625" style="38"/>
    <col min="12544" max="12544" width="1.140625" style="38" customWidth="1"/>
    <col min="12545" max="12545" width="12.7109375" style="38" customWidth="1"/>
    <col min="12546" max="12546" width="3.85546875" style="38" customWidth="1"/>
    <col min="12547" max="12547" width="37" style="38" customWidth="1"/>
    <col min="12548" max="12548" width="3" style="38" customWidth="1"/>
    <col min="12549" max="12549" width="29" style="38" bestFit="1" customWidth="1"/>
    <col min="12550" max="12550" width="9.140625" style="38"/>
    <col min="12551" max="12551" width="4.140625" style="38" customWidth="1"/>
    <col min="12552" max="12552" width="6.42578125" style="38" customWidth="1"/>
    <col min="12553" max="12553" width="6.28515625" style="38" customWidth="1"/>
    <col min="12554" max="12554" width="6.42578125" style="38" customWidth="1"/>
    <col min="12555" max="12555" width="1.42578125" style="38" customWidth="1"/>
    <col min="12556" max="12556" width="17.42578125" style="38" customWidth="1"/>
    <col min="12557" max="12558" width="9.140625" style="38"/>
    <col min="12559" max="12559" width="27" style="38" bestFit="1" customWidth="1"/>
    <col min="12560" max="12799" width="9.140625" style="38"/>
    <col min="12800" max="12800" width="1.140625" style="38" customWidth="1"/>
    <col min="12801" max="12801" width="12.7109375" style="38" customWidth="1"/>
    <col min="12802" max="12802" width="3.85546875" style="38" customWidth="1"/>
    <col min="12803" max="12803" width="37" style="38" customWidth="1"/>
    <col min="12804" max="12804" width="3" style="38" customWidth="1"/>
    <col min="12805" max="12805" width="29" style="38" bestFit="1" customWidth="1"/>
    <col min="12806" max="12806" width="9.140625" style="38"/>
    <col min="12807" max="12807" width="4.140625" style="38" customWidth="1"/>
    <col min="12808" max="12808" width="6.42578125" style="38" customWidth="1"/>
    <col min="12809" max="12809" width="6.28515625" style="38" customWidth="1"/>
    <col min="12810" max="12810" width="6.42578125" style="38" customWidth="1"/>
    <col min="12811" max="12811" width="1.42578125" style="38" customWidth="1"/>
    <col min="12812" max="12812" width="17.42578125" style="38" customWidth="1"/>
    <col min="12813" max="12814" width="9.140625" style="38"/>
    <col min="12815" max="12815" width="27" style="38" bestFit="1" customWidth="1"/>
    <col min="12816" max="13055" width="9.140625" style="38"/>
    <col min="13056" max="13056" width="1.140625" style="38" customWidth="1"/>
    <col min="13057" max="13057" width="12.7109375" style="38" customWidth="1"/>
    <col min="13058" max="13058" width="3.85546875" style="38" customWidth="1"/>
    <col min="13059" max="13059" width="37" style="38" customWidth="1"/>
    <col min="13060" max="13060" width="3" style="38" customWidth="1"/>
    <col min="13061" max="13061" width="29" style="38" bestFit="1" customWidth="1"/>
    <col min="13062" max="13062" width="9.140625" style="38"/>
    <col min="13063" max="13063" width="4.140625" style="38" customWidth="1"/>
    <col min="13064" max="13064" width="6.42578125" style="38" customWidth="1"/>
    <col min="13065" max="13065" width="6.28515625" style="38" customWidth="1"/>
    <col min="13066" max="13066" width="6.42578125" style="38" customWidth="1"/>
    <col min="13067" max="13067" width="1.42578125" style="38" customWidth="1"/>
    <col min="13068" max="13068" width="17.42578125" style="38" customWidth="1"/>
    <col min="13069" max="13070" width="9.140625" style="38"/>
    <col min="13071" max="13071" width="27" style="38" bestFit="1" customWidth="1"/>
    <col min="13072" max="13311" width="9.140625" style="38"/>
    <col min="13312" max="13312" width="1.140625" style="38" customWidth="1"/>
    <col min="13313" max="13313" width="12.7109375" style="38" customWidth="1"/>
    <col min="13314" max="13314" width="3.85546875" style="38" customWidth="1"/>
    <col min="13315" max="13315" width="37" style="38" customWidth="1"/>
    <col min="13316" max="13316" width="3" style="38" customWidth="1"/>
    <col min="13317" max="13317" width="29" style="38" bestFit="1" customWidth="1"/>
    <col min="13318" max="13318" width="9.140625" style="38"/>
    <col min="13319" max="13319" width="4.140625" style="38" customWidth="1"/>
    <col min="13320" max="13320" width="6.42578125" style="38" customWidth="1"/>
    <col min="13321" max="13321" width="6.28515625" style="38" customWidth="1"/>
    <col min="13322" max="13322" width="6.42578125" style="38" customWidth="1"/>
    <col min="13323" max="13323" width="1.42578125" style="38" customWidth="1"/>
    <col min="13324" max="13324" width="17.42578125" style="38" customWidth="1"/>
    <col min="13325" max="13326" width="9.140625" style="38"/>
    <col min="13327" max="13327" width="27" style="38" bestFit="1" customWidth="1"/>
    <col min="13328" max="13567" width="9.140625" style="38"/>
    <col min="13568" max="13568" width="1.140625" style="38" customWidth="1"/>
    <col min="13569" max="13569" width="12.7109375" style="38" customWidth="1"/>
    <col min="13570" max="13570" width="3.85546875" style="38" customWidth="1"/>
    <col min="13571" max="13571" width="37" style="38" customWidth="1"/>
    <col min="13572" max="13572" width="3" style="38" customWidth="1"/>
    <col min="13573" max="13573" width="29" style="38" bestFit="1" customWidth="1"/>
    <col min="13574" max="13574" width="9.140625" style="38"/>
    <col min="13575" max="13575" width="4.140625" style="38" customWidth="1"/>
    <col min="13576" max="13576" width="6.42578125" style="38" customWidth="1"/>
    <col min="13577" max="13577" width="6.28515625" style="38" customWidth="1"/>
    <col min="13578" max="13578" width="6.42578125" style="38" customWidth="1"/>
    <col min="13579" max="13579" width="1.42578125" style="38" customWidth="1"/>
    <col min="13580" max="13580" width="17.42578125" style="38" customWidth="1"/>
    <col min="13581" max="13582" width="9.140625" style="38"/>
    <col min="13583" max="13583" width="27" style="38" bestFit="1" customWidth="1"/>
    <col min="13584" max="13823" width="9.140625" style="38"/>
    <col min="13824" max="13824" width="1.140625" style="38" customWidth="1"/>
    <col min="13825" max="13825" width="12.7109375" style="38" customWidth="1"/>
    <col min="13826" max="13826" width="3.85546875" style="38" customWidth="1"/>
    <col min="13827" max="13827" width="37" style="38" customWidth="1"/>
    <col min="13828" max="13828" width="3" style="38" customWidth="1"/>
    <col min="13829" max="13829" width="29" style="38" bestFit="1" customWidth="1"/>
    <col min="13830" max="13830" width="9.140625" style="38"/>
    <col min="13831" max="13831" width="4.140625" style="38" customWidth="1"/>
    <col min="13832" max="13832" width="6.42578125" style="38" customWidth="1"/>
    <col min="13833" max="13833" width="6.28515625" style="38" customWidth="1"/>
    <col min="13834" max="13834" width="6.42578125" style="38" customWidth="1"/>
    <col min="13835" max="13835" width="1.42578125" style="38" customWidth="1"/>
    <col min="13836" max="13836" width="17.42578125" style="38" customWidth="1"/>
    <col min="13837" max="13838" width="9.140625" style="38"/>
    <col min="13839" max="13839" width="27" style="38" bestFit="1" customWidth="1"/>
    <col min="13840" max="14079" width="9.140625" style="38"/>
    <col min="14080" max="14080" width="1.140625" style="38" customWidth="1"/>
    <col min="14081" max="14081" width="12.7109375" style="38" customWidth="1"/>
    <col min="14082" max="14082" width="3.85546875" style="38" customWidth="1"/>
    <col min="14083" max="14083" width="37" style="38" customWidth="1"/>
    <col min="14084" max="14084" width="3" style="38" customWidth="1"/>
    <col min="14085" max="14085" width="29" style="38" bestFit="1" customWidth="1"/>
    <col min="14086" max="14086" width="9.140625" style="38"/>
    <col min="14087" max="14087" width="4.140625" style="38" customWidth="1"/>
    <col min="14088" max="14088" width="6.42578125" style="38" customWidth="1"/>
    <col min="14089" max="14089" width="6.28515625" style="38" customWidth="1"/>
    <col min="14090" max="14090" width="6.42578125" style="38" customWidth="1"/>
    <col min="14091" max="14091" width="1.42578125" style="38" customWidth="1"/>
    <col min="14092" max="14092" width="17.42578125" style="38" customWidth="1"/>
    <col min="14093" max="14094" width="9.140625" style="38"/>
    <col min="14095" max="14095" width="27" style="38" bestFit="1" customWidth="1"/>
    <col min="14096" max="14335" width="9.140625" style="38"/>
    <col min="14336" max="14336" width="1.140625" style="38" customWidth="1"/>
    <col min="14337" max="14337" width="12.7109375" style="38" customWidth="1"/>
    <col min="14338" max="14338" width="3.85546875" style="38" customWidth="1"/>
    <col min="14339" max="14339" width="37" style="38" customWidth="1"/>
    <col min="14340" max="14340" width="3" style="38" customWidth="1"/>
    <col min="14341" max="14341" width="29" style="38" bestFit="1" customWidth="1"/>
    <col min="14342" max="14342" width="9.140625" style="38"/>
    <col min="14343" max="14343" width="4.140625" style="38" customWidth="1"/>
    <col min="14344" max="14344" width="6.42578125" style="38" customWidth="1"/>
    <col min="14345" max="14345" width="6.28515625" style="38" customWidth="1"/>
    <col min="14346" max="14346" width="6.42578125" style="38" customWidth="1"/>
    <col min="14347" max="14347" width="1.42578125" style="38" customWidth="1"/>
    <col min="14348" max="14348" width="17.42578125" style="38" customWidth="1"/>
    <col min="14349" max="14350" width="9.140625" style="38"/>
    <col min="14351" max="14351" width="27" style="38" bestFit="1" customWidth="1"/>
    <col min="14352" max="14591" width="9.140625" style="38"/>
    <col min="14592" max="14592" width="1.140625" style="38" customWidth="1"/>
    <col min="14593" max="14593" width="12.7109375" style="38" customWidth="1"/>
    <col min="14594" max="14594" width="3.85546875" style="38" customWidth="1"/>
    <col min="14595" max="14595" width="37" style="38" customWidth="1"/>
    <col min="14596" max="14596" width="3" style="38" customWidth="1"/>
    <col min="14597" max="14597" width="29" style="38" bestFit="1" customWidth="1"/>
    <col min="14598" max="14598" width="9.140625" style="38"/>
    <col min="14599" max="14599" width="4.140625" style="38" customWidth="1"/>
    <col min="14600" max="14600" width="6.42578125" style="38" customWidth="1"/>
    <col min="14601" max="14601" width="6.28515625" style="38" customWidth="1"/>
    <col min="14602" max="14602" width="6.42578125" style="38" customWidth="1"/>
    <col min="14603" max="14603" width="1.42578125" style="38" customWidth="1"/>
    <col min="14604" max="14604" width="17.42578125" style="38" customWidth="1"/>
    <col min="14605" max="14606" width="9.140625" style="38"/>
    <col min="14607" max="14607" width="27" style="38" bestFit="1" customWidth="1"/>
    <col min="14608" max="14847" width="9.140625" style="38"/>
    <col min="14848" max="14848" width="1.140625" style="38" customWidth="1"/>
    <col min="14849" max="14849" width="12.7109375" style="38" customWidth="1"/>
    <col min="14850" max="14850" width="3.85546875" style="38" customWidth="1"/>
    <col min="14851" max="14851" width="37" style="38" customWidth="1"/>
    <col min="14852" max="14852" width="3" style="38" customWidth="1"/>
    <col min="14853" max="14853" width="29" style="38" bestFit="1" customWidth="1"/>
    <col min="14854" max="14854" width="9.140625" style="38"/>
    <col min="14855" max="14855" width="4.140625" style="38" customWidth="1"/>
    <col min="14856" max="14856" width="6.42578125" style="38" customWidth="1"/>
    <col min="14857" max="14857" width="6.28515625" style="38" customWidth="1"/>
    <col min="14858" max="14858" width="6.42578125" style="38" customWidth="1"/>
    <col min="14859" max="14859" width="1.42578125" style="38" customWidth="1"/>
    <col min="14860" max="14860" width="17.42578125" style="38" customWidth="1"/>
    <col min="14861" max="14862" width="9.140625" style="38"/>
    <col min="14863" max="14863" width="27" style="38" bestFit="1" customWidth="1"/>
    <col min="14864" max="15103" width="9.140625" style="38"/>
    <col min="15104" max="15104" width="1.140625" style="38" customWidth="1"/>
    <col min="15105" max="15105" width="12.7109375" style="38" customWidth="1"/>
    <col min="15106" max="15106" width="3.85546875" style="38" customWidth="1"/>
    <col min="15107" max="15107" width="37" style="38" customWidth="1"/>
    <col min="15108" max="15108" width="3" style="38" customWidth="1"/>
    <col min="15109" max="15109" width="29" style="38" bestFit="1" customWidth="1"/>
    <col min="15110" max="15110" width="9.140625" style="38"/>
    <col min="15111" max="15111" width="4.140625" style="38" customWidth="1"/>
    <col min="15112" max="15112" width="6.42578125" style="38" customWidth="1"/>
    <col min="15113" max="15113" width="6.28515625" style="38" customWidth="1"/>
    <col min="15114" max="15114" width="6.42578125" style="38" customWidth="1"/>
    <col min="15115" max="15115" width="1.42578125" style="38" customWidth="1"/>
    <col min="15116" max="15116" width="17.42578125" style="38" customWidth="1"/>
    <col min="15117" max="15118" width="9.140625" style="38"/>
    <col min="15119" max="15119" width="27" style="38" bestFit="1" customWidth="1"/>
    <col min="15120" max="15359" width="9.140625" style="38"/>
    <col min="15360" max="15360" width="1.140625" style="38" customWidth="1"/>
    <col min="15361" max="15361" width="12.7109375" style="38" customWidth="1"/>
    <col min="15362" max="15362" width="3.85546875" style="38" customWidth="1"/>
    <col min="15363" max="15363" width="37" style="38" customWidth="1"/>
    <col min="15364" max="15364" width="3" style="38" customWidth="1"/>
    <col min="15365" max="15365" width="29" style="38" bestFit="1" customWidth="1"/>
    <col min="15366" max="15366" width="9.140625" style="38"/>
    <col min="15367" max="15367" width="4.140625" style="38" customWidth="1"/>
    <col min="15368" max="15368" width="6.42578125" style="38" customWidth="1"/>
    <col min="15369" max="15369" width="6.28515625" style="38" customWidth="1"/>
    <col min="15370" max="15370" width="6.42578125" style="38" customWidth="1"/>
    <col min="15371" max="15371" width="1.42578125" style="38" customWidth="1"/>
    <col min="15372" max="15372" width="17.42578125" style="38" customWidth="1"/>
    <col min="15373" max="15374" width="9.140625" style="38"/>
    <col min="15375" max="15375" width="27" style="38" bestFit="1" customWidth="1"/>
    <col min="15376" max="15615" width="9.140625" style="38"/>
    <col min="15616" max="15616" width="1.140625" style="38" customWidth="1"/>
    <col min="15617" max="15617" width="12.7109375" style="38" customWidth="1"/>
    <col min="15618" max="15618" width="3.85546875" style="38" customWidth="1"/>
    <col min="15619" max="15619" width="37" style="38" customWidth="1"/>
    <col min="15620" max="15620" width="3" style="38" customWidth="1"/>
    <col min="15621" max="15621" width="29" style="38" bestFit="1" customWidth="1"/>
    <col min="15622" max="15622" width="9.140625" style="38"/>
    <col min="15623" max="15623" width="4.140625" style="38" customWidth="1"/>
    <col min="15624" max="15624" width="6.42578125" style="38" customWidth="1"/>
    <col min="15625" max="15625" width="6.28515625" style="38" customWidth="1"/>
    <col min="15626" max="15626" width="6.42578125" style="38" customWidth="1"/>
    <col min="15627" max="15627" width="1.42578125" style="38" customWidth="1"/>
    <col min="15628" max="15628" width="17.42578125" style="38" customWidth="1"/>
    <col min="15629" max="15630" width="9.140625" style="38"/>
    <col min="15631" max="15631" width="27" style="38" bestFit="1" customWidth="1"/>
    <col min="15632" max="15871" width="9.140625" style="38"/>
    <col min="15872" max="15872" width="1.140625" style="38" customWidth="1"/>
    <col min="15873" max="15873" width="12.7109375" style="38" customWidth="1"/>
    <col min="15874" max="15874" width="3.85546875" style="38" customWidth="1"/>
    <col min="15875" max="15875" width="37" style="38" customWidth="1"/>
    <col min="15876" max="15876" width="3" style="38" customWidth="1"/>
    <col min="15877" max="15877" width="29" style="38" bestFit="1" customWidth="1"/>
    <col min="15878" max="15878" width="9.140625" style="38"/>
    <col min="15879" max="15879" width="4.140625" style="38" customWidth="1"/>
    <col min="15880" max="15880" width="6.42578125" style="38" customWidth="1"/>
    <col min="15881" max="15881" width="6.28515625" style="38" customWidth="1"/>
    <col min="15882" max="15882" width="6.42578125" style="38" customWidth="1"/>
    <col min="15883" max="15883" width="1.42578125" style="38" customWidth="1"/>
    <col min="15884" max="15884" width="17.42578125" style="38" customWidth="1"/>
    <col min="15885" max="15886" width="9.140625" style="38"/>
    <col min="15887" max="15887" width="27" style="38" bestFit="1" customWidth="1"/>
    <col min="15888" max="16127" width="9.140625" style="38"/>
    <col min="16128" max="16128" width="1.140625" style="38" customWidth="1"/>
    <col min="16129" max="16129" width="12.7109375" style="38" customWidth="1"/>
    <col min="16130" max="16130" width="3.85546875" style="38" customWidth="1"/>
    <col min="16131" max="16131" width="37" style="38" customWidth="1"/>
    <col min="16132" max="16132" width="3" style="38" customWidth="1"/>
    <col min="16133" max="16133" width="29" style="38" bestFit="1" customWidth="1"/>
    <col min="16134" max="16134" width="9.140625" style="38"/>
    <col min="16135" max="16135" width="4.140625" style="38" customWidth="1"/>
    <col min="16136" max="16136" width="6.42578125" style="38" customWidth="1"/>
    <col min="16137" max="16137" width="6.28515625" style="38" customWidth="1"/>
    <col min="16138" max="16138" width="6.42578125" style="38" customWidth="1"/>
    <col min="16139" max="16139" width="1.42578125" style="38" customWidth="1"/>
    <col min="16140" max="16140" width="17.42578125" style="38" customWidth="1"/>
    <col min="16141" max="16142" width="9.140625" style="38"/>
    <col min="16143" max="16143" width="27" style="38" bestFit="1" customWidth="1"/>
    <col min="16144" max="16384" width="9.140625" style="38"/>
  </cols>
  <sheetData>
    <row r="1" spans="2:14" ht="15.75" customHeight="1">
      <c r="C1" s="38"/>
    </row>
    <row r="2" spans="2:14" s="39" customFormat="1" ht="18" customHeight="1">
      <c r="B2" s="1770" t="s">
        <v>616</v>
      </c>
      <c r="C2" s="1770"/>
      <c r="D2" s="1770"/>
      <c r="E2" s="1770"/>
      <c r="F2" s="1770"/>
      <c r="G2" s="1770"/>
      <c r="H2" s="1770"/>
      <c r="I2" s="1770"/>
      <c r="J2" s="1770"/>
      <c r="K2" s="1770"/>
      <c r="L2" s="1770"/>
      <c r="M2" s="1770"/>
      <c r="N2" s="236"/>
    </row>
    <row r="3" spans="2:14" s="39" customFormat="1" ht="18" customHeight="1">
      <c r="B3" s="1770" t="str">
        <f>'19. BAHP'!B3:M3</f>
        <v>PADA SATUAN KERJA PELAKSANAAN PRASARANA STRATEGIS RIAU</v>
      </c>
      <c r="C3" s="1770"/>
      <c r="D3" s="1770"/>
      <c r="E3" s="1770"/>
      <c r="F3" s="1770"/>
      <c r="G3" s="1770"/>
      <c r="H3" s="1770"/>
      <c r="I3" s="1770"/>
      <c r="J3" s="1770"/>
      <c r="K3" s="1770"/>
      <c r="L3" s="1770"/>
      <c r="M3" s="1770"/>
      <c r="N3" s="236"/>
    </row>
    <row r="4" spans="2:14" ht="18" customHeight="1" thickBot="1">
      <c r="B4" s="1804" t="s">
        <v>641</v>
      </c>
      <c r="C4" s="1804"/>
      <c r="D4" s="1804"/>
      <c r="E4" s="1804"/>
      <c r="F4" s="1804"/>
      <c r="G4" s="1804"/>
      <c r="H4" s="1804"/>
      <c r="I4" s="1804"/>
      <c r="J4" s="1804"/>
      <c r="K4" s="1804"/>
      <c r="L4" s="1804"/>
      <c r="M4" s="1804"/>
    </row>
    <row r="5" spans="2:14" ht="15.75" customHeight="1" thickTop="1">
      <c r="B5" s="426"/>
      <c r="C5" s="426"/>
      <c r="D5" s="426"/>
      <c r="E5" s="426"/>
      <c r="F5" s="426"/>
      <c r="G5" s="426"/>
      <c r="H5" s="426"/>
      <c r="I5" s="426"/>
      <c r="J5" s="426"/>
      <c r="K5" s="426"/>
      <c r="L5" s="426"/>
      <c r="M5" s="426"/>
    </row>
    <row r="6" spans="2:14" ht="15.75" customHeight="1">
      <c r="B6" s="426"/>
      <c r="C6" s="426"/>
      <c r="D6" s="426"/>
      <c r="E6" s="426"/>
      <c r="F6" s="426"/>
      <c r="G6" s="426"/>
      <c r="H6" s="426"/>
      <c r="I6" s="426"/>
      <c r="J6" s="426"/>
      <c r="K6" s="426"/>
      <c r="L6" s="426"/>
      <c r="M6" s="426"/>
    </row>
    <row r="7" spans="2:14" ht="15.75" customHeight="1">
      <c r="B7" s="815"/>
      <c r="C7" s="815"/>
      <c r="D7" s="815"/>
      <c r="E7" s="815"/>
      <c r="F7" s="815"/>
      <c r="G7" s="815"/>
      <c r="H7" s="815"/>
      <c r="I7" s="815"/>
      <c r="J7" s="815"/>
      <c r="K7" s="815"/>
      <c r="L7" s="815"/>
      <c r="M7" s="815"/>
    </row>
    <row r="8" spans="2:14" ht="18" customHeight="1">
      <c r="B8" s="815" t="s">
        <v>125</v>
      </c>
      <c r="C8" s="947" t="s">
        <v>0</v>
      </c>
      <c r="D8" s="815" t="str">
        <f>jadwal!F19</f>
        <v>09.01/TAP/PJB/KI-PRC/TL/PPK/PPS-RIAU/IV/2025</v>
      </c>
      <c r="E8" s="815"/>
      <c r="F8" s="815"/>
      <c r="G8" s="815"/>
      <c r="H8" s="815"/>
      <c r="I8" s="815"/>
      <c r="J8" s="967"/>
      <c r="K8" s="964" t="s">
        <v>525</v>
      </c>
      <c r="L8" s="815" t="str">
        <f>jadwal!H19</f>
        <v>10 April 2025</v>
      </c>
      <c r="M8" s="815"/>
    </row>
    <row r="9" spans="2:14" ht="18" customHeight="1">
      <c r="B9" s="967" t="s">
        <v>126</v>
      </c>
      <c r="C9" s="947" t="s">
        <v>0</v>
      </c>
      <c r="D9" s="967" t="s">
        <v>200</v>
      </c>
      <c r="E9" s="947"/>
      <c r="F9" s="947"/>
      <c r="G9" s="815"/>
      <c r="H9" s="815"/>
      <c r="I9" s="815"/>
      <c r="J9" s="815"/>
      <c r="K9" s="815"/>
      <c r="L9" s="815"/>
      <c r="M9" s="815"/>
    </row>
    <row r="10" spans="2:14" s="45" customFormat="1" ht="18" customHeight="1">
      <c r="B10" s="963" t="s">
        <v>202</v>
      </c>
      <c r="C10" s="947" t="s">
        <v>0</v>
      </c>
      <c r="D10" s="968" t="s">
        <v>203</v>
      </c>
      <c r="E10" s="968"/>
      <c r="F10" s="968"/>
      <c r="G10" s="968"/>
      <c r="H10" s="968"/>
      <c r="I10" s="968"/>
      <c r="J10" s="968"/>
      <c r="K10" s="968"/>
      <c r="L10" s="968"/>
      <c r="M10" s="968"/>
    </row>
    <row r="11" spans="2:14" s="45" customFormat="1" ht="15.75" customHeight="1">
      <c r="B11" s="963"/>
      <c r="C11" s="968"/>
      <c r="D11" s="968"/>
      <c r="E11" s="968"/>
      <c r="F11" s="968"/>
      <c r="G11" s="968"/>
      <c r="H11" s="968"/>
      <c r="I11" s="968"/>
      <c r="J11" s="968"/>
      <c r="K11" s="968"/>
      <c r="L11" s="968"/>
      <c r="M11" s="968"/>
    </row>
    <row r="12" spans="2:14" s="45" customFormat="1" ht="15.75" customHeight="1">
      <c r="B12" s="963"/>
      <c r="C12" s="968"/>
      <c r="D12" s="968"/>
      <c r="E12" s="968"/>
      <c r="F12" s="968"/>
      <c r="G12" s="968"/>
      <c r="H12" s="968"/>
      <c r="I12" s="968"/>
      <c r="J12" s="968"/>
      <c r="K12" s="968"/>
      <c r="L12" s="968"/>
      <c r="M12" s="968"/>
    </row>
    <row r="13" spans="2:14" ht="15.75" customHeight="1">
      <c r="B13" s="969"/>
      <c r="C13" s="969"/>
      <c r="D13" s="969"/>
      <c r="E13" s="969"/>
      <c r="F13" s="969"/>
      <c r="G13" s="970"/>
      <c r="H13" s="815"/>
      <c r="I13" s="967"/>
      <c r="J13" s="967"/>
      <c r="K13" s="967"/>
      <c r="L13" s="967"/>
      <c r="M13" s="967"/>
      <c r="N13" s="288"/>
    </row>
    <row r="14" spans="2:14" ht="20.100000000000001" customHeight="1">
      <c r="B14" s="969"/>
      <c r="C14" s="1636" t="s">
        <v>693</v>
      </c>
      <c r="D14" s="1636"/>
      <c r="E14" s="1636"/>
      <c r="F14" s="1636"/>
      <c r="G14" s="1636"/>
      <c r="H14" s="1636"/>
      <c r="I14" s="1636"/>
      <c r="J14" s="1636"/>
      <c r="K14" s="1636"/>
      <c r="L14" s="1636"/>
      <c r="M14" s="1636"/>
    </row>
    <row r="15" spans="2:14" ht="20.100000000000001" customHeight="1">
      <c r="B15" s="969"/>
      <c r="C15" s="1636"/>
      <c r="D15" s="1636"/>
      <c r="E15" s="1636"/>
      <c r="F15" s="1636"/>
      <c r="G15" s="1636"/>
      <c r="H15" s="1636"/>
      <c r="I15" s="1636"/>
      <c r="J15" s="1636"/>
      <c r="K15" s="1636"/>
      <c r="L15" s="1636"/>
      <c r="M15" s="1636"/>
    </row>
    <row r="16" spans="2:14" ht="20.100000000000001" customHeight="1">
      <c r="B16" s="815"/>
      <c r="C16" s="1636"/>
      <c r="D16" s="1636"/>
      <c r="E16" s="1636"/>
      <c r="F16" s="1636"/>
      <c r="G16" s="1636"/>
      <c r="H16" s="1636"/>
      <c r="I16" s="1636"/>
      <c r="J16" s="1636"/>
      <c r="K16" s="1636"/>
      <c r="L16" s="1636"/>
      <c r="M16" s="1636"/>
    </row>
    <row r="17" spans="2:15" ht="20.100000000000001" customHeight="1">
      <c r="B17" s="815"/>
      <c r="C17" s="1636"/>
      <c r="D17" s="1636"/>
      <c r="E17" s="1636"/>
      <c r="F17" s="1636"/>
      <c r="G17" s="1636"/>
      <c r="H17" s="1636"/>
      <c r="I17" s="1636"/>
      <c r="J17" s="1636"/>
      <c r="K17" s="1636"/>
      <c r="L17" s="1636"/>
      <c r="M17" s="1636"/>
    </row>
    <row r="18" spans="2:15" ht="15.75" customHeight="1">
      <c r="B18" s="971"/>
      <c r="C18" s="972"/>
      <c r="D18" s="972"/>
      <c r="E18" s="972"/>
      <c r="F18" s="972"/>
      <c r="G18" s="972"/>
      <c r="H18" s="972"/>
      <c r="I18" s="972"/>
      <c r="J18" s="972"/>
      <c r="K18" s="972"/>
      <c r="L18" s="972"/>
      <c r="M18" s="972"/>
    </row>
    <row r="19" spans="2:15" s="64" customFormat="1" ht="18" customHeight="1">
      <c r="B19" s="956"/>
      <c r="C19" s="953" t="s">
        <v>245</v>
      </c>
      <c r="D19" s="814"/>
      <c r="E19" s="809"/>
      <c r="F19" s="962"/>
      <c r="G19" s="973"/>
      <c r="H19" s="973"/>
      <c r="I19" s="973"/>
      <c r="J19" s="973"/>
      <c r="K19" s="974"/>
      <c r="L19" s="974"/>
      <c r="M19" s="974"/>
    </row>
    <row r="20" spans="2:15" s="40" customFormat="1" ht="18" customHeight="1">
      <c r="B20" s="809"/>
      <c r="C20" s="814"/>
      <c r="D20" s="814" t="s">
        <v>633</v>
      </c>
      <c r="E20" s="975" t="s">
        <v>0</v>
      </c>
      <c r="F20" s="960" t="str">
        <f>'14. BA - EVA'!F67</f>
        <v>Ade Putra. ST.</v>
      </c>
      <c r="G20" s="815"/>
      <c r="H20" s="815"/>
      <c r="I20" s="815"/>
      <c r="J20" s="815"/>
      <c r="K20" s="815"/>
      <c r="L20" s="815"/>
      <c r="M20" s="815"/>
    </row>
    <row r="21" spans="2:15" s="40" customFormat="1" ht="18" customHeight="1">
      <c r="B21" s="962"/>
      <c r="C21" s="814"/>
      <c r="D21" s="814" t="s">
        <v>117</v>
      </c>
      <c r="E21" s="975" t="s">
        <v>0</v>
      </c>
      <c r="F21" s="960" t="str">
        <f>'14. BA - EVA'!F69</f>
        <v>Jl. Berdikari Perum. Puri Alam Permai Blok A-6 Tenayan Raya Pekanbaru</v>
      </c>
      <c r="G21" s="145"/>
      <c r="H21" s="145"/>
      <c r="I21" s="145"/>
      <c r="J21" s="145"/>
      <c r="K21" s="145"/>
      <c r="L21" s="145"/>
      <c r="M21" s="145"/>
      <c r="O21" s="101"/>
    </row>
    <row r="22" spans="2:15" s="40" customFormat="1" ht="18" customHeight="1">
      <c r="B22" s="962"/>
      <c r="C22" s="814"/>
      <c r="D22" s="814" t="s">
        <v>88</v>
      </c>
      <c r="E22" s="975" t="s">
        <v>0</v>
      </c>
      <c r="F22" s="960" t="str">
        <f>'14. BA - EVA'!F68</f>
        <v>75.198.282.8-212.000</v>
      </c>
      <c r="G22" s="815"/>
      <c r="H22" s="815"/>
      <c r="I22" s="815"/>
      <c r="J22" s="815"/>
      <c r="K22" s="815"/>
      <c r="L22" s="815"/>
      <c r="M22" s="815"/>
      <c r="O22" s="102"/>
    </row>
    <row r="23" spans="2:15" s="40" customFormat="1" ht="18" customHeight="1">
      <c r="B23" s="962"/>
      <c r="C23" s="814"/>
      <c r="D23" s="814" t="s">
        <v>124</v>
      </c>
      <c r="E23" s="975" t="s">
        <v>0</v>
      </c>
      <c r="F23" s="961">
        <f>'14. BA - EVA'!F70</f>
        <v>47700000</v>
      </c>
      <c r="G23" s="962"/>
      <c r="H23" s="962"/>
      <c r="I23" s="962"/>
      <c r="J23" s="962"/>
      <c r="K23" s="962"/>
      <c r="L23" s="962"/>
      <c r="M23" s="962"/>
      <c r="O23" s="103"/>
    </row>
    <row r="24" spans="2:15" s="40" customFormat="1" ht="18" customHeight="1">
      <c r="B24" s="962"/>
      <c r="C24" s="814"/>
      <c r="D24" s="814" t="s">
        <v>222</v>
      </c>
      <c r="E24" s="975" t="s">
        <v>0</v>
      </c>
      <c r="F24" s="961">
        <f>'14. BA - EVA'!F71</f>
        <v>47700000</v>
      </c>
      <c r="G24" s="962"/>
      <c r="H24" s="962"/>
      <c r="I24" s="962"/>
      <c r="J24" s="962"/>
      <c r="K24" s="962"/>
      <c r="L24" s="962"/>
      <c r="M24" s="962"/>
    </row>
    <row r="25" spans="2:15" s="40" customFormat="1" ht="18" customHeight="1">
      <c r="B25" s="962"/>
      <c r="C25" s="814"/>
      <c r="D25" s="814" t="s">
        <v>119</v>
      </c>
      <c r="E25" s="975" t="s">
        <v>0</v>
      </c>
      <c r="F25" s="955" t="str">
        <f>'14. BA - EVA'!F72</f>
        <v>3 (Tiga) Bulan</v>
      </c>
      <c r="G25" s="962"/>
      <c r="H25" s="962"/>
      <c r="I25" s="962"/>
      <c r="J25" s="962"/>
      <c r="K25" s="962"/>
      <c r="L25" s="962"/>
      <c r="M25" s="962"/>
    </row>
    <row r="26" spans="2:15" s="40" customFormat="1" ht="15.75" customHeight="1">
      <c r="B26" s="962"/>
      <c r="C26" s="963"/>
      <c r="D26" s="814"/>
      <c r="E26" s="809"/>
      <c r="F26" s="955"/>
      <c r="G26" s="962"/>
      <c r="H26" s="962"/>
      <c r="I26" s="962"/>
      <c r="J26" s="962"/>
      <c r="K26" s="962"/>
      <c r="L26" s="962"/>
      <c r="M26" s="962"/>
    </row>
    <row r="27" spans="2:15" s="40" customFormat="1" ht="18" customHeight="1">
      <c r="B27" s="962"/>
      <c r="C27" s="1803" t="s">
        <v>648</v>
      </c>
      <c r="D27" s="1803"/>
      <c r="E27" s="1803"/>
      <c r="F27" s="1803"/>
      <c r="G27" s="1803"/>
      <c r="H27" s="1803"/>
      <c r="I27" s="1803"/>
      <c r="J27" s="1803"/>
      <c r="K27" s="1803"/>
      <c r="L27" s="1803"/>
      <c r="M27" s="1803"/>
    </row>
    <row r="28" spans="2:15" s="40" customFormat="1" ht="18" customHeight="1">
      <c r="B28" s="962"/>
      <c r="C28" s="1803"/>
      <c r="D28" s="1803"/>
      <c r="E28" s="1803"/>
      <c r="F28" s="1803"/>
      <c r="G28" s="1803"/>
      <c r="H28" s="1803"/>
      <c r="I28" s="1803"/>
      <c r="J28" s="1803"/>
      <c r="K28" s="1803"/>
      <c r="L28" s="1803"/>
      <c r="M28" s="1803"/>
    </row>
    <row r="29" spans="2:15" s="40" customFormat="1" ht="15.75" customHeight="1">
      <c r="B29" s="962"/>
      <c r="C29" s="862"/>
      <c r="D29" s="862"/>
      <c r="E29" s="862"/>
      <c r="F29" s="862"/>
      <c r="G29" s="862"/>
      <c r="H29" s="862"/>
      <c r="I29" s="862"/>
      <c r="J29" s="862"/>
      <c r="K29" s="862"/>
      <c r="L29" s="862"/>
      <c r="M29" s="862"/>
    </row>
    <row r="30" spans="2:15" s="40" customFormat="1" ht="15.75" customHeight="1">
      <c r="B30" s="962"/>
      <c r="C30" s="862"/>
      <c r="D30" s="862"/>
      <c r="E30" s="862"/>
      <c r="F30" s="862"/>
      <c r="G30" s="862"/>
      <c r="H30" s="862"/>
      <c r="I30" s="862"/>
      <c r="J30" s="862"/>
      <c r="K30" s="862"/>
      <c r="L30" s="862"/>
      <c r="M30" s="862"/>
    </row>
    <row r="31" spans="2:15" s="40" customFormat="1" ht="15.75" customHeight="1">
      <c r="B31" s="962"/>
      <c r="C31" s="963"/>
      <c r="D31" s="963"/>
      <c r="E31" s="962"/>
      <c r="F31" s="962"/>
      <c r="G31" s="962"/>
      <c r="H31" s="1651" t="str">
        <f>UNDANGAN!E35</f>
        <v>Pejabat Pengadaan Barang/Jasa Pemerintah
Pada Satuan Kerja Pelaksanaan Prasarana Strategis</v>
      </c>
      <c r="I31" s="1651"/>
      <c r="J31" s="1651"/>
      <c r="K31" s="1651"/>
      <c r="L31" s="1651"/>
      <c r="M31" s="1651"/>
    </row>
    <row r="32" spans="2:15" s="40" customFormat="1" ht="30.6" customHeight="1">
      <c r="B32" s="962"/>
      <c r="C32" s="963"/>
      <c r="D32" s="963"/>
      <c r="E32" s="962"/>
      <c r="F32" s="962"/>
      <c r="G32" s="782"/>
      <c r="H32" s="1651"/>
      <c r="I32" s="1651"/>
      <c r="J32" s="1651"/>
      <c r="K32" s="1651"/>
      <c r="L32" s="1651"/>
      <c r="M32" s="1651"/>
    </row>
    <row r="33" spans="2:15" s="40" customFormat="1" ht="15.75" customHeight="1">
      <c r="B33" s="962"/>
      <c r="C33" s="963"/>
      <c r="D33" s="963"/>
      <c r="E33" s="962"/>
      <c r="F33" s="962"/>
      <c r="G33" s="782"/>
      <c r="H33" s="782"/>
      <c r="I33" s="754"/>
      <c r="J33" s="815"/>
      <c r="K33" s="962"/>
      <c r="L33" s="962"/>
      <c r="M33" s="962"/>
    </row>
    <row r="34" spans="2:15" s="40" customFormat="1" ht="15.75" customHeight="1">
      <c r="B34" s="962"/>
      <c r="C34" s="963"/>
      <c r="D34" s="963"/>
      <c r="E34" s="962"/>
      <c r="F34" s="962"/>
      <c r="G34" s="754"/>
      <c r="H34" s="754"/>
      <c r="I34" s="754"/>
      <c r="J34" s="815"/>
      <c r="K34" s="962"/>
      <c r="L34" s="962"/>
      <c r="M34" s="962"/>
    </row>
    <row r="35" spans="2:15" s="40" customFormat="1" ht="15.75" customHeight="1">
      <c r="B35" s="962"/>
      <c r="C35" s="963"/>
      <c r="D35" s="963"/>
      <c r="E35" s="962"/>
      <c r="F35" s="962"/>
      <c r="G35" s="787"/>
      <c r="H35" s="787"/>
      <c r="I35" s="787"/>
      <c r="J35" s="787"/>
      <c r="K35" s="962"/>
      <c r="L35" s="962"/>
      <c r="M35" s="962"/>
    </row>
    <row r="36" spans="2:15" s="40" customFormat="1" ht="15.75" customHeight="1">
      <c r="B36" s="962"/>
      <c r="C36" s="963"/>
      <c r="D36" s="963"/>
      <c r="E36" s="962"/>
      <c r="F36" s="962"/>
      <c r="G36" s="754"/>
      <c r="H36" s="754"/>
      <c r="I36" s="754"/>
      <c r="J36" s="754"/>
      <c r="K36" s="962"/>
      <c r="L36" s="962"/>
      <c r="M36" s="962"/>
    </row>
    <row r="37" spans="2:15" s="40" customFormat="1" ht="15.75" customHeight="1">
      <c r="B37" s="962"/>
      <c r="C37" s="963"/>
      <c r="D37" s="963"/>
      <c r="E37" s="962"/>
      <c r="F37" s="962"/>
      <c r="G37" s="787"/>
      <c r="H37" s="787"/>
      <c r="I37" s="787"/>
      <c r="J37" s="787"/>
      <c r="K37" s="787"/>
      <c r="L37" s="787"/>
      <c r="M37" s="962"/>
    </row>
    <row r="38" spans="2:15" ht="15.75" customHeight="1">
      <c r="B38" s="815"/>
      <c r="C38" s="964"/>
      <c r="D38" s="965"/>
      <c r="E38" s="966"/>
      <c r="F38" s="966"/>
      <c r="G38" s="754"/>
      <c r="H38" s="1626" t="str">
        <f>UNDANGAN!E38</f>
        <v>KASDIONO, ST</v>
      </c>
      <c r="I38" s="1626"/>
      <c r="J38" s="1626"/>
      <c r="K38" s="1626"/>
      <c r="L38" s="1626"/>
      <c r="M38" s="1626"/>
      <c r="O38" s="65"/>
    </row>
    <row r="39" spans="2:15" ht="15.75" customHeight="1">
      <c r="B39" s="815"/>
      <c r="C39" s="964"/>
      <c r="D39" s="965"/>
      <c r="E39" s="815"/>
      <c r="F39" s="815"/>
      <c r="G39" s="815"/>
      <c r="H39" s="1802" t="str">
        <f>UNDANGAN!E39</f>
        <v>NIP. 19720101 200701 1 008</v>
      </c>
      <c r="I39" s="1802"/>
      <c r="J39" s="1802"/>
      <c r="K39" s="1802"/>
      <c r="L39" s="1802"/>
      <c r="M39" s="1802"/>
      <c r="O39" s="66"/>
    </row>
    <row r="40" spans="2:15">
      <c r="C40" s="44"/>
    </row>
    <row r="41" spans="2:15">
      <c r="D41" s="46"/>
    </row>
    <row r="43" spans="2:15">
      <c r="B43" s="47"/>
      <c r="C43" s="48"/>
      <c r="D43" s="47"/>
      <c r="E43" s="47"/>
    </row>
    <row r="44" spans="2:15">
      <c r="B44" s="47"/>
      <c r="C44" s="48"/>
      <c r="D44" s="47"/>
      <c r="E44" s="47"/>
    </row>
    <row r="45" spans="2:15">
      <c r="B45" s="47"/>
      <c r="C45" s="48"/>
      <c r="D45" s="47"/>
      <c r="E45" s="47"/>
    </row>
    <row r="46" spans="2:15">
      <c r="B46" s="47"/>
      <c r="C46" s="48"/>
      <c r="D46" s="47"/>
      <c r="E46" s="47"/>
    </row>
    <row r="47" spans="2:15">
      <c r="B47" s="47"/>
      <c r="C47" s="48"/>
      <c r="D47" s="47"/>
      <c r="E47" s="47"/>
    </row>
    <row r="48" spans="2:15">
      <c r="B48" s="47"/>
      <c r="C48" s="48"/>
      <c r="D48" s="47"/>
      <c r="E48" s="47"/>
    </row>
    <row r="49" spans="2:5">
      <c r="B49" s="47"/>
      <c r="C49" s="48"/>
      <c r="D49" s="47"/>
      <c r="E49" s="47"/>
    </row>
    <row r="50" spans="2:5">
      <c r="B50" s="47"/>
      <c r="C50" s="48"/>
      <c r="D50" s="47"/>
      <c r="E50" s="47"/>
    </row>
    <row r="51" spans="2:5">
      <c r="B51" s="47"/>
      <c r="C51" s="48"/>
      <c r="D51" s="47"/>
      <c r="E51" s="47"/>
    </row>
    <row r="52" spans="2:5">
      <c r="B52" s="47"/>
      <c r="C52" s="48"/>
      <c r="D52" s="47"/>
      <c r="E52" s="47"/>
    </row>
  </sheetData>
  <mergeCells count="8">
    <mergeCell ref="H39:M39"/>
    <mergeCell ref="B2:M2"/>
    <mergeCell ref="B3:M3"/>
    <mergeCell ref="C14:M17"/>
    <mergeCell ref="C27:M28"/>
    <mergeCell ref="B4:M4"/>
    <mergeCell ref="H31:M32"/>
    <mergeCell ref="H38:M38"/>
  </mergeCells>
  <printOptions horizontalCentered="1"/>
  <pageMargins left="0.5" right="0.25" top="0.5" bottom="0.5" header="0.3" footer="0.22"/>
  <pageSetup paperSize="9" scale="62" orientation="portrait" horizontalDpi="4294967293" vertic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45"/>
  <sheetViews>
    <sheetView view="pageBreakPreview" topLeftCell="A10" zoomScale="95" zoomScaleSheetLayoutView="95" workbookViewId="0">
      <selection activeCell="E20" sqref="E20:K20"/>
    </sheetView>
  </sheetViews>
  <sheetFormatPr defaultColWidth="8.85546875" defaultRowHeight="18"/>
  <cols>
    <col min="1" max="1" width="1.140625" style="47" customWidth="1"/>
    <col min="2" max="2" width="9.140625" style="48"/>
    <col min="3" max="3" width="36.28515625" style="47" customWidth="1"/>
    <col min="4" max="4" width="2.28515625" style="47" customWidth="1"/>
    <col min="5" max="5" width="4.7109375" style="47" customWidth="1"/>
    <col min="6" max="7" width="9.7109375" style="47" customWidth="1"/>
    <col min="8" max="10" width="13.7109375" style="47" customWidth="1"/>
    <col min="11" max="11" width="21.7109375" style="47" customWidth="1"/>
    <col min="12" max="12" width="0.85546875" style="47" customWidth="1"/>
    <col min="13" max="13" width="28.42578125" style="47" customWidth="1"/>
    <col min="14" max="255" width="9.140625" style="47"/>
    <col min="256" max="256" width="0.85546875" style="47" customWidth="1"/>
    <col min="257" max="257" width="3.28515625" style="47" customWidth="1"/>
    <col min="258" max="258" width="9.140625" style="47"/>
    <col min="259" max="259" width="36.28515625" style="47" customWidth="1"/>
    <col min="260" max="260" width="2.28515625" style="47" customWidth="1"/>
    <col min="261" max="261" width="6.140625" style="47" customWidth="1"/>
    <col min="262" max="262" width="9.85546875" style="47" customWidth="1"/>
    <col min="263" max="263" width="10.28515625" style="47" customWidth="1"/>
    <col min="264" max="264" width="9.140625" style="47" customWidth="1"/>
    <col min="265" max="265" width="9.42578125" style="47" customWidth="1"/>
    <col min="266" max="266" width="11.140625" style="47" customWidth="1"/>
    <col min="267" max="267" width="5.42578125" style="47" customWidth="1"/>
    <col min="268" max="268" width="39.140625" style="47" customWidth="1"/>
    <col min="269" max="269" width="9.140625" style="47" customWidth="1"/>
    <col min="270" max="511" width="9.140625" style="47"/>
    <col min="512" max="512" width="0.85546875" style="47" customWidth="1"/>
    <col min="513" max="513" width="3.28515625" style="47" customWidth="1"/>
    <col min="514" max="514" width="9.140625" style="47"/>
    <col min="515" max="515" width="36.28515625" style="47" customWidth="1"/>
    <col min="516" max="516" width="2.28515625" style="47" customWidth="1"/>
    <col min="517" max="517" width="6.140625" style="47" customWidth="1"/>
    <col min="518" max="518" width="9.85546875" style="47" customWidth="1"/>
    <col min="519" max="519" width="10.28515625" style="47" customWidth="1"/>
    <col min="520" max="520" width="9.140625" style="47" customWidth="1"/>
    <col min="521" max="521" width="9.42578125" style="47" customWidth="1"/>
    <col min="522" max="522" width="11.140625" style="47" customWidth="1"/>
    <col min="523" max="523" width="5.42578125" style="47" customWidth="1"/>
    <col min="524" max="524" width="39.140625" style="47" customWidth="1"/>
    <col min="525" max="525" width="9.140625" style="47" customWidth="1"/>
    <col min="526" max="767" width="9.140625" style="47"/>
    <col min="768" max="768" width="0.85546875" style="47" customWidth="1"/>
    <col min="769" max="769" width="3.28515625" style="47" customWidth="1"/>
    <col min="770" max="770" width="9.140625" style="47"/>
    <col min="771" max="771" width="36.28515625" style="47" customWidth="1"/>
    <col min="772" max="772" width="2.28515625" style="47" customWidth="1"/>
    <col min="773" max="773" width="6.140625" style="47" customWidth="1"/>
    <col min="774" max="774" width="9.85546875" style="47" customWidth="1"/>
    <col min="775" max="775" width="10.28515625" style="47" customWidth="1"/>
    <col min="776" max="776" width="9.140625" style="47" customWidth="1"/>
    <col min="777" max="777" width="9.42578125" style="47" customWidth="1"/>
    <col min="778" max="778" width="11.140625" style="47" customWidth="1"/>
    <col min="779" max="779" width="5.42578125" style="47" customWidth="1"/>
    <col min="780" max="780" width="39.140625" style="47" customWidth="1"/>
    <col min="781" max="781" width="9.140625" style="47" customWidth="1"/>
    <col min="782" max="1023" width="9.140625" style="47"/>
    <col min="1024" max="1024" width="0.85546875" style="47" customWidth="1"/>
    <col min="1025" max="1025" width="3.28515625" style="47" customWidth="1"/>
    <col min="1026" max="1026" width="9.140625" style="47"/>
    <col min="1027" max="1027" width="36.28515625" style="47" customWidth="1"/>
    <col min="1028" max="1028" width="2.28515625" style="47" customWidth="1"/>
    <col min="1029" max="1029" width="6.140625" style="47" customWidth="1"/>
    <col min="1030" max="1030" width="9.85546875" style="47" customWidth="1"/>
    <col min="1031" max="1031" width="10.28515625" style="47" customWidth="1"/>
    <col min="1032" max="1032" width="9.140625" style="47" customWidth="1"/>
    <col min="1033" max="1033" width="9.42578125" style="47" customWidth="1"/>
    <col min="1034" max="1034" width="11.140625" style="47" customWidth="1"/>
    <col min="1035" max="1035" width="5.42578125" style="47" customWidth="1"/>
    <col min="1036" max="1036" width="39.140625" style="47" customWidth="1"/>
    <col min="1037" max="1037" width="9.140625" style="47" customWidth="1"/>
    <col min="1038" max="1279" width="9.140625" style="47"/>
    <col min="1280" max="1280" width="0.85546875" style="47" customWidth="1"/>
    <col min="1281" max="1281" width="3.28515625" style="47" customWidth="1"/>
    <col min="1282" max="1282" width="9.140625" style="47"/>
    <col min="1283" max="1283" width="36.28515625" style="47" customWidth="1"/>
    <col min="1284" max="1284" width="2.28515625" style="47" customWidth="1"/>
    <col min="1285" max="1285" width="6.140625" style="47" customWidth="1"/>
    <col min="1286" max="1286" width="9.85546875" style="47" customWidth="1"/>
    <col min="1287" max="1287" width="10.28515625" style="47" customWidth="1"/>
    <col min="1288" max="1288" width="9.140625" style="47" customWidth="1"/>
    <col min="1289" max="1289" width="9.42578125" style="47" customWidth="1"/>
    <col min="1290" max="1290" width="11.140625" style="47" customWidth="1"/>
    <col min="1291" max="1291" width="5.42578125" style="47" customWidth="1"/>
    <col min="1292" max="1292" width="39.140625" style="47" customWidth="1"/>
    <col min="1293" max="1293" width="9.140625" style="47" customWidth="1"/>
    <col min="1294" max="1535" width="9.140625" style="47"/>
    <col min="1536" max="1536" width="0.85546875" style="47" customWidth="1"/>
    <col min="1537" max="1537" width="3.28515625" style="47" customWidth="1"/>
    <col min="1538" max="1538" width="9.140625" style="47"/>
    <col min="1539" max="1539" width="36.28515625" style="47" customWidth="1"/>
    <col min="1540" max="1540" width="2.28515625" style="47" customWidth="1"/>
    <col min="1541" max="1541" width="6.140625" style="47" customWidth="1"/>
    <col min="1542" max="1542" width="9.85546875" style="47" customWidth="1"/>
    <col min="1543" max="1543" width="10.28515625" style="47" customWidth="1"/>
    <col min="1544" max="1544" width="9.140625" style="47" customWidth="1"/>
    <col min="1545" max="1545" width="9.42578125" style="47" customWidth="1"/>
    <col min="1546" max="1546" width="11.140625" style="47" customWidth="1"/>
    <col min="1547" max="1547" width="5.42578125" style="47" customWidth="1"/>
    <col min="1548" max="1548" width="39.140625" style="47" customWidth="1"/>
    <col min="1549" max="1549" width="9.140625" style="47" customWidth="1"/>
    <col min="1550" max="1791" width="9.140625" style="47"/>
    <col min="1792" max="1792" width="0.85546875" style="47" customWidth="1"/>
    <col min="1793" max="1793" width="3.28515625" style="47" customWidth="1"/>
    <col min="1794" max="1794" width="9.140625" style="47"/>
    <col min="1795" max="1795" width="36.28515625" style="47" customWidth="1"/>
    <col min="1796" max="1796" width="2.28515625" style="47" customWidth="1"/>
    <col min="1797" max="1797" width="6.140625" style="47" customWidth="1"/>
    <col min="1798" max="1798" width="9.85546875" style="47" customWidth="1"/>
    <col min="1799" max="1799" width="10.28515625" style="47" customWidth="1"/>
    <col min="1800" max="1800" width="9.140625" style="47" customWidth="1"/>
    <col min="1801" max="1801" width="9.42578125" style="47" customWidth="1"/>
    <col min="1802" max="1802" width="11.140625" style="47" customWidth="1"/>
    <col min="1803" max="1803" width="5.42578125" style="47" customWidth="1"/>
    <col min="1804" max="1804" width="39.140625" style="47" customWidth="1"/>
    <col min="1805" max="1805" width="9.140625" style="47" customWidth="1"/>
    <col min="1806" max="2047" width="9.140625" style="47"/>
    <col min="2048" max="2048" width="0.85546875" style="47" customWidth="1"/>
    <col min="2049" max="2049" width="3.28515625" style="47" customWidth="1"/>
    <col min="2050" max="2050" width="9.140625" style="47"/>
    <col min="2051" max="2051" width="36.28515625" style="47" customWidth="1"/>
    <col min="2052" max="2052" width="2.28515625" style="47" customWidth="1"/>
    <col min="2053" max="2053" width="6.140625" style="47" customWidth="1"/>
    <col min="2054" max="2054" width="9.85546875" style="47" customWidth="1"/>
    <col min="2055" max="2055" width="10.28515625" style="47" customWidth="1"/>
    <col min="2056" max="2056" width="9.140625" style="47" customWidth="1"/>
    <col min="2057" max="2057" width="9.42578125" style="47" customWidth="1"/>
    <col min="2058" max="2058" width="11.140625" style="47" customWidth="1"/>
    <col min="2059" max="2059" width="5.42578125" style="47" customWidth="1"/>
    <col min="2060" max="2060" width="39.140625" style="47" customWidth="1"/>
    <col min="2061" max="2061" width="9.140625" style="47" customWidth="1"/>
    <col min="2062" max="2303" width="9.140625" style="47"/>
    <col min="2304" max="2304" width="0.85546875" style="47" customWidth="1"/>
    <col min="2305" max="2305" width="3.28515625" style="47" customWidth="1"/>
    <col min="2306" max="2306" width="9.140625" style="47"/>
    <col min="2307" max="2307" width="36.28515625" style="47" customWidth="1"/>
    <col min="2308" max="2308" width="2.28515625" style="47" customWidth="1"/>
    <col min="2309" max="2309" width="6.140625" style="47" customWidth="1"/>
    <col min="2310" max="2310" width="9.85546875" style="47" customWidth="1"/>
    <col min="2311" max="2311" width="10.28515625" style="47" customWidth="1"/>
    <col min="2312" max="2312" width="9.140625" style="47" customWidth="1"/>
    <col min="2313" max="2313" width="9.42578125" style="47" customWidth="1"/>
    <col min="2314" max="2314" width="11.140625" style="47" customWidth="1"/>
    <col min="2315" max="2315" width="5.42578125" style="47" customWidth="1"/>
    <col min="2316" max="2316" width="39.140625" style="47" customWidth="1"/>
    <col min="2317" max="2317" width="9.140625" style="47" customWidth="1"/>
    <col min="2318" max="2559" width="9.140625" style="47"/>
    <col min="2560" max="2560" width="0.85546875" style="47" customWidth="1"/>
    <col min="2561" max="2561" width="3.28515625" style="47" customWidth="1"/>
    <col min="2562" max="2562" width="9.140625" style="47"/>
    <col min="2563" max="2563" width="36.28515625" style="47" customWidth="1"/>
    <col min="2564" max="2564" width="2.28515625" style="47" customWidth="1"/>
    <col min="2565" max="2565" width="6.140625" style="47" customWidth="1"/>
    <col min="2566" max="2566" width="9.85546875" style="47" customWidth="1"/>
    <col min="2567" max="2567" width="10.28515625" style="47" customWidth="1"/>
    <col min="2568" max="2568" width="9.140625" style="47" customWidth="1"/>
    <col min="2569" max="2569" width="9.42578125" style="47" customWidth="1"/>
    <col min="2570" max="2570" width="11.140625" style="47" customWidth="1"/>
    <col min="2571" max="2571" width="5.42578125" style="47" customWidth="1"/>
    <col min="2572" max="2572" width="39.140625" style="47" customWidth="1"/>
    <col min="2573" max="2573" width="9.140625" style="47" customWidth="1"/>
    <col min="2574" max="2815" width="9.140625" style="47"/>
    <col min="2816" max="2816" width="0.85546875" style="47" customWidth="1"/>
    <col min="2817" max="2817" width="3.28515625" style="47" customWidth="1"/>
    <col min="2818" max="2818" width="9.140625" style="47"/>
    <col min="2819" max="2819" width="36.28515625" style="47" customWidth="1"/>
    <col min="2820" max="2820" width="2.28515625" style="47" customWidth="1"/>
    <col min="2821" max="2821" width="6.140625" style="47" customWidth="1"/>
    <col min="2822" max="2822" width="9.85546875" style="47" customWidth="1"/>
    <col min="2823" max="2823" width="10.28515625" style="47" customWidth="1"/>
    <col min="2824" max="2824" width="9.140625" style="47" customWidth="1"/>
    <col min="2825" max="2825" width="9.42578125" style="47" customWidth="1"/>
    <col min="2826" max="2826" width="11.140625" style="47" customWidth="1"/>
    <col min="2827" max="2827" width="5.42578125" style="47" customWidth="1"/>
    <col min="2828" max="2828" width="39.140625" style="47" customWidth="1"/>
    <col min="2829" max="2829" width="9.140625" style="47" customWidth="1"/>
    <col min="2830" max="3071" width="9.140625" style="47"/>
    <col min="3072" max="3072" width="0.85546875" style="47" customWidth="1"/>
    <col min="3073" max="3073" width="3.28515625" style="47" customWidth="1"/>
    <col min="3074" max="3074" width="9.140625" style="47"/>
    <col min="3075" max="3075" width="36.28515625" style="47" customWidth="1"/>
    <col min="3076" max="3076" width="2.28515625" style="47" customWidth="1"/>
    <col min="3077" max="3077" width="6.140625" style="47" customWidth="1"/>
    <col min="3078" max="3078" width="9.85546875" style="47" customWidth="1"/>
    <col min="3079" max="3079" width="10.28515625" style="47" customWidth="1"/>
    <col min="3080" max="3080" width="9.140625" style="47" customWidth="1"/>
    <col min="3081" max="3081" width="9.42578125" style="47" customWidth="1"/>
    <col min="3082" max="3082" width="11.140625" style="47" customWidth="1"/>
    <col min="3083" max="3083" width="5.42578125" style="47" customWidth="1"/>
    <col min="3084" max="3084" width="39.140625" style="47" customWidth="1"/>
    <col min="3085" max="3085" width="9.140625" style="47" customWidth="1"/>
    <col min="3086" max="3327" width="9.140625" style="47"/>
    <col min="3328" max="3328" width="0.85546875" style="47" customWidth="1"/>
    <col min="3329" max="3329" width="3.28515625" style="47" customWidth="1"/>
    <col min="3330" max="3330" width="9.140625" style="47"/>
    <col min="3331" max="3331" width="36.28515625" style="47" customWidth="1"/>
    <col min="3332" max="3332" width="2.28515625" style="47" customWidth="1"/>
    <col min="3333" max="3333" width="6.140625" style="47" customWidth="1"/>
    <col min="3334" max="3334" width="9.85546875" style="47" customWidth="1"/>
    <col min="3335" max="3335" width="10.28515625" style="47" customWidth="1"/>
    <col min="3336" max="3336" width="9.140625" style="47" customWidth="1"/>
    <col min="3337" max="3337" width="9.42578125" style="47" customWidth="1"/>
    <col min="3338" max="3338" width="11.140625" style="47" customWidth="1"/>
    <col min="3339" max="3339" width="5.42578125" style="47" customWidth="1"/>
    <col min="3340" max="3340" width="39.140625" style="47" customWidth="1"/>
    <col min="3341" max="3341" width="9.140625" style="47" customWidth="1"/>
    <col min="3342" max="3583" width="9.140625" style="47"/>
    <col min="3584" max="3584" width="0.85546875" style="47" customWidth="1"/>
    <col min="3585" max="3585" width="3.28515625" style="47" customWidth="1"/>
    <col min="3586" max="3586" width="9.140625" style="47"/>
    <col min="3587" max="3587" width="36.28515625" style="47" customWidth="1"/>
    <col min="3588" max="3588" width="2.28515625" style="47" customWidth="1"/>
    <col min="3589" max="3589" width="6.140625" style="47" customWidth="1"/>
    <col min="3590" max="3590" width="9.85546875" style="47" customWidth="1"/>
    <col min="3591" max="3591" width="10.28515625" style="47" customWidth="1"/>
    <col min="3592" max="3592" width="9.140625" style="47" customWidth="1"/>
    <col min="3593" max="3593" width="9.42578125" style="47" customWidth="1"/>
    <col min="3594" max="3594" width="11.140625" style="47" customWidth="1"/>
    <col min="3595" max="3595" width="5.42578125" style="47" customWidth="1"/>
    <col min="3596" max="3596" width="39.140625" style="47" customWidth="1"/>
    <col min="3597" max="3597" width="9.140625" style="47" customWidth="1"/>
    <col min="3598" max="3839" width="9.140625" style="47"/>
    <col min="3840" max="3840" width="0.85546875" style="47" customWidth="1"/>
    <col min="3841" max="3841" width="3.28515625" style="47" customWidth="1"/>
    <col min="3842" max="3842" width="9.140625" style="47"/>
    <col min="3843" max="3843" width="36.28515625" style="47" customWidth="1"/>
    <col min="3844" max="3844" width="2.28515625" style="47" customWidth="1"/>
    <col min="3845" max="3845" width="6.140625" style="47" customWidth="1"/>
    <col min="3846" max="3846" width="9.85546875" style="47" customWidth="1"/>
    <col min="3847" max="3847" width="10.28515625" style="47" customWidth="1"/>
    <col min="3848" max="3848" width="9.140625" style="47" customWidth="1"/>
    <col min="3849" max="3849" width="9.42578125" style="47" customWidth="1"/>
    <col min="3850" max="3850" width="11.140625" style="47" customWidth="1"/>
    <col min="3851" max="3851" width="5.42578125" style="47" customWidth="1"/>
    <col min="3852" max="3852" width="39.140625" style="47" customWidth="1"/>
    <col min="3853" max="3853" width="9.140625" style="47" customWidth="1"/>
    <col min="3854" max="4095" width="9.140625" style="47"/>
    <col min="4096" max="4096" width="0.85546875" style="47" customWidth="1"/>
    <col min="4097" max="4097" width="3.28515625" style="47" customWidth="1"/>
    <col min="4098" max="4098" width="9.140625" style="47"/>
    <col min="4099" max="4099" width="36.28515625" style="47" customWidth="1"/>
    <col min="4100" max="4100" width="2.28515625" style="47" customWidth="1"/>
    <col min="4101" max="4101" width="6.140625" style="47" customWidth="1"/>
    <col min="4102" max="4102" width="9.85546875" style="47" customWidth="1"/>
    <col min="4103" max="4103" width="10.28515625" style="47" customWidth="1"/>
    <col min="4104" max="4104" width="9.140625" style="47" customWidth="1"/>
    <col min="4105" max="4105" width="9.42578125" style="47" customWidth="1"/>
    <col min="4106" max="4106" width="11.140625" style="47" customWidth="1"/>
    <col min="4107" max="4107" width="5.42578125" style="47" customWidth="1"/>
    <col min="4108" max="4108" width="39.140625" style="47" customWidth="1"/>
    <col min="4109" max="4109" width="9.140625" style="47" customWidth="1"/>
    <col min="4110" max="4351" width="9.140625" style="47"/>
    <col min="4352" max="4352" width="0.85546875" style="47" customWidth="1"/>
    <col min="4353" max="4353" width="3.28515625" style="47" customWidth="1"/>
    <col min="4354" max="4354" width="9.140625" style="47"/>
    <col min="4355" max="4355" width="36.28515625" style="47" customWidth="1"/>
    <col min="4356" max="4356" width="2.28515625" style="47" customWidth="1"/>
    <col min="4357" max="4357" width="6.140625" style="47" customWidth="1"/>
    <col min="4358" max="4358" width="9.85546875" style="47" customWidth="1"/>
    <col min="4359" max="4359" width="10.28515625" style="47" customWidth="1"/>
    <col min="4360" max="4360" width="9.140625" style="47" customWidth="1"/>
    <col min="4361" max="4361" width="9.42578125" style="47" customWidth="1"/>
    <col min="4362" max="4362" width="11.140625" style="47" customWidth="1"/>
    <col min="4363" max="4363" width="5.42578125" style="47" customWidth="1"/>
    <col min="4364" max="4364" width="39.140625" style="47" customWidth="1"/>
    <col min="4365" max="4365" width="9.140625" style="47" customWidth="1"/>
    <col min="4366" max="4607" width="9.140625" style="47"/>
    <col min="4608" max="4608" width="0.85546875" style="47" customWidth="1"/>
    <col min="4609" max="4609" width="3.28515625" style="47" customWidth="1"/>
    <col min="4610" max="4610" width="9.140625" style="47"/>
    <col min="4611" max="4611" width="36.28515625" style="47" customWidth="1"/>
    <col min="4612" max="4612" width="2.28515625" style="47" customWidth="1"/>
    <col min="4613" max="4613" width="6.140625" style="47" customWidth="1"/>
    <col min="4614" max="4614" width="9.85546875" style="47" customWidth="1"/>
    <col min="4615" max="4615" width="10.28515625" style="47" customWidth="1"/>
    <col min="4616" max="4616" width="9.140625" style="47" customWidth="1"/>
    <col min="4617" max="4617" width="9.42578125" style="47" customWidth="1"/>
    <col min="4618" max="4618" width="11.140625" style="47" customWidth="1"/>
    <col min="4619" max="4619" width="5.42578125" style="47" customWidth="1"/>
    <col min="4620" max="4620" width="39.140625" style="47" customWidth="1"/>
    <col min="4621" max="4621" width="9.140625" style="47" customWidth="1"/>
    <col min="4622" max="4863" width="9.140625" style="47"/>
    <col min="4864" max="4864" width="0.85546875" style="47" customWidth="1"/>
    <col min="4865" max="4865" width="3.28515625" style="47" customWidth="1"/>
    <col min="4866" max="4866" width="9.140625" style="47"/>
    <col min="4867" max="4867" width="36.28515625" style="47" customWidth="1"/>
    <col min="4868" max="4868" width="2.28515625" style="47" customWidth="1"/>
    <col min="4869" max="4869" width="6.140625" style="47" customWidth="1"/>
    <col min="4870" max="4870" width="9.85546875" style="47" customWidth="1"/>
    <col min="4871" max="4871" width="10.28515625" style="47" customWidth="1"/>
    <col min="4872" max="4872" width="9.140625" style="47" customWidth="1"/>
    <col min="4873" max="4873" width="9.42578125" style="47" customWidth="1"/>
    <col min="4874" max="4874" width="11.140625" style="47" customWidth="1"/>
    <col min="4875" max="4875" width="5.42578125" style="47" customWidth="1"/>
    <col min="4876" max="4876" width="39.140625" style="47" customWidth="1"/>
    <col min="4877" max="4877" width="9.140625" style="47" customWidth="1"/>
    <col min="4878" max="5119" width="9.140625" style="47"/>
    <col min="5120" max="5120" width="0.85546875" style="47" customWidth="1"/>
    <col min="5121" max="5121" width="3.28515625" style="47" customWidth="1"/>
    <col min="5122" max="5122" width="9.140625" style="47"/>
    <col min="5123" max="5123" width="36.28515625" style="47" customWidth="1"/>
    <col min="5124" max="5124" width="2.28515625" style="47" customWidth="1"/>
    <col min="5125" max="5125" width="6.140625" style="47" customWidth="1"/>
    <col min="5126" max="5126" width="9.85546875" style="47" customWidth="1"/>
    <col min="5127" max="5127" width="10.28515625" style="47" customWidth="1"/>
    <col min="5128" max="5128" width="9.140625" style="47" customWidth="1"/>
    <col min="5129" max="5129" width="9.42578125" style="47" customWidth="1"/>
    <col min="5130" max="5130" width="11.140625" style="47" customWidth="1"/>
    <col min="5131" max="5131" width="5.42578125" style="47" customWidth="1"/>
    <col min="5132" max="5132" width="39.140625" style="47" customWidth="1"/>
    <col min="5133" max="5133" width="9.140625" style="47" customWidth="1"/>
    <col min="5134" max="5375" width="9.140625" style="47"/>
    <col min="5376" max="5376" width="0.85546875" style="47" customWidth="1"/>
    <col min="5377" max="5377" width="3.28515625" style="47" customWidth="1"/>
    <col min="5378" max="5378" width="9.140625" style="47"/>
    <col min="5379" max="5379" width="36.28515625" style="47" customWidth="1"/>
    <col min="5380" max="5380" width="2.28515625" style="47" customWidth="1"/>
    <col min="5381" max="5381" width="6.140625" style="47" customWidth="1"/>
    <col min="5382" max="5382" width="9.85546875" style="47" customWidth="1"/>
    <col min="5383" max="5383" width="10.28515625" style="47" customWidth="1"/>
    <col min="5384" max="5384" width="9.140625" style="47" customWidth="1"/>
    <col min="5385" max="5385" width="9.42578125" style="47" customWidth="1"/>
    <col min="5386" max="5386" width="11.140625" style="47" customWidth="1"/>
    <col min="5387" max="5387" width="5.42578125" style="47" customWidth="1"/>
    <col min="5388" max="5388" width="39.140625" style="47" customWidth="1"/>
    <col min="5389" max="5389" width="9.140625" style="47" customWidth="1"/>
    <col min="5390" max="5631" width="9.140625" style="47"/>
    <col min="5632" max="5632" width="0.85546875" style="47" customWidth="1"/>
    <col min="5633" max="5633" width="3.28515625" style="47" customWidth="1"/>
    <col min="5634" max="5634" width="9.140625" style="47"/>
    <col min="5635" max="5635" width="36.28515625" style="47" customWidth="1"/>
    <col min="5636" max="5636" width="2.28515625" style="47" customWidth="1"/>
    <col min="5637" max="5637" width="6.140625" style="47" customWidth="1"/>
    <col min="5638" max="5638" width="9.85546875" style="47" customWidth="1"/>
    <col min="5639" max="5639" width="10.28515625" style="47" customWidth="1"/>
    <col min="5640" max="5640" width="9.140625" style="47" customWidth="1"/>
    <col min="5641" max="5641" width="9.42578125" style="47" customWidth="1"/>
    <col min="5642" max="5642" width="11.140625" style="47" customWidth="1"/>
    <col min="5643" max="5643" width="5.42578125" style="47" customWidth="1"/>
    <col min="5644" max="5644" width="39.140625" style="47" customWidth="1"/>
    <col min="5645" max="5645" width="9.140625" style="47" customWidth="1"/>
    <col min="5646" max="5887" width="9.140625" style="47"/>
    <col min="5888" max="5888" width="0.85546875" style="47" customWidth="1"/>
    <col min="5889" max="5889" width="3.28515625" style="47" customWidth="1"/>
    <col min="5890" max="5890" width="9.140625" style="47"/>
    <col min="5891" max="5891" width="36.28515625" style="47" customWidth="1"/>
    <col min="5892" max="5892" width="2.28515625" style="47" customWidth="1"/>
    <col min="5893" max="5893" width="6.140625" style="47" customWidth="1"/>
    <col min="5894" max="5894" width="9.85546875" style="47" customWidth="1"/>
    <col min="5895" max="5895" width="10.28515625" style="47" customWidth="1"/>
    <col min="5896" max="5896" width="9.140625" style="47" customWidth="1"/>
    <col min="5897" max="5897" width="9.42578125" style="47" customWidth="1"/>
    <col min="5898" max="5898" width="11.140625" style="47" customWidth="1"/>
    <col min="5899" max="5899" width="5.42578125" style="47" customWidth="1"/>
    <col min="5900" max="5900" width="39.140625" style="47" customWidth="1"/>
    <col min="5901" max="5901" width="9.140625" style="47" customWidth="1"/>
    <col min="5902" max="6143" width="9.140625" style="47"/>
    <col min="6144" max="6144" width="0.85546875" style="47" customWidth="1"/>
    <col min="6145" max="6145" width="3.28515625" style="47" customWidth="1"/>
    <col min="6146" max="6146" width="9.140625" style="47"/>
    <col min="6147" max="6147" width="36.28515625" style="47" customWidth="1"/>
    <col min="6148" max="6148" width="2.28515625" style="47" customWidth="1"/>
    <col min="6149" max="6149" width="6.140625" style="47" customWidth="1"/>
    <col min="6150" max="6150" width="9.85546875" style="47" customWidth="1"/>
    <col min="6151" max="6151" width="10.28515625" style="47" customWidth="1"/>
    <col min="6152" max="6152" width="9.140625" style="47" customWidth="1"/>
    <col min="6153" max="6153" width="9.42578125" style="47" customWidth="1"/>
    <col min="6154" max="6154" width="11.140625" style="47" customWidth="1"/>
    <col min="6155" max="6155" width="5.42578125" style="47" customWidth="1"/>
    <col min="6156" max="6156" width="39.140625" style="47" customWidth="1"/>
    <col min="6157" max="6157" width="9.140625" style="47" customWidth="1"/>
    <col min="6158" max="6399" width="9.140625" style="47"/>
    <col min="6400" max="6400" width="0.85546875" style="47" customWidth="1"/>
    <col min="6401" max="6401" width="3.28515625" style="47" customWidth="1"/>
    <col min="6402" max="6402" width="9.140625" style="47"/>
    <col min="6403" max="6403" width="36.28515625" style="47" customWidth="1"/>
    <col min="6404" max="6404" width="2.28515625" style="47" customWidth="1"/>
    <col min="6405" max="6405" width="6.140625" style="47" customWidth="1"/>
    <col min="6406" max="6406" width="9.85546875" style="47" customWidth="1"/>
    <col min="6407" max="6407" width="10.28515625" style="47" customWidth="1"/>
    <col min="6408" max="6408" width="9.140625" style="47" customWidth="1"/>
    <col min="6409" max="6409" width="9.42578125" style="47" customWidth="1"/>
    <col min="6410" max="6410" width="11.140625" style="47" customWidth="1"/>
    <col min="6411" max="6411" width="5.42578125" style="47" customWidth="1"/>
    <col min="6412" max="6412" width="39.140625" style="47" customWidth="1"/>
    <col min="6413" max="6413" width="9.140625" style="47" customWidth="1"/>
    <col min="6414" max="6655" width="9.140625" style="47"/>
    <col min="6656" max="6656" width="0.85546875" style="47" customWidth="1"/>
    <col min="6657" max="6657" width="3.28515625" style="47" customWidth="1"/>
    <col min="6658" max="6658" width="9.140625" style="47"/>
    <col min="6659" max="6659" width="36.28515625" style="47" customWidth="1"/>
    <col min="6660" max="6660" width="2.28515625" style="47" customWidth="1"/>
    <col min="6661" max="6661" width="6.140625" style="47" customWidth="1"/>
    <col min="6662" max="6662" width="9.85546875" style="47" customWidth="1"/>
    <col min="6663" max="6663" width="10.28515625" style="47" customWidth="1"/>
    <col min="6664" max="6664" width="9.140625" style="47" customWidth="1"/>
    <col min="6665" max="6665" width="9.42578125" style="47" customWidth="1"/>
    <col min="6666" max="6666" width="11.140625" style="47" customWidth="1"/>
    <col min="6667" max="6667" width="5.42578125" style="47" customWidth="1"/>
    <col min="6668" max="6668" width="39.140625" style="47" customWidth="1"/>
    <col min="6669" max="6669" width="9.140625" style="47" customWidth="1"/>
    <col min="6670" max="6911" width="9.140625" style="47"/>
    <col min="6912" max="6912" width="0.85546875" style="47" customWidth="1"/>
    <col min="6913" max="6913" width="3.28515625" style="47" customWidth="1"/>
    <col min="6914" max="6914" width="9.140625" style="47"/>
    <col min="6915" max="6915" width="36.28515625" style="47" customWidth="1"/>
    <col min="6916" max="6916" width="2.28515625" style="47" customWidth="1"/>
    <col min="6917" max="6917" width="6.140625" style="47" customWidth="1"/>
    <col min="6918" max="6918" width="9.85546875" style="47" customWidth="1"/>
    <col min="6919" max="6919" width="10.28515625" style="47" customWidth="1"/>
    <col min="6920" max="6920" width="9.140625" style="47" customWidth="1"/>
    <col min="6921" max="6921" width="9.42578125" style="47" customWidth="1"/>
    <col min="6922" max="6922" width="11.140625" style="47" customWidth="1"/>
    <col min="6923" max="6923" width="5.42578125" style="47" customWidth="1"/>
    <col min="6924" max="6924" width="39.140625" style="47" customWidth="1"/>
    <col min="6925" max="6925" width="9.140625" style="47" customWidth="1"/>
    <col min="6926" max="7167" width="9.140625" style="47"/>
    <col min="7168" max="7168" width="0.85546875" style="47" customWidth="1"/>
    <col min="7169" max="7169" width="3.28515625" style="47" customWidth="1"/>
    <col min="7170" max="7170" width="9.140625" style="47"/>
    <col min="7171" max="7171" width="36.28515625" style="47" customWidth="1"/>
    <col min="7172" max="7172" width="2.28515625" style="47" customWidth="1"/>
    <col min="7173" max="7173" width="6.140625" style="47" customWidth="1"/>
    <col min="7174" max="7174" width="9.85546875" style="47" customWidth="1"/>
    <col min="7175" max="7175" width="10.28515625" style="47" customWidth="1"/>
    <col min="7176" max="7176" width="9.140625" style="47" customWidth="1"/>
    <col min="7177" max="7177" width="9.42578125" style="47" customWidth="1"/>
    <col min="7178" max="7178" width="11.140625" style="47" customWidth="1"/>
    <col min="7179" max="7179" width="5.42578125" style="47" customWidth="1"/>
    <col min="7180" max="7180" width="39.140625" style="47" customWidth="1"/>
    <col min="7181" max="7181" width="9.140625" style="47" customWidth="1"/>
    <col min="7182" max="7423" width="9.140625" style="47"/>
    <col min="7424" max="7424" width="0.85546875" style="47" customWidth="1"/>
    <col min="7425" max="7425" width="3.28515625" style="47" customWidth="1"/>
    <col min="7426" max="7426" width="9.140625" style="47"/>
    <col min="7427" max="7427" width="36.28515625" style="47" customWidth="1"/>
    <col min="7428" max="7428" width="2.28515625" style="47" customWidth="1"/>
    <col min="7429" max="7429" width="6.140625" style="47" customWidth="1"/>
    <col min="7430" max="7430" width="9.85546875" style="47" customWidth="1"/>
    <col min="7431" max="7431" width="10.28515625" style="47" customWidth="1"/>
    <col min="7432" max="7432" width="9.140625" style="47" customWidth="1"/>
    <col min="7433" max="7433" width="9.42578125" style="47" customWidth="1"/>
    <col min="7434" max="7434" width="11.140625" style="47" customWidth="1"/>
    <col min="7435" max="7435" width="5.42578125" style="47" customWidth="1"/>
    <col min="7436" max="7436" width="39.140625" style="47" customWidth="1"/>
    <col min="7437" max="7437" width="9.140625" style="47" customWidth="1"/>
    <col min="7438" max="7679" width="9.140625" style="47"/>
    <col min="7680" max="7680" width="0.85546875" style="47" customWidth="1"/>
    <col min="7681" max="7681" width="3.28515625" style="47" customWidth="1"/>
    <col min="7682" max="7682" width="9.140625" style="47"/>
    <col min="7683" max="7683" width="36.28515625" style="47" customWidth="1"/>
    <col min="7684" max="7684" width="2.28515625" style="47" customWidth="1"/>
    <col min="7685" max="7685" width="6.140625" style="47" customWidth="1"/>
    <col min="7686" max="7686" width="9.85546875" style="47" customWidth="1"/>
    <col min="7687" max="7687" width="10.28515625" style="47" customWidth="1"/>
    <col min="7688" max="7688" width="9.140625" style="47" customWidth="1"/>
    <col min="7689" max="7689" width="9.42578125" style="47" customWidth="1"/>
    <col min="7690" max="7690" width="11.140625" style="47" customWidth="1"/>
    <col min="7691" max="7691" width="5.42578125" style="47" customWidth="1"/>
    <col min="7692" max="7692" width="39.140625" style="47" customWidth="1"/>
    <col min="7693" max="7693" width="9.140625" style="47" customWidth="1"/>
    <col min="7694" max="7935" width="9.140625" style="47"/>
    <col min="7936" max="7936" width="0.85546875" style="47" customWidth="1"/>
    <col min="7937" max="7937" width="3.28515625" style="47" customWidth="1"/>
    <col min="7938" max="7938" width="9.140625" style="47"/>
    <col min="7939" max="7939" width="36.28515625" style="47" customWidth="1"/>
    <col min="7940" max="7940" width="2.28515625" style="47" customWidth="1"/>
    <col min="7941" max="7941" width="6.140625" style="47" customWidth="1"/>
    <col min="7942" max="7942" width="9.85546875" style="47" customWidth="1"/>
    <col min="7943" max="7943" width="10.28515625" style="47" customWidth="1"/>
    <col min="7944" max="7944" width="9.140625" style="47" customWidth="1"/>
    <col min="7945" max="7945" width="9.42578125" style="47" customWidth="1"/>
    <col min="7946" max="7946" width="11.140625" style="47" customWidth="1"/>
    <col min="7947" max="7947" width="5.42578125" style="47" customWidth="1"/>
    <col min="7948" max="7948" width="39.140625" style="47" customWidth="1"/>
    <col min="7949" max="7949" width="9.140625" style="47" customWidth="1"/>
    <col min="7950" max="8191" width="9.140625" style="47"/>
    <col min="8192" max="8192" width="0.85546875" style="47" customWidth="1"/>
    <col min="8193" max="8193" width="3.28515625" style="47" customWidth="1"/>
    <col min="8194" max="8194" width="9.140625" style="47"/>
    <col min="8195" max="8195" width="36.28515625" style="47" customWidth="1"/>
    <col min="8196" max="8196" width="2.28515625" style="47" customWidth="1"/>
    <col min="8197" max="8197" width="6.140625" style="47" customWidth="1"/>
    <col min="8198" max="8198" width="9.85546875" style="47" customWidth="1"/>
    <col min="8199" max="8199" width="10.28515625" style="47" customWidth="1"/>
    <col min="8200" max="8200" width="9.140625" style="47" customWidth="1"/>
    <col min="8201" max="8201" width="9.42578125" style="47" customWidth="1"/>
    <col min="8202" max="8202" width="11.140625" style="47" customWidth="1"/>
    <col min="8203" max="8203" width="5.42578125" style="47" customWidth="1"/>
    <col min="8204" max="8204" width="39.140625" style="47" customWidth="1"/>
    <col min="8205" max="8205" width="9.140625" style="47" customWidth="1"/>
    <col min="8206" max="8447" width="9.140625" style="47"/>
    <col min="8448" max="8448" width="0.85546875" style="47" customWidth="1"/>
    <col min="8449" max="8449" width="3.28515625" style="47" customWidth="1"/>
    <col min="8450" max="8450" width="9.140625" style="47"/>
    <col min="8451" max="8451" width="36.28515625" style="47" customWidth="1"/>
    <col min="8452" max="8452" width="2.28515625" style="47" customWidth="1"/>
    <col min="8453" max="8453" width="6.140625" style="47" customWidth="1"/>
    <col min="8454" max="8454" width="9.85546875" style="47" customWidth="1"/>
    <col min="8455" max="8455" width="10.28515625" style="47" customWidth="1"/>
    <col min="8456" max="8456" width="9.140625" style="47" customWidth="1"/>
    <col min="8457" max="8457" width="9.42578125" style="47" customWidth="1"/>
    <col min="8458" max="8458" width="11.140625" style="47" customWidth="1"/>
    <col min="8459" max="8459" width="5.42578125" style="47" customWidth="1"/>
    <col min="8460" max="8460" width="39.140625" style="47" customWidth="1"/>
    <col min="8461" max="8461" width="9.140625" style="47" customWidth="1"/>
    <col min="8462" max="8703" width="9.140625" style="47"/>
    <col min="8704" max="8704" width="0.85546875" style="47" customWidth="1"/>
    <col min="8705" max="8705" width="3.28515625" style="47" customWidth="1"/>
    <col min="8706" max="8706" width="9.140625" style="47"/>
    <col min="8707" max="8707" width="36.28515625" style="47" customWidth="1"/>
    <col min="8708" max="8708" width="2.28515625" style="47" customWidth="1"/>
    <col min="8709" max="8709" width="6.140625" style="47" customWidth="1"/>
    <col min="8710" max="8710" width="9.85546875" style="47" customWidth="1"/>
    <col min="8711" max="8711" width="10.28515625" style="47" customWidth="1"/>
    <col min="8712" max="8712" width="9.140625" style="47" customWidth="1"/>
    <col min="8713" max="8713" width="9.42578125" style="47" customWidth="1"/>
    <col min="8714" max="8714" width="11.140625" style="47" customWidth="1"/>
    <col min="8715" max="8715" width="5.42578125" style="47" customWidth="1"/>
    <col min="8716" max="8716" width="39.140625" style="47" customWidth="1"/>
    <col min="8717" max="8717" width="9.140625" style="47" customWidth="1"/>
    <col min="8718" max="8959" width="9.140625" style="47"/>
    <col min="8960" max="8960" width="0.85546875" style="47" customWidth="1"/>
    <col min="8961" max="8961" width="3.28515625" style="47" customWidth="1"/>
    <col min="8962" max="8962" width="9.140625" style="47"/>
    <col min="8963" max="8963" width="36.28515625" style="47" customWidth="1"/>
    <col min="8964" max="8964" width="2.28515625" style="47" customWidth="1"/>
    <col min="8965" max="8965" width="6.140625" style="47" customWidth="1"/>
    <col min="8966" max="8966" width="9.85546875" style="47" customWidth="1"/>
    <col min="8967" max="8967" width="10.28515625" style="47" customWidth="1"/>
    <col min="8968" max="8968" width="9.140625" style="47" customWidth="1"/>
    <col min="8969" max="8969" width="9.42578125" style="47" customWidth="1"/>
    <col min="8970" max="8970" width="11.140625" style="47" customWidth="1"/>
    <col min="8971" max="8971" width="5.42578125" style="47" customWidth="1"/>
    <col min="8972" max="8972" width="39.140625" style="47" customWidth="1"/>
    <col min="8973" max="8973" width="9.140625" style="47" customWidth="1"/>
    <col min="8974" max="9215" width="9.140625" style="47"/>
    <col min="9216" max="9216" width="0.85546875" style="47" customWidth="1"/>
    <col min="9217" max="9217" width="3.28515625" style="47" customWidth="1"/>
    <col min="9218" max="9218" width="9.140625" style="47"/>
    <col min="9219" max="9219" width="36.28515625" style="47" customWidth="1"/>
    <col min="9220" max="9220" width="2.28515625" style="47" customWidth="1"/>
    <col min="9221" max="9221" width="6.140625" style="47" customWidth="1"/>
    <col min="9222" max="9222" width="9.85546875" style="47" customWidth="1"/>
    <col min="9223" max="9223" width="10.28515625" style="47" customWidth="1"/>
    <col min="9224" max="9224" width="9.140625" style="47" customWidth="1"/>
    <col min="9225" max="9225" width="9.42578125" style="47" customWidth="1"/>
    <col min="9226" max="9226" width="11.140625" style="47" customWidth="1"/>
    <col min="9227" max="9227" width="5.42578125" style="47" customWidth="1"/>
    <col min="9228" max="9228" width="39.140625" style="47" customWidth="1"/>
    <col min="9229" max="9229" width="9.140625" style="47" customWidth="1"/>
    <col min="9230" max="9471" width="9.140625" style="47"/>
    <col min="9472" max="9472" width="0.85546875" style="47" customWidth="1"/>
    <col min="9473" max="9473" width="3.28515625" style="47" customWidth="1"/>
    <col min="9474" max="9474" width="9.140625" style="47"/>
    <col min="9475" max="9475" width="36.28515625" style="47" customWidth="1"/>
    <col min="9476" max="9476" width="2.28515625" style="47" customWidth="1"/>
    <col min="9477" max="9477" width="6.140625" style="47" customWidth="1"/>
    <col min="9478" max="9478" width="9.85546875" style="47" customWidth="1"/>
    <col min="9479" max="9479" width="10.28515625" style="47" customWidth="1"/>
    <col min="9480" max="9480" width="9.140625" style="47" customWidth="1"/>
    <col min="9481" max="9481" width="9.42578125" style="47" customWidth="1"/>
    <col min="9482" max="9482" width="11.140625" style="47" customWidth="1"/>
    <col min="9483" max="9483" width="5.42578125" style="47" customWidth="1"/>
    <col min="9484" max="9484" width="39.140625" style="47" customWidth="1"/>
    <col min="9485" max="9485" width="9.140625" style="47" customWidth="1"/>
    <col min="9486" max="9727" width="9.140625" style="47"/>
    <col min="9728" max="9728" width="0.85546875" style="47" customWidth="1"/>
    <col min="9729" max="9729" width="3.28515625" style="47" customWidth="1"/>
    <col min="9730" max="9730" width="9.140625" style="47"/>
    <col min="9731" max="9731" width="36.28515625" style="47" customWidth="1"/>
    <col min="9732" max="9732" width="2.28515625" style="47" customWidth="1"/>
    <col min="9733" max="9733" width="6.140625" style="47" customWidth="1"/>
    <col min="9734" max="9734" width="9.85546875" style="47" customWidth="1"/>
    <col min="9735" max="9735" width="10.28515625" style="47" customWidth="1"/>
    <col min="9736" max="9736" width="9.140625" style="47" customWidth="1"/>
    <col min="9737" max="9737" width="9.42578125" style="47" customWidth="1"/>
    <col min="9738" max="9738" width="11.140625" style="47" customWidth="1"/>
    <col min="9739" max="9739" width="5.42578125" style="47" customWidth="1"/>
    <col min="9740" max="9740" width="39.140625" style="47" customWidth="1"/>
    <col min="9741" max="9741" width="9.140625" style="47" customWidth="1"/>
    <col min="9742" max="9983" width="9.140625" style="47"/>
    <col min="9984" max="9984" width="0.85546875" style="47" customWidth="1"/>
    <col min="9985" max="9985" width="3.28515625" style="47" customWidth="1"/>
    <col min="9986" max="9986" width="9.140625" style="47"/>
    <col min="9987" max="9987" width="36.28515625" style="47" customWidth="1"/>
    <col min="9988" max="9988" width="2.28515625" style="47" customWidth="1"/>
    <col min="9989" max="9989" width="6.140625" style="47" customWidth="1"/>
    <col min="9990" max="9990" width="9.85546875" style="47" customWidth="1"/>
    <col min="9991" max="9991" width="10.28515625" style="47" customWidth="1"/>
    <col min="9992" max="9992" width="9.140625" style="47" customWidth="1"/>
    <col min="9993" max="9993" width="9.42578125" style="47" customWidth="1"/>
    <col min="9994" max="9994" width="11.140625" style="47" customWidth="1"/>
    <col min="9995" max="9995" width="5.42578125" style="47" customWidth="1"/>
    <col min="9996" max="9996" width="39.140625" style="47" customWidth="1"/>
    <col min="9997" max="9997" width="9.140625" style="47" customWidth="1"/>
    <col min="9998" max="10239" width="9.140625" style="47"/>
    <col min="10240" max="10240" width="0.85546875" style="47" customWidth="1"/>
    <col min="10241" max="10241" width="3.28515625" style="47" customWidth="1"/>
    <col min="10242" max="10242" width="9.140625" style="47"/>
    <col min="10243" max="10243" width="36.28515625" style="47" customWidth="1"/>
    <col min="10244" max="10244" width="2.28515625" style="47" customWidth="1"/>
    <col min="10245" max="10245" width="6.140625" style="47" customWidth="1"/>
    <col min="10246" max="10246" width="9.85546875" style="47" customWidth="1"/>
    <col min="10247" max="10247" width="10.28515625" style="47" customWidth="1"/>
    <col min="10248" max="10248" width="9.140625" style="47" customWidth="1"/>
    <col min="10249" max="10249" width="9.42578125" style="47" customWidth="1"/>
    <col min="10250" max="10250" width="11.140625" style="47" customWidth="1"/>
    <col min="10251" max="10251" width="5.42578125" style="47" customWidth="1"/>
    <col min="10252" max="10252" width="39.140625" style="47" customWidth="1"/>
    <col min="10253" max="10253" width="9.140625" style="47" customWidth="1"/>
    <col min="10254" max="10495" width="9.140625" style="47"/>
    <col min="10496" max="10496" width="0.85546875" style="47" customWidth="1"/>
    <col min="10497" max="10497" width="3.28515625" style="47" customWidth="1"/>
    <col min="10498" max="10498" width="9.140625" style="47"/>
    <col min="10499" max="10499" width="36.28515625" style="47" customWidth="1"/>
    <col min="10500" max="10500" width="2.28515625" style="47" customWidth="1"/>
    <col min="10501" max="10501" width="6.140625" style="47" customWidth="1"/>
    <col min="10502" max="10502" width="9.85546875" style="47" customWidth="1"/>
    <col min="10503" max="10503" width="10.28515625" style="47" customWidth="1"/>
    <col min="10504" max="10504" width="9.140625" style="47" customWidth="1"/>
    <col min="10505" max="10505" width="9.42578125" style="47" customWidth="1"/>
    <col min="10506" max="10506" width="11.140625" style="47" customWidth="1"/>
    <col min="10507" max="10507" width="5.42578125" style="47" customWidth="1"/>
    <col min="10508" max="10508" width="39.140625" style="47" customWidth="1"/>
    <col min="10509" max="10509" width="9.140625" style="47" customWidth="1"/>
    <col min="10510" max="10751" width="9.140625" style="47"/>
    <col min="10752" max="10752" width="0.85546875" style="47" customWidth="1"/>
    <col min="10753" max="10753" width="3.28515625" style="47" customWidth="1"/>
    <col min="10754" max="10754" width="9.140625" style="47"/>
    <col min="10755" max="10755" width="36.28515625" style="47" customWidth="1"/>
    <col min="10756" max="10756" width="2.28515625" style="47" customWidth="1"/>
    <col min="10757" max="10757" width="6.140625" style="47" customWidth="1"/>
    <col min="10758" max="10758" width="9.85546875" style="47" customWidth="1"/>
    <col min="10759" max="10759" width="10.28515625" style="47" customWidth="1"/>
    <col min="10760" max="10760" width="9.140625" style="47" customWidth="1"/>
    <col min="10761" max="10761" width="9.42578125" style="47" customWidth="1"/>
    <col min="10762" max="10762" width="11.140625" style="47" customWidth="1"/>
    <col min="10763" max="10763" width="5.42578125" style="47" customWidth="1"/>
    <col min="10764" max="10764" width="39.140625" style="47" customWidth="1"/>
    <col min="10765" max="10765" width="9.140625" style="47" customWidth="1"/>
    <col min="10766" max="11007" width="9.140625" style="47"/>
    <col min="11008" max="11008" width="0.85546875" style="47" customWidth="1"/>
    <col min="11009" max="11009" width="3.28515625" style="47" customWidth="1"/>
    <col min="11010" max="11010" width="9.140625" style="47"/>
    <col min="11011" max="11011" width="36.28515625" style="47" customWidth="1"/>
    <col min="11012" max="11012" width="2.28515625" style="47" customWidth="1"/>
    <col min="11013" max="11013" width="6.140625" style="47" customWidth="1"/>
    <col min="11014" max="11014" width="9.85546875" style="47" customWidth="1"/>
    <col min="11015" max="11015" width="10.28515625" style="47" customWidth="1"/>
    <col min="11016" max="11016" width="9.140625" style="47" customWidth="1"/>
    <col min="11017" max="11017" width="9.42578125" style="47" customWidth="1"/>
    <col min="11018" max="11018" width="11.140625" style="47" customWidth="1"/>
    <col min="11019" max="11019" width="5.42578125" style="47" customWidth="1"/>
    <col min="11020" max="11020" width="39.140625" style="47" customWidth="1"/>
    <col min="11021" max="11021" width="9.140625" style="47" customWidth="1"/>
    <col min="11022" max="11263" width="9.140625" style="47"/>
    <col min="11264" max="11264" width="0.85546875" style="47" customWidth="1"/>
    <col min="11265" max="11265" width="3.28515625" style="47" customWidth="1"/>
    <col min="11266" max="11266" width="9.140625" style="47"/>
    <col min="11267" max="11267" width="36.28515625" style="47" customWidth="1"/>
    <col min="11268" max="11268" width="2.28515625" style="47" customWidth="1"/>
    <col min="11269" max="11269" width="6.140625" style="47" customWidth="1"/>
    <col min="11270" max="11270" width="9.85546875" style="47" customWidth="1"/>
    <col min="11271" max="11271" width="10.28515625" style="47" customWidth="1"/>
    <col min="11272" max="11272" width="9.140625" style="47" customWidth="1"/>
    <col min="11273" max="11273" width="9.42578125" style="47" customWidth="1"/>
    <col min="11274" max="11274" width="11.140625" style="47" customWidth="1"/>
    <col min="11275" max="11275" width="5.42578125" style="47" customWidth="1"/>
    <col min="11276" max="11276" width="39.140625" style="47" customWidth="1"/>
    <col min="11277" max="11277" width="9.140625" style="47" customWidth="1"/>
    <col min="11278" max="11519" width="9.140625" style="47"/>
    <col min="11520" max="11520" width="0.85546875" style="47" customWidth="1"/>
    <col min="11521" max="11521" width="3.28515625" style="47" customWidth="1"/>
    <col min="11522" max="11522" width="9.140625" style="47"/>
    <col min="11523" max="11523" width="36.28515625" style="47" customWidth="1"/>
    <col min="11524" max="11524" width="2.28515625" style="47" customWidth="1"/>
    <col min="11525" max="11525" width="6.140625" style="47" customWidth="1"/>
    <col min="11526" max="11526" width="9.85546875" style="47" customWidth="1"/>
    <col min="11527" max="11527" width="10.28515625" style="47" customWidth="1"/>
    <col min="11528" max="11528" width="9.140625" style="47" customWidth="1"/>
    <col min="11529" max="11529" width="9.42578125" style="47" customWidth="1"/>
    <col min="11530" max="11530" width="11.140625" style="47" customWidth="1"/>
    <col min="11531" max="11531" width="5.42578125" style="47" customWidth="1"/>
    <col min="11532" max="11532" width="39.140625" style="47" customWidth="1"/>
    <col min="11533" max="11533" width="9.140625" style="47" customWidth="1"/>
    <col min="11534" max="11775" width="9.140625" style="47"/>
    <col min="11776" max="11776" width="0.85546875" style="47" customWidth="1"/>
    <col min="11777" max="11777" width="3.28515625" style="47" customWidth="1"/>
    <col min="11778" max="11778" width="9.140625" style="47"/>
    <col min="11779" max="11779" width="36.28515625" style="47" customWidth="1"/>
    <col min="11780" max="11780" width="2.28515625" style="47" customWidth="1"/>
    <col min="11781" max="11781" width="6.140625" style="47" customWidth="1"/>
    <col min="11782" max="11782" width="9.85546875" style="47" customWidth="1"/>
    <col min="11783" max="11783" width="10.28515625" style="47" customWidth="1"/>
    <col min="11784" max="11784" width="9.140625" style="47" customWidth="1"/>
    <col min="11785" max="11785" width="9.42578125" style="47" customWidth="1"/>
    <col min="11786" max="11786" width="11.140625" style="47" customWidth="1"/>
    <col min="11787" max="11787" width="5.42578125" style="47" customWidth="1"/>
    <col min="11788" max="11788" width="39.140625" style="47" customWidth="1"/>
    <col min="11789" max="11789" width="9.140625" style="47" customWidth="1"/>
    <col min="11790" max="12031" width="9.140625" style="47"/>
    <col min="12032" max="12032" width="0.85546875" style="47" customWidth="1"/>
    <col min="12033" max="12033" width="3.28515625" style="47" customWidth="1"/>
    <col min="12034" max="12034" width="9.140625" style="47"/>
    <col min="12035" max="12035" width="36.28515625" style="47" customWidth="1"/>
    <col min="12036" max="12036" width="2.28515625" style="47" customWidth="1"/>
    <col min="12037" max="12037" width="6.140625" style="47" customWidth="1"/>
    <col min="12038" max="12038" width="9.85546875" style="47" customWidth="1"/>
    <col min="12039" max="12039" width="10.28515625" style="47" customWidth="1"/>
    <col min="12040" max="12040" width="9.140625" style="47" customWidth="1"/>
    <col min="12041" max="12041" width="9.42578125" style="47" customWidth="1"/>
    <col min="12042" max="12042" width="11.140625" style="47" customWidth="1"/>
    <col min="12043" max="12043" width="5.42578125" style="47" customWidth="1"/>
    <col min="12044" max="12044" width="39.140625" style="47" customWidth="1"/>
    <col min="12045" max="12045" width="9.140625" style="47" customWidth="1"/>
    <col min="12046" max="12287" width="9.140625" style="47"/>
    <col min="12288" max="12288" width="0.85546875" style="47" customWidth="1"/>
    <col min="12289" max="12289" width="3.28515625" style="47" customWidth="1"/>
    <col min="12290" max="12290" width="9.140625" style="47"/>
    <col min="12291" max="12291" width="36.28515625" style="47" customWidth="1"/>
    <col min="12292" max="12292" width="2.28515625" style="47" customWidth="1"/>
    <col min="12293" max="12293" width="6.140625" style="47" customWidth="1"/>
    <col min="12294" max="12294" width="9.85546875" style="47" customWidth="1"/>
    <col min="12295" max="12295" width="10.28515625" style="47" customWidth="1"/>
    <col min="12296" max="12296" width="9.140625" style="47" customWidth="1"/>
    <col min="12297" max="12297" width="9.42578125" style="47" customWidth="1"/>
    <col min="12298" max="12298" width="11.140625" style="47" customWidth="1"/>
    <col min="12299" max="12299" width="5.42578125" style="47" customWidth="1"/>
    <col min="12300" max="12300" width="39.140625" style="47" customWidth="1"/>
    <col min="12301" max="12301" width="9.140625" style="47" customWidth="1"/>
    <col min="12302" max="12543" width="9.140625" style="47"/>
    <col min="12544" max="12544" width="0.85546875" style="47" customWidth="1"/>
    <col min="12545" max="12545" width="3.28515625" style="47" customWidth="1"/>
    <col min="12546" max="12546" width="9.140625" style="47"/>
    <col min="12547" max="12547" width="36.28515625" style="47" customWidth="1"/>
    <col min="12548" max="12548" width="2.28515625" style="47" customWidth="1"/>
    <col min="12549" max="12549" width="6.140625" style="47" customWidth="1"/>
    <col min="12550" max="12550" width="9.85546875" style="47" customWidth="1"/>
    <col min="12551" max="12551" width="10.28515625" style="47" customWidth="1"/>
    <col min="12552" max="12552" width="9.140625" style="47" customWidth="1"/>
    <col min="12553" max="12553" width="9.42578125" style="47" customWidth="1"/>
    <col min="12554" max="12554" width="11.140625" style="47" customWidth="1"/>
    <col min="12555" max="12555" width="5.42578125" style="47" customWidth="1"/>
    <col min="12556" max="12556" width="39.140625" style="47" customWidth="1"/>
    <col min="12557" max="12557" width="9.140625" style="47" customWidth="1"/>
    <col min="12558" max="12799" width="9.140625" style="47"/>
    <col min="12800" max="12800" width="0.85546875" style="47" customWidth="1"/>
    <col min="12801" max="12801" width="3.28515625" style="47" customWidth="1"/>
    <col min="12802" max="12802" width="9.140625" style="47"/>
    <col min="12803" max="12803" width="36.28515625" style="47" customWidth="1"/>
    <col min="12804" max="12804" width="2.28515625" style="47" customWidth="1"/>
    <col min="12805" max="12805" width="6.140625" style="47" customWidth="1"/>
    <col min="12806" max="12806" width="9.85546875" style="47" customWidth="1"/>
    <col min="12807" max="12807" width="10.28515625" style="47" customWidth="1"/>
    <col min="12808" max="12808" width="9.140625" style="47" customWidth="1"/>
    <col min="12809" max="12809" width="9.42578125" style="47" customWidth="1"/>
    <col min="12810" max="12810" width="11.140625" style="47" customWidth="1"/>
    <col min="12811" max="12811" width="5.42578125" style="47" customWidth="1"/>
    <col min="12812" max="12812" width="39.140625" style="47" customWidth="1"/>
    <col min="12813" max="12813" width="9.140625" style="47" customWidth="1"/>
    <col min="12814" max="13055" width="9.140625" style="47"/>
    <col min="13056" max="13056" width="0.85546875" style="47" customWidth="1"/>
    <col min="13057" max="13057" width="3.28515625" style="47" customWidth="1"/>
    <col min="13058" max="13058" width="9.140625" style="47"/>
    <col min="13059" max="13059" width="36.28515625" style="47" customWidth="1"/>
    <col min="13060" max="13060" width="2.28515625" style="47" customWidth="1"/>
    <col min="13061" max="13061" width="6.140625" style="47" customWidth="1"/>
    <col min="13062" max="13062" width="9.85546875" style="47" customWidth="1"/>
    <col min="13063" max="13063" width="10.28515625" style="47" customWidth="1"/>
    <col min="13064" max="13064" width="9.140625" style="47" customWidth="1"/>
    <col min="13065" max="13065" width="9.42578125" style="47" customWidth="1"/>
    <col min="13066" max="13066" width="11.140625" style="47" customWidth="1"/>
    <col min="13067" max="13067" width="5.42578125" style="47" customWidth="1"/>
    <col min="13068" max="13068" width="39.140625" style="47" customWidth="1"/>
    <col min="13069" max="13069" width="9.140625" style="47" customWidth="1"/>
    <col min="13070" max="13311" width="9.140625" style="47"/>
    <col min="13312" max="13312" width="0.85546875" style="47" customWidth="1"/>
    <col min="13313" max="13313" width="3.28515625" style="47" customWidth="1"/>
    <col min="13314" max="13314" width="9.140625" style="47"/>
    <col min="13315" max="13315" width="36.28515625" style="47" customWidth="1"/>
    <col min="13316" max="13316" width="2.28515625" style="47" customWidth="1"/>
    <col min="13317" max="13317" width="6.140625" style="47" customWidth="1"/>
    <col min="13318" max="13318" width="9.85546875" style="47" customWidth="1"/>
    <col min="13319" max="13319" width="10.28515625" style="47" customWidth="1"/>
    <col min="13320" max="13320" width="9.140625" style="47" customWidth="1"/>
    <col min="13321" max="13321" width="9.42578125" style="47" customWidth="1"/>
    <col min="13322" max="13322" width="11.140625" style="47" customWidth="1"/>
    <col min="13323" max="13323" width="5.42578125" style="47" customWidth="1"/>
    <col min="13324" max="13324" width="39.140625" style="47" customWidth="1"/>
    <col min="13325" max="13325" width="9.140625" style="47" customWidth="1"/>
    <col min="13326" max="13567" width="9.140625" style="47"/>
    <col min="13568" max="13568" width="0.85546875" style="47" customWidth="1"/>
    <col min="13569" max="13569" width="3.28515625" style="47" customWidth="1"/>
    <col min="13570" max="13570" width="9.140625" style="47"/>
    <col min="13571" max="13571" width="36.28515625" style="47" customWidth="1"/>
    <col min="13572" max="13572" width="2.28515625" style="47" customWidth="1"/>
    <col min="13573" max="13573" width="6.140625" style="47" customWidth="1"/>
    <col min="13574" max="13574" width="9.85546875" style="47" customWidth="1"/>
    <col min="13575" max="13575" width="10.28515625" style="47" customWidth="1"/>
    <col min="13576" max="13576" width="9.140625" style="47" customWidth="1"/>
    <col min="13577" max="13577" width="9.42578125" style="47" customWidth="1"/>
    <col min="13578" max="13578" width="11.140625" style="47" customWidth="1"/>
    <col min="13579" max="13579" width="5.42578125" style="47" customWidth="1"/>
    <col min="13580" max="13580" width="39.140625" style="47" customWidth="1"/>
    <col min="13581" max="13581" width="9.140625" style="47" customWidth="1"/>
    <col min="13582" max="13823" width="9.140625" style="47"/>
    <col min="13824" max="13824" width="0.85546875" style="47" customWidth="1"/>
    <col min="13825" max="13825" width="3.28515625" style="47" customWidth="1"/>
    <col min="13826" max="13826" width="9.140625" style="47"/>
    <col min="13827" max="13827" width="36.28515625" style="47" customWidth="1"/>
    <col min="13828" max="13828" width="2.28515625" style="47" customWidth="1"/>
    <col min="13829" max="13829" width="6.140625" style="47" customWidth="1"/>
    <col min="13830" max="13830" width="9.85546875" style="47" customWidth="1"/>
    <col min="13831" max="13831" width="10.28515625" style="47" customWidth="1"/>
    <col min="13832" max="13832" width="9.140625" style="47" customWidth="1"/>
    <col min="13833" max="13833" width="9.42578125" style="47" customWidth="1"/>
    <col min="13834" max="13834" width="11.140625" style="47" customWidth="1"/>
    <col min="13835" max="13835" width="5.42578125" style="47" customWidth="1"/>
    <col min="13836" max="13836" width="39.140625" style="47" customWidth="1"/>
    <col min="13837" max="13837" width="9.140625" style="47" customWidth="1"/>
    <col min="13838" max="14079" width="9.140625" style="47"/>
    <col min="14080" max="14080" width="0.85546875" style="47" customWidth="1"/>
    <col min="14081" max="14081" width="3.28515625" style="47" customWidth="1"/>
    <col min="14082" max="14082" width="9.140625" style="47"/>
    <col min="14083" max="14083" width="36.28515625" style="47" customWidth="1"/>
    <col min="14084" max="14084" width="2.28515625" style="47" customWidth="1"/>
    <col min="14085" max="14085" width="6.140625" style="47" customWidth="1"/>
    <col min="14086" max="14086" width="9.85546875" style="47" customWidth="1"/>
    <col min="14087" max="14087" width="10.28515625" style="47" customWidth="1"/>
    <col min="14088" max="14088" width="9.140625" style="47" customWidth="1"/>
    <col min="14089" max="14089" width="9.42578125" style="47" customWidth="1"/>
    <col min="14090" max="14090" width="11.140625" style="47" customWidth="1"/>
    <col min="14091" max="14091" width="5.42578125" style="47" customWidth="1"/>
    <col min="14092" max="14092" width="39.140625" style="47" customWidth="1"/>
    <col min="14093" max="14093" width="9.140625" style="47" customWidth="1"/>
    <col min="14094" max="14335" width="9.140625" style="47"/>
    <col min="14336" max="14336" width="0.85546875" style="47" customWidth="1"/>
    <col min="14337" max="14337" width="3.28515625" style="47" customWidth="1"/>
    <col min="14338" max="14338" width="9.140625" style="47"/>
    <col min="14339" max="14339" width="36.28515625" style="47" customWidth="1"/>
    <col min="14340" max="14340" width="2.28515625" style="47" customWidth="1"/>
    <col min="14341" max="14341" width="6.140625" style="47" customWidth="1"/>
    <col min="14342" max="14342" width="9.85546875" style="47" customWidth="1"/>
    <col min="14343" max="14343" width="10.28515625" style="47" customWidth="1"/>
    <col min="14344" max="14344" width="9.140625" style="47" customWidth="1"/>
    <col min="14345" max="14345" width="9.42578125" style="47" customWidth="1"/>
    <col min="14346" max="14346" width="11.140625" style="47" customWidth="1"/>
    <col min="14347" max="14347" width="5.42578125" style="47" customWidth="1"/>
    <col min="14348" max="14348" width="39.140625" style="47" customWidth="1"/>
    <col min="14349" max="14349" width="9.140625" style="47" customWidth="1"/>
    <col min="14350" max="14591" width="9.140625" style="47"/>
    <col min="14592" max="14592" width="0.85546875" style="47" customWidth="1"/>
    <col min="14593" max="14593" width="3.28515625" style="47" customWidth="1"/>
    <col min="14594" max="14594" width="9.140625" style="47"/>
    <col min="14595" max="14595" width="36.28515625" style="47" customWidth="1"/>
    <col min="14596" max="14596" width="2.28515625" style="47" customWidth="1"/>
    <col min="14597" max="14597" width="6.140625" style="47" customWidth="1"/>
    <col min="14598" max="14598" width="9.85546875" style="47" customWidth="1"/>
    <col min="14599" max="14599" width="10.28515625" style="47" customWidth="1"/>
    <col min="14600" max="14600" width="9.140625" style="47" customWidth="1"/>
    <col min="14601" max="14601" width="9.42578125" style="47" customWidth="1"/>
    <col min="14602" max="14602" width="11.140625" style="47" customWidth="1"/>
    <col min="14603" max="14603" width="5.42578125" style="47" customWidth="1"/>
    <col min="14604" max="14604" width="39.140625" style="47" customWidth="1"/>
    <col min="14605" max="14605" width="9.140625" style="47" customWidth="1"/>
    <col min="14606" max="14847" width="9.140625" style="47"/>
    <col min="14848" max="14848" width="0.85546875" style="47" customWidth="1"/>
    <col min="14849" max="14849" width="3.28515625" style="47" customWidth="1"/>
    <col min="14850" max="14850" width="9.140625" style="47"/>
    <col min="14851" max="14851" width="36.28515625" style="47" customWidth="1"/>
    <col min="14852" max="14852" width="2.28515625" style="47" customWidth="1"/>
    <col min="14853" max="14853" width="6.140625" style="47" customWidth="1"/>
    <col min="14854" max="14854" width="9.85546875" style="47" customWidth="1"/>
    <col min="14855" max="14855" width="10.28515625" style="47" customWidth="1"/>
    <col min="14856" max="14856" width="9.140625" style="47" customWidth="1"/>
    <col min="14857" max="14857" width="9.42578125" style="47" customWidth="1"/>
    <col min="14858" max="14858" width="11.140625" style="47" customWidth="1"/>
    <col min="14859" max="14859" width="5.42578125" style="47" customWidth="1"/>
    <col min="14860" max="14860" width="39.140625" style="47" customWidth="1"/>
    <col min="14861" max="14861" width="9.140625" style="47" customWidth="1"/>
    <col min="14862" max="15103" width="9.140625" style="47"/>
    <col min="15104" max="15104" width="0.85546875" style="47" customWidth="1"/>
    <col min="15105" max="15105" width="3.28515625" style="47" customWidth="1"/>
    <col min="15106" max="15106" width="9.140625" style="47"/>
    <col min="15107" max="15107" width="36.28515625" style="47" customWidth="1"/>
    <col min="15108" max="15108" width="2.28515625" style="47" customWidth="1"/>
    <col min="15109" max="15109" width="6.140625" style="47" customWidth="1"/>
    <col min="15110" max="15110" width="9.85546875" style="47" customWidth="1"/>
    <col min="15111" max="15111" width="10.28515625" style="47" customWidth="1"/>
    <col min="15112" max="15112" width="9.140625" style="47" customWidth="1"/>
    <col min="15113" max="15113" width="9.42578125" style="47" customWidth="1"/>
    <col min="15114" max="15114" width="11.140625" style="47" customWidth="1"/>
    <col min="15115" max="15115" width="5.42578125" style="47" customWidth="1"/>
    <col min="15116" max="15116" width="39.140625" style="47" customWidth="1"/>
    <col min="15117" max="15117" width="9.140625" style="47" customWidth="1"/>
    <col min="15118" max="15359" width="9.140625" style="47"/>
    <col min="15360" max="15360" width="0.85546875" style="47" customWidth="1"/>
    <col min="15361" max="15361" width="3.28515625" style="47" customWidth="1"/>
    <col min="15362" max="15362" width="9.140625" style="47"/>
    <col min="15363" max="15363" width="36.28515625" style="47" customWidth="1"/>
    <col min="15364" max="15364" width="2.28515625" style="47" customWidth="1"/>
    <col min="15365" max="15365" width="6.140625" style="47" customWidth="1"/>
    <col min="15366" max="15366" width="9.85546875" style="47" customWidth="1"/>
    <col min="15367" max="15367" width="10.28515625" style="47" customWidth="1"/>
    <col min="15368" max="15368" width="9.140625" style="47" customWidth="1"/>
    <col min="15369" max="15369" width="9.42578125" style="47" customWidth="1"/>
    <col min="15370" max="15370" width="11.140625" style="47" customWidth="1"/>
    <col min="15371" max="15371" width="5.42578125" style="47" customWidth="1"/>
    <col min="15372" max="15372" width="39.140625" style="47" customWidth="1"/>
    <col min="15373" max="15373" width="9.140625" style="47" customWidth="1"/>
    <col min="15374" max="15615" width="9.140625" style="47"/>
    <col min="15616" max="15616" width="0.85546875" style="47" customWidth="1"/>
    <col min="15617" max="15617" width="3.28515625" style="47" customWidth="1"/>
    <col min="15618" max="15618" width="9.140625" style="47"/>
    <col min="15619" max="15619" width="36.28515625" style="47" customWidth="1"/>
    <col min="15620" max="15620" width="2.28515625" style="47" customWidth="1"/>
    <col min="15621" max="15621" width="6.140625" style="47" customWidth="1"/>
    <col min="15622" max="15622" width="9.85546875" style="47" customWidth="1"/>
    <col min="15623" max="15623" width="10.28515625" style="47" customWidth="1"/>
    <col min="15624" max="15624" width="9.140625" style="47" customWidth="1"/>
    <col min="15625" max="15625" width="9.42578125" style="47" customWidth="1"/>
    <col min="15626" max="15626" width="11.140625" style="47" customWidth="1"/>
    <col min="15627" max="15627" width="5.42578125" style="47" customWidth="1"/>
    <col min="15628" max="15628" width="39.140625" style="47" customWidth="1"/>
    <col min="15629" max="15629" width="9.140625" style="47" customWidth="1"/>
    <col min="15630" max="15871" width="9.140625" style="47"/>
    <col min="15872" max="15872" width="0.85546875" style="47" customWidth="1"/>
    <col min="15873" max="15873" width="3.28515625" style="47" customWidth="1"/>
    <col min="15874" max="15874" width="9.140625" style="47"/>
    <col min="15875" max="15875" width="36.28515625" style="47" customWidth="1"/>
    <col min="15876" max="15876" width="2.28515625" style="47" customWidth="1"/>
    <col min="15877" max="15877" width="6.140625" style="47" customWidth="1"/>
    <col min="15878" max="15878" width="9.85546875" style="47" customWidth="1"/>
    <col min="15879" max="15879" width="10.28515625" style="47" customWidth="1"/>
    <col min="15880" max="15880" width="9.140625" style="47" customWidth="1"/>
    <col min="15881" max="15881" width="9.42578125" style="47" customWidth="1"/>
    <col min="15882" max="15882" width="11.140625" style="47" customWidth="1"/>
    <col min="15883" max="15883" width="5.42578125" style="47" customWidth="1"/>
    <col min="15884" max="15884" width="39.140625" style="47" customWidth="1"/>
    <col min="15885" max="15885" width="9.140625" style="47" customWidth="1"/>
    <col min="15886" max="16127" width="9.140625" style="47"/>
    <col min="16128" max="16128" width="0.85546875" style="47" customWidth="1"/>
    <col min="16129" max="16129" width="3.28515625" style="47" customWidth="1"/>
    <col min="16130" max="16130" width="9.140625" style="47"/>
    <col min="16131" max="16131" width="36.28515625" style="47" customWidth="1"/>
    <col min="16132" max="16132" width="2.28515625" style="47" customWidth="1"/>
    <col min="16133" max="16133" width="6.140625" style="47" customWidth="1"/>
    <col min="16134" max="16134" width="9.85546875" style="47" customWidth="1"/>
    <col min="16135" max="16135" width="10.28515625" style="47" customWidth="1"/>
    <col min="16136" max="16136" width="9.140625" style="47" customWidth="1"/>
    <col min="16137" max="16137" width="9.42578125" style="47" customWidth="1"/>
    <col min="16138" max="16138" width="11.140625" style="47" customWidth="1"/>
    <col min="16139" max="16139" width="5.42578125" style="47" customWidth="1"/>
    <col min="16140" max="16140" width="39.140625" style="47" customWidth="1"/>
    <col min="16141" max="16141" width="9.140625" style="47" customWidth="1"/>
    <col min="16142" max="16384" width="9.140625" style="47"/>
  </cols>
  <sheetData>
    <row r="1" spans="1:13" ht="15.75" customHeight="1">
      <c r="B1" s="47"/>
    </row>
    <row r="2" spans="1:13" s="68" customFormat="1" ht="18" customHeight="1">
      <c r="A2" s="803"/>
      <c r="B2" s="1770" t="str">
        <f>'15Penetapan'!B2:M2</f>
        <v>PEJABAT PENGADAAN BARANG/JASA PEMERINTAH</v>
      </c>
      <c r="C2" s="1770"/>
      <c r="D2" s="1770"/>
      <c r="E2" s="1770"/>
      <c r="F2" s="1770"/>
      <c r="G2" s="1770"/>
      <c r="H2" s="1770"/>
      <c r="I2" s="1770"/>
      <c r="J2" s="1770"/>
      <c r="K2" s="1770"/>
      <c r="L2" s="236"/>
      <c r="M2" s="67"/>
    </row>
    <row r="3" spans="1:13" s="68" customFormat="1" ht="18" customHeight="1">
      <c r="A3" s="803"/>
      <c r="B3" s="1770" t="str">
        <f>'15Penetapan'!B3:M3</f>
        <v>PADA SATUAN KERJA PELAKSANAAN PRASARANA STRATEGIS RIAU</v>
      </c>
      <c r="C3" s="1770"/>
      <c r="D3" s="1770"/>
      <c r="E3" s="1770"/>
      <c r="F3" s="1770"/>
      <c r="G3" s="1770"/>
      <c r="H3" s="1770"/>
      <c r="I3" s="1770"/>
      <c r="J3" s="1770"/>
      <c r="K3" s="1770"/>
      <c r="L3" s="236"/>
      <c r="M3" s="67"/>
    </row>
    <row r="4" spans="1:13" ht="18" customHeight="1" thickBot="1">
      <c r="A4" s="803"/>
      <c r="B4" s="1804" t="str">
        <f>'15Penetapan'!B4:M4</f>
        <v>TAHUN ANGGARAN 2025</v>
      </c>
      <c r="C4" s="1804"/>
      <c r="D4" s="1804"/>
      <c r="E4" s="1804"/>
      <c r="F4" s="1804"/>
      <c r="G4" s="1804"/>
      <c r="H4" s="1804"/>
      <c r="I4" s="1804"/>
      <c r="J4" s="1804"/>
      <c r="K4" s="1804"/>
    </row>
    <row r="5" spans="1:13" ht="15.75" customHeight="1" thickTop="1">
      <c r="A5" s="804"/>
      <c r="B5" s="804"/>
      <c r="C5" s="804"/>
      <c r="D5" s="804"/>
      <c r="E5" s="804"/>
      <c r="F5" s="804"/>
      <c r="G5" s="804"/>
      <c r="H5" s="804"/>
      <c r="I5" s="804"/>
      <c r="J5" s="804"/>
      <c r="K5" s="804"/>
    </row>
    <row r="6" spans="1:13" ht="15.75" customHeight="1">
      <c r="A6" s="804"/>
      <c r="B6" s="804"/>
      <c r="C6" s="804"/>
      <c r="D6" s="804"/>
      <c r="E6" s="804"/>
      <c r="F6" s="804"/>
      <c r="G6" s="804"/>
      <c r="H6" s="804"/>
      <c r="I6" s="804"/>
      <c r="J6" s="804"/>
      <c r="K6" s="804"/>
    </row>
    <row r="7" spans="1:13" ht="20.100000000000001" customHeight="1">
      <c r="A7" s="1809" t="s">
        <v>201</v>
      </c>
      <c r="B7" s="1809"/>
      <c r="C7" s="1809"/>
      <c r="D7" s="1809"/>
      <c r="E7" s="1809"/>
      <c r="F7" s="1809"/>
      <c r="G7" s="1809"/>
      <c r="H7" s="1809"/>
      <c r="I7" s="1809"/>
      <c r="J7" s="1809"/>
      <c r="K7" s="1809"/>
      <c r="L7" s="225"/>
    </row>
    <row r="8" spans="1:13" ht="18" customHeight="1">
      <c r="A8" s="805"/>
      <c r="B8" s="1811" t="str">
        <f>jadwal!F20</f>
        <v>10.01/UMUM/PJB/KI-PRC/TL/PPK/PPS-RIAU/IV/2025</v>
      </c>
      <c r="C8" s="1811"/>
      <c r="D8" s="1811"/>
      <c r="E8" s="1811"/>
      <c r="F8" s="1811"/>
      <c r="G8" s="1811"/>
      <c r="H8" s="1811"/>
      <c r="I8" s="1811"/>
      <c r="J8" s="1811"/>
      <c r="K8" s="1811"/>
      <c r="L8" s="132"/>
    </row>
    <row r="9" spans="1:13" ht="15.75" customHeight="1">
      <c r="A9" s="806"/>
      <c r="B9" s="806"/>
      <c r="C9" s="806"/>
      <c r="D9" s="806"/>
      <c r="E9" s="806"/>
      <c r="F9" s="807"/>
      <c r="G9" s="804"/>
      <c r="H9" s="808"/>
      <c r="I9" s="808"/>
      <c r="J9" s="808"/>
      <c r="K9" s="804"/>
    </row>
    <row r="10" spans="1:13" ht="15.75" customHeight="1">
      <c r="A10" s="806"/>
      <c r="B10" s="806"/>
      <c r="C10" s="806"/>
      <c r="D10" s="806"/>
      <c r="E10" s="806"/>
      <c r="F10" s="807"/>
      <c r="G10" s="804"/>
      <c r="H10" s="808"/>
      <c r="I10" s="808"/>
      <c r="J10" s="808"/>
      <c r="K10" s="804"/>
    </row>
    <row r="11" spans="1:13" ht="20.100000000000001" customHeight="1">
      <c r="A11" s="806"/>
      <c r="B11" s="1636" t="s">
        <v>694</v>
      </c>
      <c r="C11" s="1636"/>
      <c r="D11" s="1636"/>
      <c r="E11" s="1636"/>
      <c r="F11" s="1636"/>
      <c r="G11" s="1636"/>
      <c r="H11" s="1636"/>
      <c r="I11" s="1636"/>
      <c r="J11" s="1636"/>
      <c r="K11" s="1636"/>
      <c r="L11" s="265"/>
    </row>
    <row r="12" spans="1:13" ht="20.100000000000001" customHeight="1">
      <c r="A12" s="806"/>
      <c r="B12" s="1636"/>
      <c r="C12" s="1636"/>
      <c r="D12" s="1636"/>
      <c r="E12" s="1636"/>
      <c r="F12" s="1636"/>
      <c r="G12" s="1636"/>
      <c r="H12" s="1636"/>
      <c r="I12" s="1636"/>
      <c r="J12" s="1636"/>
      <c r="K12" s="1636"/>
      <c r="L12" s="265"/>
    </row>
    <row r="13" spans="1:13" ht="20.100000000000001" customHeight="1">
      <c r="A13" s="804"/>
      <c r="B13" s="1636"/>
      <c r="C13" s="1636"/>
      <c r="D13" s="1636"/>
      <c r="E13" s="1636"/>
      <c r="F13" s="1636"/>
      <c r="G13" s="1636"/>
      <c r="H13" s="1636"/>
      <c r="I13" s="1636"/>
      <c r="J13" s="1636"/>
      <c r="K13" s="1636"/>
      <c r="L13" s="265"/>
    </row>
    <row r="14" spans="1:13" ht="15.75" customHeight="1">
      <c r="A14" s="804"/>
      <c r="B14" s="951"/>
      <c r="C14" s="951"/>
      <c r="D14" s="951"/>
      <c r="E14" s="951"/>
      <c r="F14" s="951"/>
      <c r="G14" s="951"/>
      <c r="H14" s="951"/>
      <c r="I14" s="951"/>
      <c r="J14" s="951"/>
      <c r="K14" s="951"/>
      <c r="L14" s="72"/>
    </row>
    <row r="15" spans="1:13" s="41" customFormat="1" ht="18" customHeight="1">
      <c r="A15" s="809"/>
      <c r="B15" s="1807" t="s">
        <v>204</v>
      </c>
      <c r="C15" s="1807"/>
      <c r="D15" s="1807"/>
      <c r="E15" s="1807"/>
      <c r="F15" s="1807"/>
      <c r="G15" s="1807"/>
      <c r="H15" s="1807"/>
      <c r="I15" s="1807"/>
      <c r="J15" s="1807"/>
      <c r="K15" s="1807"/>
      <c r="L15" s="224"/>
    </row>
    <row r="16" spans="1:13" s="41" customFormat="1" ht="18" customHeight="1">
      <c r="A16" s="809"/>
      <c r="B16" s="1807"/>
      <c r="C16" s="1807"/>
      <c r="D16" s="1807"/>
      <c r="E16" s="1807"/>
      <c r="F16" s="1807"/>
      <c r="G16" s="1807"/>
      <c r="H16" s="1807"/>
      <c r="I16" s="1807"/>
      <c r="J16" s="1807"/>
      <c r="K16" s="1807"/>
      <c r="L16" s="224"/>
    </row>
    <row r="17" spans="1:12" s="41" customFormat="1" ht="15.75" customHeight="1">
      <c r="A17" s="809"/>
      <c r="B17" s="952"/>
      <c r="C17" s="952"/>
      <c r="D17" s="952"/>
      <c r="E17" s="952"/>
      <c r="F17" s="952"/>
      <c r="G17" s="952"/>
      <c r="H17" s="952"/>
      <c r="I17" s="952"/>
      <c r="J17" s="952"/>
      <c r="K17" s="952"/>
      <c r="L17" s="224"/>
    </row>
    <row r="18" spans="1:12" s="41" customFormat="1" ht="18" customHeight="1">
      <c r="A18" s="809"/>
      <c r="B18" s="953" t="s">
        <v>246</v>
      </c>
      <c r="C18" s="814"/>
      <c r="D18" s="809"/>
      <c r="E18" s="809"/>
      <c r="F18" s="809"/>
      <c r="G18" s="809"/>
      <c r="H18" s="809"/>
      <c r="I18" s="809"/>
      <c r="J18" s="809"/>
      <c r="K18" s="809"/>
      <c r="L18" s="18"/>
    </row>
    <row r="19" spans="1:12" s="41" customFormat="1" ht="18" customHeight="1">
      <c r="A19" s="809"/>
      <c r="B19" s="953"/>
      <c r="C19" s="814" t="str">
        <f>'15Penetapan'!D20</f>
        <v>Nama Ttenaga Pendukung</v>
      </c>
      <c r="D19" s="809" t="s">
        <v>0</v>
      </c>
      <c r="E19" s="954" t="str">
        <f>'15Penetapan'!F20</f>
        <v>Ade Putra. ST.</v>
      </c>
      <c r="F19" s="809"/>
      <c r="G19" s="809"/>
      <c r="H19" s="809"/>
      <c r="I19" s="809"/>
      <c r="J19" s="809"/>
      <c r="K19" s="809"/>
      <c r="L19" s="18"/>
    </row>
    <row r="20" spans="1:12" s="41" customFormat="1" ht="18" customHeight="1">
      <c r="A20" s="809"/>
      <c r="B20" s="814"/>
      <c r="C20" s="814" t="str">
        <f>'15Penetapan'!D21</f>
        <v>Alamat</v>
      </c>
      <c r="D20" s="809" t="str">
        <f>[206]PEN!E33</f>
        <v>:</v>
      </c>
      <c r="E20" s="1810" t="str">
        <f>'15Penetapan'!F21</f>
        <v>Jl. Berdikari Perum. Puri Alam Permai Blok A-6 Tenayan Raya Pekanbaru</v>
      </c>
      <c r="F20" s="1810"/>
      <c r="G20" s="1810"/>
      <c r="H20" s="1810"/>
      <c r="I20" s="1810"/>
      <c r="J20" s="1810"/>
      <c r="K20" s="1810"/>
      <c r="L20" s="226"/>
    </row>
    <row r="21" spans="1:12" s="41" customFormat="1" ht="18" customHeight="1">
      <c r="A21" s="809"/>
      <c r="B21" s="814"/>
      <c r="C21" s="814" t="str">
        <f>'15Penetapan'!D22</f>
        <v>NPWP</v>
      </c>
      <c r="D21" s="809" t="str">
        <f>[206]PEN!E34</f>
        <v>:</v>
      </c>
      <c r="E21" s="955" t="str">
        <f>'15Penetapan'!F22</f>
        <v>75.198.282.8-212.000</v>
      </c>
      <c r="F21" s="956"/>
      <c r="G21" s="956"/>
      <c r="H21" s="956"/>
      <c r="I21" s="956"/>
      <c r="J21" s="956"/>
      <c r="K21" s="956"/>
      <c r="L21" s="18"/>
    </row>
    <row r="22" spans="1:12" s="41" customFormat="1" ht="18" customHeight="1">
      <c r="A22" s="809"/>
      <c r="B22" s="814"/>
      <c r="C22" s="814" t="str">
        <f>'15Penetapan'!D23</f>
        <v xml:space="preserve">Harga Penawaran </v>
      </c>
      <c r="D22" s="809" t="str">
        <f>[206]PEN!E35</f>
        <v>:</v>
      </c>
      <c r="E22" s="1808">
        <f>'15Penetapan'!F23</f>
        <v>47700000</v>
      </c>
      <c r="F22" s="1808"/>
      <c r="G22" s="1808"/>
      <c r="H22" s="956"/>
      <c r="I22" s="956"/>
      <c r="J22" s="956"/>
      <c r="K22" s="956"/>
      <c r="L22" s="18"/>
    </row>
    <row r="23" spans="1:12" s="41" customFormat="1" ht="18" customHeight="1">
      <c r="A23" s="809"/>
      <c r="B23" s="814"/>
      <c r="C23" s="814" t="str">
        <f>'15Penetapan'!D24</f>
        <v>harga Penawaran Terkoreksi</v>
      </c>
      <c r="D23" s="809" t="str">
        <f>[206]PEN!E36</f>
        <v>:</v>
      </c>
      <c r="E23" s="1808">
        <f>'15Penetapan'!F24</f>
        <v>47700000</v>
      </c>
      <c r="F23" s="1808"/>
      <c r="G23" s="1808"/>
      <c r="H23" s="956"/>
      <c r="I23" s="956"/>
      <c r="J23" s="956"/>
      <c r="K23" s="956"/>
      <c r="L23" s="18"/>
    </row>
    <row r="24" spans="1:12" s="41" customFormat="1" ht="18" customHeight="1">
      <c r="A24" s="809"/>
      <c r="B24" s="814"/>
      <c r="C24" s="814" t="str">
        <f>'15Penetapan'!D25</f>
        <v>Waktu Pelaksanaan</v>
      </c>
      <c r="D24" s="809" t="str">
        <f>[206]PEN!E37</f>
        <v>:</v>
      </c>
      <c r="E24" s="955" t="str">
        <f>'15Penetapan'!F25</f>
        <v>3 (Tiga) Bulan</v>
      </c>
      <c r="F24" s="956"/>
      <c r="G24" s="956"/>
      <c r="H24" s="956"/>
      <c r="I24" s="956"/>
      <c r="J24" s="956"/>
      <c r="K24" s="956"/>
      <c r="L24" s="18"/>
    </row>
    <row r="25" spans="1:12" s="41" customFormat="1" ht="15.75" customHeight="1">
      <c r="A25" s="809"/>
      <c r="B25" s="814"/>
      <c r="C25" s="814"/>
      <c r="D25" s="809"/>
      <c r="E25" s="957"/>
      <c r="F25" s="809"/>
      <c r="G25" s="809"/>
      <c r="H25" s="809"/>
      <c r="I25" s="809"/>
      <c r="J25" s="809"/>
      <c r="K25" s="809"/>
      <c r="L25" s="18"/>
    </row>
    <row r="26" spans="1:12" s="41" customFormat="1" ht="18" customHeight="1">
      <c r="A26" s="809"/>
      <c r="B26" s="814"/>
      <c r="C26" s="1807" t="s">
        <v>625</v>
      </c>
      <c r="D26" s="1807"/>
      <c r="E26" s="1807"/>
      <c r="F26" s="1807"/>
      <c r="G26" s="1807"/>
      <c r="H26" s="1807"/>
      <c r="I26" s="1807"/>
      <c r="J26" s="1807"/>
      <c r="K26" s="1807"/>
      <c r="L26" s="224"/>
    </row>
    <row r="27" spans="1:12" s="41" customFormat="1" ht="18" customHeight="1">
      <c r="A27" s="809"/>
      <c r="B27" s="814"/>
      <c r="C27" s="1807"/>
      <c r="D27" s="1807"/>
      <c r="E27" s="1807"/>
      <c r="F27" s="1807"/>
      <c r="G27" s="1807"/>
      <c r="H27" s="1807"/>
      <c r="I27" s="1807"/>
      <c r="J27" s="1807"/>
      <c r="K27" s="1807"/>
      <c r="L27" s="224"/>
    </row>
    <row r="28" spans="1:12" s="41" customFormat="1" ht="18" customHeight="1">
      <c r="A28" s="809"/>
      <c r="B28" s="814"/>
      <c r="C28" s="1807"/>
      <c r="D28" s="1807"/>
      <c r="E28" s="1807"/>
      <c r="F28" s="1807"/>
      <c r="G28" s="1807"/>
      <c r="H28" s="1807"/>
      <c r="I28" s="1807"/>
      <c r="J28" s="1807"/>
      <c r="K28" s="1807"/>
      <c r="L28" s="224"/>
    </row>
    <row r="29" spans="1:12" s="41" customFormat="1" ht="15.75" customHeight="1">
      <c r="A29" s="809"/>
      <c r="B29" s="814"/>
      <c r="C29" s="814"/>
      <c r="D29" s="809"/>
      <c r="E29" s="809"/>
      <c r="F29" s="809"/>
      <c r="G29" s="809"/>
      <c r="H29" s="809"/>
      <c r="I29" s="809"/>
      <c r="J29" s="809"/>
      <c r="K29" s="809"/>
      <c r="L29" s="18"/>
    </row>
    <row r="30" spans="1:12" s="41" customFormat="1" ht="15.75" customHeight="1">
      <c r="A30" s="809"/>
      <c r="B30" s="814"/>
      <c r="C30" s="814"/>
      <c r="D30" s="809"/>
      <c r="E30" s="809"/>
      <c r="F30" s="809"/>
      <c r="G30" s="809"/>
      <c r="H30" s="809"/>
      <c r="I30" s="809"/>
      <c r="J30" s="809"/>
      <c r="K30" s="809"/>
      <c r="L30" s="18"/>
    </row>
    <row r="31" spans="1:12" s="41" customFormat="1" ht="18" customHeight="1">
      <c r="A31" s="809"/>
      <c r="B31" s="804" t="s">
        <v>493</v>
      </c>
      <c r="C31" s="804"/>
      <c r="D31" s="804"/>
      <c r="E31" s="804"/>
      <c r="F31" s="804"/>
      <c r="G31" s="804"/>
      <c r="H31" s="804"/>
      <c r="I31" s="804"/>
      <c r="J31" s="804"/>
      <c r="K31" s="804"/>
      <c r="L31" s="224"/>
    </row>
    <row r="32" spans="1:12" s="41" customFormat="1" ht="15.75" customHeight="1">
      <c r="A32" s="809"/>
      <c r="B32" s="952"/>
      <c r="C32" s="952"/>
      <c r="D32" s="952"/>
      <c r="E32" s="952"/>
      <c r="F32" s="952"/>
      <c r="G32" s="952"/>
      <c r="H32" s="952"/>
      <c r="I32" s="952"/>
      <c r="J32" s="952"/>
      <c r="K32" s="952"/>
      <c r="L32" s="224"/>
    </row>
    <row r="33" spans="1:14" s="41" customFormat="1" ht="15.75" customHeight="1">
      <c r="A33" s="809"/>
      <c r="B33" s="952"/>
      <c r="C33" s="952"/>
      <c r="D33" s="952"/>
      <c r="E33" s="952"/>
      <c r="F33" s="952"/>
      <c r="G33" s="952"/>
      <c r="H33" s="952"/>
      <c r="I33" s="952"/>
      <c r="J33" s="952"/>
      <c r="K33" s="952"/>
      <c r="L33" s="224"/>
    </row>
    <row r="34" spans="1:14" s="41" customFormat="1" ht="15.75" customHeight="1">
      <c r="A34" s="809"/>
      <c r="B34" s="952"/>
      <c r="C34" s="952"/>
      <c r="D34" s="952"/>
      <c r="E34" s="952"/>
      <c r="F34" s="952"/>
      <c r="G34" s="952"/>
      <c r="H34" s="952"/>
      <c r="I34" s="952"/>
      <c r="J34" s="952"/>
      <c r="K34" s="952"/>
      <c r="L34" s="224"/>
    </row>
    <row r="35" spans="1:14" s="41" customFormat="1" ht="18" customHeight="1">
      <c r="A35" s="809"/>
      <c r="B35" s="809"/>
      <c r="C35" s="808"/>
      <c r="D35" s="808"/>
      <c r="E35" s="808"/>
      <c r="F35" s="808"/>
      <c r="G35" s="808"/>
      <c r="H35" s="1805" t="s">
        <v>692</v>
      </c>
      <c r="I35" s="1805"/>
      <c r="J35" s="1805"/>
      <c r="K35" s="1805"/>
      <c r="L35" s="56"/>
    </row>
    <row r="36" spans="1:14" s="41" customFormat="1" ht="15.75" customHeight="1">
      <c r="A36" s="809"/>
      <c r="B36" s="814"/>
      <c r="C36" s="808"/>
      <c r="D36" s="808"/>
      <c r="E36" s="808"/>
      <c r="F36" s="808"/>
      <c r="G36" s="808"/>
      <c r="H36" s="804"/>
      <c r="I36" s="808"/>
      <c r="J36" s="808"/>
      <c r="K36" s="808"/>
      <c r="L36" s="56"/>
    </row>
    <row r="37" spans="1:14" s="41" customFormat="1" ht="18" customHeight="1">
      <c r="A37" s="809"/>
      <c r="B37" s="809"/>
      <c r="C37" s="809"/>
      <c r="D37" s="808"/>
      <c r="E37" s="808"/>
      <c r="F37" s="808"/>
      <c r="G37" s="817"/>
      <c r="H37" s="1806" t="str">
        <f>UNDANGAN!E35</f>
        <v>Pejabat Pengadaan Barang/Jasa Pemerintah
Pada Satuan Kerja Pelaksanaan Prasarana Strategis</v>
      </c>
      <c r="I37" s="1806"/>
      <c r="J37" s="1806"/>
      <c r="K37" s="1806"/>
      <c r="L37" s="818"/>
      <c r="M37" s="818"/>
      <c r="N37" s="818"/>
    </row>
    <row r="38" spans="1:14" ht="15.75" customHeight="1">
      <c r="A38" s="804"/>
      <c r="B38" s="808"/>
      <c r="C38" s="804"/>
      <c r="D38" s="808"/>
      <c r="E38" s="808"/>
      <c r="F38" s="808"/>
      <c r="G38" s="817"/>
      <c r="H38" s="1806"/>
      <c r="I38" s="1806"/>
      <c r="J38" s="1806"/>
      <c r="K38" s="1806"/>
      <c r="L38" s="817"/>
      <c r="M38" s="48"/>
    </row>
    <row r="39" spans="1:14" ht="15.75" customHeight="1">
      <c r="A39" s="804"/>
      <c r="B39" s="808"/>
      <c r="C39" s="804"/>
      <c r="D39" s="804"/>
      <c r="E39" s="804"/>
      <c r="F39" s="804"/>
      <c r="G39" s="804"/>
      <c r="H39" s="754"/>
      <c r="I39" s="754"/>
      <c r="J39" s="815"/>
      <c r="K39" s="815"/>
      <c r="L39" s="17"/>
      <c r="M39" s="48"/>
    </row>
    <row r="40" spans="1:14" ht="15.75" customHeight="1">
      <c r="A40" s="804"/>
      <c r="B40" s="808"/>
      <c r="C40" s="804"/>
      <c r="D40" s="804"/>
      <c r="E40" s="804"/>
      <c r="F40" s="804"/>
      <c r="G40" s="804"/>
      <c r="H40" s="754"/>
      <c r="I40" s="754"/>
      <c r="J40" s="815"/>
      <c r="K40" s="815"/>
      <c r="L40" s="17"/>
      <c r="M40" s="48"/>
    </row>
    <row r="41" spans="1:14" ht="15.75" customHeight="1">
      <c r="A41" s="804"/>
      <c r="B41" s="808"/>
      <c r="C41" s="804"/>
      <c r="D41" s="804"/>
      <c r="E41" s="808"/>
      <c r="F41" s="804"/>
      <c r="G41" s="816"/>
      <c r="H41" s="787"/>
      <c r="I41" s="787"/>
      <c r="J41" s="787"/>
      <c r="K41" s="815"/>
      <c r="L41" s="17"/>
      <c r="M41" s="48"/>
    </row>
    <row r="42" spans="1:14" ht="15.75" customHeight="1">
      <c r="A42" s="804"/>
      <c r="B42" s="808"/>
      <c r="C42" s="804"/>
      <c r="D42" s="804"/>
      <c r="E42" s="804"/>
      <c r="F42" s="804"/>
      <c r="G42" s="816"/>
      <c r="H42" s="754"/>
      <c r="I42" s="754"/>
      <c r="J42" s="754"/>
      <c r="K42" s="815"/>
      <c r="L42" s="17"/>
    </row>
    <row r="43" spans="1:14" ht="18" customHeight="1">
      <c r="A43" s="804"/>
      <c r="B43" s="808"/>
      <c r="C43" s="804"/>
      <c r="D43" s="804"/>
      <c r="E43" s="804"/>
      <c r="F43" s="804"/>
      <c r="G43" s="816"/>
      <c r="H43" s="1626" t="str">
        <f>UNDANGAN!E38</f>
        <v>KASDIONO, ST</v>
      </c>
      <c r="I43" s="1626"/>
      <c r="J43" s="1626"/>
      <c r="K43" s="1626"/>
      <c r="L43" s="7"/>
    </row>
    <row r="44" spans="1:14" ht="18" customHeight="1">
      <c r="A44" s="804"/>
      <c r="B44" s="808"/>
      <c r="C44" s="804"/>
      <c r="D44" s="804"/>
      <c r="E44" s="804"/>
      <c r="F44" s="804"/>
      <c r="G44" s="816"/>
      <c r="H44" s="1625" t="str">
        <f>UNDANGAN!E39</f>
        <v>NIP. 19720101 200701 1 008</v>
      </c>
      <c r="I44" s="1625"/>
      <c r="J44" s="1625"/>
      <c r="K44" s="1625"/>
      <c r="L44" s="5"/>
    </row>
    <row r="45" spans="1:14" ht="15.75" customHeight="1">
      <c r="A45" s="528"/>
      <c r="B45" s="598"/>
      <c r="C45" s="594"/>
      <c r="D45" s="528"/>
      <c r="E45" s="528"/>
      <c r="F45" s="528"/>
      <c r="G45" s="528"/>
      <c r="H45" s="528"/>
      <c r="I45" s="528"/>
      <c r="J45" s="528"/>
      <c r="K45" s="528"/>
      <c r="L45" s="55"/>
    </row>
  </sheetData>
  <mergeCells count="15">
    <mergeCell ref="H44:K44"/>
    <mergeCell ref="H35:K35"/>
    <mergeCell ref="H37:K38"/>
    <mergeCell ref="H43:K43"/>
    <mergeCell ref="B2:K2"/>
    <mergeCell ref="B3:K3"/>
    <mergeCell ref="C26:K28"/>
    <mergeCell ref="E23:G23"/>
    <mergeCell ref="A7:K7"/>
    <mergeCell ref="B11:K13"/>
    <mergeCell ref="B15:K16"/>
    <mergeCell ref="E22:G22"/>
    <mergeCell ref="E20:K20"/>
    <mergeCell ref="B8:K8"/>
    <mergeCell ref="B4:K4"/>
  </mergeCells>
  <printOptions horizontalCentered="1"/>
  <pageMargins left="0.5" right="0.25" top="0.5" bottom="0.5" header="0.3" footer="0.3"/>
  <pageSetup paperSize="9" scale="65" orientation="portrait" horizontalDpi="4294967293" vertic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B1:M55"/>
  <sheetViews>
    <sheetView view="pageBreakPreview" topLeftCell="A16" zoomScale="90" zoomScaleSheetLayoutView="90" workbookViewId="0">
      <selection activeCell="H14" sqref="H14"/>
    </sheetView>
  </sheetViews>
  <sheetFormatPr defaultColWidth="8.85546875" defaultRowHeight="12.75"/>
  <cols>
    <col min="1" max="1" width="0.85546875" style="73" customWidth="1"/>
    <col min="2" max="2" width="17.7109375" style="73" customWidth="1"/>
    <col min="3" max="3" width="2.28515625" style="73" customWidth="1"/>
    <col min="4" max="8" width="13.7109375" style="73" customWidth="1"/>
    <col min="9" max="9" width="15.7109375" style="73" customWidth="1"/>
    <col min="10" max="11" width="10.7109375" style="73" customWidth="1"/>
    <col min="12" max="12" width="0.85546875" style="73" customWidth="1"/>
    <col min="13" max="266" width="9.140625" style="73"/>
    <col min="267" max="267" width="14.42578125" style="73" customWidth="1"/>
    <col min="268" max="522" width="9.140625" style="73"/>
    <col min="523" max="523" width="14.42578125" style="73" customWidth="1"/>
    <col min="524" max="778" width="9.140625" style="73"/>
    <col min="779" max="779" width="14.42578125" style="73" customWidth="1"/>
    <col min="780" max="1034" width="9.140625" style="73"/>
    <col min="1035" max="1035" width="14.42578125" style="73" customWidth="1"/>
    <col min="1036" max="1290" width="9.140625" style="73"/>
    <col min="1291" max="1291" width="14.42578125" style="73" customWidth="1"/>
    <col min="1292" max="1546" width="9.140625" style="73"/>
    <col min="1547" max="1547" width="14.42578125" style="73" customWidth="1"/>
    <col min="1548" max="1802" width="9.140625" style="73"/>
    <col min="1803" max="1803" width="14.42578125" style="73" customWidth="1"/>
    <col min="1804" max="2058" width="9.140625" style="73"/>
    <col min="2059" max="2059" width="14.42578125" style="73" customWidth="1"/>
    <col min="2060" max="2314" width="9.140625" style="73"/>
    <col min="2315" max="2315" width="14.42578125" style="73" customWidth="1"/>
    <col min="2316" max="2570" width="9.140625" style="73"/>
    <col min="2571" max="2571" width="14.42578125" style="73" customWidth="1"/>
    <col min="2572" max="2826" width="9.140625" style="73"/>
    <col min="2827" max="2827" width="14.42578125" style="73" customWidth="1"/>
    <col min="2828" max="3082" width="9.140625" style="73"/>
    <col min="3083" max="3083" width="14.42578125" style="73" customWidth="1"/>
    <col min="3084" max="3338" width="9.140625" style="73"/>
    <col min="3339" max="3339" width="14.42578125" style="73" customWidth="1"/>
    <col min="3340" max="3594" width="9.140625" style="73"/>
    <col min="3595" max="3595" width="14.42578125" style="73" customWidth="1"/>
    <col min="3596" max="3850" width="9.140625" style="73"/>
    <col min="3851" max="3851" width="14.42578125" style="73" customWidth="1"/>
    <col min="3852" max="4106" width="9.140625" style="73"/>
    <col min="4107" max="4107" width="14.42578125" style="73" customWidth="1"/>
    <col min="4108" max="4362" width="9.140625" style="73"/>
    <col min="4363" max="4363" width="14.42578125" style="73" customWidth="1"/>
    <col min="4364" max="4618" width="9.140625" style="73"/>
    <col min="4619" max="4619" width="14.42578125" style="73" customWidth="1"/>
    <col min="4620" max="4874" width="9.140625" style="73"/>
    <col min="4875" max="4875" width="14.42578125" style="73" customWidth="1"/>
    <col min="4876" max="5130" width="9.140625" style="73"/>
    <col min="5131" max="5131" width="14.42578125" style="73" customWidth="1"/>
    <col min="5132" max="5386" width="9.140625" style="73"/>
    <col min="5387" max="5387" width="14.42578125" style="73" customWidth="1"/>
    <col min="5388" max="5642" width="9.140625" style="73"/>
    <col min="5643" max="5643" width="14.42578125" style="73" customWidth="1"/>
    <col min="5644" max="5898" width="9.140625" style="73"/>
    <col min="5899" max="5899" width="14.42578125" style="73" customWidth="1"/>
    <col min="5900" max="6154" width="9.140625" style="73"/>
    <col min="6155" max="6155" width="14.42578125" style="73" customWidth="1"/>
    <col min="6156" max="6410" width="9.140625" style="73"/>
    <col min="6411" max="6411" width="14.42578125" style="73" customWidth="1"/>
    <col min="6412" max="6666" width="9.140625" style="73"/>
    <col min="6667" max="6667" width="14.42578125" style="73" customWidth="1"/>
    <col min="6668" max="6922" width="9.140625" style="73"/>
    <col min="6923" max="6923" width="14.42578125" style="73" customWidth="1"/>
    <col min="6924" max="7178" width="9.140625" style="73"/>
    <col min="7179" max="7179" width="14.42578125" style="73" customWidth="1"/>
    <col min="7180" max="7434" width="9.140625" style="73"/>
    <col min="7435" max="7435" width="14.42578125" style="73" customWidth="1"/>
    <col min="7436" max="7690" width="9.140625" style="73"/>
    <col min="7691" max="7691" width="14.42578125" style="73" customWidth="1"/>
    <col min="7692" max="7946" width="9.140625" style="73"/>
    <col min="7947" max="7947" width="14.42578125" style="73" customWidth="1"/>
    <col min="7948" max="8202" width="9.140625" style="73"/>
    <col min="8203" max="8203" width="14.42578125" style="73" customWidth="1"/>
    <col min="8204" max="8458" width="9.140625" style="73"/>
    <col min="8459" max="8459" width="14.42578125" style="73" customWidth="1"/>
    <col min="8460" max="8714" width="9.140625" style="73"/>
    <col min="8715" max="8715" width="14.42578125" style="73" customWidth="1"/>
    <col min="8716" max="8970" width="9.140625" style="73"/>
    <col min="8971" max="8971" width="14.42578125" style="73" customWidth="1"/>
    <col min="8972" max="9226" width="9.140625" style="73"/>
    <col min="9227" max="9227" width="14.42578125" style="73" customWidth="1"/>
    <col min="9228" max="9482" width="9.140625" style="73"/>
    <col min="9483" max="9483" width="14.42578125" style="73" customWidth="1"/>
    <col min="9484" max="9738" width="9.140625" style="73"/>
    <col min="9739" max="9739" width="14.42578125" style="73" customWidth="1"/>
    <col min="9740" max="9994" width="9.140625" style="73"/>
    <col min="9995" max="9995" width="14.42578125" style="73" customWidth="1"/>
    <col min="9996" max="10250" width="9.140625" style="73"/>
    <col min="10251" max="10251" width="14.42578125" style="73" customWidth="1"/>
    <col min="10252" max="10506" width="9.140625" style="73"/>
    <col min="10507" max="10507" width="14.42578125" style="73" customWidth="1"/>
    <col min="10508" max="10762" width="9.140625" style="73"/>
    <col min="10763" max="10763" width="14.42578125" style="73" customWidth="1"/>
    <col min="10764" max="11018" width="9.140625" style="73"/>
    <col min="11019" max="11019" width="14.42578125" style="73" customWidth="1"/>
    <col min="11020" max="11274" width="9.140625" style="73"/>
    <col min="11275" max="11275" width="14.42578125" style="73" customWidth="1"/>
    <col min="11276" max="11530" width="9.140625" style="73"/>
    <col min="11531" max="11531" width="14.42578125" style="73" customWidth="1"/>
    <col min="11532" max="11786" width="9.140625" style="73"/>
    <col min="11787" max="11787" width="14.42578125" style="73" customWidth="1"/>
    <col min="11788" max="12042" width="9.140625" style="73"/>
    <col min="12043" max="12043" width="14.42578125" style="73" customWidth="1"/>
    <col min="12044" max="12298" width="9.140625" style="73"/>
    <col min="12299" max="12299" width="14.42578125" style="73" customWidth="1"/>
    <col min="12300" max="12554" width="9.140625" style="73"/>
    <col min="12555" max="12555" width="14.42578125" style="73" customWidth="1"/>
    <col min="12556" max="12810" width="9.140625" style="73"/>
    <col min="12811" max="12811" width="14.42578125" style="73" customWidth="1"/>
    <col min="12812" max="13066" width="9.140625" style="73"/>
    <col min="13067" max="13067" width="14.42578125" style="73" customWidth="1"/>
    <col min="13068" max="13322" width="9.140625" style="73"/>
    <col min="13323" max="13323" width="14.42578125" style="73" customWidth="1"/>
    <col min="13324" max="13578" width="9.140625" style="73"/>
    <col min="13579" max="13579" width="14.42578125" style="73" customWidth="1"/>
    <col min="13580" max="13834" width="9.140625" style="73"/>
    <col min="13835" max="13835" width="14.42578125" style="73" customWidth="1"/>
    <col min="13836" max="14090" width="9.140625" style="73"/>
    <col min="14091" max="14091" width="14.42578125" style="73" customWidth="1"/>
    <col min="14092" max="14346" width="9.140625" style="73"/>
    <col min="14347" max="14347" width="14.42578125" style="73" customWidth="1"/>
    <col min="14348" max="14602" width="9.140625" style="73"/>
    <col min="14603" max="14603" width="14.42578125" style="73" customWidth="1"/>
    <col min="14604" max="14858" width="9.140625" style="73"/>
    <col min="14859" max="14859" width="14.42578125" style="73" customWidth="1"/>
    <col min="14860" max="15114" width="9.140625" style="73"/>
    <col min="15115" max="15115" width="14.42578125" style="73" customWidth="1"/>
    <col min="15116" max="15370" width="9.140625" style="73"/>
    <col min="15371" max="15371" width="14.42578125" style="73" customWidth="1"/>
    <col min="15372" max="15626" width="9.140625" style="73"/>
    <col min="15627" max="15627" width="14.42578125" style="73" customWidth="1"/>
    <col min="15628" max="15882" width="9.140625" style="73"/>
    <col min="15883" max="15883" width="14.42578125" style="73" customWidth="1"/>
    <col min="15884" max="16138" width="9.140625" style="73"/>
    <col min="16139" max="16139" width="14.42578125" style="73" customWidth="1"/>
    <col min="16140" max="16384" width="9.140625" style="73"/>
  </cols>
  <sheetData>
    <row r="1" spans="2:13" ht="18" customHeight="1">
      <c r="B1" s="1624" t="str">
        <f>'14. BA - EVA'!B2:O2</f>
        <v>PEJABAT PENGADAAN BARANG/JASA PEMERINTAH</v>
      </c>
      <c r="C1" s="1624"/>
      <c r="D1" s="1624"/>
      <c r="E1" s="1624"/>
      <c r="F1" s="1624"/>
      <c r="G1" s="1624"/>
      <c r="H1" s="1624"/>
      <c r="I1" s="1624"/>
      <c r="J1" s="1624"/>
      <c r="K1" s="1624"/>
      <c r="L1" s="384"/>
      <c r="M1" s="236"/>
    </row>
    <row r="2" spans="2:13" ht="18" customHeight="1">
      <c r="B2" s="1624" t="str">
        <f>'14. BA - EVA'!B3:O3</f>
        <v>PADA SATUAN KERJA PELAKSANAAN PRASARANA STRATEGIS RIAU</v>
      </c>
      <c r="C2" s="1624"/>
      <c r="D2" s="1624"/>
      <c r="E2" s="1624"/>
      <c r="F2" s="1624"/>
      <c r="G2" s="1624"/>
      <c r="H2" s="1624"/>
      <c r="I2" s="1624"/>
      <c r="J2" s="1624"/>
      <c r="K2" s="1624"/>
      <c r="L2" s="384"/>
      <c r="M2" s="236"/>
    </row>
    <row r="3" spans="2:13" ht="5.45" customHeight="1">
      <c r="B3" s="1624"/>
      <c r="C3" s="1624"/>
      <c r="D3" s="1624"/>
      <c r="E3" s="1624"/>
      <c r="F3" s="1624"/>
      <c r="G3" s="1624"/>
      <c r="H3" s="1624"/>
      <c r="I3" s="1624"/>
      <c r="J3" s="1624"/>
      <c r="K3" s="1624"/>
      <c r="L3" s="384"/>
      <c r="M3" s="236"/>
    </row>
    <row r="4" spans="2:13" ht="18" customHeight="1">
      <c r="B4" s="1624" t="str">
        <f>'14. BA - EVA'!B4:O4</f>
        <v>TAHUN ANGGARAN 2025</v>
      </c>
      <c r="C4" s="1624"/>
      <c r="D4" s="1624"/>
      <c r="E4" s="1624"/>
      <c r="F4" s="1624"/>
      <c r="G4" s="1624"/>
      <c r="H4" s="1624"/>
      <c r="I4" s="1624"/>
      <c r="J4" s="1624"/>
      <c r="K4" s="1624"/>
      <c r="L4" s="599"/>
    </row>
    <row r="5" spans="2:13" ht="5.0999999999999996" customHeight="1" thickBot="1">
      <c r="B5" s="600"/>
      <c r="C5" s="600"/>
      <c r="D5" s="600"/>
      <c r="E5" s="600"/>
      <c r="F5" s="600"/>
      <c r="G5" s="600"/>
      <c r="H5" s="600"/>
      <c r="I5" s="600"/>
      <c r="J5" s="600"/>
      <c r="K5" s="600"/>
      <c r="L5" s="599"/>
    </row>
    <row r="6" spans="2:13" ht="15.75" customHeight="1" thickTop="1">
      <c r="B6" s="601"/>
      <c r="C6" s="601"/>
      <c r="D6" s="601"/>
      <c r="E6" s="601"/>
      <c r="F6" s="601"/>
      <c r="G6" s="601"/>
      <c r="H6" s="601"/>
      <c r="I6" s="601"/>
      <c r="J6" s="601"/>
      <c r="K6" s="601"/>
      <c r="L6" s="599"/>
    </row>
    <row r="7" spans="2:13" ht="15.75" customHeight="1">
      <c r="B7" s="601"/>
      <c r="C7" s="601"/>
      <c r="D7" s="601"/>
      <c r="E7" s="601"/>
      <c r="F7" s="601"/>
      <c r="G7" s="601"/>
      <c r="H7" s="601"/>
      <c r="I7" s="601"/>
      <c r="J7" s="601"/>
      <c r="K7" s="601"/>
      <c r="L7" s="599"/>
    </row>
    <row r="8" spans="2:13" ht="18.75">
      <c r="B8" s="673" t="s">
        <v>484</v>
      </c>
      <c r="C8" s="674" t="s">
        <v>0</v>
      </c>
      <c r="D8" s="601" t="str">
        <f>jadwal!F21</f>
        <v>11.01/UND-KLARI-NEGO/PJB/KI-PRC/TL/PPK/PPS-RIAU/IV/2025</v>
      </c>
      <c r="E8" s="673"/>
      <c r="F8" s="673"/>
      <c r="G8" s="673"/>
      <c r="H8" s="673"/>
      <c r="I8" s="673" t="s">
        <v>525</v>
      </c>
      <c r="J8" s="673" t="str">
        <f>jadwal!H21</f>
        <v>11 April 2025</v>
      </c>
      <c r="K8" s="675"/>
      <c r="L8" s="599"/>
    </row>
    <row r="9" spans="2:13" ht="18.75">
      <c r="B9" s="673" t="s">
        <v>339</v>
      </c>
      <c r="C9" s="674" t="s">
        <v>0</v>
      </c>
      <c r="D9" s="673"/>
      <c r="E9" s="676"/>
      <c r="F9" s="673"/>
      <c r="G9" s="673"/>
      <c r="H9" s="673"/>
      <c r="I9" s="673"/>
      <c r="J9" s="673"/>
      <c r="K9" s="673"/>
      <c r="L9" s="599"/>
    </row>
    <row r="10" spans="2:13" ht="18.75">
      <c r="B10" s="673"/>
      <c r="C10" s="673"/>
      <c r="D10" s="673"/>
      <c r="E10" s="673"/>
      <c r="F10" s="673"/>
      <c r="G10" s="673"/>
      <c r="H10" s="673"/>
      <c r="I10" s="673"/>
      <c r="J10" s="673"/>
      <c r="K10" s="673"/>
      <c r="L10" s="599"/>
    </row>
    <row r="11" spans="2:13" ht="18.75">
      <c r="B11" s="673" t="s">
        <v>284</v>
      </c>
      <c r="C11" s="673"/>
      <c r="D11" s="673"/>
      <c r="E11" s="673"/>
      <c r="F11" s="673"/>
      <c r="G11" s="673"/>
      <c r="H11" s="673"/>
      <c r="I11" s="673"/>
      <c r="J11" s="673"/>
      <c r="K11" s="673"/>
      <c r="L11" s="599"/>
    </row>
    <row r="12" spans="2:13" ht="18.75">
      <c r="B12" s="677" t="str">
        <f>'16. pengumuman'!E19</f>
        <v>Ade Putra. ST.</v>
      </c>
      <c r="C12" s="673"/>
      <c r="D12" s="673"/>
      <c r="E12" s="677"/>
      <c r="F12" s="673"/>
      <c r="G12" s="673"/>
      <c r="H12" s="673"/>
      <c r="I12" s="673"/>
      <c r="J12" s="673"/>
      <c r="K12" s="673"/>
      <c r="L12" s="599"/>
    </row>
    <row r="13" spans="2:13" ht="18.75">
      <c r="B13" s="678" t="str">
        <f>'16. pengumuman'!E20</f>
        <v>Jl. Berdikari Perum. Puri Alam Permai Blok A-6 Tenayan Raya Pekanbaru</v>
      </c>
      <c r="C13" s="673"/>
      <c r="D13" s="673"/>
      <c r="E13" s="673"/>
      <c r="F13" s="673"/>
      <c r="G13" s="673"/>
      <c r="H13" s="673"/>
      <c r="I13" s="673"/>
      <c r="J13" s="673"/>
      <c r="K13" s="673"/>
      <c r="L13" s="599"/>
    </row>
    <row r="14" spans="2:13" ht="18.75">
      <c r="B14" s="679" t="s">
        <v>257</v>
      </c>
      <c r="C14" s="673"/>
      <c r="D14" s="673"/>
      <c r="E14" s="673"/>
      <c r="F14" s="673"/>
      <c r="G14" s="673"/>
      <c r="H14" s="673"/>
      <c r="I14" s="673"/>
      <c r="J14" s="673"/>
      <c r="K14" s="673"/>
      <c r="L14" s="599"/>
    </row>
    <row r="15" spans="2:13" ht="18.75">
      <c r="B15" s="673" t="s">
        <v>258</v>
      </c>
      <c r="C15" s="673"/>
      <c r="D15" s="673"/>
      <c r="E15" s="673"/>
      <c r="F15" s="673"/>
      <c r="G15" s="673"/>
      <c r="H15" s="673"/>
      <c r="I15" s="673"/>
      <c r="J15" s="673"/>
      <c r="K15" s="673"/>
      <c r="L15" s="599"/>
    </row>
    <row r="16" spans="2:13" ht="18.75">
      <c r="B16" s="673" t="s">
        <v>561</v>
      </c>
      <c r="C16" s="673"/>
      <c r="D16" s="673"/>
      <c r="E16" s="673"/>
      <c r="F16" s="673"/>
      <c r="G16" s="673"/>
      <c r="H16" s="673"/>
      <c r="I16" s="673"/>
      <c r="J16" s="673"/>
      <c r="K16" s="673"/>
      <c r="L16" s="599"/>
    </row>
    <row r="17" spans="2:12" ht="18.75">
      <c r="B17" s="673"/>
      <c r="C17" s="673"/>
      <c r="D17" s="673"/>
      <c r="E17" s="673"/>
      <c r="F17" s="673"/>
      <c r="G17" s="673"/>
      <c r="H17" s="673"/>
      <c r="I17" s="673"/>
      <c r="J17" s="673"/>
      <c r="K17" s="673"/>
      <c r="L17" s="599"/>
    </row>
    <row r="18" spans="2:12" ht="18.75">
      <c r="B18" s="673"/>
      <c r="C18" s="673"/>
      <c r="D18" s="673"/>
      <c r="E18" s="673"/>
      <c r="F18" s="673"/>
      <c r="G18" s="673"/>
      <c r="H18" s="673"/>
      <c r="I18" s="673"/>
      <c r="J18" s="673"/>
      <c r="K18" s="673"/>
      <c r="L18" s="599"/>
    </row>
    <row r="19" spans="2:12" ht="18.75">
      <c r="B19" s="673" t="s">
        <v>127</v>
      </c>
      <c r="C19" s="674" t="s">
        <v>0</v>
      </c>
      <c r="D19" s="673" t="s">
        <v>485</v>
      </c>
      <c r="E19" s="673"/>
      <c r="F19" s="673"/>
      <c r="G19" s="673"/>
      <c r="H19" s="673"/>
      <c r="I19" s="673"/>
      <c r="J19" s="673"/>
      <c r="K19" s="673"/>
      <c r="L19" s="599"/>
    </row>
    <row r="20" spans="2:12" ht="18.75">
      <c r="B20" s="673"/>
      <c r="C20" s="673"/>
      <c r="D20" s="673"/>
      <c r="E20" s="673"/>
      <c r="F20" s="673"/>
      <c r="G20" s="673"/>
      <c r="H20" s="673"/>
      <c r="I20" s="673"/>
      <c r="J20" s="673"/>
      <c r="K20" s="673"/>
      <c r="L20" s="599"/>
    </row>
    <row r="21" spans="2:12" ht="18.75">
      <c r="B21" s="673"/>
      <c r="C21" s="673"/>
      <c r="D21" s="673"/>
      <c r="E21" s="673"/>
      <c r="F21" s="673"/>
      <c r="G21" s="673"/>
      <c r="H21" s="673"/>
      <c r="I21" s="673"/>
      <c r="J21" s="673"/>
      <c r="K21" s="673"/>
      <c r="L21" s="599"/>
    </row>
    <row r="22" spans="2:12" ht="18.75">
      <c r="B22" s="673" t="s">
        <v>259</v>
      </c>
      <c r="C22" s="673"/>
      <c r="D22" s="673"/>
      <c r="E22" s="673"/>
      <c r="F22" s="673"/>
      <c r="G22" s="673"/>
      <c r="H22" s="673"/>
      <c r="I22" s="673"/>
      <c r="J22" s="673"/>
      <c r="K22" s="673"/>
      <c r="L22" s="599"/>
    </row>
    <row r="23" spans="2:12" ht="18.75">
      <c r="B23" s="673"/>
      <c r="C23" s="673"/>
      <c r="D23" s="673"/>
      <c r="E23" s="673"/>
      <c r="F23" s="673"/>
      <c r="G23" s="673"/>
      <c r="H23" s="673"/>
      <c r="I23" s="673"/>
      <c r="J23" s="673"/>
      <c r="K23" s="673"/>
      <c r="L23" s="599"/>
    </row>
    <row r="24" spans="2:12" ht="17.100000000000001" customHeight="1">
      <c r="B24" s="1812" t="s">
        <v>584</v>
      </c>
      <c r="C24" s="1699"/>
      <c r="D24" s="1699"/>
      <c r="E24" s="1699"/>
      <c r="F24" s="1699"/>
      <c r="G24" s="1699"/>
      <c r="H24" s="1699"/>
      <c r="I24" s="1699"/>
      <c r="J24" s="1699"/>
      <c r="K24" s="1699"/>
      <c r="L24" s="599"/>
    </row>
    <row r="25" spans="2:12" ht="17.100000000000001" customHeight="1">
      <c r="B25" s="1812"/>
      <c r="C25" s="1699"/>
      <c r="D25" s="1699"/>
      <c r="E25" s="1699"/>
      <c r="F25" s="1699"/>
      <c r="G25" s="1699"/>
      <c r="H25" s="1699"/>
      <c r="I25" s="1699"/>
      <c r="J25" s="1699"/>
      <c r="K25" s="1699"/>
      <c r="L25" s="599"/>
    </row>
    <row r="26" spans="2:12" ht="17.100000000000001" customHeight="1">
      <c r="B26" s="1699"/>
      <c r="C26" s="1699"/>
      <c r="D26" s="1699"/>
      <c r="E26" s="1699"/>
      <c r="F26" s="1699"/>
      <c r="G26" s="1699"/>
      <c r="H26" s="1699"/>
      <c r="I26" s="1699"/>
      <c r="J26" s="1699"/>
      <c r="K26" s="1699"/>
      <c r="L26" s="599"/>
    </row>
    <row r="27" spans="2:12" ht="17.100000000000001" customHeight="1">
      <c r="B27" s="1699"/>
      <c r="C27" s="1699"/>
      <c r="D27" s="1699"/>
      <c r="E27" s="1699"/>
      <c r="F27" s="1699"/>
      <c r="G27" s="1699"/>
      <c r="H27" s="1699"/>
      <c r="I27" s="1699"/>
      <c r="J27" s="1699"/>
      <c r="K27" s="1699"/>
      <c r="L27" s="599"/>
    </row>
    <row r="28" spans="2:12" ht="18.75">
      <c r="B28" s="673"/>
      <c r="C28" s="673"/>
      <c r="D28" s="673"/>
      <c r="E28" s="673"/>
      <c r="F28" s="673"/>
      <c r="G28" s="673"/>
      <c r="H28" s="673"/>
      <c r="I28" s="673"/>
      <c r="J28" s="673"/>
      <c r="K28" s="673"/>
      <c r="L28" s="599"/>
    </row>
    <row r="29" spans="2:12" ht="18.75">
      <c r="B29" s="673" t="s">
        <v>260</v>
      </c>
      <c r="C29" s="674" t="s">
        <v>0</v>
      </c>
      <c r="D29" s="680" t="s">
        <v>530</v>
      </c>
      <c r="E29" s="680"/>
      <c r="F29" s="673"/>
      <c r="G29" s="673"/>
      <c r="H29" s="673"/>
      <c r="I29" s="673"/>
      <c r="J29" s="673"/>
      <c r="K29" s="673"/>
      <c r="L29" s="599"/>
    </row>
    <row r="30" spans="2:12" ht="18.75">
      <c r="B30" s="673" t="s">
        <v>261</v>
      </c>
      <c r="C30" s="674" t="s">
        <v>0</v>
      </c>
      <c r="D30" s="680" t="s">
        <v>531</v>
      </c>
      <c r="E30" s="673"/>
      <c r="F30" s="673"/>
      <c r="G30" s="673"/>
      <c r="H30" s="673"/>
      <c r="I30" s="673"/>
      <c r="J30" s="673"/>
      <c r="K30" s="673"/>
      <c r="L30" s="599"/>
    </row>
    <row r="31" spans="2:12" ht="18.75">
      <c r="B31" s="673" t="s">
        <v>129</v>
      </c>
      <c r="C31" s="674" t="s">
        <v>0</v>
      </c>
      <c r="D31" s="680" t="s">
        <v>579</v>
      </c>
      <c r="E31" s="678"/>
      <c r="F31" s="673"/>
      <c r="G31" s="673"/>
      <c r="H31" s="673"/>
      <c r="I31" s="673"/>
      <c r="J31" s="673"/>
      <c r="K31" s="673"/>
      <c r="L31" s="599"/>
    </row>
    <row r="32" spans="2:12" ht="18.75">
      <c r="B32" s="673" t="s">
        <v>262</v>
      </c>
      <c r="C32" s="674" t="s">
        <v>0</v>
      </c>
      <c r="D32" s="680" t="s">
        <v>263</v>
      </c>
      <c r="E32" s="673"/>
      <c r="F32" s="673"/>
      <c r="G32" s="673"/>
      <c r="H32" s="673"/>
      <c r="I32" s="673"/>
      <c r="J32" s="673"/>
      <c r="K32" s="673"/>
      <c r="L32" s="599"/>
    </row>
    <row r="33" spans="2:12" ht="18.75">
      <c r="B33" s="673"/>
      <c r="C33" s="673"/>
      <c r="D33" s="673"/>
      <c r="E33" s="673"/>
      <c r="F33" s="673"/>
      <c r="G33" s="673"/>
      <c r="H33" s="673"/>
      <c r="I33" s="673"/>
      <c r="J33" s="673"/>
      <c r="K33" s="673"/>
      <c r="L33" s="599"/>
    </row>
    <row r="34" spans="2:12" ht="20.100000000000001" customHeight="1">
      <c r="B34" s="673" t="s">
        <v>264</v>
      </c>
      <c r="C34" s="673"/>
      <c r="D34" s="673"/>
      <c r="E34" s="673"/>
      <c r="F34" s="673"/>
      <c r="G34" s="673"/>
      <c r="H34" s="673"/>
      <c r="I34" s="673"/>
      <c r="J34" s="673"/>
      <c r="K34" s="673"/>
      <c r="L34" s="599"/>
    </row>
    <row r="35" spans="2:12" ht="17.25">
      <c r="B35" s="601"/>
      <c r="C35" s="601"/>
      <c r="D35" s="601"/>
      <c r="E35" s="601"/>
      <c r="F35" s="601"/>
      <c r="G35" s="601"/>
      <c r="H35" s="601"/>
      <c r="I35" s="601"/>
      <c r="J35" s="601"/>
      <c r="K35" s="601"/>
      <c r="L35" s="599"/>
    </row>
    <row r="36" spans="2:12" ht="17.25">
      <c r="B36" s="601"/>
      <c r="C36" s="601"/>
      <c r="D36" s="601"/>
      <c r="E36" s="601"/>
      <c r="F36" s="601"/>
      <c r="G36" s="601"/>
      <c r="H36" s="601"/>
      <c r="I36" s="601"/>
      <c r="J36" s="601"/>
      <c r="K36" s="601"/>
      <c r="L36" s="599"/>
    </row>
    <row r="37" spans="2:12" ht="17.25">
      <c r="B37" s="601"/>
      <c r="C37" s="601"/>
      <c r="D37" s="601"/>
      <c r="E37" s="601"/>
      <c r="F37" s="601"/>
      <c r="G37" s="1681" t="s">
        <v>526</v>
      </c>
      <c r="H37" s="1681"/>
      <c r="I37" s="1681"/>
      <c r="J37" s="1681"/>
      <c r="K37" s="1681"/>
      <c r="L37" s="1681"/>
    </row>
    <row r="38" spans="2:12" ht="17.25">
      <c r="B38" s="601"/>
      <c r="C38" s="601"/>
      <c r="D38" s="601"/>
      <c r="E38" s="601"/>
      <c r="F38" s="601"/>
      <c r="G38" s="299"/>
      <c r="H38" s="299"/>
      <c r="I38" s="298"/>
      <c r="J38" s="426"/>
      <c r="K38" s="462"/>
      <c r="L38" s="462"/>
    </row>
    <row r="39" spans="2:12" ht="17.25">
      <c r="B39" s="601"/>
      <c r="C39" s="601"/>
      <c r="D39" s="601"/>
      <c r="E39" s="601"/>
      <c r="F39" s="601"/>
      <c r="G39" s="299"/>
      <c r="H39" s="299"/>
      <c r="I39" s="298"/>
      <c r="J39" s="426"/>
      <c r="K39" s="462"/>
      <c r="L39" s="462"/>
    </row>
    <row r="40" spans="2:12" ht="17.25">
      <c r="B40" s="601"/>
      <c r="C40" s="601"/>
      <c r="D40" s="601"/>
      <c r="E40" s="601"/>
      <c r="F40" s="601"/>
      <c r="G40" s="299"/>
      <c r="H40" s="299"/>
      <c r="I40" s="298"/>
      <c r="J40" s="426"/>
      <c r="K40" s="462"/>
      <c r="L40" s="462"/>
    </row>
    <row r="41" spans="2:12" ht="17.25">
      <c r="B41" s="601"/>
      <c r="C41" s="601"/>
      <c r="D41" s="601"/>
      <c r="E41" s="601"/>
      <c r="F41" s="601"/>
      <c r="G41" s="298"/>
      <c r="H41" s="298"/>
      <c r="I41" s="298"/>
      <c r="J41" s="426"/>
      <c r="K41" s="462"/>
      <c r="L41" s="462"/>
    </row>
    <row r="42" spans="2:12" ht="17.25" hidden="1">
      <c r="B42" s="601"/>
      <c r="C42" s="601"/>
      <c r="D42" s="601"/>
      <c r="E42" s="601"/>
      <c r="F42" s="601"/>
      <c r="G42" s="298"/>
      <c r="H42" s="298"/>
      <c r="I42" s="298"/>
      <c r="J42" s="426"/>
      <c r="K42" s="462"/>
      <c r="L42" s="462"/>
    </row>
    <row r="43" spans="2:12" ht="17.25" hidden="1">
      <c r="B43" s="601"/>
      <c r="C43" s="601"/>
      <c r="D43" s="601"/>
      <c r="E43" s="601"/>
      <c r="F43" s="601"/>
      <c r="G43" s="300"/>
      <c r="H43" s="300"/>
      <c r="I43" s="300"/>
      <c r="J43" s="300"/>
      <c r="K43" s="462"/>
      <c r="L43" s="462"/>
    </row>
    <row r="44" spans="2:12" ht="17.25" hidden="1">
      <c r="B44" s="601"/>
      <c r="C44" s="601"/>
      <c r="D44" s="601"/>
      <c r="E44" s="601"/>
      <c r="F44" s="601"/>
      <c r="G44" s="298"/>
      <c r="H44" s="298"/>
      <c r="I44" s="298"/>
      <c r="J44" s="298"/>
      <c r="K44" s="462"/>
      <c r="L44" s="462"/>
    </row>
    <row r="45" spans="2:12" ht="17.25" hidden="1">
      <c r="B45" s="601"/>
      <c r="C45" s="601"/>
      <c r="D45" s="601"/>
      <c r="E45" s="601"/>
      <c r="F45" s="601"/>
      <c r="G45" s="1682"/>
      <c r="H45" s="1682"/>
      <c r="I45" s="1682"/>
      <c r="J45" s="1682"/>
      <c r="K45" s="1682"/>
      <c r="L45" s="1682"/>
    </row>
    <row r="46" spans="2:12" ht="17.25">
      <c r="B46" s="601"/>
      <c r="C46" s="601"/>
      <c r="D46" s="601"/>
      <c r="E46" s="601"/>
      <c r="F46" s="601"/>
      <c r="G46" s="1682" t="s">
        <v>477</v>
      </c>
      <c r="H46" s="1682"/>
      <c r="I46" s="1682"/>
      <c r="J46" s="1682"/>
      <c r="K46" s="1682"/>
      <c r="L46" s="1682"/>
    </row>
    <row r="47" spans="2:12" ht="17.25">
      <c r="B47" s="601"/>
      <c r="C47" s="601"/>
      <c r="D47" s="601"/>
      <c r="E47" s="601"/>
      <c r="F47" s="601"/>
      <c r="G47" s="1683" t="s">
        <v>478</v>
      </c>
      <c r="H47" s="1683"/>
      <c r="I47" s="1683"/>
      <c r="J47" s="1683"/>
      <c r="K47" s="1683"/>
      <c r="L47" s="1683"/>
    </row>
    <row r="48" spans="2:12" ht="17.25">
      <c r="B48" s="601"/>
      <c r="C48" s="601"/>
      <c r="D48" s="601"/>
      <c r="E48" s="601"/>
      <c r="F48" s="601"/>
      <c r="G48" s="604"/>
      <c r="H48" s="604"/>
      <c r="I48" s="604"/>
      <c r="J48" s="601"/>
      <c r="K48" s="601"/>
      <c r="L48" s="599"/>
    </row>
    <row r="49" spans="2:11" ht="15">
      <c r="B49" s="267"/>
      <c r="C49" s="267"/>
      <c r="D49" s="267"/>
      <c r="E49" s="267"/>
      <c r="F49" s="267"/>
      <c r="G49" s="268"/>
      <c r="H49" s="268"/>
      <c r="I49" s="268"/>
      <c r="J49" s="267"/>
      <c r="K49" s="267"/>
    </row>
    <row r="50" spans="2:11" ht="15">
      <c r="B50" s="267"/>
      <c r="C50" s="267"/>
      <c r="D50" s="267"/>
      <c r="E50" s="267"/>
      <c r="F50" s="267"/>
      <c r="G50" s="268"/>
      <c r="H50" s="268"/>
      <c r="I50" s="268"/>
      <c r="J50" s="267"/>
      <c r="K50" s="267"/>
    </row>
    <row r="51" spans="2:11" ht="15">
      <c r="B51" s="267"/>
      <c r="C51" s="267"/>
      <c r="D51" s="267"/>
      <c r="E51" s="267"/>
      <c r="F51" s="267"/>
      <c r="G51" s="267"/>
      <c r="H51" s="267"/>
      <c r="I51" s="268"/>
      <c r="J51" s="267"/>
      <c r="K51" s="267"/>
    </row>
    <row r="52" spans="2:11" ht="15">
      <c r="B52" s="267"/>
      <c r="C52" s="267"/>
      <c r="D52" s="267"/>
      <c r="E52" s="267"/>
      <c r="F52" s="267"/>
      <c r="G52" s="267"/>
      <c r="H52" s="267"/>
      <c r="I52" s="268"/>
      <c r="J52" s="267"/>
      <c r="K52" s="267"/>
    </row>
    <row r="53" spans="2:11" ht="15">
      <c r="B53" s="267"/>
      <c r="C53" s="267"/>
      <c r="D53" s="267"/>
      <c r="E53" s="267"/>
      <c r="F53" s="267"/>
      <c r="G53" s="268"/>
      <c r="H53" s="268"/>
      <c r="I53" s="267"/>
      <c r="J53" s="267"/>
      <c r="K53" s="267"/>
    </row>
    <row r="54" spans="2:11">
      <c r="G54" s="74"/>
      <c r="H54" s="74"/>
    </row>
    <row r="55" spans="2:11">
      <c r="G55" s="74"/>
      <c r="H55" s="74"/>
    </row>
  </sheetData>
  <mergeCells count="9">
    <mergeCell ref="G45:L45"/>
    <mergeCell ref="G46:L46"/>
    <mergeCell ref="G47:L47"/>
    <mergeCell ref="B24:K27"/>
    <mergeCell ref="B1:K1"/>
    <mergeCell ref="B2:K2"/>
    <mergeCell ref="B3:K3"/>
    <mergeCell ref="G37:L37"/>
    <mergeCell ref="B4:K4"/>
  </mergeCells>
  <printOptions horizontalCentered="1"/>
  <pageMargins left="0.5" right="0.25" top="0.5" bottom="0.5" header="0.5" footer="0.5"/>
  <pageSetup paperSize="9" scale="75" orientation="portrait" horizontalDpi="4294967293" verticalDpi="4294967293"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B2:R43"/>
  <sheetViews>
    <sheetView view="pageBreakPreview" zoomScale="85" zoomScaleNormal="70" zoomScaleSheetLayoutView="85" workbookViewId="0">
      <selection activeCell="N36" sqref="N36"/>
    </sheetView>
  </sheetViews>
  <sheetFormatPr defaultColWidth="8.85546875" defaultRowHeight="14.25"/>
  <cols>
    <col min="1" max="1" width="0.85546875" style="94" customWidth="1"/>
    <col min="2" max="2" width="6" style="94" customWidth="1"/>
    <col min="3" max="3" width="38.7109375" style="94" customWidth="1"/>
    <col min="4" max="4" width="10.7109375" style="94" customWidth="1"/>
    <col min="5" max="6" width="13.7109375" style="94" customWidth="1"/>
    <col min="7" max="7" width="16.7109375" style="94" customWidth="1"/>
    <col min="8" max="8" width="10.7109375" style="94" customWidth="1"/>
    <col min="9" max="10" width="13.7109375" style="94" customWidth="1"/>
    <col min="11" max="11" width="16.7109375" style="94" customWidth="1"/>
    <col min="12" max="12" width="10.7109375" style="94" customWidth="1"/>
    <col min="13" max="14" width="13.7109375" style="94" customWidth="1"/>
    <col min="15" max="15" width="16.7109375" style="94" customWidth="1"/>
    <col min="16" max="16" width="0.85546875" style="94" customWidth="1"/>
    <col min="17" max="17" width="2.7109375" style="94" customWidth="1"/>
    <col min="18" max="18" width="15.7109375" style="94" customWidth="1"/>
    <col min="19" max="257" width="9.140625" style="94"/>
    <col min="258" max="258" width="6" style="94" customWidth="1"/>
    <col min="259" max="259" width="38.7109375" style="94" customWidth="1"/>
    <col min="260" max="260" width="10.7109375" style="94" customWidth="1"/>
    <col min="261" max="262" width="13.7109375" style="94" customWidth="1"/>
    <col min="263" max="263" width="16.7109375" style="94" customWidth="1"/>
    <col min="264" max="264" width="10.7109375" style="94" customWidth="1"/>
    <col min="265" max="266" width="13.7109375" style="94" customWidth="1"/>
    <col min="267" max="267" width="16.7109375" style="94" customWidth="1"/>
    <col min="268" max="268" width="10.7109375" style="94" customWidth="1"/>
    <col min="269" max="270" width="13.7109375" style="94" customWidth="1"/>
    <col min="271" max="271" width="16.7109375" style="94" customWidth="1"/>
    <col min="272" max="513" width="9.140625" style="94"/>
    <col min="514" max="514" width="6" style="94" customWidth="1"/>
    <col min="515" max="515" width="38.7109375" style="94" customWidth="1"/>
    <col min="516" max="516" width="10.7109375" style="94" customWidth="1"/>
    <col min="517" max="518" width="13.7109375" style="94" customWidth="1"/>
    <col min="519" max="519" width="16.7109375" style="94" customWidth="1"/>
    <col min="520" max="520" width="10.7109375" style="94" customWidth="1"/>
    <col min="521" max="522" width="13.7109375" style="94" customWidth="1"/>
    <col min="523" max="523" width="16.7109375" style="94" customWidth="1"/>
    <col min="524" max="524" width="10.7109375" style="94" customWidth="1"/>
    <col min="525" max="526" width="13.7109375" style="94" customWidth="1"/>
    <col min="527" max="527" width="16.7109375" style="94" customWidth="1"/>
    <col min="528" max="769" width="9.140625" style="94"/>
    <col min="770" max="770" width="6" style="94" customWidth="1"/>
    <col min="771" max="771" width="38.7109375" style="94" customWidth="1"/>
    <col min="772" max="772" width="10.7109375" style="94" customWidth="1"/>
    <col min="773" max="774" width="13.7109375" style="94" customWidth="1"/>
    <col min="775" max="775" width="16.7109375" style="94" customWidth="1"/>
    <col min="776" max="776" width="10.7109375" style="94" customWidth="1"/>
    <col min="777" max="778" width="13.7109375" style="94" customWidth="1"/>
    <col min="779" max="779" width="16.7109375" style="94" customWidth="1"/>
    <col min="780" max="780" width="10.7109375" style="94" customWidth="1"/>
    <col min="781" max="782" width="13.7109375" style="94" customWidth="1"/>
    <col min="783" max="783" width="16.7109375" style="94" customWidth="1"/>
    <col min="784" max="1025" width="9.140625" style="94"/>
    <col min="1026" max="1026" width="6" style="94" customWidth="1"/>
    <col min="1027" max="1027" width="38.7109375" style="94" customWidth="1"/>
    <col min="1028" max="1028" width="10.7109375" style="94" customWidth="1"/>
    <col min="1029" max="1030" width="13.7109375" style="94" customWidth="1"/>
    <col min="1031" max="1031" width="16.7109375" style="94" customWidth="1"/>
    <col min="1032" max="1032" width="10.7109375" style="94" customWidth="1"/>
    <col min="1033" max="1034" width="13.7109375" style="94" customWidth="1"/>
    <col min="1035" max="1035" width="16.7109375" style="94" customWidth="1"/>
    <col min="1036" max="1036" width="10.7109375" style="94" customWidth="1"/>
    <col min="1037" max="1038" width="13.7109375" style="94" customWidth="1"/>
    <col min="1039" max="1039" width="16.7109375" style="94" customWidth="1"/>
    <col min="1040" max="1281" width="9.140625" style="94"/>
    <col min="1282" max="1282" width="6" style="94" customWidth="1"/>
    <col min="1283" max="1283" width="38.7109375" style="94" customWidth="1"/>
    <col min="1284" max="1284" width="10.7109375" style="94" customWidth="1"/>
    <col min="1285" max="1286" width="13.7109375" style="94" customWidth="1"/>
    <col min="1287" max="1287" width="16.7109375" style="94" customWidth="1"/>
    <col min="1288" max="1288" width="10.7109375" style="94" customWidth="1"/>
    <col min="1289" max="1290" width="13.7109375" style="94" customWidth="1"/>
    <col min="1291" max="1291" width="16.7109375" style="94" customWidth="1"/>
    <col min="1292" max="1292" width="10.7109375" style="94" customWidth="1"/>
    <col min="1293" max="1294" width="13.7109375" style="94" customWidth="1"/>
    <col min="1295" max="1295" width="16.7109375" style="94" customWidth="1"/>
    <col min="1296" max="1537" width="9.140625" style="94"/>
    <col min="1538" max="1538" width="6" style="94" customWidth="1"/>
    <col min="1539" max="1539" width="38.7109375" style="94" customWidth="1"/>
    <col min="1540" max="1540" width="10.7109375" style="94" customWidth="1"/>
    <col min="1541" max="1542" width="13.7109375" style="94" customWidth="1"/>
    <col min="1543" max="1543" width="16.7109375" style="94" customWidth="1"/>
    <col min="1544" max="1544" width="10.7109375" style="94" customWidth="1"/>
    <col min="1545" max="1546" width="13.7109375" style="94" customWidth="1"/>
    <col min="1547" max="1547" width="16.7109375" style="94" customWidth="1"/>
    <col min="1548" max="1548" width="10.7109375" style="94" customWidth="1"/>
    <col min="1549" max="1550" width="13.7109375" style="94" customWidth="1"/>
    <col min="1551" max="1551" width="16.7109375" style="94" customWidth="1"/>
    <col min="1552" max="1793" width="9.140625" style="94"/>
    <col min="1794" max="1794" width="6" style="94" customWidth="1"/>
    <col min="1795" max="1795" width="38.7109375" style="94" customWidth="1"/>
    <col min="1796" max="1796" width="10.7109375" style="94" customWidth="1"/>
    <col min="1797" max="1798" width="13.7109375" style="94" customWidth="1"/>
    <col min="1799" max="1799" width="16.7109375" style="94" customWidth="1"/>
    <col min="1800" max="1800" width="10.7109375" style="94" customWidth="1"/>
    <col min="1801" max="1802" width="13.7109375" style="94" customWidth="1"/>
    <col min="1803" max="1803" width="16.7109375" style="94" customWidth="1"/>
    <col min="1804" max="1804" width="10.7109375" style="94" customWidth="1"/>
    <col min="1805" max="1806" width="13.7109375" style="94" customWidth="1"/>
    <col min="1807" max="1807" width="16.7109375" style="94" customWidth="1"/>
    <col min="1808" max="2049" width="9.140625" style="94"/>
    <col min="2050" max="2050" width="6" style="94" customWidth="1"/>
    <col min="2051" max="2051" width="38.7109375" style="94" customWidth="1"/>
    <col min="2052" max="2052" width="10.7109375" style="94" customWidth="1"/>
    <col min="2053" max="2054" width="13.7109375" style="94" customWidth="1"/>
    <col min="2055" max="2055" width="16.7109375" style="94" customWidth="1"/>
    <col min="2056" max="2056" width="10.7109375" style="94" customWidth="1"/>
    <col min="2057" max="2058" width="13.7109375" style="94" customWidth="1"/>
    <col min="2059" max="2059" width="16.7109375" style="94" customWidth="1"/>
    <col min="2060" max="2060" width="10.7109375" style="94" customWidth="1"/>
    <col min="2061" max="2062" width="13.7109375" style="94" customWidth="1"/>
    <col min="2063" max="2063" width="16.7109375" style="94" customWidth="1"/>
    <col min="2064" max="2305" width="9.140625" style="94"/>
    <col min="2306" max="2306" width="6" style="94" customWidth="1"/>
    <col min="2307" max="2307" width="38.7109375" style="94" customWidth="1"/>
    <col min="2308" max="2308" width="10.7109375" style="94" customWidth="1"/>
    <col min="2309" max="2310" width="13.7109375" style="94" customWidth="1"/>
    <col min="2311" max="2311" width="16.7109375" style="94" customWidth="1"/>
    <col min="2312" max="2312" width="10.7109375" style="94" customWidth="1"/>
    <col min="2313" max="2314" width="13.7109375" style="94" customWidth="1"/>
    <col min="2315" max="2315" width="16.7109375" style="94" customWidth="1"/>
    <col min="2316" max="2316" width="10.7109375" style="94" customWidth="1"/>
    <col min="2317" max="2318" width="13.7109375" style="94" customWidth="1"/>
    <col min="2319" max="2319" width="16.7109375" style="94" customWidth="1"/>
    <col min="2320" max="2561" width="9.140625" style="94"/>
    <col min="2562" max="2562" width="6" style="94" customWidth="1"/>
    <col min="2563" max="2563" width="38.7109375" style="94" customWidth="1"/>
    <col min="2564" max="2564" width="10.7109375" style="94" customWidth="1"/>
    <col min="2565" max="2566" width="13.7109375" style="94" customWidth="1"/>
    <col min="2567" max="2567" width="16.7109375" style="94" customWidth="1"/>
    <col min="2568" max="2568" width="10.7109375" style="94" customWidth="1"/>
    <col min="2569" max="2570" width="13.7109375" style="94" customWidth="1"/>
    <col min="2571" max="2571" width="16.7109375" style="94" customWidth="1"/>
    <col min="2572" max="2572" width="10.7109375" style="94" customWidth="1"/>
    <col min="2573" max="2574" width="13.7109375" style="94" customWidth="1"/>
    <col min="2575" max="2575" width="16.7109375" style="94" customWidth="1"/>
    <col min="2576" max="2817" width="9.140625" style="94"/>
    <col min="2818" max="2818" width="6" style="94" customWidth="1"/>
    <col min="2819" max="2819" width="38.7109375" style="94" customWidth="1"/>
    <col min="2820" max="2820" width="10.7109375" style="94" customWidth="1"/>
    <col min="2821" max="2822" width="13.7109375" style="94" customWidth="1"/>
    <col min="2823" max="2823" width="16.7109375" style="94" customWidth="1"/>
    <col min="2824" max="2824" width="10.7109375" style="94" customWidth="1"/>
    <col min="2825" max="2826" width="13.7109375" style="94" customWidth="1"/>
    <col min="2827" max="2827" width="16.7109375" style="94" customWidth="1"/>
    <col min="2828" max="2828" width="10.7109375" style="94" customWidth="1"/>
    <col min="2829" max="2830" width="13.7109375" style="94" customWidth="1"/>
    <col min="2831" max="2831" width="16.7109375" style="94" customWidth="1"/>
    <col min="2832" max="3073" width="9.140625" style="94"/>
    <col min="3074" max="3074" width="6" style="94" customWidth="1"/>
    <col min="3075" max="3075" width="38.7109375" style="94" customWidth="1"/>
    <col min="3076" max="3076" width="10.7109375" style="94" customWidth="1"/>
    <col min="3077" max="3078" width="13.7109375" style="94" customWidth="1"/>
    <col min="3079" max="3079" width="16.7109375" style="94" customWidth="1"/>
    <col min="3080" max="3080" width="10.7109375" style="94" customWidth="1"/>
    <col min="3081" max="3082" width="13.7109375" style="94" customWidth="1"/>
    <col min="3083" max="3083" width="16.7109375" style="94" customWidth="1"/>
    <col min="3084" max="3084" width="10.7109375" style="94" customWidth="1"/>
    <col min="3085" max="3086" width="13.7109375" style="94" customWidth="1"/>
    <col min="3087" max="3087" width="16.7109375" style="94" customWidth="1"/>
    <col min="3088" max="3329" width="9.140625" style="94"/>
    <col min="3330" max="3330" width="6" style="94" customWidth="1"/>
    <col min="3331" max="3331" width="38.7109375" style="94" customWidth="1"/>
    <col min="3332" max="3332" width="10.7109375" style="94" customWidth="1"/>
    <col min="3333" max="3334" width="13.7109375" style="94" customWidth="1"/>
    <col min="3335" max="3335" width="16.7109375" style="94" customWidth="1"/>
    <col min="3336" max="3336" width="10.7109375" style="94" customWidth="1"/>
    <col min="3337" max="3338" width="13.7109375" style="94" customWidth="1"/>
    <col min="3339" max="3339" width="16.7109375" style="94" customWidth="1"/>
    <col min="3340" max="3340" width="10.7109375" style="94" customWidth="1"/>
    <col min="3341" max="3342" width="13.7109375" style="94" customWidth="1"/>
    <col min="3343" max="3343" width="16.7109375" style="94" customWidth="1"/>
    <col min="3344" max="3585" width="9.140625" style="94"/>
    <col min="3586" max="3586" width="6" style="94" customWidth="1"/>
    <col min="3587" max="3587" width="38.7109375" style="94" customWidth="1"/>
    <col min="3588" max="3588" width="10.7109375" style="94" customWidth="1"/>
    <col min="3589" max="3590" width="13.7109375" style="94" customWidth="1"/>
    <col min="3591" max="3591" width="16.7109375" style="94" customWidth="1"/>
    <col min="3592" max="3592" width="10.7109375" style="94" customWidth="1"/>
    <col min="3593" max="3594" width="13.7109375" style="94" customWidth="1"/>
    <col min="3595" max="3595" width="16.7109375" style="94" customWidth="1"/>
    <col min="3596" max="3596" width="10.7109375" style="94" customWidth="1"/>
    <col min="3597" max="3598" width="13.7109375" style="94" customWidth="1"/>
    <col min="3599" max="3599" width="16.7109375" style="94" customWidth="1"/>
    <col min="3600" max="3841" width="9.140625" style="94"/>
    <col min="3842" max="3842" width="6" style="94" customWidth="1"/>
    <col min="3843" max="3843" width="38.7109375" style="94" customWidth="1"/>
    <col min="3844" max="3844" width="10.7109375" style="94" customWidth="1"/>
    <col min="3845" max="3846" width="13.7109375" style="94" customWidth="1"/>
    <col min="3847" max="3847" width="16.7109375" style="94" customWidth="1"/>
    <col min="3848" max="3848" width="10.7109375" style="94" customWidth="1"/>
    <col min="3849" max="3850" width="13.7109375" style="94" customWidth="1"/>
    <col min="3851" max="3851" width="16.7109375" style="94" customWidth="1"/>
    <col min="3852" max="3852" width="10.7109375" style="94" customWidth="1"/>
    <col min="3853" max="3854" width="13.7109375" style="94" customWidth="1"/>
    <col min="3855" max="3855" width="16.7109375" style="94" customWidth="1"/>
    <col min="3856" max="4097" width="9.140625" style="94"/>
    <col min="4098" max="4098" width="6" style="94" customWidth="1"/>
    <col min="4099" max="4099" width="38.7109375" style="94" customWidth="1"/>
    <col min="4100" max="4100" width="10.7109375" style="94" customWidth="1"/>
    <col min="4101" max="4102" width="13.7109375" style="94" customWidth="1"/>
    <col min="4103" max="4103" width="16.7109375" style="94" customWidth="1"/>
    <col min="4104" max="4104" width="10.7109375" style="94" customWidth="1"/>
    <col min="4105" max="4106" width="13.7109375" style="94" customWidth="1"/>
    <col min="4107" max="4107" width="16.7109375" style="94" customWidth="1"/>
    <col min="4108" max="4108" width="10.7109375" style="94" customWidth="1"/>
    <col min="4109" max="4110" width="13.7109375" style="94" customWidth="1"/>
    <col min="4111" max="4111" width="16.7109375" style="94" customWidth="1"/>
    <col min="4112" max="4353" width="9.140625" style="94"/>
    <col min="4354" max="4354" width="6" style="94" customWidth="1"/>
    <col min="4355" max="4355" width="38.7109375" style="94" customWidth="1"/>
    <col min="4356" max="4356" width="10.7109375" style="94" customWidth="1"/>
    <col min="4357" max="4358" width="13.7109375" style="94" customWidth="1"/>
    <col min="4359" max="4359" width="16.7109375" style="94" customWidth="1"/>
    <col min="4360" max="4360" width="10.7109375" style="94" customWidth="1"/>
    <col min="4361" max="4362" width="13.7109375" style="94" customWidth="1"/>
    <col min="4363" max="4363" width="16.7109375" style="94" customWidth="1"/>
    <col min="4364" max="4364" width="10.7109375" style="94" customWidth="1"/>
    <col min="4365" max="4366" width="13.7109375" style="94" customWidth="1"/>
    <col min="4367" max="4367" width="16.7109375" style="94" customWidth="1"/>
    <col min="4368" max="4609" width="9.140625" style="94"/>
    <col min="4610" max="4610" width="6" style="94" customWidth="1"/>
    <col min="4611" max="4611" width="38.7109375" style="94" customWidth="1"/>
    <col min="4612" max="4612" width="10.7109375" style="94" customWidth="1"/>
    <col min="4613" max="4614" width="13.7109375" style="94" customWidth="1"/>
    <col min="4615" max="4615" width="16.7109375" style="94" customWidth="1"/>
    <col min="4616" max="4616" width="10.7109375" style="94" customWidth="1"/>
    <col min="4617" max="4618" width="13.7109375" style="94" customWidth="1"/>
    <col min="4619" max="4619" width="16.7109375" style="94" customWidth="1"/>
    <col min="4620" max="4620" width="10.7109375" style="94" customWidth="1"/>
    <col min="4621" max="4622" width="13.7109375" style="94" customWidth="1"/>
    <col min="4623" max="4623" width="16.7109375" style="94" customWidth="1"/>
    <col min="4624" max="4865" width="9.140625" style="94"/>
    <col min="4866" max="4866" width="6" style="94" customWidth="1"/>
    <col min="4867" max="4867" width="38.7109375" style="94" customWidth="1"/>
    <col min="4868" max="4868" width="10.7109375" style="94" customWidth="1"/>
    <col min="4869" max="4870" width="13.7109375" style="94" customWidth="1"/>
    <col min="4871" max="4871" width="16.7109375" style="94" customWidth="1"/>
    <col min="4872" max="4872" width="10.7109375" style="94" customWidth="1"/>
    <col min="4873" max="4874" width="13.7109375" style="94" customWidth="1"/>
    <col min="4875" max="4875" width="16.7109375" style="94" customWidth="1"/>
    <col min="4876" max="4876" width="10.7109375" style="94" customWidth="1"/>
    <col min="4877" max="4878" width="13.7109375" style="94" customWidth="1"/>
    <col min="4879" max="4879" width="16.7109375" style="94" customWidth="1"/>
    <col min="4880" max="5121" width="9.140625" style="94"/>
    <col min="5122" max="5122" width="6" style="94" customWidth="1"/>
    <col min="5123" max="5123" width="38.7109375" style="94" customWidth="1"/>
    <col min="5124" max="5124" width="10.7109375" style="94" customWidth="1"/>
    <col min="5125" max="5126" width="13.7109375" style="94" customWidth="1"/>
    <col min="5127" max="5127" width="16.7109375" style="94" customWidth="1"/>
    <col min="5128" max="5128" width="10.7109375" style="94" customWidth="1"/>
    <col min="5129" max="5130" width="13.7109375" style="94" customWidth="1"/>
    <col min="5131" max="5131" width="16.7109375" style="94" customWidth="1"/>
    <col min="5132" max="5132" width="10.7109375" style="94" customWidth="1"/>
    <col min="5133" max="5134" width="13.7109375" style="94" customWidth="1"/>
    <col min="5135" max="5135" width="16.7109375" style="94" customWidth="1"/>
    <col min="5136" max="5377" width="9.140625" style="94"/>
    <col min="5378" max="5378" width="6" style="94" customWidth="1"/>
    <col min="5379" max="5379" width="38.7109375" style="94" customWidth="1"/>
    <col min="5380" max="5380" width="10.7109375" style="94" customWidth="1"/>
    <col min="5381" max="5382" width="13.7109375" style="94" customWidth="1"/>
    <col min="5383" max="5383" width="16.7109375" style="94" customWidth="1"/>
    <col min="5384" max="5384" width="10.7109375" style="94" customWidth="1"/>
    <col min="5385" max="5386" width="13.7109375" style="94" customWidth="1"/>
    <col min="5387" max="5387" width="16.7109375" style="94" customWidth="1"/>
    <col min="5388" max="5388" width="10.7109375" style="94" customWidth="1"/>
    <col min="5389" max="5390" width="13.7109375" style="94" customWidth="1"/>
    <col min="5391" max="5391" width="16.7109375" style="94" customWidth="1"/>
    <col min="5392" max="5633" width="9.140625" style="94"/>
    <col min="5634" max="5634" width="6" style="94" customWidth="1"/>
    <col min="5635" max="5635" width="38.7109375" style="94" customWidth="1"/>
    <col min="5636" max="5636" width="10.7109375" style="94" customWidth="1"/>
    <col min="5637" max="5638" width="13.7109375" style="94" customWidth="1"/>
    <col min="5639" max="5639" width="16.7109375" style="94" customWidth="1"/>
    <col min="5640" max="5640" width="10.7109375" style="94" customWidth="1"/>
    <col min="5641" max="5642" width="13.7109375" style="94" customWidth="1"/>
    <col min="5643" max="5643" width="16.7109375" style="94" customWidth="1"/>
    <col min="5644" max="5644" width="10.7109375" style="94" customWidth="1"/>
    <col min="5645" max="5646" width="13.7109375" style="94" customWidth="1"/>
    <col min="5647" max="5647" width="16.7109375" style="94" customWidth="1"/>
    <col min="5648" max="5889" width="9.140625" style="94"/>
    <col min="5890" max="5890" width="6" style="94" customWidth="1"/>
    <col min="5891" max="5891" width="38.7109375" style="94" customWidth="1"/>
    <col min="5892" max="5892" width="10.7109375" style="94" customWidth="1"/>
    <col min="5893" max="5894" width="13.7109375" style="94" customWidth="1"/>
    <col min="5895" max="5895" width="16.7109375" style="94" customWidth="1"/>
    <col min="5896" max="5896" width="10.7109375" style="94" customWidth="1"/>
    <col min="5897" max="5898" width="13.7109375" style="94" customWidth="1"/>
    <col min="5899" max="5899" width="16.7109375" style="94" customWidth="1"/>
    <col min="5900" max="5900" width="10.7109375" style="94" customWidth="1"/>
    <col min="5901" max="5902" width="13.7109375" style="94" customWidth="1"/>
    <col min="5903" max="5903" width="16.7109375" style="94" customWidth="1"/>
    <col min="5904" max="6145" width="9.140625" style="94"/>
    <col min="6146" max="6146" width="6" style="94" customWidth="1"/>
    <col min="6147" max="6147" width="38.7109375" style="94" customWidth="1"/>
    <col min="6148" max="6148" width="10.7109375" style="94" customWidth="1"/>
    <col min="6149" max="6150" width="13.7109375" style="94" customWidth="1"/>
    <col min="6151" max="6151" width="16.7109375" style="94" customWidth="1"/>
    <col min="6152" max="6152" width="10.7109375" style="94" customWidth="1"/>
    <col min="6153" max="6154" width="13.7109375" style="94" customWidth="1"/>
    <col min="6155" max="6155" width="16.7109375" style="94" customWidth="1"/>
    <col min="6156" max="6156" width="10.7109375" style="94" customWidth="1"/>
    <col min="6157" max="6158" width="13.7109375" style="94" customWidth="1"/>
    <col min="6159" max="6159" width="16.7109375" style="94" customWidth="1"/>
    <col min="6160" max="6401" width="9.140625" style="94"/>
    <col min="6402" max="6402" width="6" style="94" customWidth="1"/>
    <col min="6403" max="6403" width="38.7109375" style="94" customWidth="1"/>
    <col min="6404" max="6404" width="10.7109375" style="94" customWidth="1"/>
    <col min="6405" max="6406" width="13.7109375" style="94" customWidth="1"/>
    <col min="6407" max="6407" width="16.7109375" style="94" customWidth="1"/>
    <col min="6408" max="6408" width="10.7109375" style="94" customWidth="1"/>
    <col min="6409" max="6410" width="13.7109375" style="94" customWidth="1"/>
    <col min="6411" max="6411" width="16.7109375" style="94" customWidth="1"/>
    <col min="6412" max="6412" width="10.7109375" style="94" customWidth="1"/>
    <col min="6413" max="6414" width="13.7109375" style="94" customWidth="1"/>
    <col min="6415" max="6415" width="16.7109375" style="94" customWidth="1"/>
    <col min="6416" max="6657" width="9.140625" style="94"/>
    <col min="6658" max="6658" width="6" style="94" customWidth="1"/>
    <col min="6659" max="6659" width="38.7109375" style="94" customWidth="1"/>
    <col min="6660" max="6660" width="10.7109375" style="94" customWidth="1"/>
    <col min="6661" max="6662" width="13.7109375" style="94" customWidth="1"/>
    <col min="6663" max="6663" width="16.7109375" style="94" customWidth="1"/>
    <col min="6664" max="6664" width="10.7109375" style="94" customWidth="1"/>
    <col min="6665" max="6666" width="13.7109375" style="94" customWidth="1"/>
    <col min="6667" max="6667" width="16.7109375" style="94" customWidth="1"/>
    <col min="6668" max="6668" width="10.7109375" style="94" customWidth="1"/>
    <col min="6669" max="6670" width="13.7109375" style="94" customWidth="1"/>
    <col min="6671" max="6671" width="16.7109375" style="94" customWidth="1"/>
    <col min="6672" max="6913" width="9.140625" style="94"/>
    <col min="6914" max="6914" width="6" style="94" customWidth="1"/>
    <col min="6915" max="6915" width="38.7109375" style="94" customWidth="1"/>
    <col min="6916" max="6916" width="10.7109375" style="94" customWidth="1"/>
    <col min="6917" max="6918" width="13.7109375" style="94" customWidth="1"/>
    <col min="6919" max="6919" width="16.7109375" style="94" customWidth="1"/>
    <col min="6920" max="6920" width="10.7109375" style="94" customWidth="1"/>
    <col min="6921" max="6922" width="13.7109375" style="94" customWidth="1"/>
    <col min="6923" max="6923" width="16.7109375" style="94" customWidth="1"/>
    <col min="6924" max="6924" width="10.7109375" style="94" customWidth="1"/>
    <col min="6925" max="6926" width="13.7109375" style="94" customWidth="1"/>
    <col min="6927" max="6927" width="16.7109375" style="94" customWidth="1"/>
    <col min="6928" max="7169" width="9.140625" style="94"/>
    <col min="7170" max="7170" width="6" style="94" customWidth="1"/>
    <col min="7171" max="7171" width="38.7109375" style="94" customWidth="1"/>
    <col min="7172" max="7172" width="10.7109375" style="94" customWidth="1"/>
    <col min="7173" max="7174" width="13.7109375" style="94" customWidth="1"/>
    <col min="7175" max="7175" width="16.7109375" style="94" customWidth="1"/>
    <col min="7176" max="7176" width="10.7109375" style="94" customWidth="1"/>
    <col min="7177" max="7178" width="13.7109375" style="94" customWidth="1"/>
    <col min="7179" max="7179" width="16.7109375" style="94" customWidth="1"/>
    <col min="7180" max="7180" width="10.7109375" style="94" customWidth="1"/>
    <col min="7181" max="7182" width="13.7109375" style="94" customWidth="1"/>
    <col min="7183" max="7183" width="16.7109375" style="94" customWidth="1"/>
    <col min="7184" max="7425" width="9.140625" style="94"/>
    <col min="7426" max="7426" width="6" style="94" customWidth="1"/>
    <col min="7427" max="7427" width="38.7109375" style="94" customWidth="1"/>
    <col min="7428" max="7428" width="10.7109375" style="94" customWidth="1"/>
    <col min="7429" max="7430" width="13.7109375" style="94" customWidth="1"/>
    <col min="7431" max="7431" width="16.7109375" style="94" customWidth="1"/>
    <col min="7432" max="7432" width="10.7109375" style="94" customWidth="1"/>
    <col min="7433" max="7434" width="13.7109375" style="94" customWidth="1"/>
    <col min="7435" max="7435" width="16.7109375" style="94" customWidth="1"/>
    <col min="7436" max="7436" width="10.7109375" style="94" customWidth="1"/>
    <col min="7437" max="7438" width="13.7109375" style="94" customWidth="1"/>
    <col min="7439" max="7439" width="16.7109375" style="94" customWidth="1"/>
    <col min="7440" max="7681" width="9.140625" style="94"/>
    <col min="7682" max="7682" width="6" style="94" customWidth="1"/>
    <col min="7683" max="7683" width="38.7109375" style="94" customWidth="1"/>
    <col min="7684" max="7684" width="10.7109375" style="94" customWidth="1"/>
    <col min="7685" max="7686" width="13.7109375" style="94" customWidth="1"/>
    <col min="7687" max="7687" width="16.7109375" style="94" customWidth="1"/>
    <col min="7688" max="7688" width="10.7109375" style="94" customWidth="1"/>
    <col min="7689" max="7690" width="13.7109375" style="94" customWidth="1"/>
    <col min="7691" max="7691" width="16.7109375" style="94" customWidth="1"/>
    <col min="7692" max="7692" width="10.7109375" style="94" customWidth="1"/>
    <col min="7693" max="7694" width="13.7109375" style="94" customWidth="1"/>
    <col min="7695" max="7695" width="16.7109375" style="94" customWidth="1"/>
    <col min="7696" max="7937" width="9.140625" style="94"/>
    <col min="7938" max="7938" width="6" style="94" customWidth="1"/>
    <col min="7939" max="7939" width="38.7109375" style="94" customWidth="1"/>
    <col min="7940" max="7940" width="10.7109375" style="94" customWidth="1"/>
    <col min="7941" max="7942" width="13.7109375" style="94" customWidth="1"/>
    <col min="7943" max="7943" width="16.7109375" style="94" customWidth="1"/>
    <col min="7944" max="7944" width="10.7109375" style="94" customWidth="1"/>
    <col min="7945" max="7946" width="13.7109375" style="94" customWidth="1"/>
    <col min="7947" max="7947" width="16.7109375" style="94" customWidth="1"/>
    <col min="7948" max="7948" width="10.7109375" style="94" customWidth="1"/>
    <col min="7949" max="7950" width="13.7109375" style="94" customWidth="1"/>
    <col min="7951" max="7951" width="16.7109375" style="94" customWidth="1"/>
    <col min="7952" max="8193" width="9.140625" style="94"/>
    <col min="8194" max="8194" width="6" style="94" customWidth="1"/>
    <col min="8195" max="8195" width="38.7109375" style="94" customWidth="1"/>
    <col min="8196" max="8196" width="10.7109375" style="94" customWidth="1"/>
    <col min="8197" max="8198" width="13.7109375" style="94" customWidth="1"/>
    <col min="8199" max="8199" width="16.7109375" style="94" customWidth="1"/>
    <col min="8200" max="8200" width="10.7109375" style="94" customWidth="1"/>
    <col min="8201" max="8202" width="13.7109375" style="94" customWidth="1"/>
    <col min="8203" max="8203" width="16.7109375" style="94" customWidth="1"/>
    <col min="8204" max="8204" width="10.7109375" style="94" customWidth="1"/>
    <col min="8205" max="8206" width="13.7109375" style="94" customWidth="1"/>
    <col min="8207" max="8207" width="16.7109375" style="94" customWidth="1"/>
    <col min="8208" max="8449" width="9.140625" style="94"/>
    <col min="8450" max="8450" width="6" style="94" customWidth="1"/>
    <col min="8451" max="8451" width="38.7109375" style="94" customWidth="1"/>
    <col min="8452" max="8452" width="10.7109375" style="94" customWidth="1"/>
    <col min="8453" max="8454" width="13.7109375" style="94" customWidth="1"/>
    <col min="8455" max="8455" width="16.7109375" style="94" customWidth="1"/>
    <col min="8456" max="8456" width="10.7109375" style="94" customWidth="1"/>
    <col min="8457" max="8458" width="13.7109375" style="94" customWidth="1"/>
    <col min="8459" max="8459" width="16.7109375" style="94" customWidth="1"/>
    <col min="8460" max="8460" width="10.7109375" style="94" customWidth="1"/>
    <col min="8461" max="8462" width="13.7109375" style="94" customWidth="1"/>
    <col min="8463" max="8463" width="16.7109375" style="94" customWidth="1"/>
    <col min="8464" max="8705" width="9.140625" style="94"/>
    <col min="8706" max="8706" width="6" style="94" customWidth="1"/>
    <col min="8707" max="8707" width="38.7109375" style="94" customWidth="1"/>
    <col min="8708" max="8708" width="10.7109375" style="94" customWidth="1"/>
    <col min="8709" max="8710" width="13.7109375" style="94" customWidth="1"/>
    <col min="8711" max="8711" width="16.7109375" style="94" customWidth="1"/>
    <col min="8712" max="8712" width="10.7109375" style="94" customWidth="1"/>
    <col min="8713" max="8714" width="13.7109375" style="94" customWidth="1"/>
    <col min="8715" max="8715" width="16.7109375" style="94" customWidth="1"/>
    <col min="8716" max="8716" width="10.7109375" style="94" customWidth="1"/>
    <col min="8717" max="8718" width="13.7109375" style="94" customWidth="1"/>
    <col min="8719" max="8719" width="16.7109375" style="94" customWidth="1"/>
    <col min="8720" max="8961" width="9.140625" style="94"/>
    <col min="8962" max="8962" width="6" style="94" customWidth="1"/>
    <col min="8963" max="8963" width="38.7109375" style="94" customWidth="1"/>
    <col min="8964" max="8964" width="10.7109375" style="94" customWidth="1"/>
    <col min="8965" max="8966" width="13.7109375" style="94" customWidth="1"/>
    <col min="8967" max="8967" width="16.7109375" style="94" customWidth="1"/>
    <col min="8968" max="8968" width="10.7109375" style="94" customWidth="1"/>
    <col min="8969" max="8970" width="13.7109375" style="94" customWidth="1"/>
    <col min="8971" max="8971" width="16.7109375" style="94" customWidth="1"/>
    <col min="8972" max="8972" width="10.7109375" style="94" customWidth="1"/>
    <col min="8973" max="8974" width="13.7109375" style="94" customWidth="1"/>
    <col min="8975" max="8975" width="16.7109375" style="94" customWidth="1"/>
    <col min="8976" max="9217" width="9.140625" style="94"/>
    <col min="9218" max="9218" width="6" style="94" customWidth="1"/>
    <col min="9219" max="9219" width="38.7109375" style="94" customWidth="1"/>
    <col min="9220" max="9220" width="10.7109375" style="94" customWidth="1"/>
    <col min="9221" max="9222" width="13.7109375" style="94" customWidth="1"/>
    <col min="9223" max="9223" width="16.7109375" style="94" customWidth="1"/>
    <col min="9224" max="9224" width="10.7109375" style="94" customWidth="1"/>
    <col min="9225" max="9226" width="13.7109375" style="94" customWidth="1"/>
    <col min="9227" max="9227" width="16.7109375" style="94" customWidth="1"/>
    <col min="9228" max="9228" width="10.7109375" style="94" customWidth="1"/>
    <col min="9229" max="9230" width="13.7109375" style="94" customWidth="1"/>
    <col min="9231" max="9231" width="16.7109375" style="94" customWidth="1"/>
    <col min="9232" max="9473" width="9.140625" style="94"/>
    <col min="9474" max="9474" width="6" style="94" customWidth="1"/>
    <col min="9475" max="9475" width="38.7109375" style="94" customWidth="1"/>
    <col min="9476" max="9476" width="10.7109375" style="94" customWidth="1"/>
    <col min="9477" max="9478" width="13.7109375" style="94" customWidth="1"/>
    <col min="9479" max="9479" width="16.7109375" style="94" customWidth="1"/>
    <col min="9480" max="9480" width="10.7109375" style="94" customWidth="1"/>
    <col min="9481" max="9482" width="13.7109375" style="94" customWidth="1"/>
    <col min="9483" max="9483" width="16.7109375" style="94" customWidth="1"/>
    <col min="9484" max="9484" width="10.7109375" style="94" customWidth="1"/>
    <col min="9485" max="9486" width="13.7109375" style="94" customWidth="1"/>
    <col min="9487" max="9487" width="16.7109375" style="94" customWidth="1"/>
    <col min="9488" max="9729" width="9.140625" style="94"/>
    <col min="9730" max="9730" width="6" style="94" customWidth="1"/>
    <col min="9731" max="9731" width="38.7109375" style="94" customWidth="1"/>
    <col min="9732" max="9732" width="10.7109375" style="94" customWidth="1"/>
    <col min="9733" max="9734" width="13.7109375" style="94" customWidth="1"/>
    <col min="9735" max="9735" width="16.7109375" style="94" customWidth="1"/>
    <col min="9736" max="9736" width="10.7109375" style="94" customWidth="1"/>
    <col min="9737" max="9738" width="13.7109375" style="94" customWidth="1"/>
    <col min="9739" max="9739" width="16.7109375" style="94" customWidth="1"/>
    <col min="9740" max="9740" width="10.7109375" style="94" customWidth="1"/>
    <col min="9741" max="9742" width="13.7109375" style="94" customWidth="1"/>
    <col min="9743" max="9743" width="16.7109375" style="94" customWidth="1"/>
    <col min="9744" max="9985" width="9.140625" style="94"/>
    <col min="9986" max="9986" width="6" style="94" customWidth="1"/>
    <col min="9987" max="9987" width="38.7109375" style="94" customWidth="1"/>
    <col min="9988" max="9988" width="10.7109375" style="94" customWidth="1"/>
    <col min="9989" max="9990" width="13.7109375" style="94" customWidth="1"/>
    <col min="9991" max="9991" width="16.7109375" style="94" customWidth="1"/>
    <col min="9992" max="9992" width="10.7109375" style="94" customWidth="1"/>
    <col min="9993" max="9994" width="13.7109375" style="94" customWidth="1"/>
    <col min="9995" max="9995" width="16.7109375" style="94" customWidth="1"/>
    <col min="9996" max="9996" width="10.7109375" style="94" customWidth="1"/>
    <col min="9997" max="9998" width="13.7109375" style="94" customWidth="1"/>
    <col min="9999" max="9999" width="16.7109375" style="94" customWidth="1"/>
    <col min="10000" max="10241" width="9.140625" style="94"/>
    <col min="10242" max="10242" width="6" style="94" customWidth="1"/>
    <col min="10243" max="10243" width="38.7109375" style="94" customWidth="1"/>
    <col min="10244" max="10244" width="10.7109375" style="94" customWidth="1"/>
    <col min="10245" max="10246" width="13.7109375" style="94" customWidth="1"/>
    <col min="10247" max="10247" width="16.7109375" style="94" customWidth="1"/>
    <col min="10248" max="10248" width="10.7109375" style="94" customWidth="1"/>
    <col min="10249" max="10250" width="13.7109375" style="94" customWidth="1"/>
    <col min="10251" max="10251" width="16.7109375" style="94" customWidth="1"/>
    <col min="10252" max="10252" width="10.7109375" style="94" customWidth="1"/>
    <col min="10253" max="10254" width="13.7109375" style="94" customWidth="1"/>
    <col min="10255" max="10255" width="16.7109375" style="94" customWidth="1"/>
    <col min="10256" max="10497" width="9.140625" style="94"/>
    <col min="10498" max="10498" width="6" style="94" customWidth="1"/>
    <col min="10499" max="10499" width="38.7109375" style="94" customWidth="1"/>
    <col min="10500" max="10500" width="10.7109375" style="94" customWidth="1"/>
    <col min="10501" max="10502" width="13.7109375" style="94" customWidth="1"/>
    <col min="10503" max="10503" width="16.7109375" style="94" customWidth="1"/>
    <col min="10504" max="10504" width="10.7109375" style="94" customWidth="1"/>
    <col min="10505" max="10506" width="13.7109375" style="94" customWidth="1"/>
    <col min="10507" max="10507" width="16.7109375" style="94" customWidth="1"/>
    <col min="10508" max="10508" width="10.7109375" style="94" customWidth="1"/>
    <col min="10509" max="10510" width="13.7109375" style="94" customWidth="1"/>
    <col min="10511" max="10511" width="16.7109375" style="94" customWidth="1"/>
    <col min="10512" max="10753" width="9.140625" style="94"/>
    <col min="10754" max="10754" width="6" style="94" customWidth="1"/>
    <col min="10755" max="10755" width="38.7109375" style="94" customWidth="1"/>
    <col min="10756" max="10756" width="10.7109375" style="94" customWidth="1"/>
    <col min="10757" max="10758" width="13.7109375" style="94" customWidth="1"/>
    <col min="10759" max="10759" width="16.7109375" style="94" customWidth="1"/>
    <col min="10760" max="10760" width="10.7109375" style="94" customWidth="1"/>
    <col min="10761" max="10762" width="13.7109375" style="94" customWidth="1"/>
    <col min="10763" max="10763" width="16.7109375" style="94" customWidth="1"/>
    <col min="10764" max="10764" width="10.7109375" style="94" customWidth="1"/>
    <col min="10765" max="10766" width="13.7109375" style="94" customWidth="1"/>
    <col min="10767" max="10767" width="16.7109375" style="94" customWidth="1"/>
    <col min="10768" max="11009" width="9.140625" style="94"/>
    <col min="11010" max="11010" width="6" style="94" customWidth="1"/>
    <col min="11011" max="11011" width="38.7109375" style="94" customWidth="1"/>
    <col min="11012" max="11012" width="10.7109375" style="94" customWidth="1"/>
    <col min="11013" max="11014" width="13.7109375" style="94" customWidth="1"/>
    <col min="11015" max="11015" width="16.7109375" style="94" customWidth="1"/>
    <col min="11016" max="11016" width="10.7109375" style="94" customWidth="1"/>
    <col min="11017" max="11018" width="13.7109375" style="94" customWidth="1"/>
    <col min="11019" max="11019" width="16.7109375" style="94" customWidth="1"/>
    <col min="11020" max="11020" width="10.7109375" style="94" customWidth="1"/>
    <col min="11021" max="11022" width="13.7109375" style="94" customWidth="1"/>
    <col min="11023" max="11023" width="16.7109375" style="94" customWidth="1"/>
    <col min="11024" max="11265" width="9.140625" style="94"/>
    <col min="11266" max="11266" width="6" style="94" customWidth="1"/>
    <col min="11267" max="11267" width="38.7109375" style="94" customWidth="1"/>
    <col min="11268" max="11268" width="10.7109375" style="94" customWidth="1"/>
    <col min="11269" max="11270" width="13.7109375" style="94" customWidth="1"/>
    <col min="11271" max="11271" width="16.7109375" style="94" customWidth="1"/>
    <col min="11272" max="11272" width="10.7109375" style="94" customWidth="1"/>
    <col min="11273" max="11274" width="13.7109375" style="94" customWidth="1"/>
    <col min="11275" max="11275" width="16.7109375" style="94" customWidth="1"/>
    <col min="11276" max="11276" width="10.7109375" style="94" customWidth="1"/>
    <col min="11277" max="11278" width="13.7109375" style="94" customWidth="1"/>
    <col min="11279" max="11279" width="16.7109375" style="94" customWidth="1"/>
    <col min="11280" max="11521" width="9.140625" style="94"/>
    <col min="11522" max="11522" width="6" style="94" customWidth="1"/>
    <col min="11523" max="11523" width="38.7109375" style="94" customWidth="1"/>
    <col min="11524" max="11524" width="10.7109375" style="94" customWidth="1"/>
    <col min="11525" max="11526" width="13.7109375" style="94" customWidth="1"/>
    <col min="11527" max="11527" width="16.7109375" style="94" customWidth="1"/>
    <col min="11528" max="11528" width="10.7109375" style="94" customWidth="1"/>
    <col min="11529" max="11530" width="13.7109375" style="94" customWidth="1"/>
    <col min="11531" max="11531" width="16.7109375" style="94" customWidth="1"/>
    <col min="11532" max="11532" width="10.7109375" style="94" customWidth="1"/>
    <col min="11533" max="11534" width="13.7109375" style="94" customWidth="1"/>
    <col min="11535" max="11535" width="16.7109375" style="94" customWidth="1"/>
    <col min="11536" max="11777" width="9.140625" style="94"/>
    <col min="11778" max="11778" width="6" style="94" customWidth="1"/>
    <col min="11779" max="11779" width="38.7109375" style="94" customWidth="1"/>
    <col min="11780" max="11780" width="10.7109375" style="94" customWidth="1"/>
    <col min="11781" max="11782" width="13.7109375" style="94" customWidth="1"/>
    <col min="11783" max="11783" width="16.7109375" style="94" customWidth="1"/>
    <col min="11784" max="11784" width="10.7109375" style="94" customWidth="1"/>
    <col min="11785" max="11786" width="13.7109375" style="94" customWidth="1"/>
    <col min="11787" max="11787" width="16.7109375" style="94" customWidth="1"/>
    <col min="11788" max="11788" width="10.7109375" style="94" customWidth="1"/>
    <col min="11789" max="11790" width="13.7109375" style="94" customWidth="1"/>
    <col min="11791" max="11791" width="16.7109375" style="94" customWidth="1"/>
    <col min="11792" max="12033" width="9.140625" style="94"/>
    <col min="12034" max="12034" width="6" style="94" customWidth="1"/>
    <col min="12035" max="12035" width="38.7109375" style="94" customWidth="1"/>
    <col min="12036" max="12036" width="10.7109375" style="94" customWidth="1"/>
    <col min="12037" max="12038" width="13.7109375" style="94" customWidth="1"/>
    <col min="12039" max="12039" width="16.7109375" style="94" customWidth="1"/>
    <col min="12040" max="12040" width="10.7109375" style="94" customWidth="1"/>
    <col min="12041" max="12042" width="13.7109375" style="94" customWidth="1"/>
    <col min="12043" max="12043" width="16.7109375" style="94" customWidth="1"/>
    <col min="12044" max="12044" width="10.7109375" style="94" customWidth="1"/>
    <col min="12045" max="12046" width="13.7109375" style="94" customWidth="1"/>
    <col min="12047" max="12047" width="16.7109375" style="94" customWidth="1"/>
    <col min="12048" max="12289" width="9.140625" style="94"/>
    <col min="12290" max="12290" width="6" style="94" customWidth="1"/>
    <col min="12291" max="12291" width="38.7109375" style="94" customWidth="1"/>
    <col min="12292" max="12292" width="10.7109375" style="94" customWidth="1"/>
    <col min="12293" max="12294" width="13.7109375" style="94" customWidth="1"/>
    <col min="12295" max="12295" width="16.7109375" style="94" customWidth="1"/>
    <col min="12296" max="12296" width="10.7109375" style="94" customWidth="1"/>
    <col min="12297" max="12298" width="13.7109375" style="94" customWidth="1"/>
    <col min="12299" max="12299" width="16.7109375" style="94" customWidth="1"/>
    <col min="12300" max="12300" width="10.7109375" style="94" customWidth="1"/>
    <col min="12301" max="12302" width="13.7109375" style="94" customWidth="1"/>
    <col min="12303" max="12303" width="16.7109375" style="94" customWidth="1"/>
    <col min="12304" max="12545" width="9.140625" style="94"/>
    <col min="12546" max="12546" width="6" style="94" customWidth="1"/>
    <col min="12547" max="12547" width="38.7109375" style="94" customWidth="1"/>
    <col min="12548" max="12548" width="10.7109375" style="94" customWidth="1"/>
    <col min="12549" max="12550" width="13.7109375" style="94" customWidth="1"/>
    <col min="12551" max="12551" width="16.7109375" style="94" customWidth="1"/>
    <col min="12552" max="12552" width="10.7109375" style="94" customWidth="1"/>
    <col min="12553" max="12554" width="13.7109375" style="94" customWidth="1"/>
    <col min="12555" max="12555" width="16.7109375" style="94" customWidth="1"/>
    <col min="12556" max="12556" width="10.7109375" style="94" customWidth="1"/>
    <col min="12557" max="12558" width="13.7109375" style="94" customWidth="1"/>
    <col min="12559" max="12559" width="16.7109375" style="94" customWidth="1"/>
    <col min="12560" max="12801" width="9.140625" style="94"/>
    <col min="12802" max="12802" width="6" style="94" customWidth="1"/>
    <col min="12803" max="12803" width="38.7109375" style="94" customWidth="1"/>
    <col min="12804" max="12804" width="10.7109375" style="94" customWidth="1"/>
    <col min="12805" max="12806" width="13.7109375" style="94" customWidth="1"/>
    <col min="12807" max="12807" width="16.7109375" style="94" customWidth="1"/>
    <col min="12808" max="12808" width="10.7109375" style="94" customWidth="1"/>
    <col min="12809" max="12810" width="13.7109375" style="94" customWidth="1"/>
    <col min="12811" max="12811" width="16.7109375" style="94" customWidth="1"/>
    <col min="12812" max="12812" width="10.7109375" style="94" customWidth="1"/>
    <col min="12813" max="12814" width="13.7109375" style="94" customWidth="1"/>
    <col min="12815" max="12815" width="16.7109375" style="94" customWidth="1"/>
    <col min="12816" max="13057" width="9.140625" style="94"/>
    <col min="13058" max="13058" width="6" style="94" customWidth="1"/>
    <col min="13059" max="13059" width="38.7109375" style="94" customWidth="1"/>
    <col min="13060" max="13060" width="10.7109375" style="94" customWidth="1"/>
    <col min="13061" max="13062" width="13.7109375" style="94" customWidth="1"/>
    <col min="13063" max="13063" width="16.7109375" style="94" customWidth="1"/>
    <col min="13064" max="13064" width="10.7109375" style="94" customWidth="1"/>
    <col min="13065" max="13066" width="13.7109375" style="94" customWidth="1"/>
    <col min="13067" max="13067" width="16.7109375" style="94" customWidth="1"/>
    <col min="13068" max="13068" width="10.7109375" style="94" customWidth="1"/>
    <col min="13069" max="13070" width="13.7109375" style="94" customWidth="1"/>
    <col min="13071" max="13071" width="16.7109375" style="94" customWidth="1"/>
    <col min="13072" max="13313" width="9.140625" style="94"/>
    <col min="13314" max="13314" width="6" style="94" customWidth="1"/>
    <col min="13315" max="13315" width="38.7109375" style="94" customWidth="1"/>
    <col min="13316" max="13316" width="10.7109375" style="94" customWidth="1"/>
    <col min="13317" max="13318" width="13.7109375" style="94" customWidth="1"/>
    <col min="13319" max="13319" width="16.7109375" style="94" customWidth="1"/>
    <col min="13320" max="13320" width="10.7109375" style="94" customWidth="1"/>
    <col min="13321" max="13322" width="13.7109375" style="94" customWidth="1"/>
    <col min="13323" max="13323" width="16.7109375" style="94" customWidth="1"/>
    <col min="13324" max="13324" width="10.7109375" style="94" customWidth="1"/>
    <col min="13325" max="13326" width="13.7109375" style="94" customWidth="1"/>
    <col min="13327" max="13327" width="16.7109375" style="94" customWidth="1"/>
    <col min="13328" max="13569" width="9.140625" style="94"/>
    <col min="13570" max="13570" width="6" style="94" customWidth="1"/>
    <col min="13571" max="13571" width="38.7109375" style="94" customWidth="1"/>
    <col min="13572" max="13572" width="10.7109375" style="94" customWidth="1"/>
    <col min="13573" max="13574" width="13.7109375" style="94" customWidth="1"/>
    <col min="13575" max="13575" width="16.7109375" style="94" customWidth="1"/>
    <col min="13576" max="13576" width="10.7109375" style="94" customWidth="1"/>
    <col min="13577" max="13578" width="13.7109375" style="94" customWidth="1"/>
    <col min="13579" max="13579" width="16.7109375" style="94" customWidth="1"/>
    <col min="13580" max="13580" width="10.7109375" style="94" customWidth="1"/>
    <col min="13581" max="13582" width="13.7109375" style="94" customWidth="1"/>
    <col min="13583" max="13583" width="16.7109375" style="94" customWidth="1"/>
    <col min="13584" max="13825" width="9.140625" style="94"/>
    <col min="13826" max="13826" width="6" style="94" customWidth="1"/>
    <col min="13827" max="13827" width="38.7109375" style="94" customWidth="1"/>
    <col min="13828" max="13828" width="10.7109375" style="94" customWidth="1"/>
    <col min="13829" max="13830" width="13.7109375" style="94" customWidth="1"/>
    <col min="13831" max="13831" width="16.7109375" style="94" customWidth="1"/>
    <col min="13832" max="13832" width="10.7109375" style="94" customWidth="1"/>
    <col min="13833" max="13834" width="13.7109375" style="94" customWidth="1"/>
    <col min="13835" max="13835" width="16.7109375" style="94" customWidth="1"/>
    <col min="13836" max="13836" width="10.7109375" style="94" customWidth="1"/>
    <col min="13837" max="13838" width="13.7109375" style="94" customWidth="1"/>
    <col min="13839" max="13839" width="16.7109375" style="94" customWidth="1"/>
    <col min="13840" max="14081" width="9.140625" style="94"/>
    <col min="14082" max="14082" width="6" style="94" customWidth="1"/>
    <col min="14083" max="14083" width="38.7109375" style="94" customWidth="1"/>
    <col min="14084" max="14084" width="10.7109375" style="94" customWidth="1"/>
    <col min="14085" max="14086" width="13.7109375" style="94" customWidth="1"/>
    <col min="14087" max="14087" width="16.7109375" style="94" customWidth="1"/>
    <col min="14088" max="14088" width="10.7109375" style="94" customWidth="1"/>
    <col min="14089" max="14090" width="13.7109375" style="94" customWidth="1"/>
    <col min="14091" max="14091" width="16.7109375" style="94" customWidth="1"/>
    <col min="14092" max="14092" width="10.7109375" style="94" customWidth="1"/>
    <col min="14093" max="14094" width="13.7109375" style="94" customWidth="1"/>
    <col min="14095" max="14095" width="16.7109375" style="94" customWidth="1"/>
    <col min="14096" max="14337" width="9.140625" style="94"/>
    <col min="14338" max="14338" width="6" style="94" customWidth="1"/>
    <col min="14339" max="14339" width="38.7109375" style="94" customWidth="1"/>
    <col min="14340" max="14340" width="10.7109375" style="94" customWidth="1"/>
    <col min="14341" max="14342" width="13.7109375" style="94" customWidth="1"/>
    <col min="14343" max="14343" width="16.7109375" style="94" customWidth="1"/>
    <col min="14344" max="14344" width="10.7109375" style="94" customWidth="1"/>
    <col min="14345" max="14346" width="13.7109375" style="94" customWidth="1"/>
    <col min="14347" max="14347" width="16.7109375" style="94" customWidth="1"/>
    <col min="14348" max="14348" width="10.7109375" style="94" customWidth="1"/>
    <col min="14349" max="14350" width="13.7109375" style="94" customWidth="1"/>
    <col min="14351" max="14351" width="16.7109375" style="94" customWidth="1"/>
    <col min="14352" max="14593" width="9.140625" style="94"/>
    <col min="14594" max="14594" width="6" style="94" customWidth="1"/>
    <col min="14595" max="14595" width="38.7109375" style="94" customWidth="1"/>
    <col min="14596" max="14596" width="10.7109375" style="94" customWidth="1"/>
    <col min="14597" max="14598" width="13.7109375" style="94" customWidth="1"/>
    <col min="14599" max="14599" width="16.7109375" style="94" customWidth="1"/>
    <col min="14600" max="14600" width="10.7109375" style="94" customWidth="1"/>
    <col min="14601" max="14602" width="13.7109375" style="94" customWidth="1"/>
    <col min="14603" max="14603" width="16.7109375" style="94" customWidth="1"/>
    <col min="14604" max="14604" width="10.7109375" style="94" customWidth="1"/>
    <col min="14605" max="14606" width="13.7109375" style="94" customWidth="1"/>
    <col min="14607" max="14607" width="16.7109375" style="94" customWidth="1"/>
    <col min="14608" max="14849" width="9.140625" style="94"/>
    <col min="14850" max="14850" width="6" style="94" customWidth="1"/>
    <col min="14851" max="14851" width="38.7109375" style="94" customWidth="1"/>
    <col min="14852" max="14852" width="10.7109375" style="94" customWidth="1"/>
    <col min="14853" max="14854" width="13.7109375" style="94" customWidth="1"/>
    <col min="14855" max="14855" width="16.7109375" style="94" customWidth="1"/>
    <col min="14856" max="14856" width="10.7109375" style="94" customWidth="1"/>
    <col min="14857" max="14858" width="13.7109375" style="94" customWidth="1"/>
    <col min="14859" max="14859" width="16.7109375" style="94" customWidth="1"/>
    <col min="14860" max="14860" width="10.7109375" style="94" customWidth="1"/>
    <col min="14861" max="14862" width="13.7109375" style="94" customWidth="1"/>
    <col min="14863" max="14863" width="16.7109375" style="94" customWidth="1"/>
    <col min="14864" max="15105" width="9.140625" style="94"/>
    <col min="15106" max="15106" width="6" style="94" customWidth="1"/>
    <col min="15107" max="15107" width="38.7109375" style="94" customWidth="1"/>
    <col min="15108" max="15108" width="10.7109375" style="94" customWidth="1"/>
    <col min="15109" max="15110" width="13.7109375" style="94" customWidth="1"/>
    <col min="15111" max="15111" width="16.7109375" style="94" customWidth="1"/>
    <col min="15112" max="15112" width="10.7109375" style="94" customWidth="1"/>
    <col min="15113" max="15114" width="13.7109375" style="94" customWidth="1"/>
    <col min="15115" max="15115" width="16.7109375" style="94" customWidth="1"/>
    <col min="15116" max="15116" width="10.7109375" style="94" customWidth="1"/>
    <col min="15117" max="15118" width="13.7109375" style="94" customWidth="1"/>
    <col min="15119" max="15119" width="16.7109375" style="94" customWidth="1"/>
    <col min="15120" max="15361" width="9.140625" style="94"/>
    <col min="15362" max="15362" width="6" style="94" customWidth="1"/>
    <col min="15363" max="15363" width="38.7109375" style="94" customWidth="1"/>
    <col min="15364" max="15364" width="10.7109375" style="94" customWidth="1"/>
    <col min="15365" max="15366" width="13.7109375" style="94" customWidth="1"/>
    <col min="15367" max="15367" width="16.7109375" style="94" customWidth="1"/>
    <col min="15368" max="15368" width="10.7109375" style="94" customWidth="1"/>
    <col min="15369" max="15370" width="13.7109375" style="94" customWidth="1"/>
    <col min="15371" max="15371" width="16.7109375" style="94" customWidth="1"/>
    <col min="15372" max="15372" width="10.7109375" style="94" customWidth="1"/>
    <col min="15373" max="15374" width="13.7109375" style="94" customWidth="1"/>
    <col min="15375" max="15375" width="16.7109375" style="94" customWidth="1"/>
    <col min="15376" max="15617" width="9.140625" style="94"/>
    <col min="15618" max="15618" width="6" style="94" customWidth="1"/>
    <col min="15619" max="15619" width="38.7109375" style="94" customWidth="1"/>
    <col min="15620" max="15620" width="10.7109375" style="94" customWidth="1"/>
    <col min="15621" max="15622" width="13.7109375" style="94" customWidth="1"/>
    <col min="15623" max="15623" width="16.7109375" style="94" customWidth="1"/>
    <col min="15624" max="15624" width="10.7109375" style="94" customWidth="1"/>
    <col min="15625" max="15626" width="13.7109375" style="94" customWidth="1"/>
    <col min="15627" max="15627" width="16.7109375" style="94" customWidth="1"/>
    <col min="15628" max="15628" width="10.7109375" style="94" customWidth="1"/>
    <col min="15629" max="15630" width="13.7109375" style="94" customWidth="1"/>
    <col min="15631" max="15631" width="16.7109375" style="94" customWidth="1"/>
    <col min="15632" max="15873" width="9.140625" style="94"/>
    <col min="15874" max="15874" width="6" style="94" customWidth="1"/>
    <col min="15875" max="15875" width="38.7109375" style="94" customWidth="1"/>
    <col min="15876" max="15876" width="10.7109375" style="94" customWidth="1"/>
    <col min="15877" max="15878" width="13.7109375" style="94" customWidth="1"/>
    <col min="15879" max="15879" width="16.7109375" style="94" customWidth="1"/>
    <col min="15880" max="15880" width="10.7109375" style="94" customWidth="1"/>
    <col min="15881" max="15882" width="13.7109375" style="94" customWidth="1"/>
    <col min="15883" max="15883" width="16.7109375" style="94" customWidth="1"/>
    <col min="15884" max="15884" width="10.7109375" style="94" customWidth="1"/>
    <col min="15885" max="15886" width="13.7109375" style="94" customWidth="1"/>
    <col min="15887" max="15887" width="16.7109375" style="94" customWidth="1"/>
    <col min="15888" max="16129" width="9.140625" style="94"/>
    <col min="16130" max="16130" width="6" style="94" customWidth="1"/>
    <col min="16131" max="16131" width="38.7109375" style="94" customWidth="1"/>
    <col min="16132" max="16132" width="10.7109375" style="94" customWidth="1"/>
    <col min="16133" max="16134" width="13.7109375" style="94" customWidth="1"/>
    <col min="16135" max="16135" width="16.7109375" style="94" customWidth="1"/>
    <col min="16136" max="16136" width="10.7109375" style="94" customWidth="1"/>
    <col min="16137" max="16138" width="13.7109375" style="94" customWidth="1"/>
    <col min="16139" max="16139" width="16.7109375" style="94" customWidth="1"/>
    <col min="16140" max="16140" width="10.7109375" style="94" customWidth="1"/>
    <col min="16141" max="16142" width="13.7109375" style="94" customWidth="1"/>
    <col min="16143" max="16143" width="16.7109375" style="94" customWidth="1"/>
    <col min="16144" max="16384" width="9.140625" style="94"/>
  </cols>
  <sheetData>
    <row r="2" spans="2:15" ht="20.100000000000001" customHeight="1">
      <c r="B2" s="1813" t="s">
        <v>431</v>
      </c>
      <c r="C2" s="1813"/>
      <c r="D2" s="1813"/>
      <c r="E2" s="1813"/>
      <c r="F2" s="1813"/>
      <c r="G2" s="1813"/>
      <c r="H2" s="1813"/>
      <c r="I2" s="1813"/>
      <c r="J2" s="1813"/>
      <c r="K2" s="1813"/>
      <c r="L2" s="1813"/>
      <c r="M2" s="1813"/>
      <c r="N2" s="1813"/>
      <c r="O2" s="1813"/>
    </row>
    <row r="3" spans="2:15" ht="20.100000000000001" customHeight="1">
      <c r="B3" s="1813" t="s">
        <v>575</v>
      </c>
      <c r="C3" s="1813"/>
      <c r="D3" s="1813"/>
      <c r="E3" s="1813"/>
      <c r="F3" s="1813"/>
      <c r="G3" s="1813"/>
      <c r="H3" s="1813"/>
      <c r="I3" s="1813"/>
      <c r="J3" s="1813"/>
      <c r="K3" s="1813"/>
      <c r="L3" s="1813"/>
      <c r="M3" s="1813"/>
      <c r="N3" s="1813"/>
      <c r="O3" s="1813"/>
    </row>
    <row r="4" spans="2:15" ht="15.75" customHeight="1">
      <c r="B4" s="293"/>
      <c r="C4" s="293"/>
      <c r="D4" s="293"/>
      <c r="E4" s="293"/>
      <c r="F4" s="293"/>
      <c r="G4" s="293"/>
      <c r="H4" s="293"/>
      <c r="I4" s="293"/>
      <c r="J4" s="293"/>
      <c r="K4" s="293"/>
      <c r="L4" s="293"/>
      <c r="M4" s="293"/>
      <c r="N4" s="293"/>
      <c r="O4" s="293"/>
    </row>
    <row r="5" spans="2:15" ht="15.75" customHeight="1">
      <c r="B5" s="463" t="s">
        <v>345</v>
      </c>
      <c r="C5" s="464" t="str">
        <f>'3. EVA - ADM'!C21</f>
        <v>Ade Putra. ST.</v>
      </c>
      <c r="D5" s="294"/>
      <c r="E5" s="294"/>
      <c r="F5" s="294"/>
      <c r="G5" s="294"/>
      <c r="H5" s="294"/>
      <c r="I5" s="294"/>
      <c r="J5" s="294"/>
      <c r="K5" s="294"/>
      <c r="L5" s="294"/>
      <c r="M5" s="294"/>
      <c r="N5" s="294"/>
      <c r="O5" s="294"/>
    </row>
    <row r="6" spans="2:15" ht="15.75" customHeight="1">
      <c r="B6" s="294"/>
      <c r="C6" s="294"/>
      <c r="D6" s="294"/>
      <c r="E6" s="294"/>
      <c r="F6" s="294"/>
      <c r="G6" s="294"/>
      <c r="H6" s="294"/>
      <c r="I6" s="294"/>
      <c r="J6" s="294"/>
      <c r="K6" s="294"/>
      <c r="L6" s="294"/>
      <c r="M6" s="294"/>
      <c r="N6" s="294"/>
      <c r="O6" s="294"/>
    </row>
    <row r="7" spans="2:15" ht="15.75" customHeight="1" thickBot="1">
      <c r="B7" s="681" t="s">
        <v>346</v>
      </c>
      <c r="C7" s="682" t="s">
        <v>347</v>
      </c>
      <c r="D7" s="1814" t="s">
        <v>16</v>
      </c>
      <c r="E7" s="1814"/>
      <c r="F7" s="1814"/>
      <c r="G7" s="1814"/>
      <c r="H7" s="1814" t="s">
        <v>207</v>
      </c>
      <c r="I7" s="1814"/>
      <c r="J7" s="1814"/>
      <c r="K7" s="1814"/>
      <c r="L7" s="1814" t="s">
        <v>361</v>
      </c>
      <c r="M7" s="1814"/>
      <c r="N7" s="1814"/>
      <c r="O7" s="1814"/>
    </row>
    <row r="8" spans="2:15" ht="15.75" customHeight="1">
      <c r="B8" s="1616" t="s">
        <v>2</v>
      </c>
      <c r="C8" s="1611" t="s">
        <v>532</v>
      </c>
      <c r="D8" s="1611" t="s">
        <v>516</v>
      </c>
      <c r="E8" s="1611" t="s">
        <v>517</v>
      </c>
      <c r="F8" s="1611" t="s">
        <v>518</v>
      </c>
      <c r="G8" s="1611" t="s">
        <v>519</v>
      </c>
      <c r="H8" s="1611" t="s">
        <v>516</v>
      </c>
      <c r="I8" s="1611" t="s">
        <v>517</v>
      </c>
      <c r="J8" s="1611" t="s">
        <v>518</v>
      </c>
      <c r="K8" s="1611" t="s">
        <v>519</v>
      </c>
      <c r="L8" s="1611" t="s">
        <v>516</v>
      </c>
      <c r="M8" s="1611" t="s">
        <v>517</v>
      </c>
      <c r="N8" s="1611" t="s">
        <v>518</v>
      </c>
      <c r="O8" s="1613" t="s">
        <v>519</v>
      </c>
    </row>
    <row r="9" spans="2:15" ht="15.75" customHeight="1">
      <c r="B9" s="1617"/>
      <c r="C9" s="1619"/>
      <c r="D9" s="1559"/>
      <c r="E9" s="1559"/>
      <c r="F9" s="1559"/>
      <c r="G9" s="1559"/>
      <c r="H9" s="1559"/>
      <c r="I9" s="1559"/>
      <c r="J9" s="1559"/>
      <c r="K9" s="1559"/>
      <c r="L9" s="1559"/>
      <c r="M9" s="1559"/>
      <c r="N9" s="1559"/>
      <c r="O9" s="1614"/>
    </row>
    <row r="10" spans="2:15" ht="15.75" customHeight="1">
      <c r="B10" s="1618"/>
      <c r="C10" s="1620"/>
      <c r="D10" s="1612"/>
      <c r="E10" s="1612"/>
      <c r="F10" s="1612"/>
      <c r="G10" s="1612"/>
      <c r="H10" s="1612"/>
      <c r="I10" s="1612"/>
      <c r="J10" s="1612"/>
      <c r="K10" s="1612"/>
      <c r="L10" s="1612"/>
      <c r="M10" s="1612"/>
      <c r="N10" s="1612"/>
      <c r="O10" s="1615"/>
    </row>
    <row r="11" spans="2:15" ht="15.75" customHeight="1">
      <c r="B11" s="605" t="s">
        <v>345</v>
      </c>
      <c r="C11" s="606" t="s">
        <v>350</v>
      </c>
      <c r="D11" s="607"/>
      <c r="E11" s="607"/>
      <c r="F11" s="607"/>
      <c r="G11" s="608"/>
      <c r="H11" s="607"/>
      <c r="I11" s="607"/>
      <c r="J11" s="607"/>
      <c r="K11" s="608"/>
      <c r="L11" s="607"/>
      <c r="M11" s="607"/>
      <c r="N11" s="607"/>
      <c r="O11" s="609"/>
    </row>
    <row r="12" spans="2:15" ht="15.75" customHeight="1">
      <c r="B12" s="610"/>
      <c r="C12" s="611"/>
      <c r="D12" s="612"/>
      <c r="E12" s="612"/>
      <c r="F12" s="612"/>
      <c r="G12" s="613"/>
      <c r="H12" s="612"/>
      <c r="I12" s="612"/>
      <c r="J12" s="612"/>
      <c r="K12" s="613"/>
      <c r="L12" s="612"/>
      <c r="M12" s="612"/>
      <c r="N12" s="612"/>
      <c r="O12" s="614"/>
    </row>
    <row r="13" spans="2:15" ht="18" customHeight="1">
      <c r="B13" s="475">
        <v>1</v>
      </c>
      <c r="C13" s="1621" t="str">
        <f>'6. Aritmatik Ade P'!C14</f>
        <v>Konsultan Individual Team Leader</v>
      </c>
      <c r="D13" s="476" t="str">
        <f>'6. Aritmatik Ade P'!D14</f>
        <v>OB</v>
      </c>
      <c r="E13" s="476">
        <f>'6. Aritmatik Ade P'!E14</f>
        <v>3</v>
      </c>
      <c r="F13" s="477">
        <f>'6. Aritmatik Ade P'!F14</f>
        <v>15195000</v>
      </c>
      <c r="G13" s="478" t="e">
        <f>D13*E13*F13</f>
        <v>#VALUE!</v>
      </c>
      <c r="H13" s="476" t="str">
        <f>D13</f>
        <v>OB</v>
      </c>
      <c r="I13" s="476">
        <f>E13</f>
        <v>3</v>
      </c>
      <c r="J13" s="477">
        <f>'6. Aritmatik Ade P'!N14</f>
        <v>15195000</v>
      </c>
      <c r="K13" s="478" t="e">
        <f>H13*I13*J13</f>
        <v>#VALUE!</v>
      </c>
      <c r="L13" s="476" t="str">
        <f>H13</f>
        <v>OB</v>
      </c>
      <c r="M13" s="476">
        <f>I13</f>
        <v>3</v>
      </c>
      <c r="N13" s="477">
        <f>J13</f>
        <v>15195000</v>
      </c>
      <c r="O13" s="479" t="e">
        <f>L13*M13*N13</f>
        <v>#VALUE!</v>
      </c>
    </row>
    <row r="14" spans="2:15" ht="18" customHeight="1">
      <c r="B14" s="615"/>
      <c r="C14" s="1622"/>
      <c r="D14" s="616"/>
      <c r="E14" s="616"/>
      <c r="F14" s="617"/>
      <c r="G14" s="482"/>
      <c r="H14" s="616"/>
      <c r="I14" s="616"/>
      <c r="J14" s="617"/>
      <c r="K14" s="482"/>
      <c r="L14" s="616"/>
      <c r="M14" s="616"/>
      <c r="N14" s="617"/>
      <c r="O14" s="483"/>
    </row>
    <row r="15" spans="2:15" ht="15.75" customHeight="1">
      <c r="B15" s="481"/>
      <c r="C15" s="294"/>
      <c r="D15" s="618"/>
      <c r="E15" s="618"/>
      <c r="F15" s="619"/>
      <c r="G15" s="619"/>
      <c r="H15" s="618"/>
      <c r="I15" s="618"/>
      <c r="J15" s="619"/>
      <c r="K15" s="619"/>
      <c r="L15" s="618"/>
      <c r="M15" s="618"/>
      <c r="N15" s="619"/>
      <c r="O15" s="620"/>
    </row>
    <row r="16" spans="2:15" ht="20.100000000000001" customHeight="1" thickBot="1">
      <c r="B16" s="484"/>
      <c r="C16" s="485" t="s">
        <v>351</v>
      </c>
      <c r="D16" s="621"/>
      <c r="E16" s="621"/>
      <c r="F16" s="622"/>
      <c r="G16" s="622" t="e">
        <f>SUM(G13:G15)</f>
        <v>#VALUE!</v>
      </c>
      <c r="H16" s="621"/>
      <c r="I16" s="621"/>
      <c r="J16" s="622"/>
      <c r="K16" s="622" t="e">
        <f>SUM(K13:K15)</f>
        <v>#VALUE!</v>
      </c>
      <c r="L16" s="621"/>
      <c r="M16" s="621"/>
      <c r="N16" s="622"/>
      <c r="O16" s="623" t="e">
        <f>SUM(O13:O14)</f>
        <v>#VALUE!</v>
      </c>
    </row>
    <row r="17" spans="2:18" ht="15.75" customHeight="1">
      <c r="B17" s="624"/>
      <c r="C17" s="294"/>
      <c r="D17" s="294"/>
      <c r="E17" s="294"/>
      <c r="F17" s="294"/>
      <c r="G17" s="294"/>
      <c r="H17" s="294"/>
      <c r="I17" s="294"/>
      <c r="J17" s="294"/>
      <c r="K17" s="294"/>
      <c r="L17" s="294"/>
      <c r="M17" s="294"/>
      <c r="N17" s="294"/>
      <c r="O17" s="625"/>
    </row>
    <row r="18" spans="2:18" ht="15.75" customHeight="1">
      <c r="B18" s="624"/>
      <c r="C18" s="294"/>
      <c r="D18" s="294"/>
      <c r="E18" s="294"/>
      <c r="F18" s="294"/>
      <c r="G18" s="294"/>
      <c r="H18" s="294"/>
      <c r="I18" s="294"/>
      <c r="J18" s="294"/>
      <c r="K18" s="294"/>
      <c r="L18" s="294"/>
      <c r="M18" s="294"/>
      <c r="N18" s="294"/>
      <c r="O18" s="625"/>
    </row>
    <row r="19" spans="2:18" ht="15.75" customHeight="1" thickBot="1">
      <c r="B19" s="683" t="s">
        <v>352</v>
      </c>
      <c r="C19" s="682" t="s">
        <v>353</v>
      </c>
      <c r="D19" s="682"/>
      <c r="E19" s="293"/>
      <c r="F19" s="293"/>
      <c r="G19" s="681"/>
      <c r="H19" s="682"/>
      <c r="I19" s="293"/>
      <c r="J19" s="293"/>
      <c r="K19" s="293"/>
      <c r="L19" s="682"/>
      <c r="M19" s="293"/>
      <c r="N19" s="293"/>
      <c r="O19" s="684"/>
    </row>
    <row r="20" spans="2:18" ht="15.75" customHeight="1">
      <c r="B20" s="1616" t="s">
        <v>2</v>
      </c>
      <c r="C20" s="1611" t="s">
        <v>532</v>
      </c>
      <c r="D20" s="1611" t="s">
        <v>516</v>
      </c>
      <c r="E20" s="1611" t="s">
        <v>517</v>
      </c>
      <c r="F20" s="1611" t="s">
        <v>518</v>
      </c>
      <c r="G20" s="1611" t="s">
        <v>519</v>
      </c>
      <c r="H20" s="1611" t="s">
        <v>516</v>
      </c>
      <c r="I20" s="1611" t="s">
        <v>517</v>
      </c>
      <c r="J20" s="1611" t="s">
        <v>518</v>
      </c>
      <c r="K20" s="1611" t="s">
        <v>519</v>
      </c>
      <c r="L20" s="1611" t="s">
        <v>516</v>
      </c>
      <c r="M20" s="1611" t="s">
        <v>517</v>
      </c>
      <c r="N20" s="1611" t="s">
        <v>518</v>
      </c>
      <c r="O20" s="1613" t="s">
        <v>519</v>
      </c>
    </row>
    <row r="21" spans="2:18" ht="15.75" customHeight="1">
      <c r="B21" s="1617"/>
      <c r="C21" s="1619"/>
      <c r="D21" s="1559"/>
      <c r="E21" s="1559"/>
      <c r="F21" s="1559"/>
      <c r="G21" s="1559"/>
      <c r="H21" s="1559"/>
      <c r="I21" s="1559"/>
      <c r="J21" s="1559"/>
      <c r="K21" s="1559"/>
      <c r="L21" s="1559"/>
      <c r="M21" s="1559"/>
      <c r="N21" s="1559"/>
      <c r="O21" s="1614"/>
    </row>
    <row r="22" spans="2:18" ht="15.75" customHeight="1">
      <c r="B22" s="1618"/>
      <c r="C22" s="1620"/>
      <c r="D22" s="1612"/>
      <c r="E22" s="1612"/>
      <c r="F22" s="1612"/>
      <c r="G22" s="1612"/>
      <c r="H22" s="1612"/>
      <c r="I22" s="1612"/>
      <c r="J22" s="1612"/>
      <c r="K22" s="1612"/>
      <c r="L22" s="1612"/>
      <c r="M22" s="1612"/>
      <c r="N22" s="1612"/>
      <c r="O22" s="1615"/>
    </row>
    <row r="23" spans="2:18" ht="15.75" customHeight="1">
      <c r="B23" s="488"/>
      <c r="C23" s="489"/>
      <c r="D23" s="489"/>
      <c r="E23" s="489"/>
      <c r="F23" s="489"/>
      <c r="G23" s="489"/>
      <c r="H23" s="489"/>
      <c r="I23" s="489"/>
      <c r="J23" s="489"/>
      <c r="K23" s="489"/>
      <c r="L23" s="489"/>
      <c r="M23" s="489"/>
      <c r="N23" s="489"/>
      <c r="O23" s="490"/>
    </row>
    <row r="24" spans="2:18" ht="15.75" customHeight="1">
      <c r="B24" s="475">
        <v>1</v>
      </c>
      <c r="C24" s="491" t="s">
        <v>479</v>
      </c>
      <c r="D24" s="492"/>
      <c r="E24" s="626"/>
      <c r="F24" s="494"/>
      <c r="G24" s="495"/>
      <c r="H24" s="492"/>
      <c r="I24" s="626"/>
      <c r="J24" s="494"/>
      <c r="K24" s="495"/>
      <c r="L24" s="492"/>
      <c r="M24" s="627"/>
      <c r="N24" s="494"/>
      <c r="O24" s="498"/>
    </row>
    <row r="25" spans="2:18" ht="15.75" customHeight="1">
      <c r="B25" s="475"/>
      <c r="C25" s="499" t="s">
        <v>356</v>
      </c>
      <c r="D25" s="628" t="str">
        <f>'6. Aritmatik Ade P'!D26</f>
        <v>BUKU</v>
      </c>
      <c r="E25" s="628">
        <f>'6. Aritmatik Ade P'!E26</f>
        <v>21</v>
      </c>
      <c r="F25" s="494">
        <f>'6. Aritmatik Ade P'!F26</f>
        <v>62000</v>
      </c>
      <c r="G25" s="495" t="e">
        <f>D25*E25*F25</f>
        <v>#VALUE!</v>
      </c>
      <c r="H25" s="628" t="str">
        <f>D25</f>
        <v>BUKU</v>
      </c>
      <c r="I25" s="628">
        <f>E25</f>
        <v>21</v>
      </c>
      <c r="J25" s="494">
        <f>'6. Aritmatik Ade P'!N26</f>
        <v>62000</v>
      </c>
      <c r="K25" s="495" t="e">
        <f>H25*I25*J25</f>
        <v>#VALUE!</v>
      </c>
      <c r="L25" s="628" t="str">
        <f>H25</f>
        <v>BUKU</v>
      </c>
      <c r="M25" s="628">
        <f>I25</f>
        <v>21</v>
      </c>
      <c r="N25" s="494">
        <f>F25</f>
        <v>62000</v>
      </c>
      <c r="O25" s="498" t="e">
        <f>L25*M25*N25</f>
        <v>#VALUE!</v>
      </c>
    </row>
    <row r="26" spans="2:18" ht="18" customHeight="1">
      <c r="B26" s="475"/>
      <c r="C26" s="1819" t="s">
        <v>480</v>
      </c>
      <c r="D26" s="628" t="str">
        <f>'6. Aritmatik Ade P'!D27</f>
        <v>BUKU</v>
      </c>
      <c r="E26" s="628">
        <f>'6. Aritmatik Ade P'!E27</f>
        <v>6</v>
      </c>
      <c r="F26" s="494">
        <f>'6. Aritmatik Ade P'!F27</f>
        <v>80000</v>
      </c>
      <c r="G26" s="495" t="e">
        <f>D26*E26*F26</f>
        <v>#VALUE!</v>
      </c>
      <c r="H26" s="628" t="str">
        <f>D26</f>
        <v>BUKU</v>
      </c>
      <c r="I26" s="628">
        <f>E26</f>
        <v>6</v>
      </c>
      <c r="J26" s="494">
        <f>'6. Aritmatik Ade P'!N27</f>
        <v>80000</v>
      </c>
      <c r="K26" s="495" t="e">
        <f>H26*I26*J26</f>
        <v>#VALUE!</v>
      </c>
      <c r="L26" s="628" t="str">
        <f>H26</f>
        <v>BUKU</v>
      </c>
      <c r="M26" s="628">
        <f>I26</f>
        <v>6</v>
      </c>
      <c r="N26" s="494">
        <f>J26</f>
        <v>80000</v>
      </c>
      <c r="O26" s="498" t="e">
        <f>L26*M26*N26</f>
        <v>#VALUE!</v>
      </c>
    </row>
    <row r="27" spans="2:18" ht="18" customHeight="1">
      <c r="B27" s="475"/>
      <c r="C27" s="1820"/>
      <c r="D27" s="629"/>
      <c r="E27" s="629"/>
      <c r="F27" s="494"/>
      <c r="G27" s="495"/>
      <c r="H27" s="629"/>
      <c r="I27" s="629"/>
      <c r="J27" s="494"/>
      <c r="K27" s="495"/>
      <c r="L27" s="629"/>
      <c r="M27" s="629"/>
      <c r="N27" s="494"/>
      <c r="O27" s="498"/>
    </row>
    <row r="28" spans="2:18" ht="15.75" customHeight="1">
      <c r="B28" s="475"/>
      <c r="C28" s="499" t="s">
        <v>357</v>
      </c>
      <c r="D28" s="628" t="str">
        <f>'6. Aritmatik Ade P'!D29</f>
        <v>BUKU</v>
      </c>
      <c r="E28" s="628">
        <f>'6. Aritmatik Ade P'!E29</f>
        <v>3</v>
      </c>
      <c r="F28" s="494" t="e">
        <f>'6. Aritmatik Ade P'!#REF!</f>
        <v>#REF!</v>
      </c>
      <c r="G28" s="495" t="e">
        <f>D28*E28*F28</f>
        <v>#VALUE!</v>
      </c>
      <c r="H28" s="628" t="str">
        <f>D28</f>
        <v>BUKU</v>
      </c>
      <c r="I28" s="628">
        <f>E28</f>
        <v>3</v>
      </c>
      <c r="J28" s="494">
        <f>'6. Aritmatik Ade P'!N29</f>
        <v>120000</v>
      </c>
      <c r="K28" s="495" t="e">
        <f>H28*I28*J28</f>
        <v>#VALUE!</v>
      </c>
      <c r="L28" s="628" t="str">
        <f>H28</f>
        <v>BUKU</v>
      </c>
      <c r="M28" s="628">
        <f>I28</f>
        <v>3</v>
      </c>
      <c r="N28" s="494" t="e">
        <f>F28</f>
        <v>#REF!</v>
      </c>
      <c r="O28" s="498" t="e">
        <f>L28*M28*N28</f>
        <v>#VALUE!</v>
      </c>
    </row>
    <row r="29" spans="2:18" ht="15.75" customHeight="1">
      <c r="B29" s="481"/>
      <c r="C29" s="504"/>
      <c r="D29" s="504"/>
      <c r="E29" s="504"/>
      <c r="F29" s="504"/>
      <c r="G29" s="504"/>
      <c r="H29" s="504"/>
      <c r="I29" s="504"/>
      <c r="J29" s="504"/>
      <c r="K29" s="504"/>
      <c r="L29" s="504"/>
      <c r="M29" s="504"/>
      <c r="N29" s="504"/>
      <c r="O29" s="630"/>
    </row>
    <row r="30" spans="2:18" ht="20.100000000000001" customHeight="1" thickBot="1">
      <c r="B30" s="484"/>
      <c r="C30" s="485" t="s">
        <v>355</v>
      </c>
      <c r="D30" s="631"/>
      <c r="E30" s="631"/>
      <c r="F30" s="631"/>
      <c r="G30" s="632" t="e">
        <f>SUM(G25:G29)</f>
        <v>#VALUE!</v>
      </c>
      <c r="H30" s="631"/>
      <c r="I30" s="631"/>
      <c r="J30" s="631"/>
      <c r="K30" s="632" t="e">
        <f>SUM(K25:K29)</f>
        <v>#VALUE!</v>
      </c>
      <c r="L30" s="631"/>
      <c r="M30" s="631"/>
      <c r="N30" s="631"/>
      <c r="O30" s="633" t="e">
        <f>SUM(O25:O28)</f>
        <v>#VALUE!</v>
      </c>
    </row>
    <row r="31" spans="2:18" ht="20.100000000000001" customHeight="1">
      <c r="B31" s="634"/>
      <c r="C31" s="635" t="s">
        <v>359</v>
      </c>
      <c r="D31" s="635"/>
      <c r="E31" s="635"/>
      <c r="F31" s="636"/>
      <c r="G31" s="637" t="e">
        <f>G30+G16</f>
        <v>#VALUE!</v>
      </c>
      <c r="H31" s="638"/>
      <c r="I31" s="638"/>
      <c r="J31" s="638"/>
      <c r="K31" s="637" t="e">
        <f>K30+K16</f>
        <v>#VALUE!</v>
      </c>
      <c r="L31" s="638"/>
      <c r="M31" s="638"/>
      <c r="N31" s="638"/>
      <c r="O31" s="639" t="e">
        <f>O30+O16</f>
        <v>#VALUE!</v>
      </c>
    </row>
    <row r="32" spans="2:18" ht="20.100000000000001" customHeight="1" thickBot="1">
      <c r="B32" s="640"/>
      <c r="C32" s="641" t="s">
        <v>360</v>
      </c>
      <c r="D32" s="641"/>
      <c r="E32" s="641"/>
      <c r="F32" s="642"/>
      <c r="G32" s="643" t="e">
        <f>ROUNDDOWN(G31,-3)</f>
        <v>#VALUE!</v>
      </c>
      <c r="H32" s="644"/>
      <c r="I32" s="644"/>
      <c r="J32" s="644"/>
      <c r="K32" s="643" t="e">
        <f>ROUNDDOWN(K31,-3)</f>
        <v>#VALUE!</v>
      </c>
      <c r="L32" s="644"/>
      <c r="M32" s="644"/>
      <c r="N32" s="644"/>
      <c r="O32" s="645" t="e">
        <f>ROUNDDOWN(O31,-3)</f>
        <v>#VALUE!</v>
      </c>
      <c r="R32" s="281" t="e">
        <f>G32-O32</f>
        <v>#VALUE!</v>
      </c>
    </row>
    <row r="33" spans="2:15" ht="15.75" customHeight="1">
      <c r="B33" s="294"/>
      <c r="C33" s="294"/>
      <c r="D33" s="294"/>
      <c r="E33" s="294"/>
      <c r="F33" s="294"/>
      <c r="G33" s="294"/>
      <c r="H33" s="294"/>
      <c r="I33" s="294"/>
      <c r="J33" s="294"/>
      <c r="K33" s="294"/>
      <c r="L33" s="294"/>
      <c r="M33" s="294"/>
      <c r="N33" s="294"/>
      <c r="O33" s="646"/>
    </row>
    <row r="34" spans="2:15" ht="15.75" customHeight="1">
      <c r="B34" s="294"/>
      <c r="C34" s="294"/>
      <c r="D34" s="294"/>
      <c r="E34" s="294"/>
      <c r="F34" s="294"/>
      <c r="G34" s="294"/>
      <c r="H34" s="294"/>
      <c r="I34" s="294"/>
      <c r="J34" s="294"/>
      <c r="K34" s="294"/>
      <c r="L34" s="294"/>
      <c r="M34" s="294"/>
      <c r="N34" s="294"/>
      <c r="O34" s="294"/>
    </row>
    <row r="35" spans="2:15" ht="18" customHeight="1">
      <c r="B35" s="294"/>
      <c r="C35" s="1817" t="s">
        <v>486</v>
      </c>
      <c r="D35" s="1817"/>
      <c r="E35" s="672"/>
      <c r="F35" s="672"/>
      <c r="G35" s="672"/>
      <c r="H35" s="672"/>
      <c r="I35" s="672"/>
      <c r="J35" s="672"/>
      <c r="K35" s="1623" t="s">
        <v>526</v>
      </c>
      <c r="L35" s="1623"/>
      <c r="M35" s="1623"/>
      <c r="N35" s="1623"/>
      <c r="O35" s="294"/>
    </row>
    <row r="36" spans="2:15" ht="18" customHeight="1">
      <c r="B36" s="294"/>
      <c r="C36" s="1817" t="s">
        <v>582</v>
      </c>
      <c r="D36" s="1817"/>
      <c r="E36" s="672"/>
      <c r="F36" s="672"/>
      <c r="G36" s="672"/>
      <c r="H36" s="672"/>
      <c r="I36" s="672"/>
      <c r="J36" s="672"/>
      <c r="K36" s="730"/>
      <c r="L36" s="731"/>
      <c r="M36" s="731"/>
      <c r="N36" s="732"/>
      <c r="O36" s="294"/>
    </row>
    <row r="37" spans="2:15" ht="15.75" customHeight="1">
      <c r="B37" s="294"/>
      <c r="C37" s="672"/>
      <c r="D37" s="672"/>
      <c r="E37" s="672"/>
      <c r="F37" s="672"/>
      <c r="G37" s="672"/>
      <c r="H37" s="672"/>
      <c r="I37" s="733"/>
      <c r="J37" s="672"/>
      <c r="K37" s="730"/>
      <c r="L37" s="731"/>
      <c r="M37" s="731"/>
      <c r="N37" s="732"/>
      <c r="O37" s="294"/>
    </row>
    <row r="38" spans="2:15" ht="15.75" customHeight="1">
      <c r="B38" s="294"/>
      <c r="C38" s="672"/>
      <c r="D38" s="672"/>
      <c r="E38" s="672"/>
      <c r="F38" s="672"/>
      <c r="G38" s="672"/>
      <c r="H38" s="672"/>
      <c r="I38" s="733"/>
      <c r="J38" s="672"/>
      <c r="K38" s="730"/>
      <c r="L38" s="731"/>
      <c r="M38" s="731"/>
      <c r="N38" s="732"/>
      <c r="O38" s="294"/>
    </row>
    <row r="39" spans="2:15" ht="15.75" customHeight="1">
      <c r="B39" s="294"/>
      <c r="C39" s="672"/>
      <c r="D39" s="672"/>
      <c r="E39" s="672"/>
      <c r="F39" s="672"/>
      <c r="G39" s="672"/>
      <c r="H39" s="672"/>
      <c r="I39" s="733"/>
      <c r="J39" s="672"/>
      <c r="K39" s="730"/>
      <c r="L39" s="731"/>
      <c r="M39" s="731"/>
      <c r="N39" s="732"/>
      <c r="O39" s="294"/>
    </row>
    <row r="40" spans="2:15" ht="15.75" customHeight="1">
      <c r="B40" s="294"/>
      <c r="C40" s="672"/>
      <c r="D40" s="672"/>
      <c r="E40" s="672"/>
      <c r="F40" s="672"/>
      <c r="G40" s="672"/>
      <c r="H40" s="672"/>
      <c r="I40" s="672"/>
      <c r="J40" s="672"/>
      <c r="K40" s="730"/>
      <c r="L40" s="731"/>
      <c r="M40" s="731"/>
      <c r="N40" s="732"/>
      <c r="O40" s="294"/>
    </row>
    <row r="41" spans="2:15" ht="15.75" customHeight="1">
      <c r="B41" s="294"/>
      <c r="C41" s="672"/>
      <c r="D41" s="672"/>
      <c r="E41" s="672"/>
      <c r="F41" s="672"/>
      <c r="G41" s="672"/>
      <c r="H41" s="672"/>
      <c r="I41" s="672"/>
      <c r="J41" s="672"/>
      <c r="K41" s="730"/>
      <c r="L41" s="731"/>
      <c r="M41" s="731"/>
      <c r="N41" s="732"/>
      <c r="O41" s="294"/>
    </row>
    <row r="42" spans="2:15" ht="18" customHeight="1">
      <c r="B42" s="294"/>
      <c r="C42" s="1818" t="str">
        <f>C5</f>
        <v>Ade Putra. ST.</v>
      </c>
      <c r="D42" s="1818"/>
      <c r="E42" s="672"/>
      <c r="F42" s="672"/>
      <c r="G42" s="672"/>
      <c r="H42" s="672"/>
      <c r="I42" s="733"/>
      <c r="J42" s="672"/>
      <c r="K42" s="1815" t="s">
        <v>487</v>
      </c>
      <c r="L42" s="1815"/>
      <c r="M42" s="1815"/>
      <c r="N42" s="1815"/>
      <c r="O42" s="294"/>
    </row>
    <row r="43" spans="2:15" ht="18" customHeight="1">
      <c r="B43" s="294"/>
      <c r="C43" s="672"/>
      <c r="D43" s="672"/>
      <c r="E43" s="672"/>
      <c r="F43" s="672"/>
      <c r="G43" s="672"/>
      <c r="H43" s="672"/>
      <c r="I43" s="672"/>
      <c r="J43" s="672"/>
      <c r="K43" s="1816" t="s">
        <v>478</v>
      </c>
      <c r="L43" s="1816"/>
      <c r="M43" s="1816"/>
      <c r="N43" s="1816"/>
      <c r="O43" s="294"/>
    </row>
  </sheetData>
  <mergeCells count="41">
    <mergeCell ref="C13:C14"/>
    <mergeCell ref="K35:N35"/>
    <mergeCell ref="K42:N42"/>
    <mergeCell ref="K43:N43"/>
    <mergeCell ref="C35:D35"/>
    <mergeCell ref="C36:D36"/>
    <mergeCell ref="C42:D42"/>
    <mergeCell ref="C26:C27"/>
    <mergeCell ref="J20:J22"/>
    <mergeCell ref="K20:K22"/>
    <mergeCell ref="L20:L22"/>
    <mergeCell ref="M20:M22"/>
    <mergeCell ref="N20:N22"/>
    <mergeCell ref="O20:O22"/>
    <mergeCell ref="N8:N10"/>
    <mergeCell ref="O8:O10"/>
    <mergeCell ref="B20:B22"/>
    <mergeCell ref="C20:C22"/>
    <mergeCell ref="D20:D22"/>
    <mergeCell ref="E20:E22"/>
    <mergeCell ref="F20:F22"/>
    <mergeCell ref="G20:G22"/>
    <mergeCell ref="H20:H22"/>
    <mergeCell ref="I20:I22"/>
    <mergeCell ref="H8:H10"/>
    <mergeCell ref="I8:I10"/>
    <mergeCell ref="J8:J10"/>
    <mergeCell ref="K8:K10"/>
    <mergeCell ref="L8:L10"/>
    <mergeCell ref="M8:M10"/>
    <mergeCell ref="B8:B10"/>
    <mergeCell ref="C8:C10"/>
    <mergeCell ref="D8:D10"/>
    <mergeCell ref="E8:E10"/>
    <mergeCell ref="F8:F10"/>
    <mergeCell ref="G8:G10"/>
    <mergeCell ref="B2:O2"/>
    <mergeCell ref="B3:O3"/>
    <mergeCell ref="D7:G7"/>
    <mergeCell ref="H7:K7"/>
    <mergeCell ref="L7:O7"/>
  </mergeCells>
  <printOptions horizontalCentered="1"/>
  <pageMargins left="0.5" right="0.25" top="0.5" bottom="0.5" header="0.25" footer="0.25"/>
  <pageSetup paperSize="9" scale="66" orientation="landscape"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Q94"/>
  <sheetViews>
    <sheetView view="pageBreakPreview" topLeftCell="A21" zoomScale="90" zoomScaleSheetLayoutView="90" workbookViewId="0">
      <selection activeCell="L46" sqref="L46"/>
    </sheetView>
  </sheetViews>
  <sheetFormatPr defaultColWidth="9.140625" defaultRowHeight="12.75"/>
  <cols>
    <col min="1" max="1" width="1.7109375" style="73" customWidth="1"/>
    <col min="2" max="3" width="4.7109375" style="73" customWidth="1"/>
    <col min="4" max="4" width="1.28515625" style="73" customWidth="1"/>
    <col min="5" max="5" width="30.7109375" style="73" customWidth="1"/>
    <col min="6" max="6" width="1.7109375" style="73" customWidth="1"/>
    <col min="7" max="7" width="4.42578125" style="73" customWidth="1"/>
    <col min="8" max="8" width="20.7109375" style="73" customWidth="1"/>
    <col min="9" max="9" width="1.7109375" style="73" customWidth="1"/>
    <col min="10" max="10" width="11.7109375" style="73" customWidth="1"/>
    <col min="11" max="11" width="2.28515625" style="73" customWidth="1"/>
    <col min="12" max="13" width="10.7109375" style="73" customWidth="1"/>
    <col min="14" max="14" width="20.7109375" style="73" customWidth="1"/>
    <col min="15" max="15" width="21.7109375" style="73" customWidth="1"/>
    <col min="16" max="16" width="0.85546875" style="73" customWidth="1"/>
    <col min="17" max="16384" width="9.140625" style="73"/>
  </cols>
  <sheetData>
    <row r="1" spans="2:15" ht="15.75" customHeight="1">
      <c r="B1" s="266"/>
      <c r="C1" s="266"/>
      <c r="D1" s="266"/>
      <c r="E1" s="266"/>
      <c r="F1" s="266"/>
      <c r="G1" s="266"/>
      <c r="H1" s="266"/>
      <c r="I1" s="266"/>
      <c r="J1" s="266"/>
      <c r="K1" s="266"/>
      <c r="L1" s="266"/>
      <c r="M1" s="266"/>
      <c r="N1" s="266"/>
      <c r="O1" s="266"/>
    </row>
    <row r="2" spans="2:15" ht="18" customHeight="1">
      <c r="B2" s="1624" t="str">
        <f>'17. UND-Klari-Nego'!B1:K1</f>
        <v>PEJABAT PENGADAAN BARANG/JASA PEMERINTAH</v>
      </c>
      <c r="C2" s="1624"/>
      <c r="D2" s="1624"/>
      <c r="E2" s="1624"/>
      <c r="F2" s="1624"/>
      <c r="G2" s="1624"/>
      <c r="H2" s="1624"/>
      <c r="I2" s="1624"/>
      <c r="J2" s="1624"/>
      <c r="K2" s="1624"/>
      <c r="L2" s="1624"/>
      <c r="M2" s="1624"/>
      <c r="N2" s="1624"/>
      <c r="O2" s="1624"/>
    </row>
    <row r="3" spans="2:15" ht="18" customHeight="1">
      <c r="B3" s="1624" t="str">
        <f>'17. UND-Klari-Nego'!B2:K2</f>
        <v>PADA SATUAN KERJA PELAKSANAAN PRASARANA STRATEGIS RIAU</v>
      </c>
      <c r="C3" s="1624"/>
      <c r="D3" s="1624"/>
      <c r="E3" s="1624"/>
      <c r="F3" s="1624"/>
      <c r="G3" s="1624"/>
      <c r="H3" s="1624"/>
      <c r="I3" s="1624"/>
      <c r="J3" s="1624"/>
      <c r="K3" s="1624"/>
      <c r="L3" s="1624"/>
      <c r="M3" s="1624"/>
      <c r="N3" s="1624"/>
      <c r="O3" s="1624"/>
    </row>
    <row r="4" spans="2:15" ht="18" customHeight="1" thickBot="1">
      <c r="B4" s="1834" t="str">
        <f>'17. UND-Klari-Nego'!B4:K4</f>
        <v>TAHUN ANGGARAN 2025</v>
      </c>
      <c r="C4" s="1834"/>
      <c r="D4" s="1834"/>
      <c r="E4" s="1834"/>
      <c r="F4" s="1834"/>
      <c r="G4" s="1834"/>
      <c r="H4" s="1834"/>
      <c r="I4" s="1834"/>
      <c r="J4" s="1834"/>
      <c r="K4" s="1834"/>
      <c r="L4" s="1834"/>
      <c r="M4" s="1834"/>
      <c r="N4" s="1834"/>
      <c r="O4" s="1834"/>
    </row>
    <row r="5" spans="2:15" ht="15.75" customHeight="1" thickTop="1">
      <c r="B5" s="601"/>
      <c r="C5" s="601"/>
      <c r="D5" s="601"/>
      <c r="E5" s="601"/>
      <c r="F5" s="601"/>
      <c r="G5" s="601"/>
      <c r="H5" s="601"/>
      <c r="I5" s="601"/>
      <c r="J5" s="601"/>
      <c r="K5" s="601"/>
      <c r="L5" s="601"/>
      <c r="M5" s="601"/>
      <c r="N5" s="601"/>
      <c r="O5" s="601"/>
    </row>
    <row r="6" spans="2:15" ht="15.75" customHeight="1">
      <c r="B6" s="601"/>
      <c r="C6" s="601"/>
      <c r="D6" s="601"/>
      <c r="E6" s="601"/>
      <c r="F6" s="601"/>
      <c r="G6" s="601"/>
      <c r="H6" s="601"/>
      <c r="I6" s="601"/>
      <c r="J6" s="601"/>
      <c r="K6" s="601"/>
      <c r="L6" s="601"/>
      <c r="M6" s="601"/>
      <c r="N6" s="601"/>
      <c r="O6" s="601"/>
    </row>
    <row r="7" spans="2:15" ht="18" customHeight="1">
      <c r="B7" s="1822" t="str">
        <f>[207]BaPby!B6</f>
        <v>SATKER</v>
      </c>
      <c r="C7" s="1823"/>
      <c r="D7" s="1823"/>
      <c r="E7" s="1823"/>
      <c r="F7" s="1823"/>
      <c r="G7" s="1823"/>
      <c r="H7" s="1823"/>
      <c r="I7" s="1822" t="s">
        <v>265</v>
      </c>
      <c r="J7" s="1823"/>
      <c r="K7" s="1823"/>
      <c r="L7" s="1823"/>
      <c r="M7" s="1823"/>
      <c r="N7" s="1823"/>
      <c r="O7" s="1824"/>
    </row>
    <row r="8" spans="2:15" ht="18" customHeight="1">
      <c r="B8" s="1825" t="str">
        <f>'13. REKAP EVA'!E7</f>
        <v>Satuan Kerja Pelaksanaan Prasarana Strategis Riau</v>
      </c>
      <c r="C8" s="1826"/>
      <c r="D8" s="1826"/>
      <c r="E8" s="1826"/>
      <c r="F8" s="1826"/>
      <c r="G8" s="1826"/>
      <c r="H8" s="1826"/>
      <c r="I8" s="1825"/>
      <c r="J8" s="1826"/>
      <c r="K8" s="1826"/>
      <c r="L8" s="1826"/>
      <c r="M8" s="1826"/>
      <c r="N8" s="1826"/>
      <c r="O8" s="1827"/>
    </row>
    <row r="9" spans="2:15" ht="18" customHeight="1">
      <c r="B9" s="1825"/>
      <c r="C9" s="1826"/>
      <c r="D9" s="1826"/>
      <c r="E9" s="1826"/>
      <c r="F9" s="1826"/>
      <c r="G9" s="1826"/>
      <c r="H9" s="1826"/>
      <c r="I9" s="1825"/>
      <c r="J9" s="1826"/>
      <c r="K9" s="1826"/>
      <c r="L9" s="1826"/>
      <c r="M9" s="1826"/>
      <c r="N9" s="1826"/>
      <c r="O9" s="1827"/>
    </row>
    <row r="10" spans="2:15" ht="18" customHeight="1">
      <c r="B10" s="1828"/>
      <c r="C10" s="1829"/>
      <c r="D10" s="1829"/>
      <c r="E10" s="1829"/>
      <c r="F10" s="1829"/>
      <c r="G10" s="1829"/>
      <c r="H10" s="1829"/>
      <c r="I10" s="1828"/>
      <c r="J10" s="1829"/>
      <c r="K10" s="1829"/>
      <c r="L10" s="1829"/>
      <c r="M10" s="1829"/>
      <c r="N10" s="1829"/>
      <c r="O10" s="1830"/>
    </row>
    <row r="11" spans="2:15" ht="18" customHeight="1">
      <c r="B11" s="1825" t="s">
        <v>105</v>
      </c>
      <c r="C11" s="1826"/>
      <c r="D11" s="1826"/>
      <c r="E11" s="1826"/>
      <c r="F11" s="1826"/>
      <c r="G11" s="1826"/>
      <c r="H11" s="1826"/>
      <c r="I11" s="723"/>
      <c r="J11" s="673"/>
      <c r="K11" s="673"/>
      <c r="L11" s="673"/>
      <c r="M11" s="673"/>
      <c r="N11" s="673"/>
      <c r="O11" s="695"/>
    </row>
    <row r="12" spans="2:15" ht="18" customHeight="1">
      <c r="B12" s="1831" t="str">
        <f>'14. BA - EVA'!B13</f>
        <v>Konsultan Individual Team Leader</v>
      </c>
      <c r="C12" s="1826"/>
      <c r="D12" s="1826"/>
      <c r="E12" s="1826"/>
      <c r="F12" s="1826"/>
      <c r="G12" s="1826"/>
      <c r="H12" s="1827"/>
      <c r="I12" s="673"/>
      <c r="J12" s="673" t="s">
        <v>125</v>
      </c>
      <c r="K12" s="688" t="s">
        <v>0</v>
      </c>
      <c r="L12" s="601" t="str">
        <f>jadwal!F22</f>
        <v>12.01/BA-KLARI-NEGO/PJB/KI-PRC/TL/PPK/PPS-RIAU/IV/2025</v>
      </c>
      <c r="M12" s="673"/>
      <c r="N12" s="673"/>
      <c r="O12" s="695"/>
    </row>
    <row r="13" spans="2:15" ht="18" customHeight="1">
      <c r="B13" s="1825"/>
      <c r="C13" s="1826"/>
      <c r="D13" s="1826"/>
      <c r="E13" s="1826"/>
      <c r="F13" s="1826"/>
      <c r="G13" s="1826"/>
      <c r="H13" s="1827"/>
      <c r="I13" s="673"/>
      <c r="J13" s="673" t="s">
        <v>131</v>
      </c>
      <c r="K13" s="688" t="s">
        <v>0</v>
      </c>
      <c r="L13" s="673" t="s">
        <v>304</v>
      </c>
      <c r="M13" s="673"/>
      <c r="N13" s="673"/>
      <c r="O13" s="695"/>
    </row>
    <row r="14" spans="2:15" ht="18" customHeight="1">
      <c r="B14" s="1828"/>
      <c r="C14" s="1829"/>
      <c r="D14" s="1829"/>
      <c r="E14" s="1829"/>
      <c r="F14" s="1829"/>
      <c r="G14" s="1829"/>
      <c r="H14" s="1830"/>
      <c r="I14" s="673"/>
      <c r="J14" s="673" t="s">
        <v>106</v>
      </c>
      <c r="K14" s="688" t="s">
        <v>0</v>
      </c>
      <c r="L14" s="696" t="str">
        <f>jadwal!H22</f>
        <v>11 April 2025</v>
      </c>
      <c r="M14" s="676"/>
      <c r="N14" s="676"/>
      <c r="O14" s="697"/>
    </row>
    <row r="15" spans="2:15" ht="18" customHeight="1">
      <c r="B15" s="1825" t="s">
        <v>266</v>
      </c>
      <c r="C15" s="1826"/>
      <c r="D15" s="1826"/>
      <c r="E15" s="1826"/>
      <c r="F15" s="1826"/>
      <c r="G15" s="1826"/>
      <c r="H15" s="1826"/>
      <c r="I15" s="723"/>
      <c r="J15" s="673" t="s">
        <v>533</v>
      </c>
      <c r="K15" s="688" t="s">
        <v>0</v>
      </c>
      <c r="L15" s="1832">
        <f>'14. BA - EVA'!J15</f>
        <v>47700000</v>
      </c>
      <c r="M15" s="1832"/>
      <c r="N15" s="698"/>
      <c r="O15" s="699"/>
    </row>
    <row r="16" spans="2:15" ht="18" customHeight="1">
      <c r="B16" s="1833" t="str">
        <f>'14. BA - EVA'!B16:G16</f>
        <v>Provinsi Riau</v>
      </c>
      <c r="C16" s="1829"/>
      <c r="D16" s="1829"/>
      <c r="E16" s="1829"/>
      <c r="F16" s="1829"/>
      <c r="G16" s="1829"/>
      <c r="H16" s="1829"/>
      <c r="I16" s="724"/>
      <c r="J16" s="725"/>
      <c r="K16" s="725"/>
      <c r="L16" s="725"/>
      <c r="M16" s="725"/>
      <c r="N16" s="725"/>
      <c r="O16" s="726"/>
    </row>
    <row r="17" spans="2:15" ht="15.75" customHeight="1">
      <c r="B17" s="601"/>
      <c r="C17" s="601"/>
      <c r="D17" s="601"/>
      <c r="E17" s="601"/>
      <c r="F17" s="601"/>
      <c r="G17" s="601"/>
      <c r="H17" s="601"/>
      <c r="I17" s="601"/>
      <c r="J17" s="601"/>
      <c r="K17" s="601"/>
      <c r="L17" s="601"/>
      <c r="M17" s="601"/>
      <c r="N17" s="601"/>
      <c r="O17" s="601"/>
    </row>
    <row r="18" spans="2:15" ht="15.75" customHeight="1">
      <c r="B18" s="601"/>
      <c r="C18" s="601"/>
      <c r="D18" s="601"/>
      <c r="E18" s="601"/>
      <c r="F18" s="601"/>
      <c r="G18" s="601"/>
      <c r="H18" s="601"/>
      <c r="I18" s="601"/>
      <c r="J18" s="601"/>
      <c r="K18" s="601"/>
      <c r="L18" s="601"/>
      <c r="M18" s="601"/>
      <c r="N18" s="601"/>
      <c r="O18" s="601"/>
    </row>
    <row r="19" spans="2:15" ht="20.100000000000001" customHeight="1">
      <c r="B19" s="1821" t="s">
        <v>562</v>
      </c>
      <c r="C19" s="1821"/>
      <c r="D19" s="1821"/>
      <c r="E19" s="1821"/>
      <c r="F19" s="1821"/>
      <c r="G19" s="1821"/>
      <c r="H19" s="1821"/>
      <c r="I19" s="1821"/>
      <c r="J19" s="1821"/>
      <c r="K19" s="1821"/>
      <c r="L19" s="1821"/>
      <c r="M19" s="1821"/>
      <c r="N19" s="1821"/>
      <c r="O19" s="1821"/>
    </row>
    <row r="20" spans="2:15" ht="20.100000000000001" customHeight="1">
      <c r="B20" s="1821"/>
      <c r="C20" s="1821"/>
      <c r="D20" s="1821"/>
      <c r="E20" s="1821"/>
      <c r="F20" s="1821"/>
      <c r="G20" s="1821"/>
      <c r="H20" s="1821"/>
      <c r="I20" s="1821"/>
      <c r="J20" s="1821"/>
      <c r="K20" s="1821"/>
      <c r="L20" s="1821"/>
      <c r="M20" s="1821"/>
      <c r="N20" s="1821"/>
      <c r="O20" s="1821"/>
    </row>
    <row r="21" spans="2:15" ht="20.100000000000001" customHeight="1">
      <c r="B21" s="1821"/>
      <c r="C21" s="1821"/>
      <c r="D21" s="1821"/>
      <c r="E21" s="1821"/>
      <c r="F21" s="1821"/>
      <c r="G21" s="1821"/>
      <c r="H21" s="1821"/>
      <c r="I21" s="1821"/>
      <c r="J21" s="1821"/>
      <c r="K21" s="1821"/>
      <c r="L21" s="1821"/>
      <c r="M21" s="1821"/>
      <c r="N21" s="1821"/>
      <c r="O21" s="1821"/>
    </row>
    <row r="22" spans="2:15" ht="20.100000000000001" customHeight="1">
      <c r="B22" s="1821"/>
      <c r="C22" s="1821"/>
      <c r="D22" s="1821"/>
      <c r="E22" s="1821"/>
      <c r="F22" s="1821"/>
      <c r="G22" s="1821"/>
      <c r="H22" s="1821"/>
      <c r="I22" s="1821"/>
      <c r="J22" s="1821"/>
      <c r="K22" s="1821"/>
      <c r="L22" s="1821"/>
      <c r="M22" s="1821"/>
      <c r="N22" s="1821"/>
      <c r="O22" s="1821"/>
    </row>
    <row r="23" spans="2:15" ht="20.100000000000001" customHeight="1">
      <c r="B23" s="1821"/>
      <c r="C23" s="1821"/>
      <c r="D23" s="1821"/>
      <c r="E23" s="1821"/>
      <c r="F23" s="1821"/>
      <c r="G23" s="1821"/>
      <c r="H23" s="1821"/>
      <c r="I23" s="1821"/>
      <c r="J23" s="1821"/>
      <c r="K23" s="1821"/>
      <c r="L23" s="1821"/>
      <c r="M23" s="1821"/>
      <c r="N23" s="1821"/>
      <c r="O23" s="1821"/>
    </row>
    <row r="24" spans="2:15" ht="15.75" customHeight="1">
      <c r="B24" s="673"/>
      <c r="C24" s="673"/>
      <c r="D24" s="673"/>
      <c r="E24" s="673"/>
      <c r="F24" s="673"/>
      <c r="G24" s="673"/>
      <c r="H24" s="673"/>
      <c r="I24" s="673"/>
      <c r="J24" s="673"/>
      <c r="K24" s="673"/>
      <c r="L24" s="673"/>
      <c r="M24" s="673"/>
      <c r="N24" s="673"/>
      <c r="O24" s="673"/>
    </row>
    <row r="25" spans="2:15" ht="18" customHeight="1">
      <c r="B25" s="673" t="s">
        <v>267</v>
      </c>
      <c r="C25" s="685" t="s">
        <v>123</v>
      </c>
      <c r="D25" s="685"/>
      <c r="E25" s="685"/>
      <c r="F25" s="686" t="s">
        <v>0</v>
      </c>
      <c r="G25" s="727" t="str">
        <f>'16. pengumuman'!E19</f>
        <v>Ade Putra. ST.</v>
      </c>
      <c r="H25" s="728"/>
      <c r="I25" s="685"/>
      <c r="J25" s="673"/>
      <c r="K25" s="673"/>
      <c r="L25" s="673"/>
      <c r="M25" s="673"/>
      <c r="N25" s="673"/>
      <c r="O25" s="673"/>
    </row>
    <row r="26" spans="2:15" ht="18" customHeight="1">
      <c r="B26" s="673"/>
      <c r="C26" s="685" t="s">
        <v>117</v>
      </c>
      <c r="D26" s="685"/>
      <c r="E26" s="685"/>
      <c r="F26" s="686" t="s">
        <v>0</v>
      </c>
      <c r="G26" s="727" t="str">
        <f>'16. pengumuman'!E20</f>
        <v>Jl. Berdikari Perum. Puri Alam Permai Blok A-6 Tenayan Raya Pekanbaru</v>
      </c>
      <c r="H26" s="727"/>
      <c r="I26" s="700"/>
      <c r="J26" s="700"/>
      <c r="K26" s="700"/>
      <c r="L26" s="700"/>
      <c r="M26" s="700"/>
      <c r="N26" s="700"/>
      <c r="O26" s="700"/>
    </row>
    <row r="27" spans="2:15" ht="18" customHeight="1">
      <c r="B27" s="673"/>
      <c r="C27" s="685" t="s">
        <v>88</v>
      </c>
      <c r="D27" s="685"/>
      <c r="E27" s="685"/>
      <c r="F27" s="686" t="s">
        <v>0</v>
      </c>
      <c r="G27" s="727" t="str">
        <f>'16. pengumuman'!E21</f>
        <v>75.198.282.8-212.000</v>
      </c>
      <c r="H27" s="727"/>
      <c r="I27" s="700"/>
      <c r="J27" s="673"/>
      <c r="K27" s="673"/>
      <c r="L27" s="673"/>
      <c r="M27" s="673"/>
      <c r="N27" s="673"/>
      <c r="O27" s="673"/>
    </row>
    <row r="28" spans="2:15" ht="18" customHeight="1">
      <c r="B28" s="673"/>
      <c r="C28" s="685" t="s">
        <v>297</v>
      </c>
      <c r="D28" s="685"/>
      <c r="E28" s="685"/>
      <c r="F28" s="686" t="s">
        <v>0</v>
      </c>
      <c r="G28" s="1835">
        <f>'16. pengumuman'!E22</f>
        <v>47700000</v>
      </c>
      <c r="H28" s="1835"/>
      <c r="I28" s="701"/>
      <c r="J28" s="673"/>
      <c r="K28" s="673"/>
      <c r="L28" s="673"/>
      <c r="M28" s="673"/>
      <c r="N28" s="673"/>
      <c r="O28" s="673"/>
    </row>
    <row r="29" spans="2:15" ht="18" customHeight="1">
      <c r="B29" s="673"/>
      <c r="C29" s="685" t="s">
        <v>209</v>
      </c>
      <c r="D29" s="685"/>
      <c r="E29" s="685"/>
      <c r="F29" s="686" t="s">
        <v>0</v>
      </c>
      <c r="G29" s="1835">
        <f>'16. pengumuman'!E23</f>
        <v>47700000</v>
      </c>
      <c r="H29" s="1835"/>
      <c r="I29" s="701"/>
      <c r="J29" s="673"/>
      <c r="K29" s="673"/>
      <c r="L29" s="673"/>
      <c r="M29" s="673"/>
      <c r="N29" s="673"/>
      <c r="O29" s="673"/>
    </row>
    <row r="30" spans="2:15" ht="18" customHeight="1">
      <c r="B30" s="673"/>
      <c r="C30" s="685" t="s">
        <v>282</v>
      </c>
      <c r="D30" s="685"/>
      <c r="E30" s="685"/>
      <c r="F30" s="686" t="s">
        <v>0</v>
      </c>
      <c r="G30" s="1835" t="e">
        <f>'18. Nego Arit Didi'!O32</f>
        <v>#VALUE!</v>
      </c>
      <c r="H30" s="1835"/>
      <c r="I30" s="701"/>
      <c r="J30" s="673"/>
      <c r="K30" s="673"/>
      <c r="L30" s="673"/>
      <c r="M30" s="673"/>
      <c r="N30" s="673"/>
      <c r="O30" s="673"/>
    </row>
    <row r="31" spans="2:15" ht="18" customHeight="1">
      <c r="B31" s="673"/>
      <c r="C31" s="673" t="s">
        <v>119</v>
      </c>
      <c r="D31" s="687"/>
      <c r="E31" s="687"/>
      <c r="F31" s="688" t="s">
        <v>0</v>
      </c>
      <c r="G31" s="729" t="str">
        <f>'16. pengumuman'!E24</f>
        <v>3 (Tiga) Bulan</v>
      </c>
      <c r="H31" s="729"/>
      <c r="I31" s="694"/>
      <c r="J31" s="673"/>
      <c r="K31" s="673"/>
      <c r="L31" s="673"/>
      <c r="M31" s="673"/>
      <c r="N31" s="673"/>
      <c r="O31" s="673"/>
    </row>
    <row r="32" spans="2:15" ht="15.75" customHeight="1">
      <c r="B32" s="673"/>
      <c r="C32" s="689"/>
      <c r="D32" s="689"/>
      <c r="E32" s="689"/>
      <c r="F32" s="689"/>
      <c r="G32" s="689"/>
      <c r="H32" s="689"/>
      <c r="I32" s="689"/>
      <c r="J32" s="689"/>
      <c r="K32" s="689"/>
      <c r="L32" s="689"/>
      <c r="M32" s="689"/>
      <c r="N32" s="689"/>
      <c r="O32" s="689"/>
    </row>
    <row r="33" spans="2:15" ht="18" customHeight="1">
      <c r="B33" s="673" t="s">
        <v>268</v>
      </c>
      <c r="C33" s="673" t="s">
        <v>270</v>
      </c>
      <c r="D33" s="673"/>
      <c r="E33" s="673"/>
      <c r="F33" s="673"/>
      <c r="G33" s="673"/>
      <c r="H33" s="673"/>
      <c r="I33" s="673"/>
      <c r="J33" s="673"/>
      <c r="K33" s="673"/>
      <c r="L33" s="673"/>
      <c r="M33" s="673"/>
      <c r="N33" s="673"/>
      <c r="O33" s="673"/>
    </row>
    <row r="34" spans="2:15" s="121" customFormat="1" ht="18" customHeight="1">
      <c r="B34" s="690"/>
      <c r="C34" s="691"/>
      <c r="D34" s="690"/>
      <c r="E34" s="690" t="s">
        <v>271</v>
      </c>
      <c r="F34" s="690"/>
      <c r="G34" s="690"/>
      <c r="H34" s="690"/>
      <c r="I34" s="690"/>
      <c r="J34" s="690"/>
      <c r="K34" s="690"/>
      <c r="L34" s="690"/>
      <c r="M34" s="690"/>
      <c r="N34" s="690"/>
      <c r="O34" s="690"/>
    </row>
    <row r="35" spans="2:15" s="121" customFormat="1" ht="18" customHeight="1">
      <c r="B35" s="690"/>
      <c r="C35" s="691"/>
      <c r="D35" s="690"/>
      <c r="E35" s="690" t="s">
        <v>287</v>
      </c>
      <c r="F35" s="690"/>
      <c r="G35" s="690"/>
      <c r="H35" s="690"/>
      <c r="I35" s="690"/>
      <c r="J35" s="690"/>
      <c r="K35" s="690"/>
      <c r="L35" s="690"/>
      <c r="M35" s="690"/>
      <c r="N35" s="690"/>
      <c r="O35" s="690"/>
    </row>
    <row r="36" spans="2:15" s="121" customFormat="1" ht="18" customHeight="1">
      <c r="B36" s="690"/>
      <c r="C36" s="691"/>
      <c r="D36" s="690"/>
      <c r="E36" s="690" t="s">
        <v>288</v>
      </c>
      <c r="F36" s="690"/>
      <c r="G36" s="690"/>
      <c r="H36" s="690"/>
      <c r="I36" s="690"/>
      <c r="J36" s="690"/>
      <c r="K36" s="690"/>
      <c r="L36" s="690"/>
      <c r="M36" s="690"/>
      <c r="N36" s="690"/>
      <c r="O36" s="690"/>
    </row>
    <row r="37" spans="2:15" s="121" customFormat="1" ht="18" customHeight="1">
      <c r="B37" s="690"/>
      <c r="C37" s="691"/>
      <c r="D37" s="690"/>
      <c r="E37" s="690" t="s">
        <v>289</v>
      </c>
      <c r="F37" s="690"/>
      <c r="G37" s="690"/>
      <c r="H37" s="690"/>
      <c r="I37" s="690"/>
      <c r="J37" s="690"/>
      <c r="K37" s="690"/>
      <c r="L37" s="690"/>
      <c r="M37" s="690"/>
      <c r="N37" s="690"/>
      <c r="O37" s="690"/>
    </row>
    <row r="38" spans="2:15" s="121" customFormat="1" ht="18" customHeight="1">
      <c r="B38" s="690"/>
      <c r="C38" s="691"/>
      <c r="D38" s="690"/>
      <c r="E38" s="690" t="s">
        <v>290</v>
      </c>
      <c r="F38" s="690"/>
      <c r="G38" s="690"/>
      <c r="H38" s="690"/>
      <c r="I38" s="690"/>
      <c r="J38" s="690"/>
      <c r="K38" s="690"/>
      <c r="L38" s="690"/>
      <c r="M38" s="690"/>
      <c r="N38" s="690"/>
      <c r="O38" s="690"/>
    </row>
    <row r="39" spans="2:15" ht="18" customHeight="1">
      <c r="B39" s="673"/>
      <c r="C39" s="691"/>
      <c r="D39" s="673"/>
      <c r="E39" s="673" t="s">
        <v>291</v>
      </c>
      <c r="F39" s="673"/>
      <c r="G39" s="673"/>
      <c r="H39" s="673"/>
      <c r="I39" s="673"/>
      <c r="J39" s="673"/>
      <c r="K39" s="673"/>
      <c r="L39" s="673"/>
      <c r="M39" s="673"/>
      <c r="N39" s="673"/>
      <c r="O39" s="673"/>
    </row>
    <row r="40" spans="2:15" ht="18" customHeight="1">
      <c r="B40" s="673"/>
      <c r="C40" s="691"/>
      <c r="D40" s="673"/>
      <c r="E40" s="673" t="s">
        <v>292</v>
      </c>
      <c r="F40" s="673"/>
      <c r="G40" s="673"/>
      <c r="H40" s="673"/>
      <c r="I40" s="673"/>
      <c r="J40" s="673"/>
      <c r="K40" s="673"/>
      <c r="L40" s="673"/>
      <c r="M40" s="673"/>
      <c r="N40" s="673"/>
      <c r="O40" s="673"/>
    </row>
    <row r="41" spans="2:15" ht="18" customHeight="1">
      <c r="B41" s="673"/>
      <c r="C41" s="691"/>
      <c r="D41" s="673"/>
      <c r="E41" s="673" t="s">
        <v>299</v>
      </c>
      <c r="F41" s="673"/>
      <c r="G41" s="673"/>
      <c r="H41" s="673"/>
      <c r="I41" s="673"/>
      <c r="J41" s="673"/>
      <c r="K41" s="673"/>
      <c r="L41" s="673"/>
      <c r="M41" s="673"/>
      <c r="N41" s="673"/>
      <c r="O41" s="673"/>
    </row>
    <row r="42" spans="2:15" ht="15.75" customHeight="1">
      <c r="B42" s="673"/>
      <c r="C42" s="673"/>
      <c r="D42" s="673"/>
      <c r="E42" s="673"/>
      <c r="F42" s="673"/>
      <c r="G42" s="673"/>
      <c r="H42" s="673"/>
      <c r="I42" s="673"/>
      <c r="J42" s="673"/>
      <c r="K42" s="673"/>
      <c r="L42" s="673"/>
      <c r="M42" s="673"/>
      <c r="N42" s="673"/>
      <c r="O42" s="673"/>
    </row>
    <row r="43" spans="2:15" ht="18" customHeight="1">
      <c r="B43" s="1841" t="s">
        <v>272</v>
      </c>
      <c r="C43" s="1842"/>
      <c r="D43" s="1842"/>
      <c r="E43" s="1842"/>
      <c r="F43" s="1842"/>
      <c r="G43" s="1842"/>
      <c r="H43" s="1842"/>
      <c r="I43" s="1842"/>
      <c r="J43" s="1842"/>
      <c r="K43" s="1842"/>
      <c r="L43" s="1842"/>
      <c r="M43" s="1842"/>
      <c r="N43" s="1842"/>
      <c r="O43" s="1842"/>
    </row>
    <row r="44" spans="2:15" ht="18" customHeight="1">
      <c r="B44" s="673" t="s">
        <v>273</v>
      </c>
      <c r="C44" s="692"/>
      <c r="D44" s="692"/>
      <c r="E44" s="692"/>
      <c r="F44" s="692"/>
      <c r="G44" s="692"/>
      <c r="H44" s="692"/>
      <c r="I44" s="692"/>
      <c r="J44" s="692"/>
      <c r="K44" s="692"/>
      <c r="L44" s="692"/>
      <c r="M44" s="692"/>
      <c r="N44" s="692"/>
      <c r="O44" s="692"/>
    </row>
    <row r="45" spans="2:15" ht="15.75" customHeight="1">
      <c r="B45" s="673"/>
      <c r="C45" s="687"/>
      <c r="D45" s="687"/>
      <c r="E45" s="687"/>
      <c r="F45" s="687"/>
      <c r="G45" s="687"/>
      <c r="H45" s="687"/>
      <c r="I45" s="687"/>
      <c r="J45" s="687"/>
      <c r="K45" s="687"/>
      <c r="L45" s="687"/>
      <c r="M45" s="687"/>
      <c r="N45" s="687"/>
      <c r="O45" s="687"/>
    </row>
    <row r="46" spans="2:15" ht="18" customHeight="1">
      <c r="B46" s="673" t="s">
        <v>269</v>
      </c>
      <c r="C46" s="687" t="s">
        <v>275</v>
      </c>
      <c r="D46" s="687"/>
      <c r="E46" s="687"/>
      <c r="F46" s="687"/>
      <c r="G46" s="687"/>
      <c r="H46" s="687"/>
      <c r="I46" s="687"/>
      <c r="J46" s="687"/>
      <c r="K46" s="687"/>
      <c r="L46" s="687"/>
      <c r="M46" s="687"/>
      <c r="N46" s="687"/>
      <c r="O46" s="687"/>
    </row>
    <row r="47" spans="2:15" ht="18" customHeight="1">
      <c r="B47" s="673"/>
      <c r="C47" s="702" t="s">
        <v>112</v>
      </c>
      <c r="D47" s="687" t="s">
        <v>286</v>
      </c>
      <c r="E47" s="687"/>
      <c r="F47" s="687"/>
      <c r="G47" s="687"/>
      <c r="H47" s="687"/>
      <c r="I47" s="687"/>
      <c r="J47" s="687"/>
      <c r="K47" s="687"/>
      <c r="L47" s="687"/>
      <c r="M47" s="687"/>
      <c r="N47" s="687"/>
      <c r="O47" s="687"/>
    </row>
    <row r="48" spans="2:15" ht="18" customHeight="1">
      <c r="B48" s="673"/>
      <c r="C48" s="703" t="s">
        <v>113</v>
      </c>
      <c r="D48" s="687" t="s">
        <v>276</v>
      </c>
      <c r="E48" s="687"/>
      <c r="F48" s="687"/>
      <c r="G48" s="687"/>
      <c r="H48" s="687"/>
      <c r="I48" s="687"/>
      <c r="J48" s="687"/>
      <c r="K48" s="687"/>
      <c r="L48" s="687"/>
      <c r="M48" s="687"/>
      <c r="N48" s="687"/>
      <c r="O48" s="687"/>
    </row>
    <row r="49" spans="2:15" ht="18" customHeight="1">
      <c r="B49" s="673"/>
      <c r="C49" s="703" t="s">
        <v>114</v>
      </c>
      <c r="D49" s="687" t="s">
        <v>277</v>
      </c>
      <c r="E49" s="687"/>
      <c r="F49" s="687"/>
      <c r="G49" s="687"/>
      <c r="H49" s="687"/>
      <c r="I49" s="687"/>
      <c r="J49" s="687"/>
      <c r="K49" s="687"/>
      <c r="L49" s="687"/>
      <c r="M49" s="687"/>
      <c r="N49" s="687"/>
      <c r="O49" s="687"/>
    </row>
    <row r="50" spans="2:15" ht="15.75" customHeight="1">
      <c r="B50" s="673"/>
      <c r="C50" s="687"/>
      <c r="D50" s="687"/>
      <c r="E50" s="687"/>
      <c r="F50" s="687"/>
      <c r="G50" s="687"/>
      <c r="H50" s="687"/>
      <c r="I50" s="687"/>
      <c r="J50" s="687"/>
      <c r="K50" s="687"/>
      <c r="L50" s="687"/>
      <c r="M50" s="687"/>
      <c r="N50" s="687"/>
      <c r="O50" s="687"/>
    </row>
    <row r="51" spans="2:15" ht="18" customHeight="1">
      <c r="B51" s="673" t="s">
        <v>278</v>
      </c>
      <c r="C51" s="680"/>
      <c r="D51" s="673"/>
      <c r="E51" s="673"/>
      <c r="F51" s="673"/>
      <c r="G51" s="673"/>
      <c r="H51" s="673"/>
      <c r="I51" s="673"/>
      <c r="J51" s="673"/>
      <c r="K51" s="673"/>
      <c r="L51" s="673"/>
      <c r="M51" s="673"/>
      <c r="N51" s="673"/>
      <c r="O51" s="673"/>
    </row>
    <row r="52" spans="2:15" ht="15.75" customHeight="1">
      <c r="B52" s="673"/>
      <c r="C52" s="685"/>
      <c r="D52" s="685"/>
      <c r="E52" s="685"/>
      <c r="F52" s="685"/>
      <c r="G52" s="685"/>
      <c r="H52" s="685"/>
      <c r="I52" s="685"/>
      <c r="J52" s="685"/>
      <c r="K52" s="685"/>
      <c r="L52" s="685"/>
      <c r="M52" s="685"/>
      <c r="N52" s="685"/>
      <c r="O52" s="685"/>
    </row>
    <row r="53" spans="2:15" ht="18" customHeight="1">
      <c r="B53" s="673" t="s">
        <v>279</v>
      </c>
      <c r="C53" s="685"/>
      <c r="D53" s="685"/>
      <c r="E53" s="685"/>
      <c r="F53" s="685" t="s">
        <v>0</v>
      </c>
      <c r="G53" s="1843" t="e">
        <f>'18. Nego Arit Didi'!K32</f>
        <v>#VALUE!</v>
      </c>
      <c r="H53" s="1843"/>
      <c r="I53" s="693"/>
      <c r="J53" s="685"/>
      <c r="K53" s="685"/>
      <c r="L53" s="685"/>
      <c r="M53" s="685"/>
      <c r="N53" s="685"/>
      <c r="O53" s="685"/>
    </row>
    <row r="54" spans="2:15" ht="18" customHeight="1">
      <c r="B54" s="673" t="s">
        <v>280</v>
      </c>
      <c r="C54" s="685"/>
      <c r="D54" s="685"/>
      <c r="E54" s="685"/>
      <c r="F54" s="685"/>
      <c r="G54" s="685" t="e">
        <f>'Terbilang versi 1'!B25</f>
        <v>#VALUE!</v>
      </c>
      <c r="H54" s="685"/>
      <c r="I54" s="685"/>
      <c r="J54" s="685"/>
      <c r="K54" s="685"/>
      <c r="L54" s="685"/>
      <c r="M54" s="685"/>
      <c r="N54" s="685"/>
      <c r="O54" s="685"/>
    </row>
    <row r="55" spans="2:15" ht="15.75" customHeight="1">
      <c r="B55" s="673"/>
      <c r="C55" s="685"/>
      <c r="D55" s="685"/>
      <c r="E55" s="685"/>
      <c r="F55" s="685"/>
      <c r="G55" s="685"/>
      <c r="H55" s="685"/>
      <c r="I55" s="685"/>
      <c r="J55" s="685"/>
      <c r="K55" s="685"/>
      <c r="L55" s="685"/>
      <c r="M55" s="685"/>
      <c r="N55" s="685"/>
      <c r="O55" s="685"/>
    </row>
    <row r="56" spans="2:15" ht="18" customHeight="1">
      <c r="B56" s="673" t="s">
        <v>118</v>
      </c>
      <c r="C56" s="685"/>
      <c r="D56" s="685"/>
      <c r="E56" s="685"/>
      <c r="F56" s="685" t="s">
        <v>0</v>
      </c>
      <c r="G56" s="1843" t="e">
        <f>'18. Nego Arit Didi'!K32</f>
        <v>#VALUE!</v>
      </c>
      <c r="H56" s="1843"/>
      <c r="I56" s="693"/>
      <c r="J56" s="685"/>
      <c r="K56" s="685"/>
      <c r="L56" s="685"/>
      <c r="M56" s="685"/>
      <c r="N56" s="685"/>
      <c r="O56" s="685"/>
    </row>
    <row r="57" spans="2:15" ht="18" customHeight="1">
      <c r="B57" s="673" t="s">
        <v>280</v>
      </c>
      <c r="C57" s="685"/>
      <c r="D57" s="685"/>
      <c r="E57" s="685"/>
      <c r="F57" s="685"/>
      <c r="G57" s="685" t="e">
        <f>'Terbilang versi 1'!B48</f>
        <v>#VALUE!</v>
      </c>
      <c r="H57" s="685"/>
      <c r="I57" s="685"/>
      <c r="J57" s="685"/>
      <c r="K57" s="685"/>
      <c r="L57" s="685"/>
      <c r="M57" s="685"/>
      <c r="N57" s="685"/>
      <c r="O57" s="685"/>
    </row>
    <row r="58" spans="2:15" ht="15.75" customHeight="1">
      <c r="B58" s="673"/>
      <c r="C58" s="685"/>
      <c r="D58" s="685"/>
      <c r="E58" s="685"/>
      <c r="F58" s="685"/>
      <c r="G58" s="685"/>
      <c r="H58" s="685"/>
      <c r="I58" s="685"/>
      <c r="J58" s="685"/>
      <c r="K58" s="685"/>
      <c r="L58" s="685"/>
      <c r="M58" s="685"/>
      <c r="N58" s="685"/>
      <c r="O58" s="685"/>
    </row>
    <row r="59" spans="2:15" ht="18" customHeight="1">
      <c r="B59" s="673" t="s">
        <v>281</v>
      </c>
      <c r="C59" s="685"/>
      <c r="D59" s="685"/>
      <c r="E59" s="685"/>
      <c r="F59" s="685" t="s">
        <v>0</v>
      </c>
      <c r="G59" s="1843" t="e">
        <f>'18. Nego Arit Didi'!O32</f>
        <v>#VALUE!</v>
      </c>
      <c r="H59" s="1843"/>
      <c r="I59" s="693"/>
      <c r="J59" s="685"/>
      <c r="K59" s="685"/>
      <c r="L59" s="685"/>
      <c r="M59" s="685"/>
      <c r="N59" s="685"/>
      <c r="O59" s="685"/>
    </row>
    <row r="60" spans="2:15" ht="18" customHeight="1">
      <c r="B60" s="673" t="s">
        <v>280</v>
      </c>
      <c r="C60" s="685"/>
      <c r="D60" s="685"/>
      <c r="E60" s="685"/>
      <c r="F60" s="685"/>
      <c r="G60" s="685" t="e">
        <f>'Terbilang versi 1'!B72</f>
        <v>#VALUE!</v>
      </c>
      <c r="H60" s="685"/>
      <c r="I60" s="685"/>
      <c r="J60" s="685"/>
      <c r="K60" s="685"/>
      <c r="L60" s="685"/>
      <c r="M60" s="685"/>
      <c r="N60" s="685"/>
      <c r="O60" s="685"/>
    </row>
    <row r="61" spans="2:15" ht="15.75" customHeight="1">
      <c r="B61" s="673"/>
      <c r="C61" s="685"/>
      <c r="D61" s="685"/>
      <c r="E61" s="685"/>
      <c r="F61" s="685"/>
      <c r="G61" s="685"/>
      <c r="H61" s="685"/>
      <c r="I61" s="685"/>
      <c r="J61" s="685"/>
      <c r="K61" s="685"/>
      <c r="L61" s="685"/>
      <c r="M61" s="685"/>
      <c r="N61" s="685"/>
      <c r="O61" s="685"/>
    </row>
    <row r="62" spans="2:15" ht="15.75" customHeight="1">
      <c r="B62" s="673"/>
      <c r="C62" s="685"/>
      <c r="D62" s="685"/>
      <c r="E62" s="685"/>
      <c r="F62" s="685"/>
      <c r="G62" s="685"/>
      <c r="H62" s="685"/>
      <c r="I62" s="685"/>
      <c r="J62" s="685"/>
      <c r="K62" s="685"/>
      <c r="L62" s="685"/>
      <c r="M62" s="685"/>
      <c r="N62" s="685"/>
      <c r="O62" s="685"/>
    </row>
    <row r="63" spans="2:15" ht="15.75" customHeight="1">
      <c r="B63" s="673"/>
      <c r="C63" s="685"/>
      <c r="D63" s="685"/>
      <c r="E63" s="685"/>
      <c r="F63" s="685"/>
      <c r="G63" s="685"/>
      <c r="H63" s="685"/>
      <c r="I63" s="685"/>
      <c r="J63" s="685"/>
      <c r="K63" s="685"/>
      <c r="L63" s="685"/>
      <c r="M63" s="685"/>
      <c r="N63" s="685"/>
      <c r="O63" s="685"/>
    </row>
    <row r="64" spans="2:15" s="122" customFormat="1" ht="20.100000000000001" customHeight="1">
      <c r="B64" s="673" t="s">
        <v>274</v>
      </c>
      <c r="C64" s="1845" t="s">
        <v>483</v>
      </c>
      <c r="D64" s="1677"/>
      <c r="E64" s="1677"/>
      <c r="F64" s="1677"/>
      <c r="G64" s="1677"/>
      <c r="H64" s="1677"/>
      <c r="I64" s="1677"/>
      <c r="J64" s="1677"/>
      <c r="K64" s="1677"/>
      <c r="L64" s="1677"/>
      <c r="M64" s="1677"/>
      <c r="N64" s="1677"/>
      <c r="O64" s="1677"/>
    </row>
    <row r="65" spans="2:17" s="122" customFormat="1" ht="20.100000000000001" customHeight="1">
      <c r="B65" s="673"/>
      <c r="C65" s="1845"/>
      <c r="D65" s="1677"/>
      <c r="E65" s="1677"/>
      <c r="F65" s="1677"/>
      <c r="G65" s="1677"/>
      <c r="H65" s="1677"/>
      <c r="I65" s="1677"/>
      <c r="J65" s="1677"/>
      <c r="K65" s="1677"/>
      <c r="L65" s="1677"/>
      <c r="M65" s="1677"/>
      <c r="N65" s="1677"/>
      <c r="O65" s="1677"/>
    </row>
    <row r="66" spans="2:17" s="122" customFormat="1" ht="20.100000000000001" customHeight="1">
      <c r="B66" s="673"/>
      <c r="C66" s="1845"/>
      <c r="D66" s="1677"/>
      <c r="E66" s="1677"/>
      <c r="F66" s="1677"/>
      <c r="G66" s="1677"/>
      <c r="H66" s="1677"/>
      <c r="I66" s="1677"/>
      <c r="J66" s="1677"/>
      <c r="K66" s="1677"/>
      <c r="L66" s="1677"/>
      <c r="M66" s="1677"/>
      <c r="N66" s="1677"/>
      <c r="O66" s="1677"/>
    </row>
    <row r="67" spans="2:17" ht="15.75" customHeight="1">
      <c r="B67" s="673"/>
      <c r="C67" s="673"/>
      <c r="D67" s="673"/>
      <c r="E67" s="673"/>
      <c r="F67" s="675"/>
      <c r="G67" s="694"/>
      <c r="H67" s="673"/>
      <c r="I67" s="673"/>
      <c r="J67" s="673"/>
      <c r="K67" s="673"/>
      <c r="L67" s="673"/>
      <c r="M67" s="673"/>
      <c r="N67" s="673"/>
      <c r="O67" s="673"/>
    </row>
    <row r="68" spans="2:17" ht="15.75" customHeight="1">
      <c r="B68" s="673"/>
      <c r="C68" s="673"/>
      <c r="D68" s="673"/>
      <c r="E68" s="673"/>
      <c r="F68" s="675"/>
      <c r="G68" s="694"/>
      <c r="H68" s="673"/>
      <c r="I68" s="673"/>
      <c r="J68" s="673"/>
      <c r="K68" s="673"/>
      <c r="L68" s="673"/>
      <c r="M68" s="673"/>
      <c r="N68" s="673"/>
      <c r="O68" s="673"/>
    </row>
    <row r="69" spans="2:17" ht="18" customHeight="1">
      <c r="B69" s="673" t="s">
        <v>300</v>
      </c>
      <c r="C69" s="673"/>
      <c r="D69" s="673"/>
      <c r="E69" s="673"/>
      <c r="F69" s="673"/>
      <c r="G69" s="694"/>
      <c r="H69" s="673"/>
      <c r="I69" s="673"/>
      <c r="J69" s="673"/>
      <c r="K69" s="673"/>
      <c r="L69" s="673"/>
      <c r="M69" s="673"/>
      <c r="N69" s="673"/>
      <c r="O69" s="673"/>
    </row>
    <row r="70" spans="2:17" ht="15.75" customHeight="1">
      <c r="B70" s="673"/>
      <c r="C70" s="673"/>
      <c r="D70" s="673"/>
      <c r="E70" s="673"/>
      <c r="F70" s="673"/>
      <c r="G70" s="673"/>
      <c r="H70" s="673"/>
      <c r="I70" s="673"/>
      <c r="J70" s="673"/>
      <c r="K70" s="673"/>
      <c r="L70" s="673"/>
      <c r="M70" s="673"/>
      <c r="N70" s="673"/>
      <c r="O70" s="673"/>
    </row>
    <row r="71" spans="2:17" ht="15.75" customHeight="1">
      <c r="B71" s="673"/>
      <c r="C71" s="673"/>
      <c r="D71" s="673"/>
      <c r="E71" s="673"/>
      <c r="F71" s="673"/>
      <c r="G71" s="673"/>
      <c r="H71" s="673"/>
      <c r="I71" s="673"/>
      <c r="J71" s="673"/>
      <c r="K71" s="673"/>
      <c r="L71" s="673"/>
      <c r="M71" s="673"/>
      <c r="N71" s="673"/>
      <c r="O71" s="673"/>
    </row>
    <row r="72" spans="2:17" ht="15.75" customHeight="1">
      <c r="B72" s="673"/>
      <c r="C72" s="673"/>
      <c r="D72" s="673"/>
      <c r="E72" s="673"/>
      <c r="F72" s="673"/>
      <c r="G72" s="673"/>
      <c r="H72" s="673"/>
      <c r="I72" s="673"/>
      <c r="J72" s="673"/>
      <c r="K72" s="673"/>
      <c r="L72" s="673"/>
      <c r="M72" s="675" t="s">
        <v>525</v>
      </c>
      <c r="N72" s="704" t="str">
        <f>L14</f>
        <v>11 April 2025</v>
      </c>
      <c r="O72" s="673"/>
      <c r="P72" s="123"/>
      <c r="Q72" s="120"/>
    </row>
    <row r="73" spans="2:17" ht="15.75" customHeight="1">
      <c r="B73" s="601"/>
      <c r="C73" s="647"/>
      <c r="D73" s="647"/>
      <c r="E73" s="647"/>
      <c r="F73" s="647"/>
      <c r="G73" s="601"/>
      <c r="H73" s="601"/>
      <c r="I73" s="601"/>
      <c r="J73" s="601"/>
      <c r="K73" s="601"/>
      <c r="L73" s="601"/>
      <c r="M73" s="601"/>
      <c r="N73" s="601"/>
      <c r="O73" s="601"/>
      <c r="P73" s="123"/>
      <c r="Q73" s="120"/>
    </row>
    <row r="74" spans="2:17" ht="15.75" customHeight="1">
      <c r="B74" s="1840" t="s">
        <v>283</v>
      </c>
      <c r="C74" s="1840"/>
      <c r="D74" s="1840"/>
      <c r="E74" s="1840"/>
      <c r="F74" s="1840"/>
      <c r="G74" s="601"/>
      <c r="H74" s="601"/>
      <c r="I74" s="603"/>
      <c r="J74" s="1681" t="s">
        <v>526</v>
      </c>
      <c r="K74" s="1681"/>
      <c r="L74" s="1681"/>
      <c r="M74" s="1681"/>
      <c r="N74" s="1681"/>
      <c r="O74" s="1681"/>
      <c r="P74" s="124"/>
      <c r="Q74" s="120"/>
    </row>
    <row r="75" spans="2:17" ht="15.75" customHeight="1">
      <c r="B75" s="1844" t="s">
        <v>467</v>
      </c>
      <c r="C75" s="1844"/>
      <c r="D75" s="1844"/>
      <c r="E75" s="1844"/>
      <c r="F75" s="1844"/>
      <c r="G75" s="601"/>
      <c r="H75" s="601"/>
      <c r="I75" s="603"/>
      <c r="J75" s="299"/>
      <c r="K75" s="298"/>
      <c r="L75" s="426"/>
      <c r="M75" s="462"/>
      <c r="N75" s="462"/>
      <c r="O75" s="462"/>
      <c r="P75" s="124"/>
      <c r="Q75" s="120"/>
    </row>
    <row r="76" spans="2:17" ht="15.75" customHeight="1">
      <c r="B76" s="601"/>
      <c r="C76" s="601"/>
      <c r="D76" s="604"/>
      <c r="E76" s="601"/>
      <c r="F76" s="601"/>
      <c r="G76" s="601"/>
      <c r="H76" s="601"/>
      <c r="I76" s="601"/>
      <c r="J76" s="298"/>
      <c r="K76" s="298"/>
      <c r="L76" s="426"/>
      <c r="M76" s="462"/>
      <c r="N76" s="462"/>
      <c r="O76" s="462"/>
      <c r="P76" s="125"/>
      <c r="Q76" s="120"/>
    </row>
    <row r="77" spans="2:17" ht="15.75" customHeight="1">
      <c r="B77" s="601"/>
      <c r="C77" s="601"/>
      <c r="D77" s="604"/>
      <c r="E77" s="601"/>
      <c r="F77" s="601"/>
      <c r="G77" s="601"/>
      <c r="H77" s="601"/>
      <c r="I77" s="601"/>
      <c r="J77" s="298"/>
      <c r="K77" s="298"/>
      <c r="L77" s="426"/>
      <c r="M77" s="462"/>
      <c r="N77" s="462"/>
      <c r="O77" s="462"/>
      <c r="P77" s="125"/>
      <c r="Q77" s="120"/>
    </row>
    <row r="78" spans="2:17" ht="15.75" customHeight="1">
      <c r="B78" s="601"/>
      <c r="C78" s="601"/>
      <c r="D78" s="604"/>
      <c r="E78" s="601"/>
      <c r="F78" s="601"/>
      <c r="G78" s="602"/>
      <c r="H78" s="648"/>
      <c r="I78" s="601"/>
      <c r="J78" s="298"/>
      <c r="K78" s="298"/>
      <c r="L78" s="426"/>
      <c r="M78" s="462"/>
      <c r="N78" s="462"/>
      <c r="O78" s="462"/>
      <c r="P78" s="120"/>
      <c r="Q78" s="125"/>
    </row>
    <row r="79" spans="2:17" ht="15.75" customHeight="1">
      <c r="B79" s="601"/>
      <c r="C79" s="601"/>
      <c r="D79" s="604"/>
      <c r="E79" s="601"/>
      <c r="F79" s="601"/>
      <c r="G79" s="602"/>
      <c r="H79" s="601"/>
      <c r="I79" s="601"/>
      <c r="J79" s="300"/>
      <c r="K79" s="300"/>
      <c r="L79" s="300"/>
      <c r="M79" s="462"/>
      <c r="N79" s="462"/>
      <c r="O79" s="462"/>
      <c r="Q79" s="120"/>
    </row>
    <row r="80" spans="2:17" ht="15.75" customHeight="1">
      <c r="B80" s="601"/>
      <c r="C80" s="601"/>
      <c r="D80" s="604"/>
      <c r="E80" s="601"/>
      <c r="F80" s="601"/>
      <c r="G80" s="602"/>
      <c r="H80" s="601"/>
      <c r="I80" s="601"/>
      <c r="J80" s="298"/>
      <c r="K80" s="298"/>
      <c r="L80" s="298"/>
      <c r="M80" s="462"/>
      <c r="N80" s="462"/>
      <c r="O80" s="462"/>
      <c r="Q80" s="120"/>
    </row>
    <row r="81" spans="2:17" ht="15.75" customHeight="1">
      <c r="B81" s="601"/>
      <c r="C81" s="601"/>
      <c r="D81" s="604"/>
      <c r="E81" s="601"/>
      <c r="F81" s="601"/>
      <c r="G81" s="602"/>
      <c r="H81" s="601"/>
      <c r="I81" s="601"/>
      <c r="J81" s="298"/>
      <c r="K81" s="298"/>
      <c r="L81" s="298"/>
      <c r="M81" s="462"/>
      <c r="N81" s="462"/>
      <c r="O81" s="462"/>
      <c r="Q81" s="120"/>
    </row>
    <row r="82" spans="2:17" ht="15.75" customHeight="1">
      <c r="B82" s="601"/>
      <c r="C82" s="601"/>
      <c r="D82" s="649"/>
      <c r="E82" s="601"/>
      <c r="F82" s="650"/>
      <c r="G82" s="602"/>
      <c r="H82" s="648"/>
      <c r="I82" s="601"/>
      <c r="J82" s="1682"/>
      <c r="K82" s="1682"/>
      <c r="L82" s="1682"/>
      <c r="M82" s="1682"/>
      <c r="N82" s="1682"/>
      <c r="O82" s="1682"/>
      <c r="Q82" s="125"/>
    </row>
    <row r="83" spans="2:17" ht="15.75" customHeight="1">
      <c r="B83" s="1836" t="str">
        <f>'16. pengumuman'!E19</f>
        <v>Ade Putra. ST.</v>
      </c>
      <c r="C83" s="1837"/>
      <c r="D83" s="1837"/>
      <c r="E83" s="1837"/>
      <c r="F83" s="1837"/>
      <c r="G83" s="602"/>
      <c r="H83" s="647"/>
      <c r="I83" s="651"/>
      <c r="J83" s="1682" t="s">
        <v>477</v>
      </c>
      <c r="K83" s="1682"/>
      <c r="L83" s="1682"/>
      <c r="M83" s="1682"/>
      <c r="N83" s="1682"/>
      <c r="O83" s="1682"/>
      <c r="Q83" s="120"/>
    </row>
    <row r="84" spans="2:17" ht="15.75" customHeight="1">
      <c r="B84" s="1838"/>
      <c r="C84" s="1839"/>
      <c r="D84" s="1839"/>
      <c r="E84" s="1839"/>
      <c r="F84" s="1839"/>
      <c r="G84" s="652"/>
      <c r="H84" s="601"/>
      <c r="I84" s="601"/>
      <c r="J84" s="1683" t="s">
        <v>478</v>
      </c>
      <c r="K84" s="1683"/>
      <c r="L84" s="1683"/>
      <c r="M84" s="1683"/>
      <c r="N84" s="1683"/>
      <c r="O84" s="1683"/>
      <c r="Q84" s="120"/>
    </row>
    <row r="85" spans="2:17" ht="15.75" customHeight="1">
      <c r="B85" s="601"/>
      <c r="C85" s="601"/>
      <c r="D85" s="601"/>
      <c r="E85" s="601"/>
      <c r="F85" s="601"/>
      <c r="G85" s="653"/>
      <c r="H85" s="648"/>
      <c r="I85" s="601"/>
      <c r="J85" s="601"/>
      <c r="K85" s="601"/>
      <c r="L85" s="654"/>
      <c r="M85" s="654"/>
      <c r="N85" s="654"/>
      <c r="O85" s="601"/>
      <c r="Q85" s="125"/>
    </row>
    <row r="86" spans="2:17" ht="15.75" customHeight="1">
      <c r="B86" s="267"/>
      <c r="C86" s="267"/>
      <c r="D86" s="267"/>
      <c r="E86" s="267"/>
      <c r="F86" s="267"/>
      <c r="G86" s="267"/>
      <c r="H86" s="267"/>
      <c r="I86" s="267"/>
      <c r="J86" s="267"/>
      <c r="K86" s="267"/>
      <c r="L86" s="270"/>
      <c r="M86" s="267"/>
      <c r="N86" s="267"/>
      <c r="O86" s="267"/>
      <c r="Q86" s="120"/>
    </row>
    <row r="87" spans="2:17" ht="15.75" customHeight="1">
      <c r="B87" s="267"/>
      <c r="C87" s="267"/>
      <c r="D87" s="267"/>
      <c r="E87" s="267"/>
      <c r="F87" s="267"/>
      <c r="G87" s="267"/>
      <c r="H87" s="271"/>
      <c r="I87" s="267"/>
      <c r="J87" s="267"/>
      <c r="K87" s="267"/>
      <c r="L87" s="270"/>
      <c r="M87" s="267"/>
      <c r="N87" s="267"/>
      <c r="O87" s="267"/>
      <c r="Q87" s="120"/>
    </row>
    <row r="88" spans="2:17" ht="15.75" customHeight="1">
      <c r="B88" s="267"/>
      <c r="C88" s="267"/>
      <c r="D88" s="267"/>
      <c r="E88" s="267"/>
      <c r="F88" s="267"/>
      <c r="G88" s="267"/>
      <c r="H88" s="269"/>
      <c r="I88" s="267"/>
      <c r="J88" s="267"/>
      <c r="K88" s="267"/>
      <c r="L88" s="270"/>
      <c r="M88" s="267"/>
      <c r="N88" s="267"/>
      <c r="O88" s="267"/>
      <c r="Q88" s="120"/>
    </row>
    <row r="89" spans="2:17" ht="15.75" customHeight="1">
      <c r="B89" s="267"/>
      <c r="C89" s="267"/>
      <c r="D89" s="267"/>
      <c r="E89" s="267"/>
      <c r="F89" s="267"/>
      <c r="G89" s="267"/>
      <c r="H89" s="269"/>
      <c r="I89" s="267"/>
      <c r="J89" s="267"/>
      <c r="K89" s="267"/>
      <c r="L89" s="270"/>
      <c r="M89" s="267"/>
      <c r="N89" s="267"/>
      <c r="O89" s="267"/>
      <c r="Q89" s="120"/>
    </row>
    <row r="90" spans="2:17" ht="15.75" customHeight="1">
      <c r="B90" s="267"/>
      <c r="C90" s="267"/>
      <c r="D90" s="267"/>
      <c r="E90" s="267"/>
      <c r="F90" s="267"/>
      <c r="G90" s="267"/>
      <c r="H90" s="267"/>
      <c r="I90" s="267"/>
      <c r="J90" s="267"/>
      <c r="K90" s="267"/>
      <c r="L90" s="270"/>
      <c r="M90" s="267"/>
      <c r="N90" s="267"/>
      <c r="O90" s="267"/>
      <c r="Q90" s="125"/>
    </row>
    <row r="91" spans="2:17" ht="15.75" customHeight="1">
      <c r="B91" s="267"/>
      <c r="C91" s="267"/>
      <c r="D91" s="267"/>
      <c r="E91" s="267"/>
      <c r="F91" s="267"/>
      <c r="G91" s="267"/>
      <c r="H91" s="269"/>
      <c r="I91" s="267"/>
      <c r="J91" s="267"/>
      <c r="K91" s="267"/>
      <c r="L91" s="270"/>
      <c r="M91" s="267"/>
      <c r="N91" s="267"/>
      <c r="O91" s="267"/>
      <c r="Q91" s="120"/>
    </row>
    <row r="92" spans="2:17" ht="15.75" customHeight="1">
      <c r="B92" s="267"/>
      <c r="C92" s="267"/>
      <c r="D92" s="267"/>
      <c r="E92" s="267"/>
      <c r="F92" s="267"/>
      <c r="G92" s="267"/>
      <c r="H92" s="269"/>
      <c r="I92" s="267"/>
      <c r="J92" s="267"/>
      <c r="K92" s="267"/>
      <c r="L92" s="270"/>
      <c r="M92" s="267"/>
      <c r="N92" s="267"/>
      <c r="O92" s="267"/>
      <c r="Q92" s="120"/>
    </row>
    <row r="93" spans="2:17" ht="15.75" customHeight="1">
      <c r="B93" s="267"/>
      <c r="C93" s="267"/>
      <c r="D93" s="267"/>
      <c r="E93" s="267"/>
      <c r="F93" s="267"/>
      <c r="G93" s="267"/>
      <c r="H93" s="271"/>
      <c r="I93" s="267"/>
      <c r="J93" s="267"/>
      <c r="K93" s="267"/>
      <c r="L93" s="270"/>
      <c r="M93" s="267"/>
      <c r="N93" s="267"/>
      <c r="O93" s="267"/>
      <c r="P93" s="120"/>
      <c r="Q93" s="120"/>
    </row>
    <row r="94" spans="2:17" ht="15.75" customHeight="1">
      <c r="B94" s="267"/>
      <c r="C94" s="267"/>
      <c r="D94" s="267"/>
      <c r="E94" s="267"/>
      <c r="F94" s="267"/>
      <c r="G94" s="267"/>
      <c r="H94" s="269"/>
      <c r="I94" s="267"/>
      <c r="J94" s="267"/>
      <c r="K94" s="267"/>
      <c r="L94" s="270"/>
      <c r="M94" s="267"/>
      <c r="N94" s="267"/>
      <c r="O94" s="267"/>
    </row>
  </sheetData>
  <mergeCells count="28">
    <mergeCell ref="G28:H28"/>
    <mergeCell ref="G29:H29"/>
    <mergeCell ref="G30:H30"/>
    <mergeCell ref="B83:F83"/>
    <mergeCell ref="B84:F84"/>
    <mergeCell ref="B74:F74"/>
    <mergeCell ref="B43:O43"/>
    <mergeCell ref="J82:O82"/>
    <mergeCell ref="J83:O83"/>
    <mergeCell ref="J84:O84"/>
    <mergeCell ref="G53:H53"/>
    <mergeCell ref="G56:H56"/>
    <mergeCell ref="G59:H59"/>
    <mergeCell ref="B75:F75"/>
    <mergeCell ref="C64:O66"/>
    <mergeCell ref="J74:O74"/>
    <mergeCell ref="B2:O2"/>
    <mergeCell ref="B3:O3"/>
    <mergeCell ref="B19:O23"/>
    <mergeCell ref="B7:H7"/>
    <mergeCell ref="I7:O10"/>
    <mergeCell ref="B8:H10"/>
    <mergeCell ref="B11:H11"/>
    <mergeCell ref="B12:H14"/>
    <mergeCell ref="B15:H15"/>
    <mergeCell ref="L15:M15"/>
    <mergeCell ref="B16:H16"/>
    <mergeCell ref="B4:O4"/>
  </mergeCells>
  <printOptions horizontalCentered="1"/>
  <pageMargins left="0.5" right="0" top="0.5" bottom="0.5" header="0.25" footer="0.25"/>
  <pageSetup paperSize="9" scale="65" orientation="portrait" horizontalDpi="4294967293" verticalDpi="4294967294" r:id="rId1"/>
  <headerFooter alignWithMargins="0"/>
  <rowBreaks count="1" manualBreakCount="1">
    <brk id="62" max="14"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4"/>
    <pageSetUpPr fitToPage="1"/>
  </sheetPr>
  <dimension ref="A2:AE1441"/>
  <sheetViews>
    <sheetView topLeftCell="B1" zoomScale="77" zoomScaleNormal="77" zoomScaleSheetLayoutView="80" workbookViewId="0">
      <selection activeCell="L34" sqref="L34"/>
    </sheetView>
  </sheetViews>
  <sheetFormatPr defaultColWidth="8.85546875" defaultRowHeight="15"/>
  <cols>
    <col min="1" max="1" width="30.7109375" style="160" customWidth="1"/>
    <col min="2" max="2" width="19.85546875" style="159" customWidth="1"/>
    <col min="3" max="3" width="12.85546875" style="159" customWidth="1"/>
    <col min="4" max="4" width="16.28515625" style="159" customWidth="1"/>
    <col min="5" max="5" width="16.42578125" style="159" customWidth="1"/>
    <col min="6" max="6" width="11.7109375" style="159" customWidth="1"/>
    <col min="7" max="7" width="6.28515625" style="159" customWidth="1"/>
    <col min="8" max="8" width="3" style="159" customWidth="1"/>
    <col min="9" max="9" width="4" style="159" customWidth="1"/>
    <col min="10" max="10" width="6.140625" style="159" customWidth="1"/>
    <col min="11" max="11" width="10.28515625" style="159" customWidth="1"/>
    <col min="12" max="13" width="9.85546875" style="159" customWidth="1"/>
    <col min="14" max="14" width="9.85546875" style="160" customWidth="1"/>
    <col min="15" max="17" width="9.140625" style="160"/>
    <col min="18" max="18" width="18.85546875" style="160" bestFit="1" customWidth="1"/>
    <col min="19" max="23" width="9.140625" style="160"/>
    <col min="24" max="24" width="15" style="160" bestFit="1" customWidth="1"/>
    <col min="25" max="256" width="9.140625" style="160"/>
    <col min="257" max="257" width="5.42578125" style="160" customWidth="1"/>
    <col min="258" max="258" width="19.85546875" style="160" customWidth="1"/>
    <col min="259" max="259" width="12.85546875" style="160" customWidth="1"/>
    <col min="260" max="260" width="16.28515625" style="160" customWidth="1"/>
    <col min="261" max="261" width="16.42578125" style="160" customWidth="1"/>
    <col min="262" max="262" width="11.7109375" style="160" customWidth="1"/>
    <col min="263" max="263" width="6.28515625" style="160" customWidth="1"/>
    <col min="264" max="264" width="3" style="160" customWidth="1"/>
    <col min="265" max="265" width="4" style="160" customWidth="1"/>
    <col min="266" max="266" width="6.140625" style="160" customWidth="1"/>
    <col min="267" max="267" width="10.28515625" style="160" customWidth="1"/>
    <col min="268" max="270" width="9.85546875" style="160" customWidth="1"/>
    <col min="271" max="273" width="9.140625" style="160"/>
    <col min="274" max="274" width="18.85546875" style="160" bestFit="1" customWidth="1"/>
    <col min="275" max="279" width="9.140625" style="160"/>
    <col min="280" max="280" width="15" style="160" bestFit="1" customWidth="1"/>
    <col min="281" max="512" width="9.140625" style="160"/>
    <col min="513" max="513" width="5.42578125" style="160" customWidth="1"/>
    <col min="514" max="514" width="19.85546875" style="160" customWidth="1"/>
    <col min="515" max="515" width="12.85546875" style="160" customWidth="1"/>
    <col min="516" max="516" width="16.28515625" style="160" customWidth="1"/>
    <col min="517" max="517" width="16.42578125" style="160" customWidth="1"/>
    <col min="518" max="518" width="11.7109375" style="160" customWidth="1"/>
    <col min="519" max="519" width="6.28515625" style="160" customWidth="1"/>
    <col min="520" max="520" width="3" style="160" customWidth="1"/>
    <col min="521" max="521" width="4" style="160" customWidth="1"/>
    <col min="522" max="522" width="6.140625" style="160" customWidth="1"/>
    <col min="523" max="523" width="10.28515625" style="160" customWidth="1"/>
    <col min="524" max="526" width="9.85546875" style="160" customWidth="1"/>
    <col min="527" max="529" width="9.140625" style="160"/>
    <col min="530" max="530" width="18.85546875" style="160" bestFit="1" customWidth="1"/>
    <col min="531" max="535" width="9.140625" style="160"/>
    <col min="536" max="536" width="15" style="160" bestFit="1" customWidth="1"/>
    <col min="537" max="768" width="9.140625" style="160"/>
    <col min="769" max="769" width="5.42578125" style="160" customWidth="1"/>
    <col min="770" max="770" width="19.85546875" style="160" customWidth="1"/>
    <col min="771" max="771" width="12.85546875" style="160" customWidth="1"/>
    <col min="772" max="772" width="16.28515625" style="160" customWidth="1"/>
    <col min="773" max="773" width="16.42578125" style="160" customWidth="1"/>
    <col min="774" max="774" width="11.7109375" style="160" customWidth="1"/>
    <col min="775" max="775" width="6.28515625" style="160" customWidth="1"/>
    <col min="776" max="776" width="3" style="160" customWidth="1"/>
    <col min="777" max="777" width="4" style="160" customWidth="1"/>
    <col min="778" max="778" width="6.140625" style="160" customWidth="1"/>
    <col min="779" max="779" width="10.28515625" style="160" customWidth="1"/>
    <col min="780" max="782" width="9.85546875" style="160" customWidth="1"/>
    <col min="783" max="785" width="9.140625" style="160"/>
    <col min="786" max="786" width="18.85546875" style="160" bestFit="1" customWidth="1"/>
    <col min="787" max="791" width="9.140625" style="160"/>
    <col min="792" max="792" width="15" style="160" bestFit="1" customWidth="1"/>
    <col min="793" max="1024" width="9.140625" style="160"/>
    <col min="1025" max="1025" width="5.42578125" style="160" customWidth="1"/>
    <col min="1026" max="1026" width="19.85546875" style="160" customWidth="1"/>
    <col min="1027" max="1027" width="12.85546875" style="160" customWidth="1"/>
    <col min="1028" max="1028" width="16.28515625" style="160" customWidth="1"/>
    <col min="1029" max="1029" width="16.42578125" style="160" customWidth="1"/>
    <col min="1030" max="1030" width="11.7109375" style="160" customWidth="1"/>
    <col min="1031" max="1031" width="6.28515625" style="160" customWidth="1"/>
    <col min="1032" max="1032" width="3" style="160" customWidth="1"/>
    <col min="1033" max="1033" width="4" style="160" customWidth="1"/>
    <col min="1034" max="1034" width="6.140625" style="160" customWidth="1"/>
    <col min="1035" max="1035" width="10.28515625" style="160" customWidth="1"/>
    <col min="1036" max="1038" width="9.85546875" style="160" customWidth="1"/>
    <col min="1039" max="1041" width="9.140625" style="160"/>
    <col min="1042" max="1042" width="18.85546875" style="160" bestFit="1" customWidth="1"/>
    <col min="1043" max="1047" width="9.140625" style="160"/>
    <col min="1048" max="1048" width="15" style="160" bestFit="1" customWidth="1"/>
    <col min="1049" max="1280" width="9.140625" style="160"/>
    <col min="1281" max="1281" width="5.42578125" style="160" customWidth="1"/>
    <col min="1282" max="1282" width="19.85546875" style="160" customWidth="1"/>
    <col min="1283" max="1283" width="12.85546875" style="160" customWidth="1"/>
    <col min="1284" max="1284" width="16.28515625" style="160" customWidth="1"/>
    <col min="1285" max="1285" width="16.42578125" style="160" customWidth="1"/>
    <col min="1286" max="1286" width="11.7109375" style="160" customWidth="1"/>
    <col min="1287" max="1287" width="6.28515625" style="160" customWidth="1"/>
    <col min="1288" max="1288" width="3" style="160" customWidth="1"/>
    <col min="1289" max="1289" width="4" style="160" customWidth="1"/>
    <col min="1290" max="1290" width="6.140625" style="160" customWidth="1"/>
    <col min="1291" max="1291" width="10.28515625" style="160" customWidth="1"/>
    <col min="1292" max="1294" width="9.85546875" style="160" customWidth="1"/>
    <col min="1295" max="1297" width="9.140625" style="160"/>
    <col min="1298" max="1298" width="18.85546875" style="160" bestFit="1" customWidth="1"/>
    <col min="1299" max="1303" width="9.140625" style="160"/>
    <col min="1304" max="1304" width="15" style="160" bestFit="1" customWidth="1"/>
    <col min="1305" max="1536" width="9.140625" style="160"/>
    <col min="1537" max="1537" width="5.42578125" style="160" customWidth="1"/>
    <col min="1538" max="1538" width="19.85546875" style="160" customWidth="1"/>
    <col min="1539" max="1539" width="12.85546875" style="160" customWidth="1"/>
    <col min="1540" max="1540" width="16.28515625" style="160" customWidth="1"/>
    <col min="1541" max="1541" width="16.42578125" style="160" customWidth="1"/>
    <col min="1542" max="1542" width="11.7109375" style="160" customWidth="1"/>
    <col min="1543" max="1543" width="6.28515625" style="160" customWidth="1"/>
    <col min="1544" max="1544" width="3" style="160" customWidth="1"/>
    <col min="1545" max="1545" width="4" style="160" customWidth="1"/>
    <col min="1546" max="1546" width="6.140625" style="160" customWidth="1"/>
    <col min="1547" max="1547" width="10.28515625" style="160" customWidth="1"/>
    <col min="1548" max="1550" width="9.85546875" style="160" customWidth="1"/>
    <col min="1551" max="1553" width="9.140625" style="160"/>
    <col min="1554" max="1554" width="18.85546875" style="160" bestFit="1" customWidth="1"/>
    <col min="1555" max="1559" width="9.140625" style="160"/>
    <col min="1560" max="1560" width="15" style="160" bestFit="1" customWidth="1"/>
    <col min="1561" max="1792" width="9.140625" style="160"/>
    <col min="1793" max="1793" width="5.42578125" style="160" customWidth="1"/>
    <col min="1794" max="1794" width="19.85546875" style="160" customWidth="1"/>
    <col min="1795" max="1795" width="12.85546875" style="160" customWidth="1"/>
    <col min="1796" max="1796" width="16.28515625" style="160" customWidth="1"/>
    <col min="1797" max="1797" width="16.42578125" style="160" customWidth="1"/>
    <col min="1798" max="1798" width="11.7109375" style="160" customWidth="1"/>
    <col min="1799" max="1799" width="6.28515625" style="160" customWidth="1"/>
    <col min="1800" max="1800" width="3" style="160" customWidth="1"/>
    <col min="1801" max="1801" width="4" style="160" customWidth="1"/>
    <col min="1802" max="1802" width="6.140625" style="160" customWidth="1"/>
    <col min="1803" max="1803" width="10.28515625" style="160" customWidth="1"/>
    <col min="1804" max="1806" width="9.85546875" style="160" customWidth="1"/>
    <col min="1807" max="1809" width="9.140625" style="160"/>
    <col min="1810" max="1810" width="18.85546875" style="160" bestFit="1" customWidth="1"/>
    <col min="1811" max="1815" width="9.140625" style="160"/>
    <col min="1816" max="1816" width="15" style="160" bestFit="1" customWidth="1"/>
    <col min="1817" max="2048" width="9.140625" style="160"/>
    <col min="2049" max="2049" width="5.42578125" style="160" customWidth="1"/>
    <col min="2050" max="2050" width="19.85546875" style="160" customWidth="1"/>
    <col min="2051" max="2051" width="12.85546875" style="160" customWidth="1"/>
    <col min="2052" max="2052" width="16.28515625" style="160" customWidth="1"/>
    <col min="2053" max="2053" width="16.42578125" style="160" customWidth="1"/>
    <col min="2054" max="2054" width="11.7109375" style="160" customWidth="1"/>
    <col min="2055" max="2055" width="6.28515625" style="160" customWidth="1"/>
    <col min="2056" max="2056" width="3" style="160" customWidth="1"/>
    <col min="2057" max="2057" width="4" style="160" customWidth="1"/>
    <col min="2058" max="2058" width="6.140625" style="160" customWidth="1"/>
    <col min="2059" max="2059" width="10.28515625" style="160" customWidth="1"/>
    <col min="2060" max="2062" width="9.85546875" style="160" customWidth="1"/>
    <col min="2063" max="2065" width="9.140625" style="160"/>
    <col min="2066" max="2066" width="18.85546875" style="160" bestFit="1" customWidth="1"/>
    <col min="2067" max="2071" width="9.140625" style="160"/>
    <col min="2072" max="2072" width="15" style="160" bestFit="1" customWidth="1"/>
    <col min="2073" max="2304" width="9.140625" style="160"/>
    <col min="2305" max="2305" width="5.42578125" style="160" customWidth="1"/>
    <col min="2306" max="2306" width="19.85546875" style="160" customWidth="1"/>
    <col min="2307" max="2307" width="12.85546875" style="160" customWidth="1"/>
    <col min="2308" max="2308" width="16.28515625" style="160" customWidth="1"/>
    <col min="2309" max="2309" width="16.42578125" style="160" customWidth="1"/>
    <col min="2310" max="2310" width="11.7109375" style="160" customWidth="1"/>
    <col min="2311" max="2311" width="6.28515625" style="160" customWidth="1"/>
    <col min="2312" max="2312" width="3" style="160" customWidth="1"/>
    <col min="2313" max="2313" width="4" style="160" customWidth="1"/>
    <col min="2314" max="2314" width="6.140625" style="160" customWidth="1"/>
    <col min="2315" max="2315" width="10.28515625" style="160" customWidth="1"/>
    <col min="2316" max="2318" width="9.85546875" style="160" customWidth="1"/>
    <col min="2319" max="2321" width="9.140625" style="160"/>
    <col min="2322" max="2322" width="18.85546875" style="160" bestFit="1" customWidth="1"/>
    <col min="2323" max="2327" width="9.140625" style="160"/>
    <col min="2328" max="2328" width="15" style="160" bestFit="1" customWidth="1"/>
    <col min="2329" max="2560" width="9.140625" style="160"/>
    <col min="2561" max="2561" width="5.42578125" style="160" customWidth="1"/>
    <col min="2562" max="2562" width="19.85546875" style="160" customWidth="1"/>
    <col min="2563" max="2563" width="12.85546875" style="160" customWidth="1"/>
    <col min="2564" max="2564" width="16.28515625" style="160" customWidth="1"/>
    <col min="2565" max="2565" width="16.42578125" style="160" customWidth="1"/>
    <col min="2566" max="2566" width="11.7109375" style="160" customWidth="1"/>
    <col min="2567" max="2567" width="6.28515625" style="160" customWidth="1"/>
    <col min="2568" max="2568" width="3" style="160" customWidth="1"/>
    <col min="2569" max="2569" width="4" style="160" customWidth="1"/>
    <col min="2570" max="2570" width="6.140625" style="160" customWidth="1"/>
    <col min="2571" max="2571" width="10.28515625" style="160" customWidth="1"/>
    <col min="2572" max="2574" width="9.85546875" style="160" customWidth="1"/>
    <col min="2575" max="2577" width="9.140625" style="160"/>
    <col min="2578" max="2578" width="18.85546875" style="160" bestFit="1" customWidth="1"/>
    <col min="2579" max="2583" width="9.140625" style="160"/>
    <col min="2584" max="2584" width="15" style="160" bestFit="1" customWidth="1"/>
    <col min="2585" max="2816" width="9.140625" style="160"/>
    <col min="2817" max="2817" width="5.42578125" style="160" customWidth="1"/>
    <col min="2818" max="2818" width="19.85546875" style="160" customWidth="1"/>
    <col min="2819" max="2819" width="12.85546875" style="160" customWidth="1"/>
    <col min="2820" max="2820" width="16.28515625" style="160" customWidth="1"/>
    <col min="2821" max="2821" width="16.42578125" style="160" customWidth="1"/>
    <col min="2822" max="2822" width="11.7109375" style="160" customWidth="1"/>
    <col min="2823" max="2823" width="6.28515625" style="160" customWidth="1"/>
    <col min="2824" max="2824" width="3" style="160" customWidth="1"/>
    <col min="2825" max="2825" width="4" style="160" customWidth="1"/>
    <col min="2826" max="2826" width="6.140625" style="160" customWidth="1"/>
    <col min="2827" max="2827" width="10.28515625" style="160" customWidth="1"/>
    <col min="2828" max="2830" width="9.85546875" style="160" customWidth="1"/>
    <col min="2831" max="2833" width="9.140625" style="160"/>
    <col min="2834" max="2834" width="18.85546875" style="160" bestFit="1" customWidth="1"/>
    <col min="2835" max="2839" width="9.140625" style="160"/>
    <col min="2840" max="2840" width="15" style="160" bestFit="1" customWidth="1"/>
    <col min="2841" max="3072" width="9.140625" style="160"/>
    <col min="3073" max="3073" width="5.42578125" style="160" customWidth="1"/>
    <col min="3074" max="3074" width="19.85546875" style="160" customWidth="1"/>
    <col min="3075" max="3075" width="12.85546875" style="160" customWidth="1"/>
    <col min="3076" max="3076" width="16.28515625" style="160" customWidth="1"/>
    <col min="3077" max="3077" width="16.42578125" style="160" customWidth="1"/>
    <col min="3078" max="3078" width="11.7109375" style="160" customWidth="1"/>
    <col min="3079" max="3079" width="6.28515625" style="160" customWidth="1"/>
    <col min="3080" max="3080" width="3" style="160" customWidth="1"/>
    <col min="3081" max="3081" width="4" style="160" customWidth="1"/>
    <col min="3082" max="3082" width="6.140625" style="160" customWidth="1"/>
    <col min="3083" max="3083" width="10.28515625" style="160" customWidth="1"/>
    <col min="3084" max="3086" width="9.85546875" style="160" customWidth="1"/>
    <col min="3087" max="3089" width="9.140625" style="160"/>
    <col min="3090" max="3090" width="18.85546875" style="160" bestFit="1" customWidth="1"/>
    <col min="3091" max="3095" width="9.140625" style="160"/>
    <col min="3096" max="3096" width="15" style="160" bestFit="1" customWidth="1"/>
    <col min="3097" max="3328" width="9.140625" style="160"/>
    <col min="3329" max="3329" width="5.42578125" style="160" customWidth="1"/>
    <col min="3330" max="3330" width="19.85546875" style="160" customWidth="1"/>
    <col min="3331" max="3331" width="12.85546875" style="160" customWidth="1"/>
    <col min="3332" max="3332" width="16.28515625" style="160" customWidth="1"/>
    <col min="3333" max="3333" width="16.42578125" style="160" customWidth="1"/>
    <col min="3334" max="3334" width="11.7109375" style="160" customWidth="1"/>
    <col min="3335" max="3335" width="6.28515625" style="160" customWidth="1"/>
    <col min="3336" max="3336" width="3" style="160" customWidth="1"/>
    <col min="3337" max="3337" width="4" style="160" customWidth="1"/>
    <col min="3338" max="3338" width="6.140625" style="160" customWidth="1"/>
    <col min="3339" max="3339" width="10.28515625" style="160" customWidth="1"/>
    <col min="3340" max="3342" width="9.85546875" style="160" customWidth="1"/>
    <col min="3343" max="3345" width="9.140625" style="160"/>
    <col min="3346" max="3346" width="18.85546875" style="160" bestFit="1" customWidth="1"/>
    <col min="3347" max="3351" width="9.140625" style="160"/>
    <col min="3352" max="3352" width="15" style="160" bestFit="1" customWidth="1"/>
    <col min="3353" max="3584" width="9.140625" style="160"/>
    <col min="3585" max="3585" width="5.42578125" style="160" customWidth="1"/>
    <col min="3586" max="3586" width="19.85546875" style="160" customWidth="1"/>
    <col min="3587" max="3587" width="12.85546875" style="160" customWidth="1"/>
    <col min="3588" max="3588" width="16.28515625" style="160" customWidth="1"/>
    <col min="3589" max="3589" width="16.42578125" style="160" customWidth="1"/>
    <col min="3590" max="3590" width="11.7109375" style="160" customWidth="1"/>
    <col min="3591" max="3591" width="6.28515625" style="160" customWidth="1"/>
    <col min="3592" max="3592" width="3" style="160" customWidth="1"/>
    <col min="3593" max="3593" width="4" style="160" customWidth="1"/>
    <col min="3594" max="3594" width="6.140625" style="160" customWidth="1"/>
    <col min="3595" max="3595" width="10.28515625" style="160" customWidth="1"/>
    <col min="3596" max="3598" width="9.85546875" style="160" customWidth="1"/>
    <col min="3599" max="3601" width="9.140625" style="160"/>
    <col min="3602" max="3602" width="18.85546875" style="160" bestFit="1" customWidth="1"/>
    <col min="3603" max="3607" width="9.140625" style="160"/>
    <col min="3608" max="3608" width="15" style="160" bestFit="1" customWidth="1"/>
    <col min="3609" max="3840" width="9.140625" style="160"/>
    <col min="3841" max="3841" width="5.42578125" style="160" customWidth="1"/>
    <col min="3842" max="3842" width="19.85546875" style="160" customWidth="1"/>
    <col min="3843" max="3843" width="12.85546875" style="160" customWidth="1"/>
    <col min="3844" max="3844" width="16.28515625" style="160" customWidth="1"/>
    <col min="3845" max="3845" width="16.42578125" style="160" customWidth="1"/>
    <col min="3846" max="3846" width="11.7109375" style="160" customWidth="1"/>
    <col min="3847" max="3847" width="6.28515625" style="160" customWidth="1"/>
    <col min="3848" max="3848" width="3" style="160" customWidth="1"/>
    <col min="3849" max="3849" width="4" style="160" customWidth="1"/>
    <col min="3850" max="3850" width="6.140625" style="160" customWidth="1"/>
    <col min="3851" max="3851" width="10.28515625" style="160" customWidth="1"/>
    <col min="3852" max="3854" width="9.85546875" style="160" customWidth="1"/>
    <col min="3855" max="3857" width="9.140625" style="160"/>
    <col min="3858" max="3858" width="18.85546875" style="160" bestFit="1" customWidth="1"/>
    <col min="3859" max="3863" width="9.140625" style="160"/>
    <col min="3864" max="3864" width="15" style="160" bestFit="1" customWidth="1"/>
    <col min="3865" max="4096" width="9.140625" style="160"/>
    <col min="4097" max="4097" width="5.42578125" style="160" customWidth="1"/>
    <col min="4098" max="4098" width="19.85546875" style="160" customWidth="1"/>
    <col min="4099" max="4099" width="12.85546875" style="160" customWidth="1"/>
    <col min="4100" max="4100" width="16.28515625" style="160" customWidth="1"/>
    <col min="4101" max="4101" width="16.42578125" style="160" customWidth="1"/>
    <col min="4102" max="4102" width="11.7109375" style="160" customWidth="1"/>
    <col min="4103" max="4103" width="6.28515625" style="160" customWidth="1"/>
    <col min="4104" max="4104" width="3" style="160" customWidth="1"/>
    <col min="4105" max="4105" width="4" style="160" customWidth="1"/>
    <col min="4106" max="4106" width="6.140625" style="160" customWidth="1"/>
    <col min="4107" max="4107" width="10.28515625" style="160" customWidth="1"/>
    <col min="4108" max="4110" width="9.85546875" style="160" customWidth="1"/>
    <col min="4111" max="4113" width="9.140625" style="160"/>
    <col min="4114" max="4114" width="18.85546875" style="160" bestFit="1" customWidth="1"/>
    <col min="4115" max="4119" width="9.140625" style="160"/>
    <col min="4120" max="4120" width="15" style="160" bestFit="1" customWidth="1"/>
    <col min="4121" max="4352" width="9.140625" style="160"/>
    <col min="4353" max="4353" width="5.42578125" style="160" customWidth="1"/>
    <col min="4354" max="4354" width="19.85546875" style="160" customWidth="1"/>
    <col min="4355" max="4355" width="12.85546875" style="160" customWidth="1"/>
    <col min="4356" max="4356" width="16.28515625" style="160" customWidth="1"/>
    <col min="4357" max="4357" width="16.42578125" style="160" customWidth="1"/>
    <col min="4358" max="4358" width="11.7109375" style="160" customWidth="1"/>
    <col min="4359" max="4359" width="6.28515625" style="160" customWidth="1"/>
    <col min="4360" max="4360" width="3" style="160" customWidth="1"/>
    <col min="4361" max="4361" width="4" style="160" customWidth="1"/>
    <col min="4362" max="4362" width="6.140625" style="160" customWidth="1"/>
    <col min="4363" max="4363" width="10.28515625" style="160" customWidth="1"/>
    <col min="4364" max="4366" width="9.85546875" style="160" customWidth="1"/>
    <col min="4367" max="4369" width="9.140625" style="160"/>
    <col min="4370" max="4370" width="18.85546875" style="160" bestFit="1" customWidth="1"/>
    <col min="4371" max="4375" width="9.140625" style="160"/>
    <col min="4376" max="4376" width="15" style="160" bestFit="1" customWidth="1"/>
    <col min="4377" max="4608" width="9.140625" style="160"/>
    <col min="4609" max="4609" width="5.42578125" style="160" customWidth="1"/>
    <col min="4610" max="4610" width="19.85546875" style="160" customWidth="1"/>
    <col min="4611" max="4611" width="12.85546875" style="160" customWidth="1"/>
    <col min="4612" max="4612" width="16.28515625" style="160" customWidth="1"/>
    <col min="4613" max="4613" width="16.42578125" style="160" customWidth="1"/>
    <col min="4614" max="4614" width="11.7109375" style="160" customWidth="1"/>
    <col min="4615" max="4615" width="6.28515625" style="160" customWidth="1"/>
    <col min="4616" max="4616" width="3" style="160" customWidth="1"/>
    <col min="4617" max="4617" width="4" style="160" customWidth="1"/>
    <col min="4618" max="4618" width="6.140625" style="160" customWidth="1"/>
    <col min="4619" max="4619" width="10.28515625" style="160" customWidth="1"/>
    <col min="4620" max="4622" width="9.85546875" style="160" customWidth="1"/>
    <col min="4623" max="4625" width="9.140625" style="160"/>
    <col min="4626" max="4626" width="18.85546875" style="160" bestFit="1" customWidth="1"/>
    <col min="4627" max="4631" width="9.140625" style="160"/>
    <col min="4632" max="4632" width="15" style="160" bestFit="1" customWidth="1"/>
    <col min="4633" max="4864" width="9.140625" style="160"/>
    <col min="4865" max="4865" width="5.42578125" style="160" customWidth="1"/>
    <col min="4866" max="4866" width="19.85546875" style="160" customWidth="1"/>
    <col min="4867" max="4867" width="12.85546875" style="160" customWidth="1"/>
    <col min="4868" max="4868" width="16.28515625" style="160" customWidth="1"/>
    <col min="4869" max="4869" width="16.42578125" style="160" customWidth="1"/>
    <col min="4870" max="4870" width="11.7109375" style="160" customWidth="1"/>
    <col min="4871" max="4871" width="6.28515625" style="160" customWidth="1"/>
    <col min="4872" max="4872" width="3" style="160" customWidth="1"/>
    <col min="4873" max="4873" width="4" style="160" customWidth="1"/>
    <col min="4874" max="4874" width="6.140625" style="160" customWidth="1"/>
    <col min="4875" max="4875" width="10.28515625" style="160" customWidth="1"/>
    <col min="4876" max="4878" width="9.85546875" style="160" customWidth="1"/>
    <col min="4879" max="4881" width="9.140625" style="160"/>
    <col min="4882" max="4882" width="18.85546875" style="160" bestFit="1" customWidth="1"/>
    <col min="4883" max="4887" width="9.140625" style="160"/>
    <col min="4888" max="4888" width="15" style="160" bestFit="1" customWidth="1"/>
    <col min="4889" max="5120" width="9.140625" style="160"/>
    <col min="5121" max="5121" width="5.42578125" style="160" customWidth="1"/>
    <col min="5122" max="5122" width="19.85546875" style="160" customWidth="1"/>
    <col min="5123" max="5123" width="12.85546875" style="160" customWidth="1"/>
    <col min="5124" max="5124" width="16.28515625" style="160" customWidth="1"/>
    <col min="5125" max="5125" width="16.42578125" style="160" customWidth="1"/>
    <col min="5126" max="5126" width="11.7109375" style="160" customWidth="1"/>
    <col min="5127" max="5127" width="6.28515625" style="160" customWidth="1"/>
    <col min="5128" max="5128" width="3" style="160" customWidth="1"/>
    <col min="5129" max="5129" width="4" style="160" customWidth="1"/>
    <col min="5130" max="5130" width="6.140625" style="160" customWidth="1"/>
    <col min="5131" max="5131" width="10.28515625" style="160" customWidth="1"/>
    <col min="5132" max="5134" width="9.85546875" style="160" customWidth="1"/>
    <col min="5135" max="5137" width="9.140625" style="160"/>
    <col min="5138" max="5138" width="18.85546875" style="160" bestFit="1" customWidth="1"/>
    <col min="5139" max="5143" width="9.140625" style="160"/>
    <col min="5144" max="5144" width="15" style="160" bestFit="1" customWidth="1"/>
    <col min="5145" max="5376" width="9.140625" style="160"/>
    <col min="5377" max="5377" width="5.42578125" style="160" customWidth="1"/>
    <col min="5378" max="5378" width="19.85546875" style="160" customWidth="1"/>
    <col min="5379" max="5379" width="12.85546875" style="160" customWidth="1"/>
    <col min="5380" max="5380" width="16.28515625" style="160" customWidth="1"/>
    <col min="5381" max="5381" width="16.42578125" style="160" customWidth="1"/>
    <col min="5382" max="5382" width="11.7109375" style="160" customWidth="1"/>
    <col min="5383" max="5383" width="6.28515625" style="160" customWidth="1"/>
    <col min="5384" max="5384" width="3" style="160" customWidth="1"/>
    <col min="5385" max="5385" width="4" style="160" customWidth="1"/>
    <col min="5386" max="5386" width="6.140625" style="160" customWidth="1"/>
    <col min="5387" max="5387" width="10.28515625" style="160" customWidth="1"/>
    <col min="5388" max="5390" width="9.85546875" style="160" customWidth="1"/>
    <col min="5391" max="5393" width="9.140625" style="160"/>
    <col min="5394" max="5394" width="18.85546875" style="160" bestFit="1" customWidth="1"/>
    <col min="5395" max="5399" width="9.140625" style="160"/>
    <col min="5400" max="5400" width="15" style="160" bestFit="1" customWidth="1"/>
    <col min="5401" max="5632" width="9.140625" style="160"/>
    <col min="5633" max="5633" width="5.42578125" style="160" customWidth="1"/>
    <col min="5634" max="5634" width="19.85546875" style="160" customWidth="1"/>
    <col min="5635" max="5635" width="12.85546875" style="160" customWidth="1"/>
    <col min="5636" max="5636" width="16.28515625" style="160" customWidth="1"/>
    <col min="5637" max="5637" width="16.42578125" style="160" customWidth="1"/>
    <col min="5638" max="5638" width="11.7109375" style="160" customWidth="1"/>
    <col min="5639" max="5639" width="6.28515625" style="160" customWidth="1"/>
    <col min="5640" max="5640" width="3" style="160" customWidth="1"/>
    <col min="5641" max="5641" width="4" style="160" customWidth="1"/>
    <col min="5642" max="5642" width="6.140625" style="160" customWidth="1"/>
    <col min="5643" max="5643" width="10.28515625" style="160" customWidth="1"/>
    <col min="5644" max="5646" width="9.85546875" style="160" customWidth="1"/>
    <col min="5647" max="5649" width="9.140625" style="160"/>
    <col min="5650" max="5650" width="18.85546875" style="160" bestFit="1" customWidth="1"/>
    <col min="5651" max="5655" width="9.140625" style="160"/>
    <col min="5656" max="5656" width="15" style="160" bestFit="1" customWidth="1"/>
    <col min="5657" max="5888" width="9.140625" style="160"/>
    <col min="5889" max="5889" width="5.42578125" style="160" customWidth="1"/>
    <col min="5890" max="5890" width="19.85546875" style="160" customWidth="1"/>
    <col min="5891" max="5891" width="12.85546875" style="160" customWidth="1"/>
    <col min="5892" max="5892" width="16.28515625" style="160" customWidth="1"/>
    <col min="5893" max="5893" width="16.42578125" style="160" customWidth="1"/>
    <col min="5894" max="5894" width="11.7109375" style="160" customWidth="1"/>
    <col min="5895" max="5895" width="6.28515625" style="160" customWidth="1"/>
    <col min="5896" max="5896" width="3" style="160" customWidth="1"/>
    <col min="5897" max="5897" width="4" style="160" customWidth="1"/>
    <col min="5898" max="5898" width="6.140625" style="160" customWidth="1"/>
    <col min="5899" max="5899" width="10.28515625" style="160" customWidth="1"/>
    <col min="5900" max="5902" width="9.85546875" style="160" customWidth="1"/>
    <col min="5903" max="5905" width="9.140625" style="160"/>
    <col min="5906" max="5906" width="18.85546875" style="160" bestFit="1" customWidth="1"/>
    <col min="5907" max="5911" width="9.140625" style="160"/>
    <col min="5912" max="5912" width="15" style="160" bestFit="1" customWidth="1"/>
    <col min="5913" max="6144" width="9.140625" style="160"/>
    <col min="6145" max="6145" width="5.42578125" style="160" customWidth="1"/>
    <col min="6146" max="6146" width="19.85546875" style="160" customWidth="1"/>
    <col min="6147" max="6147" width="12.85546875" style="160" customWidth="1"/>
    <col min="6148" max="6148" width="16.28515625" style="160" customWidth="1"/>
    <col min="6149" max="6149" width="16.42578125" style="160" customWidth="1"/>
    <col min="6150" max="6150" width="11.7109375" style="160" customWidth="1"/>
    <col min="6151" max="6151" width="6.28515625" style="160" customWidth="1"/>
    <col min="6152" max="6152" width="3" style="160" customWidth="1"/>
    <col min="6153" max="6153" width="4" style="160" customWidth="1"/>
    <col min="6154" max="6154" width="6.140625" style="160" customWidth="1"/>
    <col min="6155" max="6155" width="10.28515625" style="160" customWidth="1"/>
    <col min="6156" max="6158" width="9.85546875" style="160" customWidth="1"/>
    <col min="6159" max="6161" width="9.140625" style="160"/>
    <col min="6162" max="6162" width="18.85546875" style="160" bestFit="1" customWidth="1"/>
    <col min="6163" max="6167" width="9.140625" style="160"/>
    <col min="6168" max="6168" width="15" style="160" bestFit="1" customWidth="1"/>
    <col min="6169" max="6400" width="9.140625" style="160"/>
    <col min="6401" max="6401" width="5.42578125" style="160" customWidth="1"/>
    <col min="6402" max="6402" width="19.85546875" style="160" customWidth="1"/>
    <col min="6403" max="6403" width="12.85546875" style="160" customWidth="1"/>
    <col min="6404" max="6404" width="16.28515625" style="160" customWidth="1"/>
    <col min="6405" max="6405" width="16.42578125" style="160" customWidth="1"/>
    <col min="6406" max="6406" width="11.7109375" style="160" customWidth="1"/>
    <col min="6407" max="6407" width="6.28515625" style="160" customWidth="1"/>
    <col min="6408" max="6408" width="3" style="160" customWidth="1"/>
    <col min="6409" max="6409" width="4" style="160" customWidth="1"/>
    <col min="6410" max="6410" width="6.140625" style="160" customWidth="1"/>
    <col min="6411" max="6411" width="10.28515625" style="160" customWidth="1"/>
    <col min="6412" max="6414" width="9.85546875" style="160" customWidth="1"/>
    <col min="6415" max="6417" width="9.140625" style="160"/>
    <col min="6418" max="6418" width="18.85546875" style="160" bestFit="1" customWidth="1"/>
    <col min="6419" max="6423" width="9.140625" style="160"/>
    <col min="6424" max="6424" width="15" style="160" bestFit="1" customWidth="1"/>
    <col min="6425" max="6656" width="9.140625" style="160"/>
    <col min="6657" max="6657" width="5.42578125" style="160" customWidth="1"/>
    <col min="6658" max="6658" width="19.85546875" style="160" customWidth="1"/>
    <col min="6659" max="6659" width="12.85546875" style="160" customWidth="1"/>
    <col min="6660" max="6660" width="16.28515625" style="160" customWidth="1"/>
    <col min="6661" max="6661" width="16.42578125" style="160" customWidth="1"/>
    <col min="6662" max="6662" width="11.7109375" style="160" customWidth="1"/>
    <col min="6663" max="6663" width="6.28515625" style="160" customWidth="1"/>
    <col min="6664" max="6664" width="3" style="160" customWidth="1"/>
    <col min="6665" max="6665" width="4" style="160" customWidth="1"/>
    <col min="6666" max="6666" width="6.140625" style="160" customWidth="1"/>
    <col min="6667" max="6667" width="10.28515625" style="160" customWidth="1"/>
    <col min="6668" max="6670" width="9.85546875" style="160" customWidth="1"/>
    <col min="6671" max="6673" width="9.140625" style="160"/>
    <col min="6674" max="6674" width="18.85546875" style="160" bestFit="1" customWidth="1"/>
    <col min="6675" max="6679" width="9.140625" style="160"/>
    <col min="6680" max="6680" width="15" style="160" bestFit="1" customWidth="1"/>
    <col min="6681" max="6912" width="9.140625" style="160"/>
    <col min="6913" max="6913" width="5.42578125" style="160" customWidth="1"/>
    <col min="6914" max="6914" width="19.85546875" style="160" customWidth="1"/>
    <col min="6915" max="6915" width="12.85546875" style="160" customWidth="1"/>
    <col min="6916" max="6916" width="16.28515625" style="160" customWidth="1"/>
    <col min="6917" max="6917" width="16.42578125" style="160" customWidth="1"/>
    <col min="6918" max="6918" width="11.7109375" style="160" customWidth="1"/>
    <col min="6919" max="6919" width="6.28515625" style="160" customWidth="1"/>
    <col min="6920" max="6920" width="3" style="160" customWidth="1"/>
    <col min="6921" max="6921" width="4" style="160" customWidth="1"/>
    <col min="6922" max="6922" width="6.140625" style="160" customWidth="1"/>
    <col min="6923" max="6923" width="10.28515625" style="160" customWidth="1"/>
    <col min="6924" max="6926" width="9.85546875" style="160" customWidth="1"/>
    <col min="6927" max="6929" width="9.140625" style="160"/>
    <col min="6930" max="6930" width="18.85546875" style="160" bestFit="1" customWidth="1"/>
    <col min="6931" max="6935" width="9.140625" style="160"/>
    <col min="6936" max="6936" width="15" style="160" bestFit="1" customWidth="1"/>
    <col min="6937" max="7168" width="9.140625" style="160"/>
    <col min="7169" max="7169" width="5.42578125" style="160" customWidth="1"/>
    <col min="7170" max="7170" width="19.85546875" style="160" customWidth="1"/>
    <col min="7171" max="7171" width="12.85546875" style="160" customWidth="1"/>
    <col min="7172" max="7172" width="16.28515625" style="160" customWidth="1"/>
    <col min="7173" max="7173" width="16.42578125" style="160" customWidth="1"/>
    <col min="7174" max="7174" width="11.7109375" style="160" customWidth="1"/>
    <col min="7175" max="7175" width="6.28515625" style="160" customWidth="1"/>
    <col min="7176" max="7176" width="3" style="160" customWidth="1"/>
    <col min="7177" max="7177" width="4" style="160" customWidth="1"/>
    <col min="7178" max="7178" width="6.140625" style="160" customWidth="1"/>
    <col min="7179" max="7179" width="10.28515625" style="160" customWidth="1"/>
    <col min="7180" max="7182" width="9.85546875" style="160" customWidth="1"/>
    <col min="7183" max="7185" width="9.140625" style="160"/>
    <col min="7186" max="7186" width="18.85546875" style="160" bestFit="1" customWidth="1"/>
    <col min="7187" max="7191" width="9.140625" style="160"/>
    <col min="7192" max="7192" width="15" style="160" bestFit="1" customWidth="1"/>
    <col min="7193" max="7424" width="9.140625" style="160"/>
    <col min="7425" max="7425" width="5.42578125" style="160" customWidth="1"/>
    <col min="7426" max="7426" width="19.85546875" style="160" customWidth="1"/>
    <col min="7427" max="7427" width="12.85546875" style="160" customWidth="1"/>
    <col min="7428" max="7428" width="16.28515625" style="160" customWidth="1"/>
    <col min="7429" max="7429" width="16.42578125" style="160" customWidth="1"/>
    <col min="7430" max="7430" width="11.7109375" style="160" customWidth="1"/>
    <col min="7431" max="7431" width="6.28515625" style="160" customWidth="1"/>
    <col min="7432" max="7432" width="3" style="160" customWidth="1"/>
    <col min="7433" max="7433" width="4" style="160" customWidth="1"/>
    <col min="7434" max="7434" width="6.140625" style="160" customWidth="1"/>
    <col min="7435" max="7435" width="10.28515625" style="160" customWidth="1"/>
    <col min="7436" max="7438" width="9.85546875" style="160" customWidth="1"/>
    <col min="7439" max="7441" width="9.140625" style="160"/>
    <col min="7442" max="7442" width="18.85546875" style="160" bestFit="1" customWidth="1"/>
    <col min="7443" max="7447" width="9.140625" style="160"/>
    <col min="7448" max="7448" width="15" style="160" bestFit="1" customWidth="1"/>
    <col min="7449" max="7680" width="9.140625" style="160"/>
    <col min="7681" max="7681" width="5.42578125" style="160" customWidth="1"/>
    <col min="7682" max="7682" width="19.85546875" style="160" customWidth="1"/>
    <col min="7683" max="7683" width="12.85546875" style="160" customWidth="1"/>
    <col min="7684" max="7684" width="16.28515625" style="160" customWidth="1"/>
    <col min="7685" max="7685" width="16.42578125" style="160" customWidth="1"/>
    <col min="7686" max="7686" width="11.7109375" style="160" customWidth="1"/>
    <col min="7687" max="7687" width="6.28515625" style="160" customWidth="1"/>
    <col min="7688" max="7688" width="3" style="160" customWidth="1"/>
    <col min="7689" max="7689" width="4" style="160" customWidth="1"/>
    <col min="7690" max="7690" width="6.140625" style="160" customWidth="1"/>
    <col min="7691" max="7691" width="10.28515625" style="160" customWidth="1"/>
    <col min="7692" max="7694" width="9.85546875" style="160" customWidth="1"/>
    <col min="7695" max="7697" width="9.140625" style="160"/>
    <col min="7698" max="7698" width="18.85546875" style="160" bestFit="1" customWidth="1"/>
    <col min="7699" max="7703" width="9.140625" style="160"/>
    <col min="7704" max="7704" width="15" style="160" bestFit="1" customWidth="1"/>
    <col min="7705" max="7936" width="9.140625" style="160"/>
    <col min="7937" max="7937" width="5.42578125" style="160" customWidth="1"/>
    <col min="7938" max="7938" width="19.85546875" style="160" customWidth="1"/>
    <col min="7939" max="7939" width="12.85546875" style="160" customWidth="1"/>
    <col min="7940" max="7940" width="16.28515625" style="160" customWidth="1"/>
    <col min="7941" max="7941" width="16.42578125" style="160" customWidth="1"/>
    <col min="7942" max="7942" width="11.7109375" style="160" customWidth="1"/>
    <col min="7943" max="7943" width="6.28515625" style="160" customWidth="1"/>
    <col min="7944" max="7944" width="3" style="160" customWidth="1"/>
    <col min="7945" max="7945" width="4" style="160" customWidth="1"/>
    <col min="7946" max="7946" width="6.140625" style="160" customWidth="1"/>
    <col min="7947" max="7947" width="10.28515625" style="160" customWidth="1"/>
    <col min="7948" max="7950" width="9.85546875" style="160" customWidth="1"/>
    <col min="7951" max="7953" width="9.140625" style="160"/>
    <col min="7954" max="7954" width="18.85546875" style="160" bestFit="1" customWidth="1"/>
    <col min="7955" max="7959" width="9.140625" style="160"/>
    <col min="7960" max="7960" width="15" style="160" bestFit="1" customWidth="1"/>
    <col min="7961" max="8192" width="9.140625" style="160"/>
    <col min="8193" max="8193" width="5.42578125" style="160" customWidth="1"/>
    <col min="8194" max="8194" width="19.85546875" style="160" customWidth="1"/>
    <col min="8195" max="8195" width="12.85546875" style="160" customWidth="1"/>
    <col min="8196" max="8196" width="16.28515625" style="160" customWidth="1"/>
    <col min="8197" max="8197" width="16.42578125" style="160" customWidth="1"/>
    <col min="8198" max="8198" width="11.7109375" style="160" customWidth="1"/>
    <col min="8199" max="8199" width="6.28515625" style="160" customWidth="1"/>
    <col min="8200" max="8200" width="3" style="160" customWidth="1"/>
    <col min="8201" max="8201" width="4" style="160" customWidth="1"/>
    <col min="8202" max="8202" width="6.140625" style="160" customWidth="1"/>
    <col min="8203" max="8203" width="10.28515625" style="160" customWidth="1"/>
    <col min="8204" max="8206" width="9.85546875" style="160" customWidth="1"/>
    <col min="8207" max="8209" width="9.140625" style="160"/>
    <col min="8210" max="8210" width="18.85546875" style="160" bestFit="1" customWidth="1"/>
    <col min="8211" max="8215" width="9.140625" style="160"/>
    <col min="8216" max="8216" width="15" style="160" bestFit="1" customWidth="1"/>
    <col min="8217" max="8448" width="9.140625" style="160"/>
    <col min="8449" max="8449" width="5.42578125" style="160" customWidth="1"/>
    <col min="8450" max="8450" width="19.85546875" style="160" customWidth="1"/>
    <col min="8451" max="8451" width="12.85546875" style="160" customWidth="1"/>
    <col min="8452" max="8452" width="16.28515625" style="160" customWidth="1"/>
    <col min="8453" max="8453" width="16.42578125" style="160" customWidth="1"/>
    <col min="8454" max="8454" width="11.7109375" style="160" customWidth="1"/>
    <col min="8455" max="8455" width="6.28515625" style="160" customWidth="1"/>
    <col min="8456" max="8456" width="3" style="160" customWidth="1"/>
    <col min="8457" max="8457" width="4" style="160" customWidth="1"/>
    <col min="8458" max="8458" width="6.140625" style="160" customWidth="1"/>
    <col min="8459" max="8459" width="10.28515625" style="160" customWidth="1"/>
    <col min="8460" max="8462" width="9.85546875" style="160" customWidth="1"/>
    <col min="8463" max="8465" width="9.140625" style="160"/>
    <col min="8466" max="8466" width="18.85546875" style="160" bestFit="1" customWidth="1"/>
    <col min="8467" max="8471" width="9.140625" style="160"/>
    <col min="8472" max="8472" width="15" style="160" bestFit="1" customWidth="1"/>
    <col min="8473" max="8704" width="9.140625" style="160"/>
    <col min="8705" max="8705" width="5.42578125" style="160" customWidth="1"/>
    <col min="8706" max="8706" width="19.85546875" style="160" customWidth="1"/>
    <col min="8707" max="8707" width="12.85546875" style="160" customWidth="1"/>
    <col min="8708" max="8708" width="16.28515625" style="160" customWidth="1"/>
    <col min="8709" max="8709" width="16.42578125" style="160" customWidth="1"/>
    <col min="8710" max="8710" width="11.7109375" style="160" customWidth="1"/>
    <col min="8711" max="8711" width="6.28515625" style="160" customWidth="1"/>
    <col min="8712" max="8712" width="3" style="160" customWidth="1"/>
    <col min="8713" max="8713" width="4" style="160" customWidth="1"/>
    <col min="8714" max="8714" width="6.140625" style="160" customWidth="1"/>
    <col min="8715" max="8715" width="10.28515625" style="160" customWidth="1"/>
    <col min="8716" max="8718" width="9.85546875" style="160" customWidth="1"/>
    <col min="8719" max="8721" width="9.140625" style="160"/>
    <col min="8722" max="8722" width="18.85546875" style="160" bestFit="1" customWidth="1"/>
    <col min="8723" max="8727" width="9.140625" style="160"/>
    <col min="8728" max="8728" width="15" style="160" bestFit="1" customWidth="1"/>
    <col min="8729" max="8960" width="9.140625" style="160"/>
    <col min="8961" max="8961" width="5.42578125" style="160" customWidth="1"/>
    <col min="8962" max="8962" width="19.85546875" style="160" customWidth="1"/>
    <col min="8963" max="8963" width="12.85546875" style="160" customWidth="1"/>
    <col min="8964" max="8964" width="16.28515625" style="160" customWidth="1"/>
    <col min="8965" max="8965" width="16.42578125" style="160" customWidth="1"/>
    <col min="8966" max="8966" width="11.7109375" style="160" customWidth="1"/>
    <col min="8967" max="8967" width="6.28515625" style="160" customWidth="1"/>
    <col min="8968" max="8968" width="3" style="160" customWidth="1"/>
    <col min="8969" max="8969" width="4" style="160" customWidth="1"/>
    <col min="8970" max="8970" width="6.140625" style="160" customWidth="1"/>
    <col min="8971" max="8971" width="10.28515625" style="160" customWidth="1"/>
    <col min="8972" max="8974" width="9.85546875" style="160" customWidth="1"/>
    <col min="8975" max="8977" width="9.140625" style="160"/>
    <col min="8978" max="8978" width="18.85546875" style="160" bestFit="1" customWidth="1"/>
    <col min="8979" max="8983" width="9.140625" style="160"/>
    <col min="8984" max="8984" width="15" style="160" bestFit="1" customWidth="1"/>
    <col min="8985" max="9216" width="9.140625" style="160"/>
    <col min="9217" max="9217" width="5.42578125" style="160" customWidth="1"/>
    <col min="9218" max="9218" width="19.85546875" style="160" customWidth="1"/>
    <col min="9219" max="9219" width="12.85546875" style="160" customWidth="1"/>
    <col min="9220" max="9220" width="16.28515625" style="160" customWidth="1"/>
    <col min="9221" max="9221" width="16.42578125" style="160" customWidth="1"/>
    <col min="9222" max="9222" width="11.7109375" style="160" customWidth="1"/>
    <col min="9223" max="9223" width="6.28515625" style="160" customWidth="1"/>
    <col min="9224" max="9224" width="3" style="160" customWidth="1"/>
    <col min="9225" max="9225" width="4" style="160" customWidth="1"/>
    <col min="9226" max="9226" width="6.140625" style="160" customWidth="1"/>
    <col min="9227" max="9227" width="10.28515625" style="160" customWidth="1"/>
    <col min="9228" max="9230" width="9.85546875" style="160" customWidth="1"/>
    <col min="9231" max="9233" width="9.140625" style="160"/>
    <col min="9234" max="9234" width="18.85546875" style="160" bestFit="1" customWidth="1"/>
    <col min="9235" max="9239" width="9.140625" style="160"/>
    <col min="9240" max="9240" width="15" style="160" bestFit="1" customWidth="1"/>
    <col min="9241" max="9472" width="9.140625" style="160"/>
    <col min="9473" max="9473" width="5.42578125" style="160" customWidth="1"/>
    <col min="9474" max="9474" width="19.85546875" style="160" customWidth="1"/>
    <col min="9475" max="9475" width="12.85546875" style="160" customWidth="1"/>
    <col min="9476" max="9476" width="16.28515625" style="160" customWidth="1"/>
    <col min="9477" max="9477" width="16.42578125" style="160" customWidth="1"/>
    <col min="9478" max="9478" width="11.7109375" style="160" customWidth="1"/>
    <col min="9479" max="9479" width="6.28515625" style="160" customWidth="1"/>
    <col min="9480" max="9480" width="3" style="160" customWidth="1"/>
    <col min="9481" max="9481" width="4" style="160" customWidth="1"/>
    <col min="9482" max="9482" width="6.140625" style="160" customWidth="1"/>
    <col min="9483" max="9483" width="10.28515625" style="160" customWidth="1"/>
    <col min="9484" max="9486" width="9.85546875" style="160" customWidth="1"/>
    <col min="9487" max="9489" width="9.140625" style="160"/>
    <col min="9490" max="9490" width="18.85546875" style="160" bestFit="1" customWidth="1"/>
    <col min="9491" max="9495" width="9.140625" style="160"/>
    <col min="9496" max="9496" width="15" style="160" bestFit="1" customWidth="1"/>
    <col min="9497" max="9728" width="9.140625" style="160"/>
    <col min="9729" max="9729" width="5.42578125" style="160" customWidth="1"/>
    <col min="9730" max="9730" width="19.85546875" style="160" customWidth="1"/>
    <col min="9731" max="9731" width="12.85546875" style="160" customWidth="1"/>
    <col min="9732" max="9732" width="16.28515625" style="160" customWidth="1"/>
    <col min="9733" max="9733" width="16.42578125" style="160" customWidth="1"/>
    <col min="9734" max="9734" width="11.7109375" style="160" customWidth="1"/>
    <col min="9735" max="9735" width="6.28515625" style="160" customWidth="1"/>
    <col min="9736" max="9736" width="3" style="160" customWidth="1"/>
    <col min="9737" max="9737" width="4" style="160" customWidth="1"/>
    <col min="9738" max="9738" width="6.140625" style="160" customWidth="1"/>
    <col min="9739" max="9739" width="10.28515625" style="160" customWidth="1"/>
    <col min="9740" max="9742" width="9.85546875" style="160" customWidth="1"/>
    <col min="9743" max="9745" width="9.140625" style="160"/>
    <col min="9746" max="9746" width="18.85546875" style="160" bestFit="1" customWidth="1"/>
    <col min="9747" max="9751" width="9.140625" style="160"/>
    <col min="9752" max="9752" width="15" style="160" bestFit="1" customWidth="1"/>
    <col min="9753" max="9984" width="9.140625" style="160"/>
    <col min="9985" max="9985" width="5.42578125" style="160" customWidth="1"/>
    <col min="9986" max="9986" width="19.85546875" style="160" customWidth="1"/>
    <col min="9987" max="9987" width="12.85546875" style="160" customWidth="1"/>
    <col min="9988" max="9988" width="16.28515625" style="160" customWidth="1"/>
    <col min="9989" max="9989" width="16.42578125" style="160" customWidth="1"/>
    <col min="9990" max="9990" width="11.7109375" style="160" customWidth="1"/>
    <col min="9991" max="9991" width="6.28515625" style="160" customWidth="1"/>
    <col min="9992" max="9992" width="3" style="160" customWidth="1"/>
    <col min="9993" max="9993" width="4" style="160" customWidth="1"/>
    <col min="9994" max="9994" width="6.140625" style="160" customWidth="1"/>
    <col min="9995" max="9995" width="10.28515625" style="160" customWidth="1"/>
    <col min="9996" max="9998" width="9.85546875" style="160" customWidth="1"/>
    <col min="9999" max="10001" width="9.140625" style="160"/>
    <col min="10002" max="10002" width="18.85546875" style="160" bestFit="1" customWidth="1"/>
    <col min="10003" max="10007" width="9.140625" style="160"/>
    <col min="10008" max="10008" width="15" style="160" bestFit="1" customWidth="1"/>
    <col min="10009" max="10240" width="9.140625" style="160"/>
    <col min="10241" max="10241" width="5.42578125" style="160" customWidth="1"/>
    <col min="10242" max="10242" width="19.85546875" style="160" customWidth="1"/>
    <col min="10243" max="10243" width="12.85546875" style="160" customWidth="1"/>
    <col min="10244" max="10244" width="16.28515625" style="160" customWidth="1"/>
    <col min="10245" max="10245" width="16.42578125" style="160" customWidth="1"/>
    <col min="10246" max="10246" width="11.7109375" style="160" customWidth="1"/>
    <col min="10247" max="10247" width="6.28515625" style="160" customWidth="1"/>
    <col min="10248" max="10248" width="3" style="160" customWidth="1"/>
    <col min="10249" max="10249" width="4" style="160" customWidth="1"/>
    <col min="10250" max="10250" width="6.140625" style="160" customWidth="1"/>
    <col min="10251" max="10251" width="10.28515625" style="160" customWidth="1"/>
    <col min="10252" max="10254" width="9.85546875" style="160" customWidth="1"/>
    <col min="10255" max="10257" width="9.140625" style="160"/>
    <col min="10258" max="10258" width="18.85546875" style="160" bestFit="1" customWidth="1"/>
    <col min="10259" max="10263" width="9.140625" style="160"/>
    <col min="10264" max="10264" width="15" style="160" bestFit="1" customWidth="1"/>
    <col min="10265" max="10496" width="9.140625" style="160"/>
    <col min="10497" max="10497" width="5.42578125" style="160" customWidth="1"/>
    <col min="10498" max="10498" width="19.85546875" style="160" customWidth="1"/>
    <col min="10499" max="10499" width="12.85546875" style="160" customWidth="1"/>
    <col min="10500" max="10500" width="16.28515625" style="160" customWidth="1"/>
    <col min="10501" max="10501" width="16.42578125" style="160" customWidth="1"/>
    <col min="10502" max="10502" width="11.7109375" style="160" customWidth="1"/>
    <col min="10503" max="10503" width="6.28515625" style="160" customWidth="1"/>
    <col min="10504" max="10504" width="3" style="160" customWidth="1"/>
    <col min="10505" max="10505" width="4" style="160" customWidth="1"/>
    <col min="10506" max="10506" width="6.140625" style="160" customWidth="1"/>
    <col min="10507" max="10507" width="10.28515625" style="160" customWidth="1"/>
    <col min="10508" max="10510" width="9.85546875" style="160" customWidth="1"/>
    <col min="10511" max="10513" width="9.140625" style="160"/>
    <col min="10514" max="10514" width="18.85546875" style="160" bestFit="1" customWidth="1"/>
    <col min="10515" max="10519" width="9.140625" style="160"/>
    <col min="10520" max="10520" width="15" style="160" bestFit="1" customWidth="1"/>
    <col min="10521" max="10752" width="9.140625" style="160"/>
    <col min="10753" max="10753" width="5.42578125" style="160" customWidth="1"/>
    <col min="10754" max="10754" width="19.85546875" style="160" customWidth="1"/>
    <col min="10755" max="10755" width="12.85546875" style="160" customWidth="1"/>
    <col min="10756" max="10756" width="16.28515625" style="160" customWidth="1"/>
    <col min="10757" max="10757" width="16.42578125" style="160" customWidth="1"/>
    <col min="10758" max="10758" width="11.7109375" style="160" customWidth="1"/>
    <col min="10759" max="10759" width="6.28515625" style="160" customWidth="1"/>
    <col min="10760" max="10760" width="3" style="160" customWidth="1"/>
    <col min="10761" max="10761" width="4" style="160" customWidth="1"/>
    <col min="10762" max="10762" width="6.140625" style="160" customWidth="1"/>
    <col min="10763" max="10763" width="10.28515625" style="160" customWidth="1"/>
    <col min="10764" max="10766" width="9.85546875" style="160" customWidth="1"/>
    <col min="10767" max="10769" width="9.140625" style="160"/>
    <col min="10770" max="10770" width="18.85546875" style="160" bestFit="1" customWidth="1"/>
    <col min="10771" max="10775" width="9.140625" style="160"/>
    <col min="10776" max="10776" width="15" style="160" bestFit="1" customWidth="1"/>
    <col min="10777" max="11008" width="9.140625" style="160"/>
    <col min="11009" max="11009" width="5.42578125" style="160" customWidth="1"/>
    <col min="11010" max="11010" width="19.85546875" style="160" customWidth="1"/>
    <col min="11011" max="11011" width="12.85546875" style="160" customWidth="1"/>
    <col min="11012" max="11012" width="16.28515625" style="160" customWidth="1"/>
    <col min="11013" max="11013" width="16.42578125" style="160" customWidth="1"/>
    <col min="11014" max="11014" width="11.7109375" style="160" customWidth="1"/>
    <col min="11015" max="11015" width="6.28515625" style="160" customWidth="1"/>
    <col min="11016" max="11016" width="3" style="160" customWidth="1"/>
    <col min="11017" max="11017" width="4" style="160" customWidth="1"/>
    <col min="11018" max="11018" width="6.140625" style="160" customWidth="1"/>
    <col min="11019" max="11019" width="10.28515625" style="160" customWidth="1"/>
    <col min="11020" max="11022" width="9.85546875" style="160" customWidth="1"/>
    <col min="11023" max="11025" width="9.140625" style="160"/>
    <col min="11026" max="11026" width="18.85546875" style="160" bestFit="1" customWidth="1"/>
    <col min="11027" max="11031" width="9.140625" style="160"/>
    <col min="11032" max="11032" width="15" style="160" bestFit="1" customWidth="1"/>
    <col min="11033" max="11264" width="9.140625" style="160"/>
    <col min="11265" max="11265" width="5.42578125" style="160" customWidth="1"/>
    <col min="11266" max="11266" width="19.85546875" style="160" customWidth="1"/>
    <col min="11267" max="11267" width="12.85546875" style="160" customWidth="1"/>
    <col min="11268" max="11268" width="16.28515625" style="160" customWidth="1"/>
    <col min="11269" max="11269" width="16.42578125" style="160" customWidth="1"/>
    <col min="11270" max="11270" width="11.7109375" style="160" customWidth="1"/>
    <col min="11271" max="11271" width="6.28515625" style="160" customWidth="1"/>
    <col min="11272" max="11272" width="3" style="160" customWidth="1"/>
    <col min="11273" max="11273" width="4" style="160" customWidth="1"/>
    <col min="11274" max="11274" width="6.140625" style="160" customWidth="1"/>
    <col min="11275" max="11275" width="10.28515625" style="160" customWidth="1"/>
    <col min="11276" max="11278" width="9.85546875" style="160" customWidth="1"/>
    <col min="11279" max="11281" width="9.140625" style="160"/>
    <col min="11282" max="11282" width="18.85546875" style="160" bestFit="1" customWidth="1"/>
    <col min="11283" max="11287" width="9.140625" style="160"/>
    <col min="11288" max="11288" width="15" style="160" bestFit="1" customWidth="1"/>
    <col min="11289" max="11520" width="9.140625" style="160"/>
    <col min="11521" max="11521" width="5.42578125" style="160" customWidth="1"/>
    <col min="11522" max="11522" width="19.85546875" style="160" customWidth="1"/>
    <col min="11523" max="11523" width="12.85546875" style="160" customWidth="1"/>
    <col min="11524" max="11524" width="16.28515625" style="160" customWidth="1"/>
    <col min="11525" max="11525" width="16.42578125" style="160" customWidth="1"/>
    <col min="11526" max="11526" width="11.7109375" style="160" customWidth="1"/>
    <col min="11527" max="11527" width="6.28515625" style="160" customWidth="1"/>
    <col min="11528" max="11528" width="3" style="160" customWidth="1"/>
    <col min="11529" max="11529" width="4" style="160" customWidth="1"/>
    <col min="11530" max="11530" width="6.140625" style="160" customWidth="1"/>
    <col min="11531" max="11531" width="10.28515625" style="160" customWidth="1"/>
    <col min="11532" max="11534" width="9.85546875" style="160" customWidth="1"/>
    <col min="11535" max="11537" width="9.140625" style="160"/>
    <col min="11538" max="11538" width="18.85546875" style="160" bestFit="1" customWidth="1"/>
    <col min="11539" max="11543" width="9.140625" style="160"/>
    <col min="11544" max="11544" width="15" style="160" bestFit="1" customWidth="1"/>
    <col min="11545" max="11776" width="9.140625" style="160"/>
    <col min="11777" max="11777" width="5.42578125" style="160" customWidth="1"/>
    <col min="11778" max="11778" width="19.85546875" style="160" customWidth="1"/>
    <col min="11779" max="11779" width="12.85546875" style="160" customWidth="1"/>
    <col min="11780" max="11780" width="16.28515625" style="160" customWidth="1"/>
    <col min="11781" max="11781" width="16.42578125" style="160" customWidth="1"/>
    <col min="11782" max="11782" width="11.7109375" style="160" customWidth="1"/>
    <col min="11783" max="11783" width="6.28515625" style="160" customWidth="1"/>
    <col min="11784" max="11784" width="3" style="160" customWidth="1"/>
    <col min="11785" max="11785" width="4" style="160" customWidth="1"/>
    <col min="11786" max="11786" width="6.140625" style="160" customWidth="1"/>
    <col min="11787" max="11787" width="10.28515625" style="160" customWidth="1"/>
    <col min="11788" max="11790" width="9.85546875" style="160" customWidth="1"/>
    <col min="11791" max="11793" width="9.140625" style="160"/>
    <col min="11794" max="11794" width="18.85546875" style="160" bestFit="1" customWidth="1"/>
    <col min="11795" max="11799" width="9.140625" style="160"/>
    <col min="11800" max="11800" width="15" style="160" bestFit="1" customWidth="1"/>
    <col min="11801" max="12032" width="9.140625" style="160"/>
    <col min="12033" max="12033" width="5.42578125" style="160" customWidth="1"/>
    <col min="12034" max="12034" width="19.85546875" style="160" customWidth="1"/>
    <col min="12035" max="12035" width="12.85546875" style="160" customWidth="1"/>
    <col min="12036" max="12036" width="16.28515625" style="160" customWidth="1"/>
    <col min="12037" max="12037" width="16.42578125" style="160" customWidth="1"/>
    <col min="12038" max="12038" width="11.7109375" style="160" customWidth="1"/>
    <col min="12039" max="12039" width="6.28515625" style="160" customWidth="1"/>
    <col min="12040" max="12040" width="3" style="160" customWidth="1"/>
    <col min="12041" max="12041" width="4" style="160" customWidth="1"/>
    <col min="12042" max="12042" width="6.140625" style="160" customWidth="1"/>
    <col min="12043" max="12043" width="10.28515625" style="160" customWidth="1"/>
    <col min="12044" max="12046" width="9.85546875" style="160" customWidth="1"/>
    <col min="12047" max="12049" width="9.140625" style="160"/>
    <col min="12050" max="12050" width="18.85546875" style="160" bestFit="1" customWidth="1"/>
    <col min="12051" max="12055" width="9.140625" style="160"/>
    <col min="12056" max="12056" width="15" style="160" bestFit="1" customWidth="1"/>
    <col min="12057" max="12288" width="9.140625" style="160"/>
    <col min="12289" max="12289" width="5.42578125" style="160" customWidth="1"/>
    <col min="12290" max="12290" width="19.85546875" style="160" customWidth="1"/>
    <col min="12291" max="12291" width="12.85546875" style="160" customWidth="1"/>
    <col min="12292" max="12292" width="16.28515625" style="160" customWidth="1"/>
    <col min="12293" max="12293" width="16.42578125" style="160" customWidth="1"/>
    <col min="12294" max="12294" width="11.7109375" style="160" customWidth="1"/>
    <col min="12295" max="12295" width="6.28515625" style="160" customWidth="1"/>
    <col min="12296" max="12296" width="3" style="160" customWidth="1"/>
    <col min="12297" max="12297" width="4" style="160" customWidth="1"/>
    <col min="12298" max="12298" width="6.140625" style="160" customWidth="1"/>
    <col min="12299" max="12299" width="10.28515625" style="160" customWidth="1"/>
    <col min="12300" max="12302" width="9.85546875" style="160" customWidth="1"/>
    <col min="12303" max="12305" width="9.140625" style="160"/>
    <col min="12306" max="12306" width="18.85546875" style="160" bestFit="1" customWidth="1"/>
    <col min="12307" max="12311" width="9.140625" style="160"/>
    <col min="12312" max="12312" width="15" style="160" bestFit="1" customWidth="1"/>
    <col min="12313" max="12544" width="9.140625" style="160"/>
    <col min="12545" max="12545" width="5.42578125" style="160" customWidth="1"/>
    <col min="12546" max="12546" width="19.85546875" style="160" customWidth="1"/>
    <col min="12547" max="12547" width="12.85546875" style="160" customWidth="1"/>
    <col min="12548" max="12548" width="16.28515625" style="160" customWidth="1"/>
    <col min="12549" max="12549" width="16.42578125" style="160" customWidth="1"/>
    <col min="12550" max="12550" width="11.7109375" style="160" customWidth="1"/>
    <col min="12551" max="12551" width="6.28515625" style="160" customWidth="1"/>
    <col min="12552" max="12552" width="3" style="160" customWidth="1"/>
    <col min="12553" max="12553" width="4" style="160" customWidth="1"/>
    <col min="12554" max="12554" width="6.140625" style="160" customWidth="1"/>
    <col min="12555" max="12555" width="10.28515625" style="160" customWidth="1"/>
    <col min="12556" max="12558" width="9.85546875" style="160" customWidth="1"/>
    <col min="12559" max="12561" width="9.140625" style="160"/>
    <col min="12562" max="12562" width="18.85546875" style="160" bestFit="1" customWidth="1"/>
    <col min="12563" max="12567" width="9.140625" style="160"/>
    <col min="12568" max="12568" width="15" style="160" bestFit="1" customWidth="1"/>
    <col min="12569" max="12800" width="9.140625" style="160"/>
    <col min="12801" max="12801" width="5.42578125" style="160" customWidth="1"/>
    <col min="12802" max="12802" width="19.85546875" style="160" customWidth="1"/>
    <col min="12803" max="12803" width="12.85546875" style="160" customWidth="1"/>
    <col min="12804" max="12804" width="16.28515625" style="160" customWidth="1"/>
    <col min="12805" max="12805" width="16.42578125" style="160" customWidth="1"/>
    <col min="12806" max="12806" width="11.7109375" style="160" customWidth="1"/>
    <col min="12807" max="12807" width="6.28515625" style="160" customWidth="1"/>
    <col min="12808" max="12808" width="3" style="160" customWidth="1"/>
    <col min="12809" max="12809" width="4" style="160" customWidth="1"/>
    <col min="12810" max="12810" width="6.140625" style="160" customWidth="1"/>
    <col min="12811" max="12811" width="10.28515625" style="160" customWidth="1"/>
    <col min="12812" max="12814" width="9.85546875" style="160" customWidth="1"/>
    <col min="12815" max="12817" width="9.140625" style="160"/>
    <col min="12818" max="12818" width="18.85546875" style="160" bestFit="1" customWidth="1"/>
    <col min="12819" max="12823" width="9.140625" style="160"/>
    <col min="12824" max="12824" width="15" style="160" bestFit="1" customWidth="1"/>
    <col min="12825" max="13056" width="9.140625" style="160"/>
    <col min="13057" max="13057" width="5.42578125" style="160" customWidth="1"/>
    <col min="13058" max="13058" width="19.85546875" style="160" customWidth="1"/>
    <col min="13059" max="13059" width="12.85546875" style="160" customWidth="1"/>
    <col min="13060" max="13060" width="16.28515625" style="160" customWidth="1"/>
    <col min="13061" max="13061" width="16.42578125" style="160" customWidth="1"/>
    <col min="13062" max="13062" width="11.7109375" style="160" customWidth="1"/>
    <col min="13063" max="13063" width="6.28515625" style="160" customWidth="1"/>
    <col min="13064" max="13064" width="3" style="160" customWidth="1"/>
    <col min="13065" max="13065" width="4" style="160" customWidth="1"/>
    <col min="13066" max="13066" width="6.140625" style="160" customWidth="1"/>
    <col min="13067" max="13067" width="10.28515625" style="160" customWidth="1"/>
    <col min="13068" max="13070" width="9.85546875" style="160" customWidth="1"/>
    <col min="13071" max="13073" width="9.140625" style="160"/>
    <col min="13074" max="13074" width="18.85546875" style="160" bestFit="1" customWidth="1"/>
    <col min="13075" max="13079" width="9.140625" style="160"/>
    <col min="13080" max="13080" width="15" style="160" bestFit="1" customWidth="1"/>
    <col min="13081" max="13312" width="9.140625" style="160"/>
    <col min="13313" max="13313" width="5.42578125" style="160" customWidth="1"/>
    <col min="13314" max="13314" width="19.85546875" style="160" customWidth="1"/>
    <col min="13315" max="13315" width="12.85546875" style="160" customWidth="1"/>
    <col min="13316" max="13316" width="16.28515625" style="160" customWidth="1"/>
    <col min="13317" max="13317" width="16.42578125" style="160" customWidth="1"/>
    <col min="13318" max="13318" width="11.7109375" style="160" customWidth="1"/>
    <col min="13319" max="13319" width="6.28515625" style="160" customWidth="1"/>
    <col min="13320" max="13320" width="3" style="160" customWidth="1"/>
    <col min="13321" max="13321" width="4" style="160" customWidth="1"/>
    <col min="13322" max="13322" width="6.140625" style="160" customWidth="1"/>
    <col min="13323" max="13323" width="10.28515625" style="160" customWidth="1"/>
    <col min="13324" max="13326" width="9.85546875" style="160" customWidth="1"/>
    <col min="13327" max="13329" width="9.140625" style="160"/>
    <col min="13330" max="13330" width="18.85546875" style="160" bestFit="1" customWidth="1"/>
    <col min="13331" max="13335" width="9.140625" style="160"/>
    <col min="13336" max="13336" width="15" style="160" bestFit="1" customWidth="1"/>
    <col min="13337" max="13568" width="9.140625" style="160"/>
    <col min="13569" max="13569" width="5.42578125" style="160" customWidth="1"/>
    <col min="13570" max="13570" width="19.85546875" style="160" customWidth="1"/>
    <col min="13571" max="13571" width="12.85546875" style="160" customWidth="1"/>
    <col min="13572" max="13572" width="16.28515625" style="160" customWidth="1"/>
    <col min="13573" max="13573" width="16.42578125" style="160" customWidth="1"/>
    <col min="13574" max="13574" width="11.7109375" style="160" customWidth="1"/>
    <col min="13575" max="13575" width="6.28515625" style="160" customWidth="1"/>
    <col min="13576" max="13576" width="3" style="160" customWidth="1"/>
    <col min="13577" max="13577" width="4" style="160" customWidth="1"/>
    <col min="13578" max="13578" width="6.140625" style="160" customWidth="1"/>
    <col min="13579" max="13579" width="10.28515625" style="160" customWidth="1"/>
    <col min="13580" max="13582" width="9.85546875" style="160" customWidth="1"/>
    <col min="13583" max="13585" width="9.140625" style="160"/>
    <col min="13586" max="13586" width="18.85546875" style="160" bestFit="1" customWidth="1"/>
    <col min="13587" max="13591" width="9.140625" style="160"/>
    <col min="13592" max="13592" width="15" style="160" bestFit="1" customWidth="1"/>
    <col min="13593" max="13824" width="9.140625" style="160"/>
    <col min="13825" max="13825" width="5.42578125" style="160" customWidth="1"/>
    <col min="13826" max="13826" width="19.85546875" style="160" customWidth="1"/>
    <col min="13827" max="13827" width="12.85546875" style="160" customWidth="1"/>
    <col min="13828" max="13828" width="16.28515625" style="160" customWidth="1"/>
    <col min="13829" max="13829" width="16.42578125" style="160" customWidth="1"/>
    <col min="13830" max="13830" width="11.7109375" style="160" customWidth="1"/>
    <col min="13831" max="13831" width="6.28515625" style="160" customWidth="1"/>
    <col min="13832" max="13832" width="3" style="160" customWidth="1"/>
    <col min="13833" max="13833" width="4" style="160" customWidth="1"/>
    <col min="13834" max="13834" width="6.140625" style="160" customWidth="1"/>
    <col min="13835" max="13835" width="10.28515625" style="160" customWidth="1"/>
    <col min="13836" max="13838" width="9.85546875" style="160" customWidth="1"/>
    <col min="13839" max="13841" width="9.140625" style="160"/>
    <col min="13842" max="13842" width="18.85546875" style="160" bestFit="1" customWidth="1"/>
    <col min="13843" max="13847" width="9.140625" style="160"/>
    <col min="13848" max="13848" width="15" style="160" bestFit="1" customWidth="1"/>
    <col min="13849" max="14080" width="9.140625" style="160"/>
    <col min="14081" max="14081" width="5.42578125" style="160" customWidth="1"/>
    <col min="14082" max="14082" width="19.85546875" style="160" customWidth="1"/>
    <col min="14083" max="14083" width="12.85546875" style="160" customWidth="1"/>
    <col min="14084" max="14084" width="16.28515625" style="160" customWidth="1"/>
    <col min="14085" max="14085" width="16.42578125" style="160" customWidth="1"/>
    <col min="14086" max="14086" width="11.7109375" style="160" customWidth="1"/>
    <col min="14087" max="14087" width="6.28515625" style="160" customWidth="1"/>
    <col min="14088" max="14088" width="3" style="160" customWidth="1"/>
    <col min="14089" max="14089" width="4" style="160" customWidth="1"/>
    <col min="14090" max="14090" width="6.140625" style="160" customWidth="1"/>
    <col min="14091" max="14091" width="10.28515625" style="160" customWidth="1"/>
    <col min="14092" max="14094" width="9.85546875" style="160" customWidth="1"/>
    <col min="14095" max="14097" width="9.140625" style="160"/>
    <col min="14098" max="14098" width="18.85546875" style="160" bestFit="1" customWidth="1"/>
    <col min="14099" max="14103" width="9.140625" style="160"/>
    <col min="14104" max="14104" width="15" style="160" bestFit="1" customWidth="1"/>
    <col min="14105" max="14336" width="9.140625" style="160"/>
    <col min="14337" max="14337" width="5.42578125" style="160" customWidth="1"/>
    <col min="14338" max="14338" width="19.85546875" style="160" customWidth="1"/>
    <col min="14339" max="14339" width="12.85546875" style="160" customWidth="1"/>
    <col min="14340" max="14340" width="16.28515625" style="160" customWidth="1"/>
    <col min="14341" max="14341" width="16.42578125" style="160" customWidth="1"/>
    <col min="14342" max="14342" width="11.7109375" style="160" customWidth="1"/>
    <col min="14343" max="14343" width="6.28515625" style="160" customWidth="1"/>
    <col min="14344" max="14344" width="3" style="160" customWidth="1"/>
    <col min="14345" max="14345" width="4" style="160" customWidth="1"/>
    <col min="14346" max="14346" width="6.140625" style="160" customWidth="1"/>
    <col min="14347" max="14347" width="10.28515625" style="160" customWidth="1"/>
    <col min="14348" max="14350" width="9.85546875" style="160" customWidth="1"/>
    <col min="14351" max="14353" width="9.140625" style="160"/>
    <col min="14354" max="14354" width="18.85546875" style="160" bestFit="1" customWidth="1"/>
    <col min="14355" max="14359" width="9.140625" style="160"/>
    <col min="14360" max="14360" width="15" style="160" bestFit="1" customWidth="1"/>
    <col min="14361" max="14592" width="9.140625" style="160"/>
    <col min="14593" max="14593" width="5.42578125" style="160" customWidth="1"/>
    <col min="14594" max="14594" width="19.85546875" style="160" customWidth="1"/>
    <col min="14595" max="14595" width="12.85546875" style="160" customWidth="1"/>
    <col min="14596" max="14596" width="16.28515625" style="160" customWidth="1"/>
    <col min="14597" max="14597" width="16.42578125" style="160" customWidth="1"/>
    <col min="14598" max="14598" width="11.7109375" style="160" customWidth="1"/>
    <col min="14599" max="14599" width="6.28515625" style="160" customWidth="1"/>
    <col min="14600" max="14600" width="3" style="160" customWidth="1"/>
    <col min="14601" max="14601" width="4" style="160" customWidth="1"/>
    <col min="14602" max="14602" width="6.140625" style="160" customWidth="1"/>
    <col min="14603" max="14603" width="10.28515625" style="160" customWidth="1"/>
    <col min="14604" max="14606" width="9.85546875" style="160" customWidth="1"/>
    <col min="14607" max="14609" width="9.140625" style="160"/>
    <col min="14610" max="14610" width="18.85546875" style="160" bestFit="1" customWidth="1"/>
    <col min="14611" max="14615" width="9.140625" style="160"/>
    <col min="14616" max="14616" width="15" style="160" bestFit="1" customWidth="1"/>
    <col min="14617" max="14848" width="9.140625" style="160"/>
    <col min="14849" max="14849" width="5.42578125" style="160" customWidth="1"/>
    <col min="14850" max="14850" width="19.85546875" style="160" customWidth="1"/>
    <col min="14851" max="14851" width="12.85546875" style="160" customWidth="1"/>
    <col min="14852" max="14852" width="16.28515625" style="160" customWidth="1"/>
    <col min="14853" max="14853" width="16.42578125" style="160" customWidth="1"/>
    <col min="14854" max="14854" width="11.7109375" style="160" customWidth="1"/>
    <col min="14855" max="14855" width="6.28515625" style="160" customWidth="1"/>
    <col min="14856" max="14856" width="3" style="160" customWidth="1"/>
    <col min="14857" max="14857" width="4" style="160" customWidth="1"/>
    <col min="14858" max="14858" width="6.140625" style="160" customWidth="1"/>
    <col min="14859" max="14859" width="10.28515625" style="160" customWidth="1"/>
    <col min="14860" max="14862" width="9.85546875" style="160" customWidth="1"/>
    <col min="14863" max="14865" width="9.140625" style="160"/>
    <col min="14866" max="14866" width="18.85546875" style="160" bestFit="1" customWidth="1"/>
    <col min="14867" max="14871" width="9.140625" style="160"/>
    <col min="14872" max="14872" width="15" style="160" bestFit="1" customWidth="1"/>
    <col min="14873" max="15104" width="9.140625" style="160"/>
    <col min="15105" max="15105" width="5.42578125" style="160" customWidth="1"/>
    <col min="15106" max="15106" width="19.85546875" style="160" customWidth="1"/>
    <col min="15107" max="15107" width="12.85546875" style="160" customWidth="1"/>
    <col min="15108" max="15108" width="16.28515625" style="160" customWidth="1"/>
    <col min="15109" max="15109" width="16.42578125" style="160" customWidth="1"/>
    <col min="15110" max="15110" width="11.7109375" style="160" customWidth="1"/>
    <col min="15111" max="15111" width="6.28515625" style="160" customWidth="1"/>
    <col min="15112" max="15112" width="3" style="160" customWidth="1"/>
    <col min="15113" max="15113" width="4" style="160" customWidth="1"/>
    <col min="15114" max="15114" width="6.140625" style="160" customWidth="1"/>
    <col min="15115" max="15115" width="10.28515625" style="160" customWidth="1"/>
    <col min="15116" max="15118" width="9.85546875" style="160" customWidth="1"/>
    <col min="15119" max="15121" width="9.140625" style="160"/>
    <col min="15122" max="15122" width="18.85546875" style="160" bestFit="1" customWidth="1"/>
    <col min="15123" max="15127" width="9.140625" style="160"/>
    <col min="15128" max="15128" width="15" style="160" bestFit="1" customWidth="1"/>
    <col min="15129" max="15360" width="9.140625" style="160"/>
    <col min="15361" max="15361" width="5.42578125" style="160" customWidth="1"/>
    <col min="15362" max="15362" width="19.85546875" style="160" customWidth="1"/>
    <col min="15363" max="15363" width="12.85546875" style="160" customWidth="1"/>
    <col min="15364" max="15364" width="16.28515625" style="160" customWidth="1"/>
    <col min="15365" max="15365" width="16.42578125" style="160" customWidth="1"/>
    <col min="15366" max="15366" width="11.7109375" style="160" customWidth="1"/>
    <col min="15367" max="15367" width="6.28515625" style="160" customWidth="1"/>
    <col min="15368" max="15368" width="3" style="160" customWidth="1"/>
    <col min="15369" max="15369" width="4" style="160" customWidth="1"/>
    <col min="15370" max="15370" width="6.140625" style="160" customWidth="1"/>
    <col min="15371" max="15371" width="10.28515625" style="160" customWidth="1"/>
    <col min="15372" max="15374" width="9.85546875" style="160" customWidth="1"/>
    <col min="15375" max="15377" width="9.140625" style="160"/>
    <col min="15378" max="15378" width="18.85546875" style="160" bestFit="1" customWidth="1"/>
    <col min="15379" max="15383" width="9.140625" style="160"/>
    <col min="15384" max="15384" width="15" style="160" bestFit="1" customWidth="1"/>
    <col min="15385" max="15616" width="9.140625" style="160"/>
    <col min="15617" max="15617" width="5.42578125" style="160" customWidth="1"/>
    <col min="15618" max="15618" width="19.85546875" style="160" customWidth="1"/>
    <col min="15619" max="15619" width="12.85546875" style="160" customWidth="1"/>
    <col min="15620" max="15620" width="16.28515625" style="160" customWidth="1"/>
    <col min="15621" max="15621" width="16.42578125" style="160" customWidth="1"/>
    <col min="15622" max="15622" width="11.7109375" style="160" customWidth="1"/>
    <col min="15623" max="15623" width="6.28515625" style="160" customWidth="1"/>
    <col min="15624" max="15624" width="3" style="160" customWidth="1"/>
    <col min="15625" max="15625" width="4" style="160" customWidth="1"/>
    <col min="15626" max="15626" width="6.140625" style="160" customWidth="1"/>
    <col min="15627" max="15627" width="10.28515625" style="160" customWidth="1"/>
    <col min="15628" max="15630" width="9.85546875" style="160" customWidth="1"/>
    <col min="15631" max="15633" width="9.140625" style="160"/>
    <col min="15634" max="15634" width="18.85546875" style="160" bestFit="1" customWidth="1"/>
    <col min="15635" max="15639" width="9.140625" style="160"/>
    <col min="15640" max="15640" width="15" style="160" bestFit="1" customWidth="1"/>
    <col min="15641" max="15872" width="9.140625" style="160"/>
    <col min="15873" max="15873" width="5.42578125" style="160" customWidth="1"/>
    <col min="15874" max="15874" width="19.85546875" style="160" customWidth="1"/>
    <col min="15875" max="15875" width="12.85546875" style="160" customWidth="1"/>
    <col min="15876" max="15876" width="16.28515625" style="160" customWidth="1"/>
    <col min="15877" max="15877" width="16.42578125" style="160" customWidth="1"/>
    <col min="15878" max="15878" width="11.7109375" style="160" customWidth="1"/>
    <col min="15879" max="15879" width="6.28515625" style="160" customWidth="1"/>
    <col min="15880" max="15880" width="3" style="160" customWidth="1"/>
    <col min="15881" max="15881" width="4" style="160" customWidth="1"/>
    <col min="15882" max="15882" width="6.140625" style="160" customWidth="1"/>
    <col min="15883" max="15883" width="10.28515625" style="160" customWidth="1"/>
    <col min="15884" max="15886" width="9.85546875" style="160" customWidth="1"/>
    <col min="15887" max="15889" width="9.140625" style="160"/>
    <col min="15890" max="15890" width="18.85546875" style="160" bestFit="1" customWidth="1"/>
    <col min="15891" max="15895" width="9.140625" style="160"/>
    <col min="15896" max="15896" width="15" style="160" bestFit="1" customWidth="1"/>
    <col min="15897" max="16128" width="9.140625" style="160"/>
    <col min="16129" max="16129" width="5.42578125" style="160" customWidth="1"/>
    <col min="16130" max="16130" width="19.85546875" style="160" customWidth="1"/>
    <col min="16131" max="16131" width="12.85546875" style="160" customWidth="1"/>
    <col min="16132" max="16132" width="16.28515625" style="160" customWidth="1"/>
    <col min="16133" max="16133" width="16.42578125" style="160" customWidth="1"/>
    <col min="16134" max="16134" width="11.7109375" style="160" customWidth="1"/>
    <col min="16135" max="16135" width="6.28515625" style="160" customWidth="1"/>
    <col min="16136" max="16136" width="3" style="160" customWidth="1"/>
    <col min="16137" max="16137" width="4" style="160" customWidth="1"/>
    <col min="16138" max="16138" width="6.140625" style="160" customWidth="1"/>
    <col min="16139" max="16139" width="10.28515625" style="160" customWidth="1"/>
    <col min="16140" max="16142" width="9.85546875" style="160" customWidth="1"/>
    <col min="16143" max="16145" width="9.140625" style="160"/>
    <col min="16146" max="16146" width="18.85546875" style="160" bestFit="1" customWidth="1"/>
    <col min="16147" max="16151" width="9.140625" style="160"/>
    <col min="16152" max="16152" width="15" style="160" bestFit="1" customWidth="1"/>
    <col min="16153" max="16384" width="9.140625" style="160"/>
  </cols>
  <sheetData>
    <row r="2" spans="1:31" ht="18">
      <c r="A2" s="158"/>
      <c r="B2" s="159" t="s">
        <v>432</v>
      </c>
      <c r="N2" s="158"/>
      <c r="O2" s="158"/>
      <c r="T2" s="160" t="s">
        <v>433</v>
      </c>
    </row>
    <row r="3" spans="1:31" ht="18">
      <c r="A3" s="158"/>
      <c r="B3" s="161" t="s">
        <v>296</v>
      </c>
      <c r="C3" s="162" t="s">
        <v>434</v>
      </c>
      <c r="D3" s="162" t="s">
        <v>435</v>
      </c>
      <c r="E3" s="162" t="s">
        <v>436</v>
      </c>
      <c r="F3" s="162" t="s">
        <v>354</v>
      </c>
      <c r="G3" s="162" t="s">
        <v>437</v>
      </c>
      <c r="H3" s="163"/>
      <c r="I3" s="164" t="s">
        <v>438</v>
      </c>
      <c r="J3" s="165" t="s">
        <v>439</v>
      </c>
      <c r="K3" s="163"/>
      <c r="L3" s="163"/>
      <c r="M3" s="166"/>
      <c r="N3" s="158"/>
      <c r="O3" s="158"/>
      <c r="T3" s="167"/>
      <c r="U3" s="162" t="s">
        <v>434</v>
      </c>
      <c r="V3" s="162" t="s">
        <v>435</v>
      </c>
      <c r="W3" s="162" t="s">
        <v>436</v>
      </c>
      <c r="X3" s="162" t="s">
        <v>354</v>
      </c>
      <c r="Y3" s="162" t="s">
        <v>437</v>
      </c>
      <c r="Z3" s="163"/>
      <c r="AA3" s="164" t="s">
        <v>438</v>
      </c>
      <c r="AB3" s="165" t="s">
        <v>439</v>
      </c>
      <c r="AC3" s="163"/>
      <c r="AD3" s="163"/>
      <c r="AE3" s="166"/>
    </row>
    <row r="4" spans="1:31" ht="18">
      <c r="A4" s="158" t="s">
        <v>348</v>
      </c>
      <c r="B4" s="168" t="e">
        <f>'19. BA-Klari-Nego'!G53</f>
        <v>#VALUE!</v>
      </c>
      <c r="C4" s="169" t="e">
        <f>INT(B4/1000000000)</f>
        <v>#VALUE!</v>
      </c>
      <c r="D4" s="169" t="e">
        <f>INT((B4-C4*1000000000)/1000000)</f>
        <v>#VALUE!</v>
      </c>
      <c r="E4" s="169" t="e">
        <f>INT((B4-C4*1000000000-D4*1000000)/1000)</f>
        <v>#VALUE!</v>
      </c>
      <c r="F4" s="169" t="e">
        <f>INT((B4-C4*1000000000-D4*1000000-E4*1000))</f>
        <v>#VALUE!</v>
      </c>
      <c r="G4" s="170" t="e">
        <f>ROUND(B4-INT(B4),2)*100</f>
        <v>#VALUE!</v>
      </c>
      <c r="I4" s="171" t="s">
        <v>59</v>
      </c>
      <c r="J4" s="172" t="str">
        <f>+L4</f>
        <v>Satu</v>
      </c>
      <c r="L4" s="159" t="s">
        <v>440</v>
      </c>
      <c r="M4" s="173"/>
      <c r="N4" s="158"/>
      <c r="O4" s="158"/>
      <c r="R4" s="174">
        <v>1810668000</v>
      </c>
      <c r="T4" s="175">
        <v>19</v>
      </c>
      <c r="U4" s="171">
        <f>INT(T4/1000000000)</f>
        <v>0</v>
      </c>
      <c r="V4" s="171">
        <f>INT((T4-U4*1000000000)/1000000)</f>
        <v>0</v>
      </c>
      <c r="W4" s="171">
        <f>INT((T4-U4*1000000000-V4*1000000)/1000)</f>
        <v>0</v>
      </c>
      <c r="X4" s="171">
        <f>INT((T4-U4*1000000000-V4*1000000-W4*1000))</f>
        <v>19</v>
      </c>
      <c r="Y4" s="176">
        <f>ROUND(T4-INT(T4),2)*100</f>
        <v>0</v>
      </c>
      <c r="Z4" s="159"/>
      <c r="AA4" s="171" t="s">
        <v>59</v>
      </c>
      <c r="AB4" s="172" t="str">
        <f>+AD4</f>
        <v>Satu</v>
      </c>
      <c r="AC4" s="159"/>
      <c r="AD4" s="159" t="s">
        <v>440</v>
      </c>
      <c r="AE4" s="173"/>
    </row>
    <row r="5" spans="1:31" ht="22.5" customHeight="1">
      <c r="A5" s="158"/>
      <c r="B5" s="177"/>
      <c r="C5" s="171"/>
      <c r="D5" s="171"/>
      <c r="E5" s="171"/>
      <c r="F5" s="171"/>
      <c r="G5" s="171"/>
      <c r="I5" s="171" t="s">
        <v>61</v>
      </c>
      <c r="J5" s="172" t="str">
        <f>+L5</f>
        <v>Dua</v>
      </c>
      <c r="L5" s="159" t="s">
        <v>441</v>
      </c>
      <c r="M5" s="173"/>
      <c r="N5" s="158"/>
      <c r="O5" s="158"/>
      <c r="T5" s="177"/>
      <c r="U5" s="171"/>
      <c r="V5" s="171"/>
      <c r="W5" s="171"/>
      <c r="X5" s="171"/>
      <c r="Y5" s="171"/>
      <c r="Z5" s="159"/>
      <c r="AA5" s="171" t="s">
        <v>61</v>
      </c>
      <c r="AB5" s="172" t="str">
        <f>+AD5</f>
        <v>Dua</v>
      </c>
      <c r="AC5" s="159"/>
      <c r="AD5" s="159" t="s">
        <v>441</v>
      </c>
      <c r="AE5" s="173"/>
    </row>
    <row r="6" spans="1:31" ht="22.5" customHeight="1">
      <c r="A6" s="158"/>
      <c r="B6" s="177"/>
      <c r="C6" s="171"/>
      <c r="D6" s="171"/>
      <c r="E6" s="171"/>
      <c r="F6" s="171"/>
      <c r="G6" s="171"/>
      <c r="I6" s="171"/>
      <c r="J6" s="172"/>
      <c r="M6" s="173"/>
      <c r="N6" s="158"/>
      <c r="O6" s="158"/>
      <c r="T6" s="177"/>
      <c r="U6" s="171"/>
      <c r="V6" s="171"/>
      <c r="W6" s="171"/>
      <c r="X6" s="171"/>
      <c r="Y6" s="171"/>
      <c r="Z6" s="159"/>
      <c r="AA6" s="171"/>
      <c r="AB6" s="172"/>
      <c r="AC6" s="159"/>
      <c r="AD6" s="159"/>
      <c r="AE6" s="173"/>
    </row>
    <row r="7" spans="1:31" ht="18">
      <c r="A7" s="158"/>
      <c r="B7" s="178">
        <v>1</v>
      </c>
      <c r="C7" s="169" t="e">
        <f>IF(C4&gt;99,LEFT(C4,1),"0")</f>
        <v>#VALUE!</v>
      </c>
      <c r="D7" s="169" t="e">
        <f>IF(D4&gt;99,LEFT(D4,1),"0")</f>
        <v>#VALUE!</v>
      </c>
      <c r="E7" s="169" t="e">
        <f>IF(E4&gt;99,LEFT(E4,1),"0")</f>
        <v>#VALUE!</v>
      </c>
      <c r="F7" s="169" t="e">
        <f>IF(F4&gt;99,LEFT(F4,1),"0")</f>
        <v>#VALUE!</v>
      </c>
      <c r="G7" s="171"/>
      <c r="I7" s="171" t="s">
        <v>62</v>
      </c>
      <c r="J7" s="172" t="str">
        <f t="shared" ref="J7:J14" si="0">+L7</f>
        <v>Tiga</v>
      </c>
      <c r="L7" s="159" t="s">
        <v>442</v>
      </c>
      <c r="M7" s="173"/>
      <c r="N7" s="158"/>
      <c r="O7" s="158"/>
      <c r="T7" s="178">
        <v>1</v>
      </c>
      <c r="U7" s="171" t="str">
        <f>IF(U4&gt;99,LEFT(U4,1),"0")</f>
        <v>0</v>
      </c>
      <c r="V7" s="171" t="str">
        <f>IF(V4&gt;99,LEFT(V4,1),"0")</f>
        <v>0</v>
      </c>
      <c r="W7" s="171" t="str">
        <f>IF(W4&gt;99,LEFT(W4,1),"0")</f>
        <v>0</v>
      </c>
      <c r="X7" s="171" t="str">
        <f>IF(X4&gt;99,LEFT(X4,1),"0")</f>
        <v>0</v>
      </c>
      <c r="Y7" s="171"/>
      <c r="Z7" s="159"/>
      <c r="AA7" s="171" t="s">
        <v>62</v>
      </c>
      <c r="AB7" s="172" t="str">
        <f t="shared" ref="AB7:AB14" si="1">+AD7</f>
        <v>Tiga</v>
      </c>
      <c r="AC7" s="159"/>
      <c r="AD7" s="159" t="s">
        <v>442</v>
      </c>
      <c r="AE7" s="173"/>
    </row>
    <row r="8" spans="1:31" ht="18">
      <c r="A8" s="158"/>
      <c r="B8" s="178">
        <v>2</v>
      </c>
      <c r="C8" s="169" t="e">
        <f>IF(C4&gt;99,MID(C4,2,1),IF(C4&gt;9,LEFT(C4,1),"0"))</f>
        <v>#VALUE!</v>
      </c>
      <c r="D8" s="169" t="e">
        <f>IF(D4&gt;99,MID(D4,2,1),IF(D4&gt;9,LEFT(D4,1),"0"))</f>
        <v>#VALUE!</v>
      </c>
      <c r="E8" s="169" t="e">
        <f>IF(E4&gt;99,MID(E4,2,1),IF(E4&gt;9,LEFT(E4,1),"0"))</f>
        <v>#VALUE!</v>
      </c>
      <c r="F8" s="169" t="e">
        <f>IF(F4&gt;99,MID(F4,2,1),IF(F4&gt;9,LEFT(F4,1),"0"))</f>
        <v>#VALUE!</v>
      </c>
      <c r="G8" s="171"/>
      <c r="I8" s="171" t="s">
        <v>63</v>
      </c>
      <c r="J8" s="172" t="str">
        <f t="shared" si="0"/>
        <v>Empat</v>
      </c>
      <c r="L8" s="159" t="s">
        <v>443</v>
      </c>
      <c r="M8" s="173"/>
      <c r="N8" s="158"/>
      <c r="O8" s="158"/>
      <c r="T8" s="178">
        <v>2</v>
      </c>
      <c r="U8" s="171" t="str">
        <f>IF(U4&gt;99,MID(U4,2,1),IF(U4&gt;9,LEFT(U4,1),"0"))</f>
        <v>0</v>
      </c>
      <c r="V8" s="171" t="str">
        <f>IF(V4&gt;99,MID(V4,2,1),IF(V4&gt;9,LEFT(V4,1),"0"))</f>
        <v>0</v>
      </c>
      <c r="W8" s="171" t="str">
        <f>IF(W4&gt;99,MID(W4,2,1),IF(W4&gt;9,LEFT(W4,1),"0"))</f>
        <v>0</v>
      </c>
      <c r="X8" s="171" t="str">
        <f>IF(X4&gt;99,MID(X4,2,1),IF(X4&gt;9,LEFT(X4,1),"0"))</f>
        <v>1</v>
      </c>
      <c r="Y8" s="171"/>
      <c r="Z8" s="159"/>
      <c r="AA8" s="171" t="s">
        <v>63</v>
      </c>
      <c r="AB8" s="172" t="str">
        <f t="shared" si="1"/>
        <v>Empat</v>
      </c>
      <c r="AC8" s="159"/>
      <c r="AD8" s="159" t="s">
        <v>443</v>
      </c>
      <c r="AE8" s="173"/>
    </row>
    <row r="9" spans="1:31" ht="18">
      <c r="A9" s="158"/>
      <c r="B9" s="178">
        <v>3</v>
      </c>
      <c r="C9" s="169" t="e">
        <f>RIGHT(C4)</f>
        <v>#VALUE!</v>
      </c>
      <c r="D9" s="169" t="e">
        <f>RIGHT(D4)</f>
        <v>#VALUE!</v>
      </c>
      <c r="E9" s="169" t="e">
        <f>RIGHT(E4)</f>
        <v>#VALUE!</v>
      </c>
      <c r="F9" s="169" t="e">
        <f>RIGHT(F4)</f>
        <v>#VALUE!</v>
      </c>
      <c r="G9" s="171"/>
      <c r="I9" s="171" t="s">
        <v>64</v>
      </c>
      <c r="J9" s="172" t="str">
        <f t="shared" si="0"/>
        <v>Lima</v>
      </c>
      <c r="L9" s="159" t="s">
        <v>444</v>
      </c>
      <c r="M9" s="173"/>
      <c r="N9" s="158"/>
      <c r="O9" s="158"/>
      <c r="T9" s="178">
        <v>3</v>
      </c>
      <c r="U9" s="171" t="str">
        <f>RIGHT(U4)</f>
        <v>0</v>
      </c>
      <c r="V9" s="171" t="str">
        <f>RIGHT(V4)</f>
        <v>0</v>
      </c>
      <c r="W9" s="171" t="str">
        <f>RIGHT(W4)</f>
        <v>0</v>
      </c>
      <c r="X9" s="171" t="str">
        <f>RIGHT(X4)</f>
        <v>9</v>
      </c>
      <c r="Y9" s="171"/>
      <c r="Z9" s="159"/>
      <c r="AA9" s="171" t="s">
        <v>64</v>
      </c>
      <c r="AB9" s="172" t="str">
        <f t="shared" si="1"/>
        <v>Lima</v>
      </c>
      <c r="AC9" s="159"/>
      <c r="AD9" s="159" t="s">
        <v>444</v>
      </c>
      <c r="AE9" s="173"/>
    </row>
    <row r="10" spans="1:31" s="179" customFormat="1" ht="16.5">
      <c r="B10" s="178"/>
      <c r="C10" s="171"/>
      <c r="D10" s="171"/>
      <c r="E10" s="171"/>
      <c r="F10" s="171"/>
      <c r="G10" s="171"/>
      <c r="H10" s="159"/>
      <c r="I10" s="171" t="s">
        <v>65</v>
      </c>
      <c r="J10" s="172" t="str">
        <f t="shared" si="0"/>
        <v>Enam</v>
      </c>
      <c r="K10" s="159"/>
      <c r="L10" s="159" t="s">
        <v>445</v>
      </c>
      <c r="M10" s="173"/>
      <c r="T10" s="178"/>
      <c r="U10" s="171"/>
      <c r="V10" s="171"/>
      <c r="W10" s="171"/>
      <c r="X10" s="171"/>
      <c r="Y10" s="171"/>
      <c r="Z10" s="159"/>
      <c r="AA10" s="171" t="s">
        <v>65</v>
      </c>
      <c r="AB10" s="172" t="str">
        <f t="shared" si="1"/>
        <v>Enam</v>
      </c>
      <c r="AC10" s="159"/>
      <c r="AD10" s="159" t="s">
        <v>445</v>
      </c>
      <c r="AE10" s="173"/>
    </row>
    <row r="11" spans="1:31" s="179" customFormat="1" ht="16.5">
      <c r="B11" s="178">
        <v>1</v>
      </c>
      <c r="C11" s="169" t="e">
        <f>IF(C7="1","Seratus",IF(C7="0","",CONCATENATE(VLOOKUP(C7,angka,2)," Ratus")))</f>
        <v>#VALUE!</v>
      </c>
      <c r="D11" s="169" t="e">
        <f>IF(D7="1","Seratus",IF(D7="0","",CONCATENATE(VLOOKUP(D7,angka,2)," Ratus")))</f>
        <v>#VALUE!</v>
      </c>
      <c r="E11" s="169" t="e">
        <f>IF(E7="1","Seratus",IF(E7="0","",CONCATENATE(VLOOKUP(E7,angka,2)," Ratus")))</f>
        <v>#VALUE!</v>
      </c>
      <c r="F11" s="169" t="e">
        <f>IF(F7="1","Seratus",IF(F7="0","",CONCATENATE(VLOOKUP(F7,angka,2)," Ratus")))</f>
        <v>#VALUE!</v>
      </c>
      <c r="G11" s="171"/>
      <c r="H11" s="159"/>
      <c r="I11" s="171" t="s">
        <v>66</v>
      </c>
      <c r="J11" s="172" t="str">
        <f t="shared" si="0"/>
        <v>Tujuh</v>
      </c>
      <c r="K11" s="159"/>
      <c r="L11" s="159" t="s">
        <v>446</v>
      </c>
      <c r="M11" s="173"/>
      <c r="T11" s="178">
        <v>1</v>
      </c>
      <c r="U11" s="171" t="str">
        <f>IF(U7="1","Seratus",IF(U7="0","",CONCATENATE(VLOOKUP(U7,angka,2)," Ratus")))</f>
        <v/>
      </c>
      <c r="V11" s="171" t="str">
        <f>IF(V7="1","Seratus",IF(V7="0","",CONCATENATE(VLOOKUP(V7,angka,2)," Ratus")))</f>
        <v/>
      </c>
      <c r="W11" s="171" t="str">
        <f>IF(W7="1","Seratus",IF(W7="0","",CONCATENATE(VLOOKUP(W7,angka,2)," Ratus")))</f>
        <v/>
      </c>
      <c r="X11" s="171" t="str">
        <f>IF(X7="1","Seratus",IF(X7="0","",CONCATENATE(VLOOKUP(X7,angka,2)," Ratus")))</f>
        <v/>
      </c>
      <c r="Y11" s="171"/>
      <c r="Z11" s="159"/>
      <c r="AA11" s="171" t="s">
        <v>66</v>
      </c>
      <c r="AB11" s="172" t="str">
        <f t="shared" si="1"/>
        <v>Tujuh</v>
      </c>
      <c r="AC11" s="159"/>
      <c r="AD11" s="159" t="s">
        <v>446</v>
      </c>
      <c r="AE11" s="173"/>
    </row>
    <row r="12" spans="1:31" s="179" customFormat="1" ht="16.5">
      <c r="B12" s="178"/>
      <c r="C12" s="169" t="e">
        <f>VALUE(CONCATENATE(C8,C9))</f>
        <v>#VALUE!</v>
      </c>
      <c r="D12" s="169" t="e">
        <f>VALUE(CONCATENATE(D8,D9))</f>
        <v>#VALUE!</v>
      </c>
      <c r="E12" s="169" t="e">
        <f>VALUE(CONCATENATE(E8,E9))</f>
        <v>#VALUE!</v>
      </c>
      <c r="F12" s="169" t="e">
        <f>VALUE(CONCATENATE(F8,F9))</f>
        <v>#VALUE!</v>
      </c>
      <c r="G12" s="171"/>
      <c r="H12" s="159"/>
      <c r="I12" s="171" t="s">
        <v>214</v>
      </c>
      <c r="J12" s="172" t="str">
        <f t="shared" si="0"/>
        <v>Delapan</v>
      </c>
      <c r="K12" s="159"/>
      <c r="L12" s="159" t="s">
        <v>447</v>
      </c>
      <c r="M12" s="173"/>
      <c r="T12" s="178"/>
      <c r="U12" s="171">
        <f>VALUE(CONCATENATE(U8,U9))</f>
        <v>0</v>
      </c>
      <c r="V12" s="171">
        <f>VALUE(CONCATENATE(V8,V9))</f>
        <v>0</v>
      </c>
      <c r="W12" s="171">
        <f>VALUE(CONCATENATE(W8,W9))</f>
        <v>0</v>
      </c>
      <c r="X12" s="171">
        <f>VALUE(CONCATENATE(X8,X9))</f>
        <v>19</v>
      </c>
      <c r="Y12" s="171"/>
      <c r="Z12" s="159"/>
      <c r="AA12" s="171" t="s">
        <v>214</v>
      </c>
      <c r="AB12" s="172" t="str">
        <f t="shared" si="1"/>
        <v>Delapan</v>
      </c>
      <c r="AC12" s="159"/>
      <c r="AD12" s="159" t="s">
        <v>447</v>
      </c>
      <c r="AE12" s="173"/>
    </row>
    <row r="13" spans="1:31" s="179" customFormat="1" ht="16.5">
      <c r="B13" s="178">
        <v>2</v>
      </c>
      <c r="C13" s="169" t="e">
        <f>IF(AND(C12&gt;9,C12&lt;20),VLOOKUP(C12,angka,2),IF(C8="0","",CONCATENATE(VLOOKUP(C8,angka,2)," Puluh")))</f>
        <v>#VALUE!</v>
      </c>
      <c r="D13" s="169" t="e">
        <f>IF(AND(D12&gt;9,D12&lt;20),VLOOKUP(D12,angka,2),IF(D8="0","",CONCATENATE(VLOOKUP(D8,angka,2)," Puluh")))</f>
        <v>#VALUE!</v>
      </c>
      <c r="E13" s="169" t="e">
        <f>IF(AND(E12&gt;9,E12&lt;20),VLOOKUP(E12,angka,2),IF(E8="0","",CONCATENATE(VLOOKUP(E8,angka,2)," Puluh")))</f>
        <v>#VALUE!</v>
      </c>
      <c r="F13" s="169" t="e">
        <f>IF(AND(F12&gt;9,F12&lt;20),VLOOKUP(F12,angka,2),IF(F8="0","",CONCATENATE(VLOOKUP(F8,angka,2)," Puluh")))</f>
        <v>#VALUE!</v>
      </c>
      <c r="G13" s="171"/>
      <c r="H13" s="159"/>
      <c r="I13" s="171" t="s">
        <v>215</v>
      </c>
      <c r="J13" s="172" t="str">
        <f t="shared" si="0"/>
        <v>Sembilan</v>
      </c>
      <c r="K13" s="159"/>
      <c r="L13" s="159" t="s">
        <v>448</v>
      </c>
      <c r="M13" s="173"/>
      <c r="T13" s="178">
        <v>2</v>
      </c>
      <c r="U13" s="171" t="str">
        <f>IF(AND(U12&gt;9,U12&lt;20),VLOOKUP(U12,angka,2),IF(U8="0","",CONCATENATE(VLOOKUP(U8,angka,2)," Puluh")))</f>
        <v/>
      </c>
      <c r="V13" s="171" t="str">
        <f>IF(AND(V12&gt;9,V12&lt;20),VLOOKUP(V12,angka,2),IF(V8="0","",CONCATENATE(VLOOKUP(V8,angka,2)," Puluh")))</f>
        <v/>
      </c>
      <c r="W13" s="171" t="str">
        <f>IF(AND(W12&gt;9,W12&lt;20),VLOOKUP(W12,angka,2),IF(W8="0","",CONCATENATE(VLOOKUP(W8,angka,2)," Puluh")))</f>
        <v/>
      </c>
      <c r="X13" s="171" t="str">
        <f>IF(AND(X12&gt;9,X12&lt;20),VLOOKUP(X12,angka,2),IF(X8="0","",CONCATENATE(VLOOKUP(X8,angka,2)," Puluh")))</f>
        <v>Sembilan Belas</v>
      </c>
      <c r="Y13" s="171"/>
      <c r="Z13" s="159"/>
      <c r="AA13" s="171" t="s">
        <v>215</v>
      </c>
      <c r="AB13" s="172" t="str">
        <f t="shared" si="1"/>
        <v>Sembilan</v>
      </c>
      <c r="AC13" s="159"/>
      <c r="AD13" s="159" t="s">
        <v>448</v>
      </c>
      <c r="AE13" s="173"/>
    </row>
    <row r="14" spans="1:31" s="179" customFormat="1" ht="16.5">
      <c r="B14" s="178">
        <v>3</v>
      </c>
      <c r="C14" s="169" t="e">
        <f>IF(AND(C12&gt;9,C12&lt;20),"",VLOOKUP(C9,angka,2))</f>
        <v>#VALUE!</v>
      </c>
      <c r="D14" s="169" t="e">
        <f>IF(AND(D12&gt;9,D12&lt;20),"",VLOOKUP(D9,angka,2))</f>
        <v>#VALUE!</v>
      </c>
      <c r="E14" s="169" t="e">
        <f>IF(AND(E12&gt;9,E12&lt;20),"",VLOOKUP(E9,angka,2))</f>
        <v>#VALUE!</v>
      </c>
      <c r="F14" s="169" t="e">
        <f>IF(AND(F12&gt;9,F12&lt;20),"",VLOOKUP(F9,angka,2))</f>
        <v>#VALUE!</v>
      </c>
      <c r="G14" s="159"/>
      <c r="H14" s="159"/>
      <c r="I14" s="171">
        <v>10</v>
      </c>
      <c r="J14" s="172" t="str">
        <f t="shared" si="0"/>
        <v>Sepuluh</v>
      </c>
      <c r="K14" s="159"/>
      <c r="L14" s="159" t="s">
        <v>449</v>
      </c>
      <c r="M14" s="173"/>
      <c r="T14" s="178">
        <v>3</v>
      </c>
      <c r="U14" s="171" t="str">
        <f>IF(AND(U12&gt;9,U12&lt;20),"",VLOOKUP(U9,angka,2))</f>
        <v/>
      </c>
      <c r="V14" s="171" t="str">
        <f>IF(AND(V12&gt;9,V12&lt;20),"",VLOOKUP(V9,angka,2))</f>
        <v/>
      </c>
      <c r="W14" s="171" t="str">
        <f>IF(AND(W12&gt;9,W12&lt;20),"",VLOOKUP(W9,angka,2))</f>
        <v/>
      </c>
      <c r="X14" s="171" t="str">
        <f>IF(AND(X12&gt;9,X12&lt;20),"",VLOOKUP(X9,angka,2))</f>
        <v/>
      </c>
      <c r="Y14" s="159"/>
      <c r="Z14" s="159"/>
      <c r="AA14" s="171">
        <v>10</v>
      </c>
      <c r="AB14" s="172" t="str">
        <f t="shared" si="1"/>
        <v>Sepuluh</v>
      </c>
      <c r="AC14" s="159"/>
      <c r="AD14" s="159" t="s">
        <v>449</v>
      </c>
      <c r="AE14" s="173"/>
    </row>
    <row r="15" spans="1:31" s="179" customFormat="1" ht="16.5">
      <c r="B15" s="178"/>
      <c r="C15" s="171"/>
      <c r="D15" s="171"/>
      <c r="E15" s="171"/>
      <c r="F15" s="171"/>
      <c r="G15" s="159"/>
      <c r="H15" s="159"/>
      <c r="I15" s="171"/>
      <c r="J15" s="172"/>
      <c r="K15" s="159"/>
      <c r="L15" s="159"/>
      <c r="M15" s="173"/>
      <c r="T15" s="178"/>
      <c r="U15" s="171"/>
      <c r="V15" s="171"/>
      <c r="W15" s="171"/>
      <c r="X15" s="171"/>
      <c r="Y15" s="159"/>
      <c r="Z15" s="159"/>
      <c r="AA15" s="171"/>
      <c r="AB15" s="172"/>
      <c r="AC15" s="159"/>
      <c r="AD15" s="159"/>
      <c r="AE15" s="173"/>
    </row>
    <row r="16" spans="1:31" s="179" customFormat="1" ht="16.5">
      <c r="B16" s="178"/>
      <c r="C16" s="171"/>
      <c r="D16" s="171"/>
      <c r="E16" s="171"/>
      <c r="F16" s="159"/>
      <c r="G16" s="159"/>
      <c r="H16" s="159"/>
      <c r="I16" s="171">
        <v>11</v>
      </c>
      <c r="J16" s="172" t="str">
        <f t="shared" ref="J16:J24" si="2">+L16</f>
        <v>Sebelas</v>
      </c>
      <c r="K16" s="159"/>
      <c r="L16" s="159" t="s">
        <v>450</v>
      </c>
      <c r="M16" s="173"/>
      <c r="T16" s="178"/>
      <c r="U16" s="171"/>
      <c r="V16" s="171"/>
      <c r="W16" s="171"/>
      <c r="X16" s="159"/>
      <c r="Y16" s="159"/>
      <c r="Z16" s="159"/>
      <c r="AA16" s="171">
        <v>11</v>
      </c>
      <c r="AB16" s="172" t="str">
        <f t="shared" ref="AB16:AB24" si="3">+AD16</f>
        <v>Sebelas</v>
      </c>
      <c r="AC16" s="159"/>
      <c r="AD16" s="159" t="s">
        <v>450</v>
      </c>
      <c r="AE16" s="173"/>
    </row>
    <row r="17" spans="1:31" s="179" customFormat="1" ht="16.5">
      <c r="B17" s="177"/>
      <c r="C17" s="180" t="e">
        <f>IF(AND(C7="0",C12=0),"",CONCATENATE(C11," ",C13," ",C14," Milyar "))</f>
        <v>#VALUE!</v>
      </c>
      <c r="D17" s="181" t="e">
        <f>IF(AND(D7="0",D12=0)," ",CONCATENATE(D11," ",D13," ",D14," Juta "))</f>
        <v>#VALUE!</v>
      </c>
      <c r="E17" s="181" t="e">
        <f>IF(AND(E7="0",E12=0),"",CONCATENATE(E11," ",E13," ",E14," Ribu "))</f>
        <v>#VALUE!</v>
      </c>
      <c r="F17" s="181" t="e">
        <f>IF(AND(F7="0",F12=0),"",CONCATENATE(F11," ",F13," ",F14,))</f>
        <v>#VALUE!</v>
      </c>
      <c r="G17" s="182" t="e">
        <f>IF(G4=0,"",CONCATENATE(" ",G4,"/100 "))</f>
        <v>#VALUE!</v>
      </c>
      <c r="H17" s="159"/>
      <c r="I17" s="171">
        <v>12</v>
      </c>
      <c r="J17" s="172" t="str">
        <f t="shared" si="2"/>
        <v>Dua Belas</v>
      </c>
      <c r="K17" s="159"/>
      <c r="L17" s="159" t="s">
        <v>451</v>
      </c>
      <c r="M17" s="173"/>
      <c r="T17" s="177"/>
      <c r="U17" s="183" t="str">
        <f>IF(AND(U7="0",U12=0),"",CONCATENATE(U11," ",U13," ",U14," Milyar "))</f>
        <v/>
      </c>
      <c r="V17" s="184" t="str">
        <f>IF(AND(V7="0",V12=0),"",CONCATENATE(V11," ",V13," ",V14," Juta "))</f>
        <v/>
      </c>
      <c r="W17" s="184" t="str">
        <f>IF(AND(W7="0",W12=0),"",CONCATENATE(W11," ",W13," ",W14," Ribu "))</f>
        <v/>
      </c>
      <c r="X17" s="184" t="str">
        <f>IF(AND(X7="0",X12=0),"",CONCATENATE(X11," ",X13," ",X14,))</f>
        <v xml:space="preserve"> Sembilan Belas </v>
      </c>
      <c r="Y17" s="185" t="str">
        <f>IF(Y4=0,"",CONCATENATE(" ",Y4,"/100 "))</f>
        <v/>
      </c>
      <c r="Z17" s="159"/>
      <c r="AA17" s="171">
        <v>12</v>
      </c>
      <c r="AB17" s="172" t="str">
        <f t="shared" si="3"/>
        <v>Dua Belas</v>
      </c>
      <c r="AC17" s="159"/>
      <c r="AD17" s="159" t="s">
        <v>451</v>
      </c>
      <c r="AE17" s="173"/>
    </row>
    <row r="18" spans="1:31" s="179" customFormat="1" ht="15" customHeight="1">
      <c r="B18" s="177"/>
      <c r="C18" s="159"/>
      <c r="D18" s="159"/>
      <c r="E18" s="159"/>
      <c r="F18" s="159"/>
      <c r="G18" s="159"/>
      <c r="H18" s="159"/>
      <c r="I18" s="171">
        <v>13</v>
      </c>
      <c r="J18" s="172" t="str">
        <f t="shared" si="2"/>
        <v>Tiga Belas</v>
      </c>
      <c r="K18" s="159"/>
      <c r="L18" s="159" t="s">
        <v>452</v>
      </c>
      <c r="M18" s="173"/>
      <c r="T18" s="177"/>
      <c r="U18" s="159"/>
      <c r="V18" s="159"/>
      <c r="W18" s="159"/>
      <c r="X18" s="159"/>
      <c r="Y18" s="159"/>
      <c r="Z18" s="159"/>
      <c r="AA18" s="171">
        <v>13</v>
      </c>
      <c r="AB18" s="172" t="str">
        <f t="shared" si="3"/>
        <v>Tiga Belas</v>
      </c>
      <c r="AC18" s="159"/>
      <c r="AD18" s="159" t="s">
        <v>452</v>
      </c>
      <c r="AE18" s="173"/>
    </row>
    <row r="19" spans="1:31" s="179" customFormat="1" ht="15" customHeight="1">
      <c r="B19" s="177"/>
      <c r="C19" s="159"/>
      <c r="D19" s="159"/>
      <c r="E19" s="159"/>
      <c r="F19" s="159"/>
      <c r="G19" s="159"/>
      <c r="H19" s="186"/>
      <c r="I19" s="171">
        <v>14</v>
      </c>
      <c r="J19" s="172" t="str">
        <f t="shared" si="2"/>
        <v>Empat Belas</v>
      </c>
      <c r="K19" s="159"/>
      <c r="L19" s="159" t="s">
        <v>453</v>
      </c>
      <c r="M19" s="173"/>
      <c r="T19" s="177"/>
      <c r="U19" s="159"/>
      <c r="V19" s="159"/>
      <c r="W19" s="159"/>
      <c r="X19" s="159"/>
      <c r="Y19" s="159"/>
      <c r="Z19" s="186"/>
      <c r="AA19" s="171">
        <v>14</v>
      </c>
      <c r="AB19" s="172" t="str">
        <f t="shared" si="3"/>
        <v>Empat Belas</v>
      </c>
      <c r="AC19" s="159"/>
      <c r="AD19" s="159" t="s">
        <v>453</v>
      </c>
      <c r="AE19" s="173"/>
    </row>
    <row r="20" spans="1:31" s="179" customFormat="1" ht="15" customHeight="1">
      <c r="B20" s="177"/>
      <c r="C20" s="159"/>
      <c r="D20" s="159"/>
      <c r="E20" s="159"/>
      <c r="F20" s="159"/>
      <c r="G20" s="159"/>
      <c r="H20" s="159"/>
      <c r="I20" s="171">
        <v>15</v>
      </c>
      <c r="J20" s="172" t="str">
        <f t="shared" si="2"/>
        <v>Lima Belas</v>
      </c>
      <c r="K20" s="159"/>
      <c r="L20" s="159" t="s">
        <v>454</v>
      </c>
      <c r="M20" s="173"/>
      <c r="T20" s="177"/>
      <c r="U20" s="159"/>
      <c r="V20" s="159"/>
      <c r="W20" s="159"/>
      <c r="X20" s="159"/>
      <c r="Y20" s="159"/>
      <c r="Z20" s="159"/>
      <c r="AA20" s="171">
        <v>15</v>
      </c>
      <c r="AB20" s="172" t="str">
        <f t="shared" si="3"/>
        <v>Lima Belas</v>
      </c>
      <c r="AC20" s="159"/>
      <c r="AD20" s="159" t="s">
        <v>454</v>
      </c>
      <c r="AE20" s="173"/>
    </row>
    <row r="21" spans="1:31" s="179" customFormat="1" ht="15" customHeight="1">
      <c r="B21" s="177"/>
      <c r="C21" s="159"/>
      <c r="D21" s="159"/>
      <c r="E21" s="159"/>
      <c r="F21" s="159"/>
      <c r="G21" s="159"/>
      <c r="H21" s="159"/>
      <c r="I21" s="171">
        <v>16</v>
      </c>
      <c r="J21" s="172" t="str">
        <f t="shared" si="2"/>
        <v>Enam Belas</v>
      </c>
      <c r="K21" s="159"/>
      <c r="L21" s="159" t="s">
        <v>455</v>
      </c>
      <c r="M21" s="173"/>
      <c r="T21" s="177"/>
      <c r="U21" s="159"/>
      <c r="V21" s="159"/>
      <c r="W21" s="159"/>
      <c r="X21" s="159"/>
      <c r="Y21" s="159"/>
      <c r="Z21" s="159"/>
      <c r="AA21" s="171">
        <v>16</v>
      </c>
      <c r="AB21" s="172" t="str">
        <f t="shared" si="3"/>
        <v>Enam Belas</v>
      </c>
      <c r="AC21" s="159"/>
      <c r="AD21" s="159" t="s">
        <v>455</v>
      </c>
      <c r="AE21" s="173"/>
    </row>
    <row r="22" spans="1:31" s="179" customFormat="1" ht="15" customHeight="1">
      <c r="B22" s="177"/>
      <c r="C22" s="159"/>
      <c r="D22" s="159"/>
      <c r="E22" s="159"/>
      <c r="F22" s="159"/>
      <c r="G22" s="159"/>
      <c r="H22" s="159"/>
      <c r="I22" s="171">
        <v>17</v>
      </c>
      <c r="J22" s="172" t="str">
        <f t="shared" si="2"/>
        <v>Tujuh Belas</v>
      </c>
      <c r="K22" s="159"/>
      <c r="L22" s="159" t="s">
        <v>456</v>
      </c>
      <c r="M22" s="173"/>
      <c r="T22" s="177">
        <v>888</v>
      </c>
      <c r="U22" s="159"/>
      <c r="V22" s="159"/>
      <c r="W22" s="159"/>
      <c r="X22" s="159"/>
      <c r="Y22" s="159"/>
      <c r="Z22" s="159"/>
      <c r="AA22" s="171">
        <v>17</v>
      </c>
      <c r="AB22" s="172" t="str">
        <f t="shared" si="3"/>
        <v>Tujuh Belas</v>
      </c>
      <c r="AC22" s="159"/>
      <c r="AD22" s="159" t="s">
        <v>456</v>
      </c>
      <c r="AE22" s="173"/>
    </row>
    <row r="23" spans="1:31" s="187" customFormat="1" ht="15" customHeight="1">
      <c r="B23" s="177"/>
      <c r="C23" s="159"/>
      <c r="D23" s="159"/>
      <c r="E23" s="159"/>
      <c r="F23" s="159"/>
      <c r="G23" s="159"/>
      <c r="H23" s="159"/>
      <c r="I23" s="171">
        <v>18</v>
      </c>
      <c r="J23" s="172" t="str">
        <f t="shared" si="2"/>
        <v>Delapan Belas</v>
      </c>
      <c r="K23" s="159"/>
      <c r="L23" s="159" t="s">
        <v>457</v>
      </c>
      <c r="M23" s="173"/>
      <c r="T23" s="177"/>
      <c r="U23" s="159"/>
      <c r="V23" s="159"/>
      <c r="W23" s="159"/>
      <c r="X23" s="159"/>
      <c r="Y23" s="159"/>
      <c r="Z23" s="159"/>
      <c r="AA23" s="171">
        <v>18</v>
      </c>
      <c r="AB23" s="172" t="str">
        <f t="shared" si="3"/>
        <v>Delapan Belas</v>
      </c>
      <c r="AC23" s="159"/>
      <c r="AD23" s="159" t="s">
        <v>457</v>
      </c>
      <c r="AE23" s="173"/>
    </row>
    <row r="24" spans="1:31" s="187" customFormat="1" ht="15" customHeight="1">
      <c r="B24" s="188"/>
      <c r="C24" s="189"/>
      <c r="D24" s="189"/>
      <c r="E24" s="189"/>
      <c r="F24" s="189"/>
      <c r="G24" s="189"/>
      <c r="H24" s="189"/>
      <c r="I24" s="190">
        <v>19</v>
      </c>
      <c r="J24" s="191" t="str">
        <f t="shared" si="2"/>
        <v>Sembilan Belas</v>
      </c>
      <c r="K24" s="189"/>
      <c r="L24" s="189" t="s">
        <v>458</v>
      </c>
      <c r="M24" s="192"/>
      <c r="T24" s="188"/>
      <c r="U24" s="189"/>
      <c r="V24" s="189"/>
      <c r="W24" s="189"/>
      <c r="X24" s="189"/>
      <c r="Y24" s="189"/>
      <c r="Z24" s="189"/>
      <c r="AA24" s="190">
        <v>19</v>
      </c>
      <c r="AB24" s="191" t="str">
        <f t="shared" si="3"/>
        <v>Sembilan Belas</v>
      </c>
      <c r="AC24" s="189"/>
      <c r="AD24" s="189" t="s">
        <v>458</v>
      </c>
      <c r="AE24" s="192"/>
    </row>
    <row r="25" spans="1:31" s="193" customFormat="1" ht="15" customHeight="1">
      <c r="B25" s="194" t="e">
        <f>CONCATENATE(C17,D17,E17,F17,G17," Rupiah")</f>
        <v>#VALUE!</v>
      </c>
      <c r="C25" s="195"/>
      <c r="D25" s="195"/>
      <c r="E25" s="195"/>
      <c r="F25" s="195"/>
      <c r="G25" s="195"/>
      <c r="H25" s="195"/>
      <c r="I25" s="195"/>
      <c r="J25" s="195"/>
      <c r="K25" s="195"/>
      <c r="L25" s="195"/>
      <c r="M25" s="196"/>
      <c r="T25" s="1846" t="str">
        <f>CONCATENATE(U17,V17,W17,X17,Y17)</f>
        <v xml:space="preserve"> Sembilan Belas </v>
      </c>
      <c r="U25" s="1847"/>
      <c r="V25" s="1847"/>
      <c r="W25" s="1847"/>
      <c r="X25" s="1847"/>
      <c r="Y25" s="1847"/>
      <c r="Z25" s="1847"/>
      <c r="AA25" s="1847"/>
      <c r="AB25" s="1847"/>
      <c r="AC25" s="1847"/>
      <c r="AD25" s="1847"/>
      <c r="AE25" s="1848"/>
    </row>
    <row r="26" spans="1:31" ht="18">
      <c r="A26" s="158"/>
      <c r="B26" s="161" t="s">
        <v>296</v>
      </c>
      <c r="C26" s="162" t="s">
        <v>434</v>
      </c>
      <c r="D26" s="162" t="s">
        <v>435</v>
      </c>
      <c r="E26" s="162" t="s">
        <v>436</v>
      </c>
      <c r="F26" s="162" t="s">
        <v>354</v>
      </c>
      <c r="G26" s="162" t="s">
        <v>437</v>
      </c>
      <c r="H26" s="163"/>
      <c r="I26" s="164" t="s">
        <v>438</v>
      </c>
      <c r="J26" s="165" t="s">
        <v>439</v>
      </c>
      <c r="K26" s="163"/>
      <c r="L26" s="163"/>
      <c r="M26" s="166"/>
      <c r="N26" s="158"/>
      <c r="O26" s="158"/>
      <c r="T26" s="167"/>
      <c r="U26" s="162" t="s">
        <v>434</v>
      </c>
      <c r="V26" s="162" t="s">
        <v>435</v>
      </c>
      <c r="W26" s="162" t="s">
        <v>436</v>
      </c>
      <c r="X26" s="162" t="s">
        <v>354</v>
      </c>
      <c r="Y26" s="162" t="s">
        <v>437</v>
      </c>
      <c r="Z26" s="163"/>
      <c r="AA26" s="164" t="s">
        <v>438</v>
      </c>
      <c r="AB26" s="165" t="s">
        <v>439</v>
      </c>
      <c r="AC26" s="163"/>
      <c r="AD26" s="163"/>
      <c r="AE26" s="166"/>
    </row>
    <row r="27" spans="1:31" ht="18">
      <c r="A27" s="158" t="s">
        <v>459</v>
      </c>
      <c r="B27" s="168" t="e">
        <f>'19. BA-Klari-Nego'!G56</f>
        <v>#VALUE!</v>
      </c>
      <c r="C27" s="169" t="e">
        <f>INT(B27/1000000000)</f>
        <v>#VALUE!</v>
      </c>
      <c r="D27" s="169" t="e">
        <f>INT((B27-C27*1000000000)/1000000)</f>
        <v>#VALUE!</v>
      </c>
      <c r="E27" s="169" t="e">
        <f>INT((B27-C27*1000000000-D27*1000000)/1000)</f>
        <v>#VALUE!</v>
      </c>
      <c r="F27" s="169" t="e">
        <f>INT((B27-C27*1000000000-D27*1000000-E27*1000))</f>
        <v>#VALUE!</v>
      </c>
      <c r="G27" s="170" t="e">
        <f>ROUND(B27-INT(B27),2)*100</f>
        <v>#VALUE!</v>
      </c>
      <c r="I27" s="171" t="s">
        <v>59</v>
      </c>
      <c r="J27" s="172" t="str">
        <f>+L27</f>
        <v>Satu</v>
      </c>
      <c r="L27" s="159" t="s">
        <v>440</v>
      </c>
      <c r="M27" s="173"/>
      <c r="N27" s="158"/>
      <c r="O27" s="158"/>
      <c r="R27" s="174">
        <v>1810668000</v>
      </c>
      <c r="T27" s="175">
        <v>19</v>
      </c>
      <c r="U27" s="171">
        <f>INT(T27/1000000000)</f>
        <v>0</v>
      </c>
      <c r="V27" s="171">
        <f>INT((T27-U27*1000000000)/1000000)</f>
        <v>0</v>
      </c>
      <c r="W27" s="171">
        <f>INT((T27-U27*1000000000-V27*1000000)/1000)</f>
        <v>0</v>
      </c>
      <c r="X27" s="171">
        <f>INT((T27-U27*1000000000-V27*1000000-W27*1000))</f>
        <v>19</v>
      </c>
      <c r="Y27" s="176">
        <f>ROUND(T27-INT(T27),2)*100</f>
        <v>0</v>
      </c>
      <c r="Z27" s="159"/>
      <c r="AA27" s="171" t="s">
        <v>59</v>
      </c>
      <c r="AB27" s="172" t="str">
        <f>+AD27</f>
        <v>Satu</v>
      </c>
      <c r="AC27" s="159"/>
      <c r="AD27" s="159" t="s">
        <v>440</v>
      </c>
      <c r="AE27" s="173"/>
    </row>
    <row r="28" spans="1:31" ht="22.5" customHeight="1">
      <c r="A28" s="158"/>
      <c r="B28" s="177"/>
      <c r="C28" s="171"/>
      <c r="D28" s="171"/>
      <c r="E28" s="171"/>
      <c r="F28" s="171"/>
      <c r="G28" s="171"/>
      <c r="I28" s="171" t="s">
        <v>61</v>
      </c>
      <c r="J28" s="172" t="str">
        <f>+L28</f>
        <v>Dua</v>
      </c>
      <c r="L28" s="159" t="s">
        <v>441</v>
      </c>
      <c r="M28" s="173"/>
      <c r="N28" s="158"/>
      <c r="O28" s="158"/>
      <c r="T28" s="177"/>
      <c r="U28" s="171"/>
      <c r="V28" s="171"/>
      <c r="W28" s="171"/>
      <c r="X28" s="171"/>
      <c r="Y28" s="171"/>
      <c r="Z28" s="159"/>
      <c r="AA28" s="171" t="s">
        <v>61</v>
      </c>
      <c r="AB28" s="172" t="str">
        <f>+AD28</f>
        <v>Dua</v>
      </c>
      <c r="AC28" s="159"/>
      <c r="AD28" s="159" t="s">
        <v>441</v>
      </c>
      <c r="AE28" s="173"/>
    </row>
    <row r="29" spans="1:31" ht="22.5" customHeight="1">
      <c r="A29" s="158"/>
      <c r="B29" s="177"/>
      <c r="C29" s="171"/>
      <c r="D29" s="171"/>
      <c r="E29" s="171"/>
      <c r="F29" s="171"/>
      <c r="G29" s="171"/>
      <c r="I29" s="171"/>
      <c r="J29" s="172"/>
      <c r="M29" s="173"/>
      <c r="N29" s="158"/>
      <c r="O29" s="158"/>
      <c r="T29" s="177"/>
      <c r="U29" s="171"/>
      <c r="V29" s="171"/>
      <c r="W29" s="171"/>
      <c r="X29" s="171"/>
      <c r="Y29" s="171"/>
      <c r="Z29" s="159"/>
      <c r="AA29" s="171"/>
      <c r="AB29" s="172"/>
      <c r="AC29" s="159"/>
      <c r="AD29" s="159"/>
      <c r="AE29" s="173"/>
    </row>
    <row r="30" spans="1:31" ht="18">
      <c r="A30" s="158"/>
      <c r="B30" s="178">
        <v>1</v>
      </c>
      <c r="C30" s="169" t="e">
        <f>IF(C27&gt;99,LEFT(C27,1),"0")</f>
        <v>#VALUE!</v>
      </c>
      <c r="D30" s="169" t="e">
        <f>IF(D27&gt;99,LEFT(D27,1),"0")</f>
        <v>#VALUE!</v>
      </c>
      <c r="E30" s="169" t="e">
        <f>IF(E27&gt;99,LEFT(E27,1),"0")</f>
        <v>#VALUE!</v>
      </c>
      <c r="F30" s="169" t="e">
        <f>IF(F27&gt;99,LEFT(F27,1),"0")</f>
        <v>#VALUE!</v>
      </c>
      <c r="G30" s="171"/>
      <c r="I30" s="171" t="s">
        <v>62</v>
      </c>
      <c r="J30" s="172" t="str">
        <f t="shared" ref="J30:J37" si="4">+L30</f>
        <v>Tiga</v>
      </c>
      <c r="L30" s="159" t="s">
        <v>442</v>
      </c>
      <c r="M30" s="173"/>
      <c r="N30" s="158"/>
      <c r="O30" s="158"/>
      <c r="T30" s="178">
        <v>1</v>
      </c>
      <c r="U30" s="171" t="str">
        <f>IF(U27&gt;99,LEFT(U27,1),"0")</f>
        <v>0</v>
      </c>
      <c r="V30" s="171" t="str">
        <f>IF(V27&gt;99,LEFT(V27,1),"0")</f>
        <v>0</v>
      </c>
      <c r="W30" s="171" t="str">
        <f>IF(W27&gt;99,LEFT(W27,1),"0")</f>
        <v>0</v>
      </c>
      <c r="X30" s="171" t="str">
        <f>IF(X27&gt;99,LEFT(X27,1),"0")</f>
        <v>0</v>
      </c>
      <c r="Y30" s="171"/>
      <c r="Z30" s="159"/>
      <c r="AA30" s="171" t="s">
        <v>62</v>
      </c>
      <c r="AB30" s="172" t="str">
        <f t="shared" ref="AB30:AB37" si="5">+AD30</f>
        <v>Tiga</v>
      </c>
      <c r="AC30" s="159"/>
      <c r="AD30" s="159" t="s">
        <v>442</v>
      </c>
      <c r="AE30" s="173"/>
    </row>
    <row r="31" spans="1:31" ht="18">
      <c r="A31" s="158"/>
      <c r="B31" s="178">
        <v>2</v>
      </c>
      <c r="C31" s="169" t="e">
        <f>IF(C27&gt;99,MID(C27,2,1),IF(C27&gt;9,LEFT(C27,1),"0"))</f>
        <v>#VALUE!</v>
      </c>
      <c r="D31" s="169" t="e">
        <f>IF(D27&gt;99,MID(D27,2,1),IF(D27&gt;9,LEFT(D27,1),"0"))</f>
        <v>#VALUE!</v>
      </c>
      <c r="E31" s="169" t="e">
        <f>IF(E27&gt;99,MID(E27,2,1),IF(E27&gt;9,LEFT(E27,1),"0"))</f>
        <v>#VALUE!</v>
      </c>
      <c r="F31" s="169" t="e">
        <f>IF(F27&gt;99,MID(F27,2,1),IF(F27&gt;9,LEFT(F27,1),"0"))</f>
        <v>#VALUE!</v>
      </c>
      <c r="G31" s="171"/>
      <c r="I31" s="171" t="s">
        <v>63</v>
      </c>
      <c r="J31" s="172" t="str">
        <f t="shared" si="4"/>
        <v>Empat</v>
      </c>
      <c r="L31" s="159" t="s">
        <v>443</v>
      </c>
      <c r="M31" s="173"/>
      <c r="N31" s="158"/>
      <c r="O31" s="158"/>
      <c r="T31" s="178">
        <v>2</v>
      </c>
      <c r="U31" s="171" t="str">
        <f>IF(U27&gt;99,MID(U27,2,1),IF(U27&gt;9,LEFT(U27,1),"0"))</f>
        <v>0</v>
      </c>
      <c r="V31" s="171" t="str">
        <f>IF(V27&gt;99,MID(V27,2,1),IF(V27&gt;9,LEFT(V27,1),"0"))</f>
        <v>0</v>
      </c>
      <c r="W31" s="171" t="str">
        <f>IF(W27&gt;99,MID(W27,2,1),IF(W27&gt;9,LEFT(W27,1),"0"))</f>
        <v>0</v>
      </c>
      <c r="X31" s="171" t="str">
        <f>IF(X27&gt;99,MID(X27,2,1),IF(X27&gt;9,LEFT(X27,1),"0"))</f>
        <v>1</v>
      </c>
      <c r="Y31" s="171"/>
      <c r="Z31" s="159"/>
      <c r="AA31" s="171" t="s">
        <v>63</v>
      </c>
      <c r="AB31" s="172" t="str">
        <f t="shared" si="5"/>
        <v>Empat</v>
      </c>
      <c r="AC31" s="159"/>
      <c r="AD31" s="159" t="s">
        <v>443</v>
      </c>
      <c r="AE31" s="173"/>
    </row>
    <row r="32" spans="1:31" ht="18">
      <c r="A32" s="158"/>
      <c r="B32" s="178">
        <v>3</v>
      </c>
      <c r="C32" s="169" t="e">
        <f>RIGHT(C27)</f>
        <v>#VALUE!</v>
      </c>
      <c r="D32" s="169" t="e">
        <f>RIGHT(D27)</f>
        <v>#VALUE!</v>
      </c>
      <c r="E32" s="169" t="e">
        <f>RIGHT(E27)</f>
        <v>#VALUE!</v>
      </c>
      <c r="F32" s="169" t="e">
        <f>RIGHT(F27)</f>
        <v>#VALUE!</v>
      </c>
      <c r="G32" s="171"/>
      <c r="I32" s="171" t="s">
        <v>64</v>
      </c>
      <c r="J32" s="172" t="str">
        <f t="shared" si="4"/>
        <v>Lima</v>
      </c>
      <c r="L32" s="159" t="s">
        <v>444</v>
      </c>
      <c r="M32" s="173"/>
      <c r="N32" s="158"/>
      <c r="O32" s="158"/>
      <c r="T32" s="178">
        <v>3</v>
      </c>
      <c r="U32" s="171" t="str">
        <f>RIGHT(U27)</f>
        <v>0</v>
      </c>
      <c r="V32" s="171" t="str">
        <f>RIGHT(V27)</f>
        <v>0</v>
      </c>
      <c r="W32" s="171" t="str">
        <f>RIGHT(W27)</f>
        <v>0</v>
      </c>
      <c r="X32" s="171" t="str">
        <f>RIGHT(X27)</f>
        <v>9</v>
      </c>
      <c r="Y32" s="171"/>
      <c r="Z32" s="159"/>
      <c r="AA32" s="171" t="s">
        <v>64</v>
      </c>
      <c r="AB32" s="172" t="str">
        <f t="shared" si="5"/>
        <v>Lima</v>
      </c>
      <c r="AC32" s="159"/>
      <c r="AD32" s="159" t="s">
        <v>444</v>
      </c>
      <c r="AE32" s="173"/>
    </row>
    <row r="33" spans="1:31" s="179" customFormat="1" ht="16.5">
      <c r="B33" s="178"/>
      <c r="C33" s="171"/>
      <c r="D33" s="171"/>
      <c r="E33" s="171"/>
      <c r="F33" s="171"/>
      <c r="G33" s="171"/>
      <c r="H33" s="159"/>
      <c r="I33" s="171" t="s">
        <v>65</v>
      </c>
      <c r="J33" s="172" t="str">
        <f t="shared" si="4"/>
        <v>Enam</v>
      </c>
      <c r="K33" s="159"/>
      <c r="L33" s="159" t="s">
        <v>445</v>
      </c>
      <c r="M33" s="173"/>
      <c r="T33" s="178"/>
      <c r="U33" s="171"/>
      <c r="V33" s="171"/>
      <c r="W33" s="171"/>
      <c r="X33" s="171"/>
      <c r="Y33" s="171"/>
      <c r="Z33" s="159"/>
      <c r="AA33" s="171" t="s">
        <v>65</v>
      </c>
      <c r="AB33" s="172" t="str">
        <f t="shared" si="5"/>
        <v>Enam</v>
      </c>
      <c r="AC33" s="159"/>
      <c r="AD33" s="159" t="s">
        <v>445</v>
      </c>
      <c r="AE33" s="173"/>
    </row>
    <row r="34" spans="1:31" s="179" customFormat="1" ht="16.5">
      <c r="B34" s="178">
        <v>1</v>
      </c>
      <c r="C34" s="169" t="e">
        <f>IF(C30="1","Seratus",IF(C30="0","",CONCATENATE(VLOOKUP(C30,angka,2)," Ratus")))</f>
        <v>#VALUE!</v>
      </c>
      <c r="D34" s="169" t="e">
        <f>IF(D30="1","Seratus",IF(D30="0","",CONCATENATE(VLOOKUP(D30,angka,2)," Ratus")))</f>
        <v>#VALUE!</v>
      </c>
      <c r="E34" s="169" t="e">
        <f>IF(E30="1","Seratus",IF(E30="0","",CONCATENATE(VLOOKUP(E30,angka,2)," Ratus")))</f>
        <v>#VALUE!</v>
      </c>
      <c r="F34" s="169" t="e">
        <f>IF(F30="1","Seratus",IF(F30="0","",CONCATENATE(VLOOKUP(F30,angka,2)," Ratus")))</f>
        <v>#VALUE!</v>
      </c>
      <c r="G34" s="171"/>
      <c r="H34" s="159"/>
      <c r="I34" s="171" t="s">
        <v>66</v>
      </c>
      <c r="J34" s="172" t="str">
        <f t="shared" si="4"/>
        <v>Tujuh</v>
      </c>
      <c r="K34" s="159"/>
      <c r="L34" s="159" t="s">
        <v>446</v>
      </c>
      <c r="M34" s="173"/>
      <c r="T34" s="178">
        <v>1</v>
      </c>
      <c r="U34" s="171" t="str">
        <f>IF(U30="1","Seratus",IF(U30="0","",CONCATENATE(VLOOKUP(U30,angka,2)," Ratus")))</f>
        <v/>
      </c>
      <c r="V34" s="171" t="str">
        <f>IF(V30="1","Seratus",IF(V30="0","",CONCATENATE(VLOOKUP(V30,angka,2)," Ratus")))</f>
        <v/>
      </c>
      <c r="W34" s="171" t="str">
        <f>IF(W30="1","Seratus",IF(W30="0","",CONCATENATE(VLOOKUP(W30,angka,2)," Ratus")))</f>
        <v/>
      </c>
      <c r="X34" s="171" t="str">
        <f>IF(X30="1","Seratus",IF(X30="0","",CONCATENATE(VLOOKUP(X30,angka,2)," Ratus")))</f>
        <v/>
      </c>
      <c r="Y34" s="171"/>
      <c r="Z34" s="159"/>
      <c r="AA34" s="171" t="s">
        <v>66</v>
      </c>
      <c r="AB34" s="172" t="str">
        <f t="shared" si="5"/>
        <v>Tujuh</v>
      </c>
      <c r="AC34" s="159"/>
      <c r="AD34" s="159" t="s">
        <v>446</v>
      </c>
      <c r="AE34" s="173"/>
    </row>
    <row r="35" spans="1:31" s="179" customFormat="1" ht="16.5">
      <c r="B35" s="178"/>
      <c r="C35" s="169" t="e">
        <f>VALUE(CONCATENATE(C31,C32))</f>
        <v>#VALUE!</v>
      </c>
      <c r="D35" s="169" t="e">
        <f>VALUE(CONCATENATE(D31,D32))</f>
        <v>#VALUE!</v>
      </c>
      <c r="E35" s="169" t="e">
        <f>VALUE(CONCATENATE(E31,E32))</f>
        <v>#VALUE!</v>
      </c>
      <c r="F35" s="169" t="e">
        <f>VALUE(CONCATENATE(F31,F32))</f>
        <v>#VALUE!</v>
      </c>
      <c r="G35" s="171"/>
      <c r="H35" s="159"/>
      <c r="I35" s="171" t="s">
        <v>214</v>
      </c>
      <c r="J35" s="172" t="str">
        <f t="shared" si="4"/>
        <v>Delapan</v>
      </c>
      <c r="K35" s="159"/>
      <c r="L35" s="159" t="s">
        <v>447</v>
      </c>
      <c r="M35" s="173"/>
      <c r="T35" s="178"/>
      <c r="U35" s="171">
        <f>VALUE(CONCATENATE(U31,U32))</f>
        <v>0</v>
      </c>
      <c r="V35" s="171">
        <f>VALUE(CONCATENATE(V31,V32))</f>
        <v>0</v>
      </c>
      <c r="W35" s="171">
        <f>VALUE(CONCATENATE(W31,W32))</f>
        <v>0</v>
      </c>
      <c r="X35" s="171">
        <f>VALUE(CONCATENATE(X31,X32))</f>
        <v>19</v>
      </c>
      <c r="Y35" s="171"/>
      <c r="Z35" s="159"/>
      <c r="AA35" s="171" t="s">
        <v>214</v>
      </c>
      <c r="AB35" s="172" t="str">
        <f t="shared" si="5"/>
        <v>Delapan</v>
      </c>
      <c r="AC35" s="159"/>
      <c r="AD35" s="159" t="s">
        <v>447</v>
      </c>
      <c r="AE35" s="173"/>
    </row>
    <row r="36" spans="1:31" s="179" customFormat="1" ht="16.5">
      <c r="B36" s="178">
        <v>2</v>
      </c>
      <c r="C36" s="169" t="e">
        <f>IF(AND(C35&gt;9,C35&lt;20),VLOOKUP(C35,angka,2),IF(C31="0","",CONCATENATE(VLOOKUP(C31,angka,2)," Puluh")))</f>
        <v>#VALUE!</v>
      </c>
      <c r="D36" s="169" t="e">
        <f>IF(AND(D35&gt;9,D35&lt;20),VLOOKUP(D35,angka,2),IF(D31="0","",CONCATENATE(VLOOKUP(D31,angka,2)," Puluh")))</f>
        <v>#VALUE!</v>
      </c>
      <c r="E36" s="169" t="e">
        <f>IF(AND(E35&gt;9,E35&lt;20),VLOOKUP(E35,angka,2),IF(E31="0","",CONCATENATE(VLOOKUP(E31,angka,2)," Puluh")))</f>
        <v>#VALUE!</v>
      </c>
      <c r="F36" s="169" t="e">
        <f>IF(AND(F35&gt;9,F35&lt;20),VLOOKUP(F35,angka,2),IF(F31="0","",CONCATENATE(VLOOKUP(F31,angka,2)," Puluh")))</f>
        <v>#VALUE!</v>
      </c>
      <c r="G36" s="171"/>
      <c r="H36" s="159"/>
      <c r="I36" s="171" t="s">
        <v>215</v>
      </c>
      <c r="J36" s="172" t="str">
        <f t="shared" si="4"/>
        <v>Sembilan</v>
      </c>
      <c r="K36" s="159"/>
      <c r="L36" s="159" t="s">
        <v>448</v>
      </c>
      <c r="M36" s="173"/>
      <c r="T36" s="178">
        <v>2</v>
      </c>
      <c r="U36" s="171" t="str">
        <f>IF(AND(U35&gt;9,U35&lt;20),VLOOKUP(U35,angka,2),IF(U31="0","",CONCATENATE(VLOOKUP(U31,angka,2)," Puluh")))</f>
        <v/>
      </c>
      <c r="V36" s="171" t="str">
        <f>IF(AND(V35&gt;9,V35&lt;20),VLOOKUP(V35,angka,2),IF(V31="0","",CONCATENATE(VLOOKUP(V31,angka,2)," Puluh")))</f>
        <v/>
      </c>
      <c r="W36" s="171" t="str">
        <f>IF(AND(W35&gt;9,W35&lt;20),VLOOKUP(W35,angka,2),IF(W31="0","",CONCATENATE(VLOOKUP(W31,angka,2)," Puluh")))</f>
        <v/>
      </c>
      <c r="X36" s="171" t="str">
        <f>IF(AND(X35&gt;9,X35&lt;20),VLOOKUP(X35,angka,2),IF(X31="0","",CONCATENATE(VLOOKUP(X31,angka,2)," Puluh")))</f>
        <v>Sembilan Belas</v>
      </c>
      <c r="Y36" s="171"/>
      <c r="Z36" s="159"/>
      <c r="AA36" s="171" t="s">
        <v>215</v>
      </c>
      <c r="AB36" s="172" t="str">
        <f t="shared" si="5"/>
        <v>Sembilan</v>
      </c>
      <c r="AC36" s="159"/>
      <c r="AD36" s="159" t="s">
        <v>448</v>
      </c>
      <c r="AE36" s="173"/>
    </row>
    <row r="37" spans="1:31" s="179" customFormat="1" ht="16.5">
      <c r="B37" s="178">
        <v>3</v>
      </c>
      <c r="C37" s="169" t="e">
        <f>IF(AND(C35&gt;9,C35&lt;20),"",VLOOKUP(C32,angka,2))</f>
        <v>#VALUE!</v>
      </c>
      <c r="D37" s="169" t="e">
        <f>IF(AND(D35&gt;9,D35&lt;20),"",VLOOKUP(D32,angka,2))</f>
        <v>#VALUE!</v>
      </c>
      <c r="E37" s="169" t="e">
        <f>IF(AND(E35&gt;9,E35&lt;20),"",VLOOKUP(E32,angka,2))</f>
        <v>#VALUE!</v>
      </c>
      <c r="F37" s="169" t="e">
        <f>IF(AND(F35&gt;9,F35&lt;20),"",VLOOKUP(F32,angka,2))</f>
        <v>#VALUE!</v>
      </c>
      <c r="G37" s="159"/>
      <c r="H37" s="159"/>
      <c r="I37" s="171">
        <v>10</v>
      </c>
      <c r="J37" s="172" t="str">
        <f t="shared" si="4"/>
        <v>Sepuluh</v>
      </c>
      <c r="K37" s="159"/>
      <c r="L37" s="159" t="s">
        <v>449</v>
      </c>
      <c r="M37" s="173"/>
      <c r="T37" s="178">
        <v>3</v>
      </c>
      <c r="U37" s="171" t="str">
        <f>IF(AND(U35&gt;9,U35&lt;20),"",VLOOKUP(U32,angka,2))</f>
        <v/>
      </c>
      <c r="V37" s="171" t="str">
        <f>IF(AND(V35&gt;9,V35&lt;20),"",VLOOKUP(V32,angka,2))</f>
        <v/>
      </c>
      <c r="W37" s="171" t="str">
        <f>IF(AND(W35&gt;9,W35&lt;20),"",VLOOKUP(W32,angka,2))</f>
        <v/>
      </c>
      <c r="X37" s="171" t="str">
        <f>IF(AND(X35&gt;9,X35&lt;20),"",VLOOKUP(X32,angka,2))</f>
        <v/>
      </c>
      <c r="Y37" s="159"/>
      <c r="Z37" s="159"/>
      <c r="AA37" s="171">
        <v>10</v>
      </c>
      <c r="AB37" s="172" t="str">
        <f t="shared" si="5"/>
        <v>Sepuluh</v>
      </c>
      <c r="AC37" s="159"/>
      <c r="AD37" s="159" t="s">
        <v>449</v>
      </c>
      <c r="AE37" s="173"/>
    </row>
    <row r="38" spans="1:31" s="179" customFormat="1" ht="16.5">
      <c r="B38" s="178"/>
      <c r="C38" s="171"/>
      <c r="D38" s="171"/>
      <c r="E38" s="171"/>
      <c r="F38" s="171"/>
      <c r="G38" s="159"/>
      <c r="H38" s="159"/>
      <c r="I38" s="171"/>
      <c r="J38" s="172"/>
      <c r="K38" s="159"/>
      <c r="L38" s="159"/>
      <c r="M38" s="173"/>
      <c r="T38" s="178"/>
      <c r="U38" s="171"/>
      <c r="V38" s="171"/>
      <c r="W38" s="171"/>
      <c r="X38" s="171"/>
      <c r="Y38" s="159"/>
      <c r="Z38" s="159"/>
      <c r="AA38" s="171"/>
      <c r="AB38" s="172"/>
      <c r="AC38" s="159"/>
      <c r="AD38" s="159"/>
      <c r="AE38" s="173"/>
    </row>
    <row r="39" spans="1:31" s="179" customFormat="1" ht="16.5">
      <c r="B39" s="178"/>
      <c r="C39" s="171"/>
      <c r="D39" s="171"/>
      <c r="E39" s="171"/>
      <c r="F39" s="159"/>
      <c r="G39" s="159"/>
      <c r="H39" s="159"/>
      <c r="I39" s="171">
        <v>11</v>
      </c>
      <c r="J39" s="172" t="str">
        <f t="shared" ref="J39:J47" si="6">+L39</f>
        <v>Sebelas</v>
      </c>
      <c r="K39" s="159"/>
      <c r="L39" s="159" t="s">
        <v>450</v>
      </c>
      <c r="M39" s="173"/>
      <c r="T39" s="178"/>
      <c r="U39" s="171"/>
      <c r="V39" s="171"/>
      <c r="W39" s="171"/>
      <c r="X39" s="159"/>
      <c r="Y39" s="159"/>
      <c r="Z39" s="159"/>
      <c r="AA39" s="171">
        <v>11</v>
      </c>
      <c r="AB39" s="172" t="str">
        <f t="shared" ref="AB39:AB47" si="7">+AD39</f>
        <v>Sebelas</v>
      </c>
      <c r="AC39" s="159"/>
      <c r="AD39" s="159" t="s">
        <v>450</v>
      </c>
      <c r="AE39" s="173"/>
    </row>
    <row r="40" spans="1:31" s="179" customFormat="1" ht="16.5">
      <c r="B40" s="177"/>
      <c r="C40" s="180" t="e">
        <f>IF(AND(C30="0",C35=0),"",CONCATENATE(C34," ",C36," ",C37," Milyar "))</f>
        <v>#VALUE!</v>
      </c>
      <c r="D40" s="181" t="e">
        <f>IF(AND(D30="0",D35=0),"",CONCATENATE(D34," ",D36," ",D37," Juta "))</f>
        <v>#VALUE!</v>
      </c>
      <c r="E40" s="181" t="e">
        <f>IF(AND(E30="0",E35=0),"",CONCATENATE(E34," ",E36," ",E37," Ribu "))</f>
        <v>#VALUE!</v>
      </c>
      <c r="F40" s="181" t="e">
        <f>IF(AND(F30="0",F35=0),"",CONCATENATE(F34," ",F36," ",F37,))</f>
        <v>#VALUE!</v>
      </c>
      <c r="G40" s="182" t="e">
        <f>IF(G27=0,"",CONCATENATE(" ",G27,"/100 "))</f>
        <v>#VALUE!</v>
      </c>
      <c r="H40" s="159"/>
      <c r="I40" s="171">
        <v>12</v>
      </c>
      <c r="J40" s="172" t="str">
        <f t="shared" si="6"/>
        <v>Dua Belas</v>
      </c>
      <c r="K40" s="159"/>
      <c r="L40" s="159" t="s">
        <v>451</v>
      </c>
      <c r="M40" s="173"/>
      <c r="T40" s="177"/>
      <c r="U40" s="183" t="str">
        <f>IF(AND(U30="0",U35=0),"",CONCATENATE(U34," ",U36," ",U37," Milyar "))</f>
        <v/>
      </c>
      <c r="V40" s="184" t="str">
        <f>IF(AND(V30="0",V35=0),"",CONCATENATE(V34," ",V36," ",V37," Juta "))</f>
        <v/>
      </c>
      <c r="W40" s="184" t="str">
        <f>IF(AND(W30="0",W35=0),"",CONCATENATE(W34," ",W36," ",W37," Ribu "))</f>
        <v/>
      </c>
      <c r="X40" s="184" t="str">
        <f>IF(AND(X30="0",X35=0),"",CONCATENATE(X34," ",X36," ",X37,))</f>
        <v xml:space="preserve"> Sembilan Belas </v>
      </c>
      <c r="Y40" s="185" t="str">
        <f>IF(Y27=0,"",CONCATENATE(" ",Y27,"/100 "))</f>
        <v/>
      </c>
      <c r="Z40" s="159"/>
      <c r="AA40" s="171">
        <v>12</v>
      </c>
      <c r="AB40" s="172" t="str">
        <f t="shared" si="7"/>
        <v>Dua Belas</v>
      </c>
      <c r="AC40" s="159"/>
      <c r="AD40" s="159" t="s">
        <v>451</v>
      </c>
      <c r="AE40" s="173"/>
    </row>
    <row r="41" spans="1:31" s="179" customFormat="1" ht="15" customHeight="1">
      <c r="B41" s="177"/>
      <c r="C41" s="159"/>
      <c r="D41" s="159"/>
      <c r="E41" s="159"/>
      <c r="F41" s="159"/>
      <c r="G41" s="159"/>
      <c r="H41" s="159"/>
      <c r="I41" s="171">
        <v>13</v>
      </c>
      <c r="J41" s="172" t="str">
        <f t="shared" si="6"/>
        <v>Tiga Belas</v>
      </c>
      <c r="K41" s="159"/>
      <c r="L41" s="159" t="s">
        <v>452</v>
      </c>
      <c r="M41" s="173"/>
      <c r="T41" s="177"/>
      <c r="U41" s="159"/>
      <c r="V41" s="159"/>
      <c r="W41" s="159"/>
      <c r="X41" s="159"/>
      <c r="Y41" s="159"/>
      <c r="Z41" s="159"/>
      <c r="AA41" s="171">
        <v>13</v>
      </c>
      <c r="AB41" s="172" t="str">
        <f t="shared" si="7"/>
        <v>Tiga Belas</v>
      </c>
      <c r="AC41" s="159"/>
      <c r="AD41" s="159" t="s">
        <v>452</v>
      </c>
      <c r="AE41" s="173"/>
    </row>
    <row r="42" spans="1:31" s="179" customFormat="1" ht="15" customHeight="1">
      <c r="B42" s="177"/>
      <c r="C42" s="159"/>
      <c r="D42" s="159"/>
      <c r="E42" s="159"/>
      <c r="F42" s="159"/>
      <c r="G42" s="159"/>
      <c r="H42" s="186"/>
      <c r="I42" s="171">
        <v>14</v>
      </c>
      <c r="J42" s="172" t="str">
        <f t="shared" si="6"/>
        <v>Empat Belas</v>
      </c>
      <c r="K42" s="159"/>
      <c r="L42" s="159" t="s">
        <v>453</v>
      </c>
      <c r="M42" s="173"/>
      <c r="T42" s="177"/>
      <c r="U42" s="159"/>
      <c r="V42" s="159"/>
      <c r="W42" s="159"/>
      <c r="X42" s="159"/>
      <c r="Y42" s="159"/>
      <c r="Z42" s="186"/>
      <c r="AA42" s="171">
        <v>14</v>
      </c>
      <c r="AB42" s="172" t="str">
        <f t="shared" si="7"/>
        <v>Empat Belas</v>
      </c>
      <c r="AC42" s="159"/>
      <c r="AD42" s="159" t="s">
        <v>453</v>
      </c>
      <c r="AE42" s="173"/>
    </row>
    <row r="43" spans="1:31" s="179" customFormat="1" ht="15" customHeight="1">
      <c r="B43" s="177"/>
      <c r="C43" s="159"/>
      <c r="D43" s="159"/>
      <c r="E43" s="159"/>
      <c r="F43" s="159"/>
      <c r="G43" s="159"/>
      <c r="H43" s="159"/>
      <c r="I43" s="171">
        <v>15</v>
      </c>
      <c r="J43" s="172" t="str">
        <f t="shared" si="6"/>
        <v>Lima Belas</v>
      </c>
      <c r="K43" s="159"/>
      <c r="L43" s="159" t="s">
        <v>454</v>
      </c>
      <c r="M43" s="173"/>
      <c r="T43" s="177"/>
      <c r="U43" s="159"/>
      <c r="V43" s="159"/>
      <c r="W43" s="159"/>
      <c r="X43" s="159"/>
      <c r="Y43" s="159"/>
      <c r="Z43" s="159"/>
      <c r="AA43" s="171">
        <v>15</v>
      </c>
      <c r="AB43" s="172" t="str">
        <f t="shared" si="7"/>
        <v>Lima Belas</v>
      </c>
      <c r="AC43" s="159"/>
      <c r="AD43" s="159" t="s">
        <v>454</v>
      </c>
      <c r="AE43" s="173"/>
    </row>
    <row r="44" spans="1:31" s="179" customFormat="1" ht="15" customHeight="1">
      <c r="B44" s="177"/>
      <c r="C44" s="159"/>
      <c r="D44" s="159"/>
      <c r="E44" s="159"/>
      <c r="F44" s="159"/>
      <c r="G44" s="159"/>
      <c r="H44" s="159"/>
      <c r="I44" s="171">
        <v>16</v>
      </c>
      <c r="J44" s="172" t="str">
        <f t="shared" si="6"/>
        <v>Enam Belas</v>
      </c>
      <c r="K44" s="159"/>
      <c r="L44" s="159" t="s">
        <v>455</v>
      </c>
      <c r="M44" s="173"/>
      <c r="T44" s="177"/>
      <c r="U44" s="159"/>
      <c r="V44" s="159"/>
      <c r="W44" s="159"/>
      <c r="X44" s="159"/>
      <c r="Y44" s="159"/>
      <c r="Z44" s="159"/>
      <c r="AA44" s="171">
        <v>16</v>
      </c>
      <c r="AB44" s="172" t="str">
        <f t="shared" si="7"/>
        <v>Enam Belas</v>
      </c>
      <c r="AC44" s="159"/>
      <c r="AD44" s="159" t="s">
        <v>455</v>
      </c>
      <c r="AE44" s="173"/>
    </row>
    <row r="45" spans="1:31" s="179" customFormat="1" ht="15" customHeight="1">
      <c r="B45" s="177"/>
      <c r="C45" s="159"/>
      <c r="D45" s="159"/>
      <c r="E45" s="159"/>
      <c r="F45" s="159"/>
      <c r="G45" s="159"/>
      <c r="H45" s="159"/>
      <c r="I45" s="171">
        <v>17</v>
      </c>
      <c r="J45" s="172" t="str">
        <f t="shared" si="6"/>
        <v>Tujuh Belas</v>
      </c>
      <c r="K45" s="159"/>
      <c r="L45" s="159" t="s">
        <v>456</v>
      </c>
      <c r="M45" s="173"/>
      <c r="T45" s="177">
        <v>888</v>
      </c>
      <c r="U45" s="159"/>
      <c r="V45" s="159"/>
      <c r="W45" s="159"/>
      <c r="X45" s="159"/>
      <c r="Y45" s="159"/>
      <c r="Z45" s="159"/>
      <c r="AA45" s="171">
        <v>17</v>
      </c>
      <c r="AB45" s="172" t="str">
        <f t="shared" si="7"/>
        <v>Tujuh Belas</v>
      </c>
      <c r="AC45" s="159"/>
      <c r="AD45" s="159" t="s">
        <v>456</v>
      </c>
      <c r="AE45" s="173"/>
    </row>
    <row r="46" spans="1:31" s="187" customFormat="1" ht="15" customHeight="1">
      <c r="B46" s="177"/>
      <c r="C46" s="159"/>
      <c r="D46" s="159"/>
      <c r="E46" s="159"/>
      <c r="F46" s="159"/>
      <c r="G46" s="159"/>
      <c r="H46" s="159"/>
      <c r="I46" s="171">
        <v>18</v>
      </c>
      <c r="J46" s="172" t="str">
        <f t="shared" si="6"/>
        <v>Delapan Belas</v>
      </c>
      <c r="K46" s="159"/>
      <c r="L46" s="159" t="s">
        <v>457</v>
      </c>
      <c r="M46" s="173"/>
      <c r="T46" s="177"/>
      <c r="U46" s="159"/>
      <c r="V46" s="159"/>
      <c r="W46" s="159"/>
      <c r="X46" s="159"/>
      <c r="Y46" s="159"/>
      <c r="Z46" s="159"/>
      <c r="AA46" s="171">
        <v>18</v>
      </c>
      <c r="AB46" s="172" t="str">
        <f t="shared" si="7"/>
        <v>Delapan Belas</v>
      </c>
      <c r="AC46" s="159"/>
      <c r="AD46" s="159" t="s">
        <v>457</v>
      </c>
      <c r="AE46" s="173"/>
    </row>
    <row r="47" spans="1:31" s="187" customFormat="1" ht="15" customHeight="1">
      <c r="B47" s="188"/>
      <c r="C47" s="189"/>
      <c r="D47" s="189"/>
      <c r="E47" s="189"/>
      <c r="F47" s="189"/>
      <c r="G47" s="189"/>
      <c r="H47" s="189"/>
      <c r="I47" s="190">
        <v>19</v>
      </c>
      <c r="J47" s="191" t="str">
        <f t="shared" si="6"/>
        <v>Sembilan Belas</v>
      </c>
      <c r="K47" s="189"/>
      <c r="L47" s="189" t="s">
        <v>458</v>
      </c>
      <c r="M47" s="192"/>
      <c r="T47" s="188"/>
      <c r="U47" s="189"/>
      <c r="V47" s="189"/>
      <c r="W47" s="189"/>
      <c r="X47" s="189"/>
      <c r="Y47" s="189"/>
      <c r="Z47" s="189"/>
      <c r="AA47" s="190">
        <v>19</v>
      </c>
      <c r="AB47" s="191" t="str">
        <f t="shared" si="7"/>
        <v>Sembilan Belas</v>
      </c>
      <c r="AC47" s="189"/>
      <c r="AD47" s="189" t="s">
        <v>458</v>
      </c>
      <c r="AE47" s="192"/>
    </row>
    <row r="48" spans="1:31" s="193" customFormat="1" ht="15" customHeight="1">
      <c r="A48" s="193" t="s">
        <v>460</v>
      </c>
      <c r="B48" s="194" t="e">
        <f>CONCATENATE(C40,D40,E40,F40,G40," Rupiah")</f>
        <v>#VALUE!</v>
      </c>
      <c r="C48" s="195"/>
      <c r="D48" s="195"/>
      <c r="E48" s="195"/>
      <c r="F48" s="195"/>
      <c r="G48" s="195"/>
      <c r="H48" s="195"/>
      <c r="I48" s="195"/>
      <c r="J48" s="195"/>
      <c r="K48" s="195"/>
      <c r="L48" s="195"/>
      <c r="M48" s="196"/>
      <c r="T48" s="1846" t="str">
        <f>CONCATENATE(U40,V40,W40,X40,Y40)</f>
        <v xml:space="preserve"> Sembilan Belas </v>
      </c>
      <c r="U48" s="1847"/>
      <c r="V48" s="1847"/>
      <c r="W48" s="1847"/>
      <c r="X48" s="1847"/>
      <c r="Y48" s="1847"/>
      <c r="Z48" s="1847"/>
      <c r="AA48" s="1847"/>
      <c r="AB48" s="1847"/>
      <c r="AC48" s="1847"/>
      <c r="AD48" s="1847"/>
      <c r="AE48" s="1848"/>
    </row>
    <row r="49" spans="2:18" s="193" customFormat="1" ht="15" customHeight="1">
      <c r="B49" s="197" t="s">
        <v>461</v>
      </c>
      <c r="C49" s="198"/>
      <c r="D49" s="198"/>
      <c r="E49" s="198"/>
      <c r="F49" s="198"/>
      <c r="G49" s="198"/>
      <c r="H49" s="198"/>
      <c r="I49" s="198"/>
      <c r="J49" s="198"/>
      <c r="K49" s="198"/>
      <c r="L49" s="198"/>
      <c r="M49" s="198"/>
    </row>
    <row r="50" spans="2:18" s="187" customFormat="1" ht="15.75" customHeight="1">
      <c r="B50" s="167"/>
      <c r="C50" s="162" t="s">
        <v>434</v>
      </c>
      <c r="D50" s="162" t="s">
        <v>435</v>
      </c>
      <c r="E50" s="162" t="s">
        <v>436</v>
      </c>
      <c r="F50" s="162" t="s">
        <v>354</v>
      </c>
      <c r="G50" s="162" t="s">
        <v>437</v>
      </c>
      <c r="H50" s="163"/>
      <c r="I50" s="164" t="s">
        <v>438</v>
      </c>
      <c r="J50" s="165" t="s">
        <v>439</v>
      </c>
      <c r="K50" s="163"/>
      <c r="L50" s="163"/>
      <c r="M50" s="166"/>
    </row>
    <row r="51" spans="2:18" s="187" customFormat="1" ht="15.75" customHeight="1">
      <c r="B51" s="168" t="e">
        <f>'19. BA-Klari-Nego'!G59</f>
        <v>#VALUE!</v>
      </c>
      <c r="C51" s="169" t="e">
        <f>INT(B51/1000000000)</f>
        <v>#VALUE!</v>
      </c>
      <c r="D51" s="169" t="e">
        <f>INT((B51-C51*1000000000)/1000000)</f>
        <v>#VALUE!</v>
      </c>
      <c r="E51" s="169" t="e">
        <f>INT((B51-C51*1000000000-D51*1000000)/1000)</f>
        <v>#VALUE!</v>
      </c>
      <c r="F51" s="169" t="e">
        <f>INT((B51-C51*1000000000-D51*1000000-E51*1000))</f>
        <v>#VALUE!</v>
      </c>
      <c r="G51" s="170" t="e">
        <f>ROUND(B51-INT(B51),2)*100</f>
        <v>#VALUE!</v>
      </c>
      <c r="H51" s="159"/>
      <c r="I51" s="171" t="s">
        <v>59</v>
      </c>
      <c r="J51" s="172" t="str">
        <f>+L51</f>
        <v>Satu</v>
      </c>
      <c r="K51" s="159"/>
      <c r="L51" s="159" t="s">
        <v>440</v>
      </c>
      <c r="M51" s="173"/>
      <c r="R51" s="174">
        <v>1640668000</v>
      </c>
    </row>
    <row r="52" spans="2:18" s="187" customFormat="1" ht="15.75" customHeight="1">
      <c r="B52" s="177"/>
      <c r="C52" s="171"/>
      <c r="D52" s="171"/>
      <c r="E52" s="171"/>
      <c r="F52" s="171"/>
      <c r="G52" s="171"/>
      <c r="H52" s="159"/>
      <c r="I52" s="171" t="s">
        <v>61</v>
      </c>
      <c r="J52" s="172" t="str">
        <f>+L52</f>
        <v>Dua</v>
      </c>
      <c r="K52" s="159"/>
      <c r="L52" s="159" t="s">
        <v>441</v>
      </c>
      <c r="M52" s="173"/>
    </row>
    <row r="53" spans="2:18" s="187" customFormat="1" ht="15.75" customHeight="1">
      <c r="B53" s="177"/>
      <c r="C53" s="171"/>
      <c r="D53" s="171"/>
      <c r="E53" s="171"/>
      <c r="F53" s="171"/>
      <c r="G53" s="171"/>
      <c r="H53" s="159"/>
      <c r="I53" s="171"/>
      <c r="J53" s="172"/>
      <c r="K53" s="159"/>
      <c r="L53" s="159"/>
      <c r="M53" s="173"/>
    </row>
    <row r="54" spans="2:18" s="187" customFormat="1" ht="15.75" customHeight="1">
      <c r="B54" s="178">
        <v>1</v>
      </c>
      <c r="C54" s="169" t="e">
        <f>IF(C51&gt;99,LEFT(C51,1),"0")</f>
        <v>#VALUE!</v>
      </c>
      <c r="D54" s="169" t="e">
        <f>IF(D51&gt;99,LEFT(D51,1),"0")</f>
        <v>#VALUE!</v>
      </c>
      <c r="E54" s="169" t="e">
        <f>IF(E51&gt;99,LEFT(E51,1),"0")</f>
        <v>#VALUE!</v>
      </c>
      <c r="F54" s="169" t="e">
        <f>IF(F51&gt;99,LEFT(F51,1),"0")</f>
        <v>#VALUE!</v>
      </c>
      <c r="G54" s="171"/>
      <c r="H54" s="159"/>
      <c r="I54" s="171" t="s">
        <v>62</v>
      </c>
      <c r="J54" s="172" t="str">
        <f t="shared" ref="J54:J61" si="8">+L54</f>
        <v>Tiga</v>
      </c>
      <c r="K54" s="159"/>
      <c r="L54" s="159" t="s">
        <v>442</v>
      </c>
      <c r="M54" s="173"/>
    </row>
    <row r="55" spans="2:18" s="187" customFormat="1" ht="15.75" customHeight="1">
      <c r="B55" s="178">
        <v>2</v>
      </c>
      <c r="C55" s="169" t="e">
        <f>IF(C51&gt;99,MID(C51,2,1),IF(C51&gt;9,LEFT(C51,1),"0"))</f>
        <v>#VALUE!</v>
      </c>
      <c r="D55" s="169" t="e">
        <f>IF(D51&gt;99,MID(D51,2,1),IF(D51&gt;9,LEFT(D51,1),"0"))</f>
        <v>#VALUE!</v>
      </c>
      <c r="E55" s="169" t="e">
        <f>IF(E51&gt;99,MID(E51,2,1),IF(E51&gt;9,LEFT(E51,1),"0"))</f>
        <v>#VALUE!</v>
      </c>
      <c r="F55" s="169" t="e">
        <f>IF(F51&gt;99,MID(F51,2,1),IF(F51&gt;9,LEFT(F51,1),"0"))</f>
        <v>#VALUE!</v>
      </c>
      <c r="G55" s="171"/>
      <c r="H55" s="159"/>
      <c r="I55" s="171" t="s">
        <v>63</v>
      </c>
      <c r="J55" s="172" t="str">
        <f t="shared" si="8"/>
        <v>Empat</v>
      </c>
      <c r="K55" s="159"/>
      <c r="L55" s="159" t="s">
        <v>443</v>
      </c>
      <c r="M55" s="173"/>
    </row>
    <row r="56" spans="2:18" s="187" customFormat="1" ht="15.75" customHeight="1">
      <c r="B56" s="178">
        <v>3</v>
      </c>
      <c r="C56" s="169" t="e">
        <f>RIGHT(C51)</f>
        <v>#VALUE!</v>
      </c>
      <c r="D56" s="169" t="e">
        <f>RIGHT(D51)</f>
        <v>#VALUE!</v>
      </c>
      <c r="E56" s="169" t="e">
        <f>RIGHT(E51)</f>
        <v>#VALUE!</v>
      </c>
      <c r="F56" s="169" t="e">
        <f>RIGHT(F51)</f>
        <v>#VALUE!</v>
      </c>
      <c r="G56" s="171"/>
      <c r="H56" s="159"/>
      <c r="I56" s="171" t="s">
        <v>64</v>
      </c>
      <c r="J56" s="172" t="str">
        <f t="shared" si="8"/>
        <v>Lima</v>
      </c>
      <c r="K56" s="159"/>
      <c r="L56" s="159" t="s">
        <v>444</v>
      </c>
      <c r="M56" s="173"/>
    </row>
    <row r="57" spans="2:18" s="187" customFormat="1" ht="15.75" customHeight="1">
      <c r="B57" s="178"/>
      <c r="C57" s="171"/>
      <c r="D57" s="171"/>
      <c r="E57" s="171"/>
      <c r="F57" s="171"/>
      <c r="G57" s="171"/>
      <c r="H57" s="159"/>
      <c r="I57" s="171" t="s">
        <v>65</v>
      </c>
      <c r="J57" s="172" t="str">
        <f t="shared" si="8"/>
        <v>Enam</v>
      </c>
      <c r="K57" s="159"/>
      <c r="L57" s="159" t="s">
        <v>445</v>
      </c>
      <c r="M57" s="173"/>
    </row>
    <row r="58" spans="2:18" s="187" customFormat="1" ht="15.75" customHeight="1">
      <c r="B58" s="178">
        <v>1</v>
      </c>
      <c r="C58" s="169" t="e">
        <f>IF(C54="1","Seratus",IF(C54="0","",CONCATENATE(VLOOKUP(C54,angka,2)," Ratus")))</f>
        <v>#VALUE!</v>
      </c>
      <c r="D58" s="169" t="e">
        <f>IF(D54="1","Seratus",IF(D54="0","",CONCATENATE(VLOOKUP(D54,angka,2)," Ratus")))</f>
        <v>#VALUE!</v>
      </c>
      <c r="E58" s="169" t="e">
        <f>IF(E54="1","Seratus",IF(E54="0","",CONCATENATE(VLOOKUP(E54,angka,2)," Ratus")))</f>
        <v>#VALUE!</v>
      </c>
      <c r="F58" s="169" t="e">
        <f>IF(F54="1","Seratus",IF(F54="0","",CONCATENATE(VLOOKUP(F54,angka,2)," Ratus")))</f>
        <v>#VALUE!</v>
      </c>
      <c r="G58" s="171"/>
      <c r="H58" s="159"/>
      <c r="I58" s="171" t="s">
        <v>66</v>
      </c>
      <c r="J58" s="172" t="str">
        <f t="shared" si="8"/>
        <v>Tujuh</v>
      </c>
      <c r="K58" s="159"/>
      <c r="L58" s="159" t="s">
        <v>446</v>
      </c>
      <c r="M58" s="173"/>
    </row>
    <row r="59" spans="2:18" s="187" customFormat="1" ht="15.75" customHeight="1">
      <c r="B59" s="178"/>
      <c r="C59" s="169" t="e">
        <f>VALUE(CONCATENATE(C55,C56))</f>
        <v>#VALUE!</v>
      </c>
      <c r="D59" s="169" t="e">
        <f>VALUE(CONCATENATE(D55,D56))</f>
        <v>#VALUE!</v>
      </c>
      <c r="E59" s="169" t="e">
        <f>VALUE(CONCATENATE(E55,E56))</f>
        <v>#VALUE!</v>
      </c>
      <c r="F59" s="169" t="e">
        <f>VALUE(CONCATENATE(F55,F56))</f>
        <v>#VALUE!</v>
      </c>
      <c r="G59" s="171"/>
      <c r="H59" s="159"/>
      <c r="I59" s="171" t="s">
        <v>214</v>
      </c>
      <c r="J59" s="172" t="str">
        <f t="shared" si="8"/>
        <v>Delapan</v>
      </c>
      <c r="K59" s="159"/>
      <c r="L59" s="159" t="s">
        <v>447</v>
      </c>
      <c r="M59" s="173"/>
    </row>
    <row r="60" spans="2:18" s="187" customFormat="1" ht="15.75" customHeight="1">
      <c r="B60" s="178">
        <v>2</v>
      </c>
      <c r="C60" s="169" t="e">
        <f>IF(AND(C59&gt;9,C59&lt;20),VLOOKUP(C59,angka,2),IF(C55="0","",CONCATENATE(VLOOKUP(C55,angka,2)," Puluh")))</f>
        <v>#VALUE!</v>
      </c>
      <c r="D60" s="169" t="e">
        <f>IF(AND(D59&gt;9,D59&lt;20),VLOOKUP(D59,angka,2),IF(D55="0","",CONCATENATE(VLOOKUP(D55,angka,2)," Puluh")))</f>
        <v>#VALUE!</v>
      </c>
      <c r="E60" s="169" t="e">
        <f>IF(AND(E59&gt;9,E59&lt;20),VLOOKUP(E59,angka,2),IF(E55="0","",CONCATENATE(VLOOKUP(E55,angka,2)," Puluh")))</f>
        <v>#VALUE!</v>
      </c>
      <c r="F60" s="169" t="e">
        <f>IF(AND(F59&gt;9,F59&lt;20),VLOOKUP(F59,angka,2),IF(F55="0","",CONCATENATE(VLOOKUP(F55,angka,2)," Puluh")))</f>
        <v>#VALUE!</v>
      </c>
      <c r="G60" s="171"/>
      <c r="H60" s="159"/>
      <c r="I60" s="171" t="s">
        <v>215</v>
      </c>
      <c r="J60" s="172" t="str">
        <f t="shared" si="8"/>
        <v>Sembilan</v>
      </c>
      <c r="K60" s="159"/>
      <c r="L60" s="159" t="s">
        <v>448</v>
      </c>
      <c r="M60" s="173"/>
    </row>
    <row r="61" spans="2:18" s="187" customFormat="1" ht="15.75" customHeight="1">
      <c r="B61" s="178">
        <v>3</v>
      </c>
      <c r="C61" s="169" t="e">
        <f>IF(AND(C59&gt;9,C59&lt;20),"",VLOOKUP(C56,angka,2))</f>
        <v>#VALUE!</v>
      </c>
      <c r="D61" s="169" t="e">
        <f>IF(AND(D59&gt;9,D59&lt;20),"",VLOOKUP(D56,angka,2))</f>
        <v>#VALUE!</v>
      </c>
      <c r="E61" s="169" t="e">
        <f>IF(AND(E59&gt;9,E59&lt;20),"",VLOOKUP(E56,angka,2))</f>
        <v>#VALUE!</v>
      </c>
      <c r="F61" s="169" t="e">
        <f>IF(AND(F59&gt;9,F59&lt;20),"",VLOOKUP(F56,angka,2))</f>
        <v>#VALUE!</v>
      </c>
      <c r="G61" s="159"/>
      <c r="H61" s="159"/>
      <c r="I61" s="171">
        <v>10</v>
      </c>
      <c r="J61" s="172" t="str">
        <f t="shared" si="8"/>
        <v>Sepuluh</v>
      </c>
      <c r="K61" s="159"/>
      <c r="L61" s="159" t="s">
        <v>449</v>
      </c>
      <c r="M61" s="173"/>
    </row>
    <row r="62" spans="2:18" s="187" customFormat="1" ht="15.75" customHeight="1">
      <c r="B62" s="178"/>
      <c r="C62" s="171"/>
      <c r="D62" s="171"/>
      <c r="E62" s="171"/>
      <c r="F62" s="171"/>
      <c r="G62" s="159"/>
      <c r="H62" s="159"/>
      <c r="I62" s="171"/>
      <c r="J62" s="172"/>
      <c r="K62" s="159"/>
      <c r="L62" s="159"/>
      <c r="M62" s="173"/>
    </row>
    <row r="63" spans="2:18" s="187" customFormat="1" ht="15.75" customHeight="1">
      <c r="B63" s="178"/>
      <c r="C63" s="171"/>
      <c r="D63" s="171"/>
      <c r="E63" s="171"/>
      <c r="F63" s="159"/>
      <c r="G63" s="159"/>
      <c r="H63" s="159"/>
      <c r="I63" s="171">
        <v>11</v>
      </c>
      <c r="J63" s="172" t="str">
        <f t="shared" ref="J63:J71" si="9">+L63</f>
        <v>Sebelas</v>
      </c>
      <c r="K63" s="159"/>
      <c r="L63" s="159" t="s">
        <v>450</v>
      </c>
      <c r="M63" s="173"/>
    </row>
    <row r="64" spans="2:18" s="187" customFormat="1" ht="15.75" customHeight="1">
      <c r="B64" s="177"/>
      <c r="C64" s="180" t="e">
        <f>IF(AND(C54="0",C59=0),"",CONCATENATE(C58," ",C60," ",C61," Milyar "))</f>
        <v>#VALUE!</v>
      </c>
      <c r="D64" s="181" t="e">
        <f>IF(AND(D54="0",D59=0),"",CONCATENATE(D58,"",D60,"",D61," Juta "))</f>
        <v>#VALUE!</v>
      </c>
      <c r="E64" s="181" t="e">
        <f>IF(AND(E54="0",E59=0),"",CONCATENATE(E58," ",E60," ",E61," Ribu "))</f>
        <v>#VALUE!</v>
      </c>
      <c r="F64" s="181" t="e">
        <f>IF(AND(F54="0",F59=0),"",CONCATENATE(F58," ",F60," ",F61,))</f>
        <v>#VALUE!</v>
      </c>
      <c r="G64" s="182" t="e">
        <f>IF(G51=0,"",CONCATENATE(" ",G51,"/100 "))</f>
        <v>#VALUE!</v>
      </c>
      <c r="H64" s="159"/>
      <c r="I64" s="171">
        <v>12</v>
      </c>
      <c r="J64" s="172" t="str">
        <f t="shared" si="9"/>
        <v>Dua Belas</v>
      </c>
      <c r="K64" s="159"/>
      <c r="L64" s="159" t="s">
        <v>451</v>
      </c>
      <c r="M64" s="173"/>
    </row>
    <row r="65" spans="1:18" s="199" customFormat="1" ht="15.75" customHeight="1">
      <c r="B65" s="177"/>
      <c r="C65" s="159"/>
      <c r="D65" s="159"/>
      <c r="E65" s="159"/>
      <c r="F65" s="159"/>
      <c r="G65" s="159"/>
      <c r="H65" s="159"/>
      <c r="I65" s="171">
        <v>13</v>
      </c>
      <c r="J65" s="172" t="str">
        <f t="shared" si="9"/>
        <v>Tiga Belas</v>
      </c>
      <c r="K65" s="159"/>
      <c r="L65" s="159" t="s">
        <v>452</v>
      </c>
      <c r="M65" s="173"/>
    </row>
    <row r="66" spans="1:18" s="179" customFormat="1" ht="15.75" customHeight="1">
      <c r="B66" s="177"/>
      <c r="C66" s="159"/>
      <c r="D66" s="159"/>
      <c r="E66" s="159"/>
      <c r="F66" s="159"/>
      <c r="G66" s="159"/>
      <c r="H66" s="186"/>
      <c r="I66" s="171">
        <v>14</v>
      </c>
      <c r="J66" s="172" t="str">
        <f t="shared" si="9"/>
        <v>Empat Belas</v>
      </c>
      <c r="K66" s="159"/>
      <c r="L66" s="159" t="s">
        <v>453</v>
      </c>
      <c r="M66" s="173"/>
    </row>
    <row r="67" spans="1:18" s="179" customFormat="1" ht="15.75" customHeight="1">
      <c r="B67" s="177"/>
      <c r="C67" s="159"/>
      <c r="D67" s="159"/>
      <c r="E67" s="159"/>
      <c r="F67" s="159"/>
      <c r="G67" s="159"/>
      <c r="H67" s="159"/>
      <c r="I67" s="171">
        <v>15</v>
      </c>
      <c r="J67" s="172" t="str">
        <f t="shared" si="9"/>
        <v>Lima Belas</v>
      </c>
      <c r="K67" s="159"/>
      <c r="L67" s="159" t="s">
        <v>454</v>
      </c>
      <c r="M67" s="173"/>
    </row>
    <row r="68" spans="1:18" s="179" customFormat="1" ht="15.75" customHeight="1">
      <c r="B68" s="177"/>
      <c r="C68" s="159"/>
      <c r="D68" s="159"/>
      <c r="E68" s="159"/>
      <c r="F68" s="159"/>
      <c r="G68" s="159"/>
      <c r="H68" s="159"/>
      <c r="I68" s="171">
        <v>16</v>
      </c>
      <c r="J68" s="172" t="str">
        <f t="shared" si="9"/>
        <v>Enam Belas</v>
      </c>
      <c r="K68" s="159"/>
      <c r="L68" s="159" t="s">
        <v>455</v>
      </c>
      <c r="M68" s="173"/>
    </row>
    <row r="69" spans="1:18" s="179" customFormat="1" ht="15.75" customHeight="1">
      <c r="B69" s="177"/>
      <c r="C69" s="159"/>
      <c r="D69" s="159"/>
      <c r="E69" s="159"/>
      <c r="F69" s="159"/>
      <c r="G69" s="159"/>
      <c r="H69" s="159"/>
      <c r="I69" s="171">
        <v>17</v>
      </c>
      <c r="J69" s="172" t="str">
        <f t="shared" si="9"/>
        <v>Tujuh Belas</v>
      </c>
      <c r="K69" s="159"/>
      <c r="L69" s="159" t="s">
        <v>456</v>
      </c>
      <c r="M69" s="173"/>
    </row>
    <row r="70" spans="1:18" s="179" customFormat="1" ht="15.75" customHeight="1">
      <c r="B70" s="177"/>
      <c r="C70" s="159"/>
      <c r="D70" s="159"/>
      <c r="E70" s="159"/>
      <c r="F70" s="159"/>
      <c r="G70" s="159"/>
      <c r="H70" s="159"/>
      <c r="I70" s="171">
        <v>18</v>
      </c>
      <c r="J70" s="172" t="str">
        <f t="shared" si="9"/>
        <v>Delapan Belas</v>
      </c>
      <c r="K70" s="159"/>
      <c r="L70" s="159" t="s">
        <v>457</v>
      </c>
      <c r="M70" s="173"/>
    </row>
    <row r="71" spans="1:18" s="179" customFormat="1" ht="15.75" customHeight="1">
      <c r="B71" s="188"/>
      <c r="C71" s="189"/>
      <c r="D71" s="189"/>
      <c r="E71" s="189"/>
      <c r="F71" s="189"/>
      <c r="G71" s="189"/>
      <c r="H71" s="189"/>
      <c r="I71" s="190">
        <v>19</v>
      </c>
      <c r="J71" s="191" t="str">
        <f t="shared" si="9"/>
        <v>Sembilan Belas</v>
      </c>
      <c r="K71" s="189"/>
      <c r="L71" s="189" t="s">
        <v>458</v>
      </c>
      <c r="M71" s="192"/>
    </row>
    <row r="72" spans="1:18" s="179" customFormat="1" ht="15.75" customHeight="1">
      <c r="B72" s="194" t="e">
        <f>CONCATENATE(C64,D64,E64,F64,G64," Rupiah")</f>
        <v>#VALUE!</v>
      </c>
      <c r="C72" s="200"/>
      <c r="D72" s="200"/>
      <c r="E72" s="200"/>
      <c r="F72" s="200"/>
      <c r="G72" s="200"/>
      <c r="H72" s="200"/>
      <c r="I72" s="200"/>
      <c r="J72" s="200"/>
      <c r="K72" s="200"/>
      <c r="L72" s="200"/>
      <c r="M72" s="201"/>
    </row>
    <row r="73" spans="1:18" s="179" customFormat="1" ht="16.5">
      <c r="B73" s="197" t="s">
        <v>462</v>
      </c>
      <c r="C73" s="159"/>
      <c r="D73" s="159"/>
      <c r="E73" s="159"/>
      <c r="F73" s="159"/>
      <c r="G73" s="159"/>
      <c r="H73" s="159"/>
      <c r="I73" s="159"/>
      <c r="J73" s="159"/>
      <c r="K73" s="159"/>
      <c r="L73" s="159"/>
      <c r="M73" s="159"/>
    </row>
    <row r="74" spans="1:18" s="179" customFormat="1" ht="16.5">
      <c r="B74" s="167"/>
      <c r="C74" s="162" t="s">
        <v>434</v>
      </c>
      <c r="D74" s="162" t="s">
        <v>435</v>
      </c>
      <c r="E74" s="162" t="s">
        <v>436</v>
      </c>
      <c r="F74" s="162" t="s">
        <v>354</v>
      </c>
      <c r="G74" s="162" t="s">
        <v>437</v>
      </c>
      <c r="H74" s="163"/>
      <c r="I74" s="164" t="s">
        <v>438</v>
      </c>
      <c r="J74" s="165" t="s">
        <v>439</v>
      </c>
      <c r="K74" s="163"/>
      <c r="L74" s="163"/>
      <c r="M74" s="166"/>
    </row>
    <row r="75" spans="1:18" s="179" customFormat="1" ht="16.5">
      <c r="B75" s="168">
        <f>'[208]BA EV. PEN'!F24</f>
        <v>288802000</v>
      </c>
      <c r="C75" s="169">
        <f>INT(B75/1000000000)</f>
        <v>0</v>
      </c>
      <c r="D75" s="169">
        <f>INT((B75-C75*1000000000)/1000000)</f>
        <v>288</v>
      </c>
      <c r="E75" s="169">
        <f>INT((B75-C75*1000000000-D75*1000000)/1000)</f>
        <v>802</v>
      </c>
      <c r="F75" s="169">
        <f>INT((B75-C75*1000000000-D75*1000000-E75*1000))</f>
        <v>0</v>
      </c>
      <c r="G75" s="170">
        <f>ROUND(B75-INT(B75),2)*100</f>
        <v>0</v>
      </c>
      <c r="H75" s="159"/>
      <c r="I75" s="171" t="s">
        <v>59</v>
      </c>
      <c r="J75" s="172" t="str">
        <f>+L75</f>
        <v>Satu</v>
      </c>
      <c r="K75" s="159"/>
      <c r="L75" s="159" t="s">
        <v>440</v>
      </c>
      <c r="M75" s="173"/>
      <c r="R75" s="160">
        <v>200</v>
      </c>
    </row>
    <row r="76" spans="1:18" s="179" customFormat="1" ht="16.5">
      <c r="B76" s="177"/>
      <c r="C76" s="171"/>
      <c r="D76" s="171"/>
      <c r="E76" s="171"/>
      <c r="F76" s="171"/>
      <c r="G76" s="171"/>
      <c r="H76" s="159"/>
      <c r="I76" s="171" t="s">
        <v>61</v>
      </c>
      <c r="J76" s="172" t="str">
        <f>+L76</f>
        <v>Dua</v>
      </c>
      <c r="K76" s="159"/>
      <c r="L76" s="159" t="s">
        <v>441</v>
      </c>
      <c r="M76" s="173"/>
    </row>
    <row r="77" spans="1:18" ht="22.5" customHeight="1">
      <c r="A77" s="158"/>
      <c r="B77" s="177"/>
      <c r="C77" s="171"/>
      <c r="D77" s="171"/>
      <c r="E77" s="171"/>
      <c r="F77" s="171"/>
      <c r="G77" s="171"/>
      <c r="I77" s="171"/>
      <c r="J77" s="172"/>
      <c r="M77" s="173"/>
      <c r="N77" s="158"/>
      <c r="O77" s="158"/>
    </row>
    <row r="78" spans="1:18" ht="18">
      <c r="A78" s="158"/>
      <c r="B78" s="178">
        <v>1</v>
      </c>
      <c r="C78" s="169" t="str">
        <f>IF(C75&gt;99,LEFT(C75,1),"0")</f>
        <v>0</v>
      </c>
      <c r="D78" s="169" t="str">
        <f>IF(D75&gt;99,LEFT(D75,1),"0")</f>
        <v>2</v>
      </c>
      <c r="E78" s="169" t="str">
        <f>IF(E75&gt;99,LEFT(E75,1),"0")</f>
        <v>8</v>
      </c>
      <c r="F78" s="169" t="str">
        <f>IF(F75&gt;99,LEFT(F75,1),"0")</f>
        <v>0</v>
      </c>
      <c r="G78" s="171"/>
      <c r="I78" s="171" t="s">
        <v>62</v>
      </c>
      <c r="J78" s="172" t="str">
        <f t="shared" ref="J78:J85" si="10">+L78</f>
        <v>Tiga</v>
      </c>
      <c r="L78" s="159" t="s">
        <v>442</v>
      </c>
      <c r="M78" s="173"/>
      <c r="N78" s="158"/>
      <c r="O78" s="158"/>
    </row>
    <row r="79" spans="1:18" ht="18">
      <c r="A79" s="158"/>
      <c r="B79" s="178">
        <v>2</v>
      </c>
      <c r="C79" s="169" t="str">
        <f>IF(C75&gt;99,MID(C75,2,1),IF(C75&gt;9,LEFT(C75,1),"0"))</f>
        <v>0</v>
      </c>
      <c r="D79" s="169" t="str">
        <f>IF(D75&gt;99,MID(D75,2,1),IF(D75&gt;9,LEFT(D75,1),"0"))</f>
        <v>8</v>
      </c>
      <c r="E79" s="169" t="str">
        <f>IF(E75&gt;99,MID(E75,2,1),IF(E75&gt;9,LEFT(E75,1),"0"))</f>
        <v>0</v>
      </c>
      <c r="F79" s="169" t="str">
        <f>IF(F75&gt;99,MID(F75,2,1),IF(F75&gt;9,LEFT(F75,1),"0"))</f>
        <v>0</v>
      </c>
      <c r="G79" s="171"/>
      <c r="I79" s="171" t="s">
        <v>63</v>
      </c>
      <c r="J79" s="172" t="str">
        <f t="shared" si="10"/>
        <v>Empat</v>
      </c>
      <c r="L79" s="159" t="s">
        <v>443</v>
      </c>
      <c r="M79" s="173"/>
      <c r="N79" s="158"/>
      <c r="O79" s="158"/>
    </row>
    <row r="80" spans="1:18" ht="18">
      <c r="A80" s="158"/>
      <c r="B80" s="178">
        <v>3</v>
      </c>
      <c r="C80" s="169" t="str">
        <f>RIGHT(C75)</f>
        <v>0</v>
      </c>
      <c r="D80" s="169" t="str">
        <f>RIGHT(D75)</f>
        <v>8</v>
      </c>
      <c r="E80" s="169" t="str">
        <f>RIGHT(E75)</f>
        <v>2</v>
      </c>
      <c r="F80" s="169" t="str">
        <f>RIGHT(F75)</f>
        <v>0</v>
      </c>
      <c r="G80" s="171"/>
      <c r="I80" s="171" t="s">
        <v>64</v>
      </c>
      <c r="J80" s="172" t="str">
        <f t="shared" si="10"/>
        <v>Lima</v>
      </c>
      <c r="L80" s="159" t="s">
        <v>444</v>
      </c>
      <c r="M80" s="173"/>
      <c r="N80" s="158"/>
      <c r="O80" s="158"/>
    </row>
    <row r="81" spans="1:15" ht="18">
      <c r="A81" s="158"/>
      <c r="B81" s="178"/>
      <c r="C81" s="171"/>
      <c r="D81" s="171"/>
      <c r="E81" s="171"/>
      <c r="F81" s="171"/>
      <c r="G81" s="171"/>
      <c r="I81" s="171" t="s">
        <v>65</v>
      </c>
      <c r="J81" s="172" t="str">
        <f t="shared" si="10"/>
        <v>Enam</v>
      </c>
      <c r="L81" s="159" t="s">
        <v>445</v>
      </c>
      <c r="M81" s="173"/>
      <c r="N81" s="158"/>
      <c r="O81" s="158"/>
    </row>
    <row r="82" spans="1:15" ht="18">
      <c r="A82" s="158"/>
      <c r="B82" s="178">
        <v>1</v>
      </c>
      <c r="C82" s="169" t="str">
        <f>IF(C78="1","Seratus",IF(C78="0","",CONCATENATE(VLOOKUP(C78,angka,2)," Ratus")))</f>
        <v/>
      </c>
      <c r="D82" s="169" t="str">
        <f>IF(D78="1","Seratus",IF(D78="0","",CONCATENATE(VLOOKUP(D78,angka,2)," Ratus")))</f>
        <v>Dua Ratus</v>
      </c>
      <c r="E82" s="169" t="str">
        <f>IF(E78="1","Seratus",IF(E78="0","",CONCATENATE(VLOOKUP(E78,angka,2)," Ratus")))</f>
        <v>Delapan Ratus</v>
      </c>
      <c r="F82" s="169" t="str">
        <f>IF(F78="1","Seratus",IF(F78="0","",CONCATENATE(VLOOKUP(F78,angka,2)," Ratus")))</f>
        <v/>
      </c>
      <c r="G82" s="171"/>
      <c r="I82" s="171" t="s">
        <v>66</v>
      </c>
      <c r="J82" s="172" t="str">
        <f t="shared" si="10"/>
        <v>Tujuh</v>
      </c>
      <c r="L82" s="159" t="s">
        <v>446</v>
      </c>
      <c r="M82" s="173"/>
      <c r="N82" s="158"/>
      <c r="O82" s="158"/>
    </row>
    <row r="83" spans="1:15" ht="18">
      <c r="A83" s="158"/>
      <c r="B83" s="178"/>
      <c r="C83" s="169">
        <f>VALUE(CONCATENATE(C79,C80))</f>
        <v>0</v>
      </c>
      <c r="D83" s="169">
        <f>VALUE(CONCATENATE(D79,D80))</f>
        <v>88</v>
      </c>
      <c r="E83" s="169">
        <f>VALUE(CONCATENATE(E79,E80))</f>
        <v>2</v>
      </c>
      <c r="F83" s="169">
        <f>VALUE(CONCATENATE(F79,F80))</f>
        <v>0</v>
      </c>
      <c r="G83" s="171"/>
      <c r="I83" s="171" t="s">
        <v>214</v>
      </c>
      <c r="J83" s="172" t="str">
        <f t="shared" si="10"/>
        <v>Delapan</v>
      </c>
      <c r="L83" s="159" t="s">
        <v>447</v>
      </c>
      <c r="M83" s="173"/>
      <c r="N83" s="158"/>
      <c r="O83" s="158"/>
    </row>
    <row r="84" spans="1:15" ht="18">
      <c r="A84" s="158"/>
      <c r="B84" s="178">
        <v>2</v>
      </c>
      <c r="C84" s="169" t="str">
        <f>IF(AND(C83&gt;9,C83&lt;20),VLOOKUP(C83,angka,2),IF(C79="0","",CONCATENATE(VLOOKUP(C79,angka,2)," Puluh")))</f>
        <v/>
      </c>
      <c r="D84" s="169" t="str">
        <f>IF(AND(D83&gt;9,D83&lt;20),VLOOKUP(D83,angka,2),IF(D79="0","",CONCATENATE(VLOOKUP(D79,angka,2)," Puluh")))</f>
        <v>Delapan Puluh</v>
      </c>
      <c r="E84" s="169" t="str">
        <f>IF(AND(E83&gt;9,E83&lt;20),VLOOKUP(E83,angka,2),IF(E79="0","",CONCATENATE(VLOOKUP(E79,angka,2)," Puluh")))</f>
        <v/>
      </c>
      <c r="F84" s="169" t="str">
        <f>IF(AND(F83&gt;9,F83&lt;20),VLOOKUP(F83,angka,2),IF(F79="0","",CONCATENATE(VLOOKUP(F79,angka,2)," Puluh")))</f>
        <v/>
      </c>
      <c r="G84" s="171"/>
      <c r="I84" s="171" t="s">
        <v>215</v>
      </c>
      <c r="J84" s="172" t="str">
        <f t="shared" si="10"/>
        <v>Sembilan</v>
      </c>
      <c r="L84" s="159" t="s">
        <v>448</v>
      </c>
      <c r="M84" s="173"/>
      <c r="N84" s="158"/>
      <c r="O84" s="158"/>
    </row>
    <row r="85" spans="1:15" ht="18">
      <c r="A85" s="158"/>
      <c r="B85" s="178">
        <v>3</v>
      </c>
      <c r="C85" s="169" t="str">
        <f>IF(AND(C83&gt;9,C83&lt;20),"",VLOOKUP(C80,angka,2))</f>
        <v/>
      </c>
      <c r="D85" s="169" t="str">
        <f>IF(AND(D83&gt;9,D83&lt;20),"",VLOOKUP(D80,angka,2))</f>
        <v>Delapan</v>
      </c>
      <c r="E85" s="169" t="str">
        <f>IF(AND(E83&gt;9,E83&lt;20),"",VLOOKUP(E80,angka,2))</f>
        <v>Dua</v>
      </c>
      <c r="F85" s="169" t="str">
        <f>IF(AND(F83&gt;9,F83&lt;20),"",VLOOKUP(F80,angka,2))</f>
        <v/>
      </c>
      <c r="I85" s="171">
        <v>10</v>
      </c>
      <c r="J85" s="172" t="str">
        <f t="shared" si="10"/>
        <v>Sepuluh</v>
      </c>
      <c r="L85" s="159" t="s">
        <v>449</v>
      </c>
      <c r="M85" s="173"/>
      <c r="N85" s="158"/>
      <c r="O85" s="158"/>
    </row>
    <row r="86" spans="1:15" ht="18">
      <c r="A86" s="158"/>
      <c r="B86" s="178"/>
      <c r="C86" s="171"/>
      <c r="D86" s="171"/>
      <c r="E86" s="171"/>
      <c r="F86" s="171"/>
      <c r="I86" s="171"/>
      <c r="J86" s="172"/>
      <c r="M86" s="173"/>
      <c r="N86" s="158"/>
      <c r="O86" s="158"/>
    </row>
    <row r="87" spans="1:15" ht="18">
      <c r="A87" s="158"/>
      <c r="B87" s="178"/>
      <c r="C87" s="171"/>
      <c r="D87" s="171"/>
      <c r="E87" s="171"/>
      <c r="I87" s="171">
        <v>11</v>
      </c>
      <c r="J87" s="172" t="str">
        <f t="shared" ref="J87:J95" si="11">+L87</f>
        <v>Sebelas</v>
      </c>
      <c r="L87" s="159" t="s">
        <v>450</v>
      </c>
      <c r="M87" s="173"/>
      <c r="N87" s="158"/>
      <c r="O87" s="158"/>
    </row>
    <row r="88" spans="1:15" ht="18">
      <c r="A88" s="158"/>
      <c r="B88" s="177"/>
      <c r="C88" s="180" t="str">
        <f>IF(AND(C78="0",C83=0),"",CONCATENATE(C82," ",C84," ",C85," Milyar "))</f>
        <v/>
      </c>
      <c r="D88" s="181" t="str">
        <f>IF(AND(D78="0",D83=0),"",CONCATENATE(D82,"",D84,"",D85," Juta "))</f>
        <v xml:space="preserve">Dua RatusDelapan PuluhDelapan Juta </v>
      </c>
      <c r="E88" s="181" t="str">
        <f>IF(AND(E78="0",E83=0),"",CONCATENATE(E82," ",E84," ",E85," Ribu "))</f>
        <v xml:space="preserve">Delapan Ratus  Dua Ribu </v>
      </c>
      <c r="F88" s="181" t="str">
        <f>IF(AND(F78="0",F83=0),"",CONCATENATE(F82," ",F84," ",F85,))</f>
        <v/>
      </c>
      <c r="G88" s="182" t="str">
        <f>IF(G75=0,"",CONCATENATE(" ",G75,"/100 "))</f>
        <v/>
      </c>
      <c r="I88" s="171">
        <v>12</v>
      </c>
      <c r="J88" s="172" t="str">
        <f t="shared" si="11"/>
        <v>Dua Belas</v>
      </c>
      <c r="L88" s="159" t="s">
        <v>451</v>
      </c>
      <c r="M88" s="173"/>
      <c r="N88" s="158"/>
      <c r="O88" s="158"/>
    </row>
    <row r="89" spans="1:15" ht="18">
      <c r="A89" s="158"/>
      <c r="B89" s="177"/>
      <c r="I89" s="171">
        <v>13</v>
      </c>
      <c r="J89" s="172" t="str">
        <f t="shared" si="11"/>
        <v>Tiga Belas</v>
      </c>
      <c r="L89" s="159" t="s">
        <v>452</v>
      </c>
      <c r="M89" s="173"/>
      <c r="N89" s="158"/>
      <c r="O89" s="158"/>
    </row>
    <row r="90" spans="1:15" ht="18">
      <c r="A90" s="158"/>
      <c r="B90" s="177"/>
      <c r="H90" s="186"/>
      <c r="I90" s="171">
        <v>14</v>
      </c>
      <c r="J90" s="172" t="str">
        <f t="shared" si="11"/>
        <v>Empat Belas</v>
      </c>
      <c r="L90" s="159" t="s">
        <v>453</v>
      </c>
      <c r="M90" s="173"/>
      <c r="N90" s="158"/>
      <c r="O90" s="158"/>
    </row>
    <row r="91" spans="1:15" ht="18">
      <c r="A91" s="158"/>
      <c r="B91" s="177"/>
      <c r="I91" s="171">
        <v>15</v>
      </c>
      <c r="J91" s="172" t="str">
        <f t="shared" si="11"/>
        <v>Lima Belas</v>
      </c>
      <c r="L91" s="159" t="s">
        <v>454</v>
      </c>
      <c r="M91" s="173"/>
      <c r="N91" s="158"/>
      <c r="O91" s="158"/>
    </row>
    <row r="92" spans="1:15" ht="18">
      <c r="A92" s="158"/>
      <c r="B92" s="177"/>
      <c r="I92" s="171">
        <v>16</v>
      </c>
      <c r="J92" s="172" t="str">
        <f t="shared" si="11"/>
        <v>Enam Belas</v>
      </c>
      <c r="L92" s="159" t="s">
        <v>455</v>
      </c>
      <c r="M92" s="173"/>
      <c r="N92" s="158"/>
      <c r="O92" s="158"/>
    </row>
    <row r="93" spans="1:15" ht="18">
      <c r="A93" s="158"/>
      <c r="B93" s="177"/>
      <c r="I93" s="171">
        <v>17</v>
      </c>
      <c r="J93" s="172" t="str">
        <f t="shared" si="11"/>
        <v>Tujuh Belas</v>
      </c>
      <c r="L93" s="159" t="s">
        <v>456</v>
      </c>
      <c r="M93" s="173"/>
      <c r="N93" s="158"/>
      <c r="O93" s="158"/>
    </row>
    <row r="94" spans="1:15" ht="18">
      <c r="A94" s="158"/>
      <c r="B94" s="177"/>
      <c r="I94" s="171">
        <v>18</v>
      </c>
      <c r="J94" s="172" t="str">
        <f t="shared" si="11"/>
        <v>Delapan Belas</v>
      </c>
      <c r="L94" s="159" t="s">
        <v>457</v>
      </c>
      <c r="M94" s="173"/>
      <c r="N94" s="158"/>
      <c r="O94" s="158"/>
    </row>
    <row r="95" spans="1:15" ht="18">
      <c r="A95" s="158"/>
      <c r="B95" s="188"/>
      <c r="C95" s="189"/>
      <c r="D95" s="189"/>
      <c r="E95" s="189"/>
      <c r="F95" s="189"/>
      <c r="G95" s="189"/>
      <c r="H95" s="189"/>
      <c r="I95" s="190">
        <v>19</v>
      </c>
      <c r="J95" s="191" t="str">
        <f t="shared" si="11"/>
        <v>Sembilan Belas</v>
      </c>
      <c r="K95" s="189"/>
      <c r="L95" s="189" t="s">
        <v>458</v>
      </c>
      <c r="M95" s="192"/>
      <c r="N95" s="158"/>
      <c r="O95" s="158"/>
    </row>
    <row r="96" spans="1:15" ht="16.5" customHeight="1">
      <c r="A96" s="158"/>
      <c r="B96" s="194" t="str">
        <f>CONCATENATE(C88,D88,E88,F88,G88," Rupiah")</f>
        <v>Dua RatusDelapan PuluhDelapan Juta Delapan Ratus  Dua Ribu  Rupiah</v>
      </c>
      <c r="C96" s="200"/>
      <c r="D96" s="200"/>
      <c r="E96" s="200"/>
      <c r="F96" s="200"/>
      <c r="G96" s="200"/>
      <c r="H96" s="200"/>
      <c r="I96" s="200"/>
      <c r="J96" s="200"/>
      <c r="K96" s="200"/>
      <c r="L96" s="200"/>
      <c r="M96" s="201"/>
      <c r="N96" s="158"/>
      <c r="O96" s="158"/>
    </row>
    <row r="97" spans="1:15" ht="18">
      <c r="A97" s="158"/>
      <c r="N97" s="158"/>
      <c r="O97" s="158"/>
    </row>
    <row r="98" spans="1:15" ht="18">
      <c r="A98" s="158"/>
      <c r="N98" s="158"/>
      <c r="O98" s="158"/>
    </row>
    <row r="99" spans="1:15" ht="18">
      <c r="A99" s="158"/>
      <c r="N99" s="158"/>
      <c r="O99" s="158"/>
    </row>
    <row r="100" spans="1:15" ht="18">
      <c r="A100" s="158"/>
      <c r="N100" s="158"/>
      <c r="O100" s="158"/>
    </row>
    <row r="101" spans="1:15" ht="18">
      <c r="A101" s="158"/>
      <c r="N101" s="158"/>
      <c r="O101" s="158"/>
    </row>
    <row r="102" spans="1:15" ht="18">
      <c r="A102" s="158"/>
      <c r="N102" s="158"/>
      <c r="O102" s="158"/>
    </row>
    <row r="103" spans="1:15" ht="18">
      <c r="A103" s="158"/>
      <c r="N103" s="158"/>
      <c r="O103" s="158"/>
    </row>
    <row r="104" spans="1:15" ht="18">
      <c r="A104" s="158"/>
      <c r="N104" s="158"/>
      <c r="O104" s="158"/>
    </row>
    <row r="105" spans="1:15" ht="18">
      <c r="A105" s="158"/>
      <c r="N105" s="158"/>
      <c r="O105" s="158"/>
    </row>
    <row r="106" spans="1:15" ht="18">
      <c r="A106" s="158"/>
      <c r="N106" s="158"/>
      <c r="O106" s="158"/>
    </row>
    <row r="107" spans="1:15" ht="18">
      <c r="A107" s="158"/>
      <c r="N107" s="158"/>
      <c r="O107" s="158"/>
    </row>
    <row r="108" spans="1:15" ht="18">
      <c r="A108" s="158"/>
      <c r="N108" s="158"/>
      <c r="O108" s="158"/>
    </row>
    <row r="109" spans="1:15" ht="18">
      <c r="A109" s="158"/>
      <c r="N109" s="158"/>
      <c r="O109" s="158"/>
    </row>
    <row r="110" spans="1:15" ht="18">
      <c r="A110" s="158"/>
      <c r="N110" s="158"/>
      <c r="O110" s="158"/>
    </row>
    <row r="111" spans="1:15" ht="18">
      <c r="A111" s="158"/>
      <c r="N111" s="158"/>
      <c r="O111" s="158"/>
    </row>
    <row r="112" spans="1:15" ht="18">
      <c r="A112" s="158"/>
      <c r="N112" s="158"/>
      <c r="O112" s="158"/>
    </row>
    <row r="113" spans="1:15" ht="18">
      <c r="A113" s="158"/>
      <c r="N113" s="158"/>
      <c r="O113" s="158"/>
    </row>
    <row r="114" spans="1:15" ht="18">
      <c r="A114" s="158"/>
      <c r="N114" s="158"/>
      <c r="O114" s="158"/>
    </row>
    <row r="115" spans="1:15" ht="18">
      <c r="A115" s="158"/>
      <c r="N115" s="158"/>
      <c r="O115" s="158"/>
    </row>
    <row r="116" spans="1:15" ht="18">
      <c r="A116" s="158"/>
      <c r="N116" s="158"/>
      <c r="O116" s="158"/>
    </row>
    <row r="117" spans="1:15" ht="18">
      <c r="A117" s="158"/>
      <c r="N117" s="158"/>
      <c r="O117" s="158"/>
    </row>
    <row r="118" spans="1:15" ht="18">
      <c r="A118" s="158"/>
      <c r="N118" s="158"/>
      <c r="O118" s="158"/>
    </row>
    <row r="119" spans="1:15" ht="18">
      <c r="A119" s="158"/>
      <c r="N119" s="158"/>
      <c r="O119" s="158"/>
    </row>
    <row r="120" spans="1:15" ht="18">
      <c r="A120" s="158"/>
      <c r="N120" s="158"/>
      <c r="O120" s="158"/>
    </row>
    <row r="121" spans="1:15" ht="18">
      <c r="A121" s="158"/>
      <c r="N121" s="158"/>
      <c r="O121" s="158"/>
    </row>
    <row r="122" spans="1:15" ht="18">
      <c r="A122" s="158"/>
      <c r="N122" s="158"/>
      <c r="O122" s="158"/>
    </row>
    <row r="123" spans="1:15" ht="18">
      <c r="A123" s="158"/>
      <c r="N123" s="158"/>
      <c r="O123" s="158"/>
    </row>
    <row r="124" spans="1:15" ht="18">
      <c r="A124" s="158"/>
      <c r="N124" s="158"/>
      <c r="O124" s="158"/>
    </row>
    <row r="125" spans="1:15" ht="18">
      <c r="A125" s="158"/>
      <c r="N125" s="158"/>
      <c r="O125" s="158"/>
    </row>
    <row r="126" spans="1:15" ht="18">
      <c r="A126" s="158"/>
      <c r="N126" s="158"/>
      <c r="O126" s="158"/>
    </row>
    <row r="127" spans="1:15" ht="18">
      <c r="A127" s="158"/>
      <c r="N127" s="158"/>
      <c r="O127" s="158"/>
    </row>
    <row r="128" spans="1:15" ht="18">
      <c r="A128" s="158"/>
      <c r="N128" s="158"/>
      <c r="O128" s="158"/>
    </row>
    <row r="129" spans="1:15" ht="18">
      <c r="A129" s="158"/>
      <c r="N129" s="158"/>
      <c r="O129" s="158"/>
    </row>
    <row r="130" spans="1:15" ht="18">
      <c r="A130" s="158"/>
      <c r="N130" s="158"/>
      <c r="O130" s="158"/>
    </row>
    <row r="131" spans="1:15" ht="18">
      <c r="A131" s="158"/>
      <c r="N131" s="158"/>
      <c r="O131" s="158"/>
    </row>
    <row r="132" spans="1:15" ht="18">
      <c r="A132" s="158"/>
      <c r="N132" s="158"/>
      <c r="O132" s="158"/>
    </row>
    <row r="133" spans="1:15" ht="18">
      <c r="A133" s="158"/>
      <c r="N133" s="158"/>
      <c r="O133" s="158"/>
    </row>
    <row r="134" spans="1:15" ht="18">
      <c r="A134" s="158"/>
      <c r="N134" s="158"/>
      <c r="O134" s="158"/>
    </row>
    <row r="135" spans="1:15" ht="18">
      <c r="A135" s="158"/>
      <c r="N135" s="158"/>
      <c r="O135" s="158"/>
    </row>
    <row r="136" spans="1:15" ht="18">
      <c r="A136" s="158"/>
      <c r="N136" s="158"/>
      <c r="O136" s="158"/>
    </row>
    <row r="137" spans="1:15" ht="18">
      <c r="A137" s="158"/>
      <c r="N137" s="158"/>
      <c r="O137" s="158"/>
    </row>
    <row r="138" spans="1:15" ht="18">
      <c r="A138" s="158"/>
      <c r="N138" s="158"/>
      <c r="O138" s="158"/>
    </row>
    <row r="139" spans="1:15" ht="18">
      <c r="A139" s="158"/>
      <c r="N139" s="158"/>
      <c r="O139" s="158"/>
    </row>
    <row r="140" spans="1:15" ht="18">
      <c r="A140" s="158"/>
      <c r="N140" s="158"/>
      <c r="O140" s="158"/>
    </row>
    <row r="141" spans="1:15" ht="18">
      <c r="A141" s="158"/>
      <c r="N141" s="158"/>
      <c r="O141" s="158"/>
    </row>
    <row r="142" spans="1:15" ht="18">
      <c r="A142" s="158"/>
      <c r="N142" s="158"/>
      <c r="O142" s="158"/>
    </row>
    <row r="143" spans="1:15" ht="18">
      <c r="A143" s="158"/>
      <c r="N143" s="158"/>
      <c r="O143" s="158"/>
    </row>
    <row r="144" spans="1:15" ht="18">
      <c r="A144" s="158"/>
      <c r="N144" s="158"/>
      <c r="O144" s="158"/>
    </row>
    <row r="145" spans="1:15" ht="18">
      <c r="A145" s="158"/>
      <c r="N145" s="158"/>
      <c r="O145" s="158"/>
    </row>
    <row r="146" spans="1:15" ht="18">
      <c r="A146" s="158"/>
      <c r="N146" s="158"/>
      <c r="O146" s="158"/>
    </row>
    <row r="147" spans="1:15" ht="18">
      <c r="A147" s="158"/>
      <c r="N147" s="158"/>
      <c r="O147" s="158"/>
    </row>
    <row r="148" spans="1:15" ht="18">
      <c r="A148" s="158"/>
      <c r="N148" s="158"/>
      <c r="O148" s="158"/>
    </row>
    <row r="149" spans="1:15" ht="18">
      <c r="A149" s="158"/>
      <c r="N149" s="158"/>
      <c r="O149" s="158"/>
    </row>
    <row r="150" spans="1:15" ht="18">
      <c r="A150" s="158"/>
      <c r="N150" s="158"/>
      <c r="O150" s="158"/>
    </row>
    <row r="151" spans="1:15" ht="18">
      <c r="A151" s="158"/>
      <c r="N151" s="158"/>
      <c r="O151" s="158"/>
    </row>
    <row r="152" spans="1:15" ht="18">
      <c r="A152" s="158"/>
      <c r="N152" s="158"/>
      <c r="O152" s="158"/>
    </row>
    <row r="153" spans="1:15" ht="18">
      <c r="A153" s="158"/>
      <c r="N153" s="158"/>
      <c r="O153" s="158"/>
    </row>
    <row r="154" spans="1:15" ht="18">
      <c r="A154" s="158"/>
      <c r="N154" s="158"/>
      <c r="O154" s="158"/>
    </row>
    <row r="155" spans="1:15" ht="18">
      <c r="A155" s="158"/>
      <c r="N155" s="158"/>
      <c r="O155" s="158"/>
    </row>
    <row r="156" spans="1:15" ht="18">
      <c r="A156" s="158"/>
      <c r="N156" s="158"/>
      <c r="O156" s="158"/>
    </row>
    <row r="157" spans="1:15" ht="18">
      <c r="A157" s="158"/>
      <c r="N157" s="158"/>
      <c r="O157" s="158"/>
    </row>
    <row r="158" spans="1:15" ht="18">
      <c r="A158" s="158"/>
      <c r="N158" s="158"/>
      <c r="O158" s="158"/>
    </row>
    <row r="159" spans="1:15" ht="18">
      <c r="A159" s="158"/>
      <c r="N159" s="158"/>
      <c r="O159" s="158"/>
    </row>
    <row r="160" spans="1:15" ht="18">
      <c r="A160" s="158"/>
      <c r="N160" s="158"/>
      <c r="O160" s="158"/>
    </row>
    <row r="161" spans="1:15" ht="18">
      <c r="A161" s="158"/>
      <c r="N161" s="158"/>
      <c r="O161" s="158"/>
    </row>
    <row r="162" spans="1:15" ht="18">
      <c r="A162" s="158"/>
      <c r="N162" s="158"/>
      <c r="O162" s="158"/>
    </row>
    <row r="163" spans="1:15" ht="18">
      <c r="A163" s="158"/>
      <c r="N163" s="158"/>
      <c r="O163" s="158"/>
    </row>
    <row r="164" spans="1:15" ht="18">
      <c r="A164" s="158"/>
      <c r="N164" s="158"/>
      <c r="O164" s="158"/>
    </row>
    <row r="165" spans="1:15" ht="18">
      <c r="A165" s="158"/>
      <c r="N165" s="158"/>
      <c r="O165" s="158"/>
    </row>
    <row r="166" spans="1:15" ht="18">
      <c r="A166" s="158"/>
      <c r="N166" s="158"/>
      <c r="O166" s="158"/>
    </row>
    <row r="167" spans="1:15" ht="18">
      <c r="A167" s="158"/>
      <c r="N167" s="158"/>
      <c r="O167" s="158"/>
    </row>
    <row r="168" spans="1:15" ht="18">
      <c r="A168" s="158"/>
      <c r="N168" s="158"/>
      <c r="O168" s="158"/>
    </row>
    <row r="169" spans="1:15" ht="18">
      <c r="A169" s="158"/>
      <c r="N169" s="158"/>
      <c r="O169" s="158"/>
    </row>
    <row r="170" spans="1:15" ht="18">
      <c r="A170" s="158"/>
      <c r="N170" s="158"/>
      <c r="O170" s="158"/>
    </row>
    <row r="171" spans="1:15" ht="18">
      <c r="A171" s="158"/>
      <c r="N171" s="158"/>
      <c r="O171" s="158"/>
    </row>
    <row r="172" spans="1:15" ht="18">
      <c r="A172" s="158"/>
      <c r="N172" s="158"/>
      <c r="O172" s="158"/>
    </row>
    <row r="173" spans="1:15" ht="18">
      <c r="A173" s="158"/>
      <c r="N173" s="158"/>
      <c r="O173" s="158"/>
    </row>
    <row r="174" spans="1:15" ht="18">
      <c r="A174" s="158"/>
      <c r="N174" s="158"/>
      <c r="O174" s="158"/>
    </row>
    <row r="175" spans="1:15" ht="18">
      <c r="A175" s="158"/>
      <c r="N175" s="158"/>
      <c r="O175" s="158"/>
    </row>
    <row r="176" spans="1:15" ht="18">
      <c r="A176" s="158"/>
      <c r="N176" s="158"/>
      <c r="O176" s="158"/>
    </row>
    <row r="177" spans="1:15" ht="18">
      <c r="A177" s="158"/>
      <c r="N177" s="158"/>
      <c r="O177" s="158"/>
    </row>
    <row r="178" spans="1:15" ht="18">
      <c r="A178" s="158"/>
      <c r="N178" s="158"/>
      <c r="O178" s="158"/>
    </row>
    <row r="179" spans="1:15" ht="18">
      <c r="A179" s="158"/>
      <c r="N179" s="158"/>
      <c r="O179" s="158"/>
    </row>
    <row r="180" spans="1:15" ht="18">
      <c r="A180" s="158"/>
      <c r="N180" s="158"/>
      <c r="O180" s="158"/>
    </row>
    <row r="181" spans="1:15" ht="18">
      <c r="A181" s="158"/>
      <c r="N181" s="158"/>
      <c r="O181" s="158"/>
    </row>
    <row r="182" spans="1:15" ht="18">
      <c r="A182" s="158"/>
      <c r="N182" s="158"/>
      <c r="O182" s="158"/>
    </row>
    <row r="183" spans="1:15" ht="18">
      <c r="A183" s="158"/>
      <c r="N183" s="158"/>
      <c r="O183" s="158"/>
    </row>
    <row r="184" spans="1:15" ht="18">
      <c r="A184" s="158"/>
      <c r="N184" s="158"/>
      <c r="O184" s="158"/>
    </row>
    <row r="185" spans="1:15" ht="18">
      <c r="A185" s="158"/>
      <c r="N185" s="158"/>
      <c r="O185" s="158"/>
    </row>
    <row r="186" spans="1:15" ht="18">
      <c r="A186" s="158"/>
      <c r="N186" s="158"/>
      <c r="O186" s="158"/>
    </row>
    <row r="187" spans="1:15" ht="18">
      <c r="A187" s="158"/>
      <c r="N187" s="158"/>
      <c r="O187" s="158"/>
    </row>
    <row r="188" spans="1:15" ht="18">
      <c r="A188" s="158"/>
      <c r="N188" s="158"/>
      <c r="O188" s="158"/>
    </row>
    <row r="189" spans="1:15" ht="18">
      <c r="A189" s="158"/>
      <c r="N189" s="158"/>
      <c r="O189" s="158"/>
    </row>
    <row r="190" spans="1:15" ht="18">
      <c r="A190" s="158"/>
      <c r="N190" s="158"/>
      <c r="O190" s="158"/>
    </row>
    <row r="191" spans="1:15" ht="18">
      <c r="A191" s="158"/>
      <c r="N191" s="158"/>
      <c r="O191" s="158"/>
    </row>
    <row r="192" spans="1:15" ht="18">
      <c r="A192" s="158"/>
      <c r="N192" s="158"/>
      <c r="O192" s="158"/>
    </row>
    <row r="193" spans="1:15" ht="18">
      <c r="A193" s="158"/>
      <c r="N193" s="158"/>
      <c r="O193" s="158"/>
    </row>
    <row r="194" spans="1:15" ht="18">
      <c r="A194" s="158"/>
      <c r="N194" s="158"/>
      <c r="O194" s="158"/>
    </row>
    <row r="195" spans="1:15" ht="18">
      <c r="A195" s="158"/>
      <c r="N195" s="158"/>
      <c r="O195" s="158"/>
    </row>
    <row r="196" spans="1:15" ht="18">
      <c r="A196" s="158"/>
      <c r="N196" s="158"/>
      <c r="O196" s="158"/>
    </row>
    <row r="197" spans="1:15" ht="18">
      <c r="A197" s="158"/>
      <c r="N197" s="158"/>
      <c r="O197" s="158"/>
    </row>
    <row r="198" spans="1:15" ht="18">
      <c r="A198" s="158"/>
      <c r="N198" s="158"/>
      <c r="O198" s="158"/>
    </row>
    <row r="199" spans="1:15" ht="18">
      <c r="A199" s="158"/>
      <c r="N199" s="158"/>
      <c r="O199" s="158"/>
    </row>
    <row r="200" spans="1:15" ht="18">
      <c r="A200" s="158"/>
      <c r="N200" s="158"/>
      <c r="O200" s="158"/>
    </row>
    <row r="201" spans="1:15" ht="18">
      <c r="A201" s="158"/>
      <c r="N201" s="158"/>
      <c r="O201" s="158"/>
    </row>
    <row r="202" spans="1:15" ht="18">
      <c r="A202" s="158"/>
      <c r="N202" s="158"/>
      <c r="O202" s="158"/>
    </row>
    <row r="203" spans="1:15" ht="18">
      <c r="A203" s="158"/>
      <c r="N203" s="158"/>
      <c r="O203" s="158"/>
    </row>
    <row r="204" spans="1:15" ht="18">
      <c r="A204" s="158"/>
      <c r="N204" s="158"/>
      <c r="O204" s="158"/>
    </row>
    <row r="205" spans="1:15" ht="18">
      <c r="A205" s="158"/>
      <c r="N205" s="158"/>
      <c r="O205" s="158"/>
    </row>
    <row r="206" spans="1:15" ht="18">
      <c r="A206" s="158"/>
      <c r="N206" s="158"/>
      <c r="O206" s="158"/>
    </row>
    <row r="207" spans="1:15" ht="18">
      <c r="A207" s="158"/>
      <c r="N207" s="158"/>
      <c r="O207" s="158"/>
    </row>
    <row r="208" spans="1:15" ht="18">
      <c r="A208" s="158"/>
      <c r="N208" s="158"/>
      <c r="O208" s="158"/>
    </row>
    <row r="209" spans="1:15" ht="18">
      <c r="A209" s="158"/>
      <c r="N209" s="158"/>
      <c r="O209" s="158"/>
    </row>
    <row r="210" spans="1:15" ht="18">
      <c r="A210" s="158"/>
      <c r="N210" s="158"/>
      <c r="O210" s="158"/>
    </row>
    <row r="211" spans="1:15" ht="18">
      <c r="A211" s="158"/>
      <c r="N211" s="158"/>
      <c r="O211" s="158"/>
    </row>
    <row r="212" spans="1:15" ht="18">
      <c r="A212" s="158"/>
      <c r="N212" s="158"/>
      <c r="O212" s="158"/>
    </row>
    <row r="213" spans="1:15" ht="18">
      <c r="A213" s="158"/>
      <c r="N213" s="158"/>
      <c r="O213" s="158"/>
    </row>
    <row r="214" spans="1:15" ht="18">
      <c r="A214" s="158"/>
      <c r="N214" s="158"/>
      <c r="O214" s="158"/>
    </row>
    <row r="215" spans="1:15" ht="18">
      <c r="A215" s="158"/>
      <c r="N215" s="158"/>
      <c r="O215" s="158"/>
    </row>
    <row r="216" spans="1:15" ht="18">
      <c r="A216" s="158"/>
      <c r="N216" s="158"/>
      <c r="O216" s="158"/>
    </row>
    <row r="217" spans="1:15" ht="18">
      <c r="A217" s="158"/>
      <c r="N217" s="158"/>
      <c r="O217" s="158"/>
    </row>
    <row r="218" spans="1:15" ht="18">
      <c r="A218" s="158"/>
      <c r="N218" s="158"/>
      <c r="O218" s="158"/>
    </row>
    <row r="219" spans="1:15" ht="18">
      <c r="A219" s="158"/>
      <c r="N219" s="158"/>
      <c r="O219" s="158"/>
    </row>
    <row r="220" spans="1:15" ht="18">
      <c r="A220" s="158"/>
      <c r="N220" s="158"/>
      <c r="O220" s="158"/>
    </row>
    <row r="221" spans="1:15" ht="18">
      <c r="A221" s="158"/>
      <c r="N221" s="158"/>
      <c r="O221" s="158"/>
    </row>
    <row r="222" spans="1:15" ht="18">
      <c r="A222" s="158"/>
      <c r="N222" s="158"/>
      <c r="O222" s="158"/>
    </row>
    <row r="223" spans="1:15" ht="18">
      <c r="A223" s="158"/>
      <c r="N223" s="158"/>
      <c r="O223" s="158"/>
    </row>
    <row r="224" spans="1:15" ht="18">
      <c r="A224" s="158"/>
      <c r="N224" s="158"/>
      <c r="O224" s="158"/>
    </row>
    <row r="225" spans="1:15" ht="18">
      <c r="A225" s="158"/>
      <c r="N225" s="158"/>
      <c r="O225" s="158"/>
    </row>
    <row r="226" spans="1:15" ht="18">
      <c r="A226" s="158"/>
      <c r="N226" s="158"/>
      <c r="O226" s="158"/>
    </row>
    <row r="227" spans="1:15" ht="18">
      <c r="A227" s="158"/>
      <c r="N227" s="158"/>
      <c r="O227" s="158"/>
    </row>
    <row r="228" spans="1:15" ht="18">
      <c r="A228" s="158"/>
      <c r="N228" s="158"/>
      <c r="O228" s="158"/>
    </row>
    <row r="229" spans="1:15" ht="18">
      <c r="A229" s="158"/>
      <c r="N229" s="158"/>
      <c r="O229" s="158"/>
    </row>
    <row r="230" spans="1:15" ht="18">
      <c r="A230" s="158"/>
      <c r="N230" s="158"/>
      <c r="O230" s="158"/>
    </row>
    <row r="231" spans="1:15" ht="18">
      <c r="A231" s="158"/>
      <c r="N231" s="158"/>
      <c r="O231" s="158"/>
    </row>
    <row r="232" spans="1:15" ht="18">
      <c r="A232" s="158"/>
      <c r="N232" s="158"/>
      <c r="O232" s="158"/>
    </row>
    <row r="233" spans="1:15" ht="18">
      <c r="A233" s="158"/>
      <c r="N233" s="158"/>
      <c r="O233" s="158"/>
    </row>
    <row r="234" spans="1:15" ht="18">
      <c r="A234" s="158"/>
      <c r="N234" s="158"/>
      <c r="O234" s="158"/>
    </row>
    <row r="235" spans="1:15" ht="18">
      <c r="A235" s="158"/>
      <c r="N235" s="158"/>
      <c r="O235" s="158"/>
    </row>
    <row r="236" spans="1:15" ht="18">
      <c r="A236" s="158"/>
      <c r="N236" s="158"/>
      <c r="O236" s="158"/>
    </row>
    <row r="237" spans="1:15" ht="18">
      <c r="A237" s="158"/>
      <c r="N237" s="158"/>
      <c r="O237" s="158"/>
    </row>
    <row r="238" spans="1:15" ht="18">
      <c r="A238" s="158"/>
      <c r="N238" s="158"/>
      <c r="O238" s="158"/>
    </row>
    <row r="239" spans="1:15" ht="18">
      <c r="A239" s="158"/>
      <c r="N239" s="158"/>
      <c r="O239" s="158"/>
    </row>
    <row r="240" spans="1:15" ht="18">
      <c r="A240" s="158"/>
      <c r="N240" s="158"/>
      <c r="O240" s="158"/>
    </row>
    <row r="241" spans="1:15" ht="18">
      <c r="A241" s="158"/>
      <c r="N241" s="158"/>
      <c r="O241" s="158"/>
    </row>
    <row r="242" spans="1:15" ht="18">
      <c r="A242" s="158"/>
      <c r="N242" s="158"/>
      <c r="O242" s="158"/>
    </row>
    <row r="243" spans="1:15" ht="18">
      <c r="A243" s="158"/>
      <c r="N243" s="158"/>
      <c r="O243" s="158"/>
    </row>
    <row r="244" spans="1:15" ht="18">
      <c r="A244" s="158"/>
      <c r="N244" s="158"/>
      <c r="O244" s="158"/>
    </row>
    <row r="245" spans="1:15" ht="18">
      <c r="A245" s="158"/>
      <c r="N245" s="158"/>
      <c r="O245" s="158"/>
    </row>
    <row r="246" spans="1:15" ht="18">
      <c r="A246" s="158"/>
      <c r="N246" s="158"/>
      <c r="O246" s="158"/>
    </row>
    <row r="247" spans="1:15" ht="18">
      <c r="A247" s="158"/>
      <c r="N247" s="158"/>
      <c r="O247" s="158"/>
    </row>
    <row r="248" spans="1:15" ht="18">
      <c r="A248" s="158"/>
      <c r="N248" s="158"/>
      <c r="O248" s="158"/>
    </row>
    <row r="249" spans="1:15" ht="18">
      <c r="A249" s="158"/>
      <c r="N249" s="158"/>
      <c r="O249" s="158"/>
    </row>
    <row r="250" spans="1:15" ht="18">
      <c r="A250" s="158"/>
      <c r="N250" s="158"/>
      <c r="O250" s="158"/>
    </row>
    <row r="251" spans="1:15" ht="18">
      <c r="A251" s="158"/>
      <c r="N251" s="158"/>
      <c r="O251" s="158"/>
    </row>
    <row r="252" spans="1:15" ht="18">
      <c r="A252" s="158"/>
      <c r="N252" s="158"/>
      <c r="O252" s="158"/>
    </row>
    <row r="253" spans="1:15" ht="18">
      <c r="A253" s="158"/>
      <c r="N253" s="158"/>
      <c r="O253" s="158"/>
    </row>
    <row r="254" spans="1:15" ht="18">
      <c r="A254" s="158"/>
      <c r="N254" s="158"/>
      <c r="O254" s="158"/>
    </row>
    <row r="255" spans="1:15" ht="18">
      <c r="A255" s="158"/>
      <c r="N255" s="158"/>
      <c r="O255" s="158"/>
    </row>
    <row r="256" spans="1:15" ht="18">
      <c r="A256" s="158"/>
      <c r="N256" s="158"/>
      <c r="O256" s="158"/>
    </row>
    <row r="257" spans="1:15" ht="18">
      <c r="A257" s="158"/>
      <c r="N257" s="158"/>
      <c r="O257" s="158"/>
    </row>
    <row r="258" spans="1:15" ht="18">
      <c r="A258" s="158"/>
      <c r="N258" s="158"/>
      <c r="O258" s="158"/>
    </row>
    <row r="259" spans="1:15" ht="18">
      <c r="A259" s="158"/>
      <c r="N259" s="158"/>
      <c r="O259" s="158"/>
    </row>
    <row r="260" spans="1:15" ht="18">
      <c r="A260" s="158"/>
      <c r="N260" s="158"/>
      <c r="O260" s="158"/>
    </row>
    <row r="261" spans="1:15" ht="18">
      <c r="A261" s="158"/>
      <c r="N261" s="158"/>
      <c r="O261" s="158"/>
    </row>
    <row r="262" spans="1:15" ht="18">
      <c r="A262" s="158"/>
      <c r="N262" s="158"/>
      <c r="O262" s="158"/>
    </row>
    <row r="263" spans="1:15" ht="18">
      <c r="A263" s="158"/>
      <c r="N263" s="158"/>
      <c r="O263" s="158"/>
    </row>
    <row r="264" spans="1:15" ht="18">
      <c r="A264" s="158"/>
      <c r="N264" s="158"/>
      <c r="O264" s="158"/>
    </row>
    <row r="265" spans="1:15" ht="18">
      <c r="A265" s="158"/>
      <c r="N265" s="158"/>
      <c r="O265" s="158"/>
    </row>
    <row r="266" spans="1:15" ht="18">
      <c r="A266" s="158"/>
      <c r="N266" s="158"/>
      <c r="O266" s="158"/>
    </row>
    <row r="267" spans="1:15" ht="18">
      <c r="A267" s="158"/>
      <c r="N267" s="158"/>
      <c r="O267" s="158"/>
    </row>
    <row r="268" spans="1:15" ht="18">
      <c r="A268" s="158"/>
      <c r="N268" s="158"/>
      <c r="O268" s="158"/>
    </row>
    <row r="269" spans="1:15" ht="18">
      <c r="A269" s="158"/>
      <c r="N269" s="158"/>
      <c r="O269" s="158"/>
    </row>
    <row r="270" spans="1:15" ht="18">
      <c r="A270" s="158"/>
      <c r="N270" s="158"/>
      <c r="O270" s="158"/>
    </row>
    <row r="271" spans="1:15" ht="18">
      <c r="A271" s="158"/>
      <c r="N271" s="158"/>
      <c r="O271" s="158"/>
    </row>
    <row r="272" spans="1:15" ht="18">
      <c r="A272" s="158"/>
      <c r="N272" s="158"/>
      <c r="O272" s="158"/>
    </row>
    <row r="273" spans="1:15" ht="18">
      <c r="A273" s="158"/>
      <c r="N273" s="158"/>
      <c r="O273" s="158"/>
    </row>
    <row r="274" spans="1:15" ht="18">
      <c r="A274" s="158"/>
      <c r="N274" s="158"/>
      <c r="O274" s="158"/>
    </row>
    <row r="275" spans="1:15" ht="18">
      <c r="A275" s="158"/>
      <c r="N275" s="158"/>
      <c r="O275" s="158"/>
    </row>
    <row r="276" spans="1:15" ht="18">
      <c r="A276" s="158"/>
      <c r="N276" s="158"/>
      <c r="O276" s="158"/>
    </row>
    <row r="277" spans="1:15" ht="18">
      <c r="A277" s="158"/>
      <c r="N277" s="158"/>
      <c r="O277" s="158"/>
    </row>
    <row r="278" spans="1:15" ht="18">
      <c r="A278" s="158"/>
      <c r="N278" s="158"/>
      <c r="O278" s="158"/>
    </row>
    <row r="279" spans="1:15" ht="18">
      <c r="A279" s="158"/>
      <c r="N279" s="158"/>
      <c r="O279" s="158"/>
    </row>
    <row r="280" spans="1:15" ht="18">
      <c r="A280" s="158"/>
      <c r="N280" s="158"/>
      <c r="O280" s="158"/>
    </row>
    <row r="281" spans="1:15" ht="18">
      <c r="A281" s="158"/>
      <c r="N281" s="158"/>
      <c r="O281" s="158"/>
    </row>
    <row r="282" spans="1:15" ht="18">
      <c r="A282" s="158"/>
      <c r="N282" s="158"/>
      <c r="O282" s="158"/>
    </row>
    <row r="283" spans="1:15" ht="18">
      <c r="A283" s="158"/>
      <c r="N283" s="158"/>
      <c r="O283" s="158"/>
    </row>
    <row r="284" spans="1:15" ht="18">
      <c r="A284" s="158"/>
      <c r="N284" s="158"/>
      <c r="O284" s="158"/>
    </row>
    <row r="285" spans="1:15" ht="18">
      <c r="A285" s="158"/>
      <c r="N285" s="158"/>
      <c r="O285" s="158"/>
    </row>
    <row r="286" spans="1:15" ht="18">
      <c r="A286" s="158"/>
      <c r="N286" s="158"/>
      <c r="O286" s="158"/>
    </row>
    <row r="287" spans="1:15" ht="18">
      <c r="A287" s="158"/>
      <c r="N287" s="158"/>
      <c r="O287" s="158"/>
    </row>
    <row r="288" spans="1:15" ht="18">
      <c r="A288" s="158"/>
      <c r="N288" s="158"/>
      <c r="O288" s="158"/>
    </row>
    <row r="289" spans="1:15" ht="18">
      <c r="A289" s="158"/>
      <c r="N289" s="158"/>
      <c r="O289" s="158"/>
    </row>
    <row r="290" spans="1:15" ht="18">
      <c r="A290" s="158"/>
      <c r="N290" s="158"/>
      <c r="O290" s="158"/>
    </row>
    <row r="291" spans="1:15" ht="18">
      <c r="A291" s="158"/>
      <c r="N291" s="158"/>
      <c r="O291" s="158"/>
    </row>
    <row r="292" spans="1:15" ht="18">
      <c r="A292" s="158"/>
      <c r="N292" s="158"/>
      <c r="O292" s="158"/>
    </row>
    <row r="293" spans="1:15" ht="18">
      <c r="A293" s="158"/>
      <c r="N293" s="158"/>
      <c r="O293" s="158"/>
    </row>
    <row r="294" spans="1:15" ht="18">
      <c r="A294" s="158"/>
      <c r="N294" s="158"/>
      <c r="O294" s="158"/>
    </row>
    <row r="295" spans="1:15" ht="18">
      <c r="A295" s="158"/>
      <c r="N295" s="158"/>
      <c r="O295" s="158"/>
    </row>
    <row r="296" spans="1:15" ht="18">
      <c r="A296" s="158"/>
      <c r="N296" s="158"/>
      <c r="O296" s="158"/>
    </row>
    <row r="297" spans="1:15" ht="18">
      <c r="A297" s="158"/>
      <c r="N297" s="158"/>
      <c r="O297" s="158"/>
    </row>
    <row r="298" spans="1:15" ht="18">
      <c r="A298" s="158"/>
      <c r="N298" s="158"/>
      <c r="O298" s="158"/>
    </row>
    <row r="299" spans="1:15" ht="18">
      <c r="A299" s="158"/>
      <c r="N299" s="158"/>
      <c r="O299" s="158"/>
    </row>
    <row r="300" spans="1:15" ht="18">
      <c r="A300" s="158"/>
      <c r="N300" s="158"/>
      <c r="O300" s="158"/>
    </row>
    <row r="301" spans="1:15" ht="18">
      <c r="A301" s="158"/>
      <c r="N301" s="158"/>
      <c r="O301" s="158"/>
    </row>
    <row r="302" spans="1:15" ht="18">
      <c r="A302" s="158"/>
      <c r="N302" s="158"/>
      <c r="O302" s="158"/>
    </row>
    <row r="303" spans="1:15" ht="18">
      <c r="A303" s="158"/>
      <c r="N303" s="158"/>
      <c r="O303" s="158"/>
    </row>
    <row r="304" spans="1:15" ht="18">
      <c r="A304" s="158"/>
      <c r="N304" s="158"/>
      <c r="O304" s="158"/>
    </row>
    <row r="305" spans="1:15" ht="18">
      <c r="A305" s="158"/>
      <c r="N305" s="158"/>
      <c r="O305" s="158"/>
    </row>
    <row r="306" spans="1:15" ht="18">
      <c r="A306" s="158"/>
      <c r="N306" s="158"/>
      <c r="O306" s="158"/>
    </row>
    <row r="307" spans="1:15" ht="18">
      <c r="A307" s="158"/>
      <c r="N307" s="158"/>
      <c r="O307" s="158"/>
    </row>
    <row r="308" spans="1:15" ht="18">
      <c r="A308" s="158"/>
      <c r="N308" s="158"/>
      <c r="O308" s="158"/>
    </row>
    <row r="309" spans="1:15" ht="18">
      <c r="A309" s="158"/>
      <c r="N309" s="158"/>
      <c r="O309" s="158"/>
    </row>
    <row r="310" spans="1:15" ht="18">
      <c r="A310" s="158"/>
      <c r="N310" s="158"/>
      <c r="O310" s="158"/>
    </row>
    <row r="311" spans="1:15" ht="18">
      <c r="A311" s="158"/>
      <c r="N311" s="158"/>
      <c r="O311" s="158"/>
    </row>
    <row r="312" spans="1:15" ht="18">
      <c r="A312" s="158"/>
      <c r="N312" s="158"/>
      <c r="O312" s="158"/>
    </row>
    <row r="313" spans="1:15" ht="18">
      <c r="A313" s="158"/>
      <c r="N313" s="158"/>
      <c r="O313" s="158"/>
    </row>
    <row r="314" spans="1:15" ht="18">
      <c r="A314" s="158"/>
      <c r="N314" s="158"/>
      <c r="O314" s="158"/>
    </row>
    <row r="315" spans="1:15" ht="18">
      <c r="A315" s="158"/>
      <c r="N315" s="158"/>
      <c r="O315" s="158"/>
    </row>
    <row r="316" spans="1:15" ht="18">
      <c r="A316" s="158"/>
      <c r="N316" s="158"/>
      <c r="O316" s="158"/>
    </row>
    <row r="317" spans="1:15" ht="18">
      <c r="A317" s="158"/>
      <c r="N317" s="158"/>
      <c r="O317" s="158"/>
    </row>
    <row r="318" spans="1:15" ht="18">
      <c r="A318" s="158"/>
      <c r="N318" s="158"/>
      <c r="O318" s="158"/>
    </row>
    <row r="319" spans="1:15" ht="18">
      <c r="A319" s="158"/>
      <c r="N319" s="158"/>
      <c r="O319" s="158"/>
    </row>
    <row r="320" spans="1:15" ht="18">
      <c r="A320" s="158"/>
      <c r="N320" s="158"/>
      <c r="O320" s="158"/>
    </row>
    <row r="321" spans="1:15" ht="18">
      <c r="A321" s="158"/>
      <c r="N321" s="158"/>
      <c r="O321" s="158"/>
    </row>
    <row r="322" spans="1:15" ht="18">
      <c r="A322" s="158"/>
      <c r="N322" s="158"/>
      <c r="O322" s="158"/>
    </row>
    <row r="323" spans="1:15" ht="18">
      <c r="A323" s="158"/>
      <c r="N323" s="158"/>
      <c r="O323" s="158"/>
    </row>
    <row r="324" spans="1:15" ht="18">
      <c r="A324" s="158"/>
      <c r="N324" s="158"/>
      <c r="O324" s="158"/>
    </row>
    <row r="325" spans="1:15" ht="18">
      <c r="A325" s="158"/>
      <c r="N325" s="158"/>
      <c r="O325" s="158"/>
    </row>
    <row r="326" spans="1:15" ht="18">
      <c r="A326" s="158"/>
      <c r="N326" s="158"/>
      <c r="O326" s="158"/>
    </row>
    <row r="327" spans="1:15" ht="18">
      <c r="A327" s="158"/>
      <c r="N327" s="158"/>
      <c r="O327" s="158"/>
    </row>
    <row r="328" spans="1:15" ht="18">
      <c r="A328" s="158"/>
      <c r="N328" s="158"/>
      <c r="O328" s="158"/>
    </row>
    <row r="329" spans="1:15" ht="18">
      <c r="A329" s="158"/>
      <c r="N329" s="158"/>
      <c r="O329" s="158"/>
    </row>
    <row r="330" spans="1:15" ht="18">
      <c r="A330" s="158"/>
      <c r="N330" s="158"/>
      <c r="O330" s="158"/>
    </row>
    <row r="331" spans="1:15" ht="18">
      <c r="A331" s="158"/>
      <c r="N331" s="158"/>
      <c r="O331" s="158"/>
    </row>
    <row r="332" spans="1:15" ht="18">
      <c r="A332" s="158"/>
      <c r="N332" s="158"/>
      <c r="O332" s="158"/>
    </row>
    <row r="333" spans="1:15" ht="18">
      <c r="A333" s="158"/>
      <c r="N333" s="158"/>
      <c r="O333" s="158"/>
    </row>
    <row r="334" spans="1:15" ht="18">
      <c r="A334" s="158"/>
      <c r="N334" s="158"/>
      <c r="O334" s="158"/>
    </row>
    <row r="335" spans="1:15" ht="18">
      <c r="A335" s="158"/>
      <c r="N335" s="158"/>
      <c r="O335" s="158"/>
    </row>
    <row r="336" spans="1:15" ht="18">
      <c r="A336" s="158"/>
      <c r="N336" s="158"/>
      <c r="O336" s="158"/>
    </row>
    <row r="337" spans="1:15" ht="18">
      <c r="A337" s="158"/>
      <c r="N337" s="158"/>
      <c r="O337" s="158"/>
    </row>
    <row r="338" spans="1:15" ht="18">
      <c r="A338" s="158"/>
      <c r="N338" s="158"/>
      <c r="O338" s="158"/>
    </row>
    <row r="339" spans="1:15" ht="18">
      <c r="A339" s="158"/>
      <c r="N339" s="158"/>
      <c r="O339" s="158"/>
    </row>
    <row r="340" spans="1:15" ht="18">
      <c r="A340" s="158"/>
      <c r="N340" s="158"/>
      <c r="O340" s="158"/>
    </row>
    <row r="341" spans="1:15" ht="18">
      <c r="A341" s="158"/>
      <c r="N341" s="158"/>
      <c r="O341" s="158"/>
    </row>
    <row r="342" spans="1:15" ht="18">
      <c r="A342" s="158"/>
      <c r="N342" s="158"/>
      <c r="O342" s="158"/>
    </row>
    <row r="343" spans="1:15" ht="18">
      <c r="A343" s="158"/>
      <c r="N343" s="158"/>
      <c r="O343" s="158"/>
    </row>
    <row r="344" spans="1:15" ht="18">
      <c r="A344" s="158"/>
      <c r="N344" s="158"/>
      <c r="O344" s="158"/>
    </row>
    <row r="345" spans="1:15" ht="18">
      <c r="A345" s="158"/>
      <c r="N345" s="158"/>
      <c r="O345" s="158"/>
    </row>
    <row r="346" spans="1:15" ht="18">
      <c r="A346" s="158"/>
      <c r="N346" s="158"/>
      <c r="O346" s="158"/>
    </row>
    <row r="347" spans="1:15" ht="18">
      <c r="A347" s="158"/>
      <c r="N347" s="158"/>
      <c r="O347" s="158"/>
    </row>
    <row r="348" spans="1:15" ht="18">
      <c r="A348" s="158"/>
      <c r="N348" s="158"/>
      <c r="O348" s="158"/>
    </row>
    <row r="349" spans="1:15" ht="18">
      <c r="A349" s="158"/>
      <c r="N349" s="158"/>
      <c r="O349" s="158"/>
    </row>
    <row r="350" spans="1:15" ht="18">
      <c r="A350" s="158"/>
      <c r="N350" s="158"/>
      <c r="O350" s="158"/>
    </row>
    <row r="351" spans="1:15" ht="18">
      <c r="A351" s="158"/>
      <c r="N351" s="158"/>
      <c r="O351" s="158"/>
    </row>
    <row r="352" spans="1:15" ht="18">
      <c r="A352" s="158"/>
      <c r="N352" s="158"/>
      <c r="O352" s="158"/>
    </row>
    <row r="353" spans="1:15" ht="18">
      <c r="A353" s="158"/>
      <c r="N353" s="158"/>
      <c r="O353" s="158"/>
    </row>
    <row r="354" spans="1:15" ht="18">
      <c r="A354" s="158"/>
      <c r="N354" s="158"/>
      <c r="O354" s="158"/>
    </row>
    <row r="355" spans="1:15" ht="18">
      <c r="A355" s="158"/>
      <c r="N355" s="158"/>
      <c r="O355" s="158"/>
    </row>
    <row r="356" spans="1:15" ht="18">
      <c r="A356" s="158"/>
      <c r="N356" s="158"/>
      <c r="O356" s="158"/>
    </row>
    <row r="357" spans="1:15" ht="18">
      <c r="A357" s="158"/>
      <c r="N357" s="158"/>
      <c r="O357" s="158"/>
    </row>
    <row r="358" spans="1:15" ht="18">
      <c r="A358" s="158"/>
      <c r="N358" s="158"/>
      <c r="O358" s="158"/>
    </row>
    <row r="359" spans="1:15" ht="18">
      <c r="A359" s="158"/>
      <c r="N359" s="158"/>
      <c r="O359" s="158"/>
    </row>
    <row r="360" spans="1:15" ht="18">
      <c r="A360" s="158"/>
      <c r="N360" s="158"/>
      <c r="O360" s="158"/>
    </row>
    <row r="361" spans="1:15" ht="18">
      <c r="A361" s="158"/>
      <c r="N361" s="158"/>
      <c r="O361" s="158"/>
    </row>
    <row r="362" spans="1:15" ht="18">
      <c r="A362" s="158"/>
      <c r="N362" s="158"/>
      <c r="O362" s="158"/>
    </row>
    <row r="363" spans="1:15" ht="18">
      <c r="A363" s="158"/>
      <c r="N363" s="158"/>
      <c r="O363" s="158"/>
    </row>
    <row r="364" spans="1:15" ht="18">
      <c r="A364" s="158"/>
      <c r="N364" s="158"/>
      <c r="O364" s="158"/>
    </row>
    <row r="365" spans="1:15" ht="18">
      <c r="A365" s="158"/>
      <c r="N365" s="158"/>
      <c r="O365" s="158"/>
    </row>
    <row r="366" spans="1:15" ht="18">
      <c r="A366" s="158"/>
      <c r="N366" s="158"/>
      <c r="O366" s="158"/>
    </row>
    <row r="367" spans="1:15" ht="18">
      <c r="A367" s="158"/>
      <c r="N367" s="158"/>
      <c r="O367" s="158"/>
    </row>
    <row r="368" spans="1:15" ht="18">
      <c r="A368" s="158"/>
      <c r="N368" s="158"/>
      <c r="O368" s="158"/>
    </row>
    <row r="369" spans="1:15" ht="18">
      <c r="A369" s="158"/>
      <c r="N369" s="158"/>
      <c r="O369" s="158"/>
    </row>
    <row r="370" spans="1:15" ht="18">
      <c r="A370" s="158"/>
      <c r="N370" s="158"/>
      <c r="O370" s="158"/>
    </row>
    <row r="371" spans="1:15" ht="18">
      <c r="A371" s="158"/>
      <c r="N371" s="158"/>
      <c r="O371" s="158"/>
    </row>
    <row r="372" spans="1:15" ht="18">
      <c r="A372" s="158"/>
      <c r="N372" s="158"/>
      <c r="O372" s="158"/>
    </row>
    <row r="373" spans="1:15" ht="18">
      <c r="A373" s="158"/>
      <c r="N373" s="158"/>
      <c r="O373" s="158"/>
    </row>
    <row r="374" spans="1:15" ht="18">
      <c r="A374" s="158"/>
      <c r="N374" s="158"/>
      <c r="O374" s="158"/>
    </row>
    <row r="375" spans="1:15" ht="18">
      <c r="A375" s="158"/>
      <c r="N375" s="158"/>
      <c r="O375" s="158"/>
    </row>
    <row r="376" spans="1:15" ht="18">
      <c r="A376" s="158"/>
      <c r="N376" s="158"/>
      <c r="O376" s="158"/>
    </row>
    <row r="377" spans="1:15" ht="18">
      <c r="A377" s="158"/>
      <c r="N377" s="158"/>
      <c r="O377" s="158"/>
    </row>
    <row r="378" spans="1:15" ht="18">
      <c r="A378" s="158"/>
      <c r="N378" s="158"/>
      <c r="O378" s="158"/>
    </row>
    <row r="379" spans="1:15" ht="18">
      <c r="A379" s="158"/>
      <c r="N379" s="158"/>
      <c r="O379" s="158"/>
    </row>
    <row r="380" spans="1:15" ht="18">
      <c r="A380" s="158"/>
      <c r="N380" s="158"/>
      <c r="O380" s="158"/>
    </row>
    <row r="381" spans="1:15" ht="18">
      <c r="A381" s="158"/>
      <c r="N381" s="158"/>
      <c r="O381" s="158"/>
    </row>
    <row r="382" spans="1:15" ht="18">
      <c r="A382" s="158"/>
      <c r="N382" s="158"/>
      <c r="O382" s="158"/>
    </row>
    <row r="383" spans="1:15" ht="18">
      <c r="A383" s="158"/>
      <c r="N383" s="158"/>
      <c r="O383" s="158"/>
    </row>
    <row r="384" spans="1:15" ht="18">
      <c r="A384" s="158"/>
      <c r="N384" s="158"/>
      <c r="O384" s="158"/>
    </row>
    <row r="385" spans="1:15" ht="18">
      <c r="A385" s="158"/>
      <c r="N385" s="158"/>
      <c r="O385" s="158"/>
    </row>
    <row r="386" spans="1:15" ht="18">
      <c r="A386" s="158"/>
      <c r="N386" s="158"/>
      <c r="O386" s="158"/>
    </row>
    <row r="387" spans="1:15" ht="18">
      <c r="A387" s="158"/>
      <c r="N387" s="158"/>
      <c r="O387" s="158"/>
    </row>
    <row r="388" spans="1:15" ht="18">
      <c r="A388" s="158"/>
      <c r="N388" s="158"/>
      <c r="O388" s="158"/>
    </row>
    <row r="389" spans="1:15" ht="18">
      <c r="A389" s="158"/>
      <c r="N389" s="158"/>
      <c r="O389" s="158"/>
    </row>
    <row r="390" spans="1:15" ht="18">
      <c r="A390" s="158"/>
      <c r="N390" s="158"/>
      <c r="O390" s="158"/>
    </row>
    <row r="391" spans="1:15" ht="18">
      <c r="A391" s="158"/>
      <c r="N391" s="158"/>
      <c r="O391" s="158"/>
    </row>
    <row r="392" spans="1:15" ht="18">
      <c r="A392" s="158"/>
      <c r="N392" s="158"/>
      <c r="O392" s="158"/>
    </row>
    <row r="393" spans="1:15" ht="18">
      <c r="A393" s="158"/>
      <c r="N393" s="158"/>
      <c r="O393" s="158"/>
    </row>
    <row r="394" spans="1:15" ht="18">
      <c r="A394" s="158"/>
      <c r="N394" s="158"/>
      <c r="O394" s="158"/>
    </row>
    <row r="395" spans="1:15" ht="18">
      <c r="A395" s="158"/>
      <c r="N395" s="158"/>
      <c r="O395" s="158"/>
    </row>
    <row r="396" spans="1:15" ht="18">
      <c r="A396" s="158"/>
      <c r="N396" s="158"/>
      <c r="O396" s="158"/>
    </row>
    <row r="397" spans="1:15" ht="18">
      <c r="A397" s="158"/>
      <c r="N397" s="158"/>
      <c r="O397" s="158"/>
    </row>
    <row r="398" spans="1:15" ht="18">
      <c r="A398" s="158"/>
      <c r="N398" s="158"/>
      <c r="O398" s="158"/>
    </row>
    <row r="399" spans="1:15" ht="18">
      <c r="A399" s="158"/>
      <c r="N399" s="158"/>
      <c r="O399" s="158"/>
    </row>
    <row r="400" spans="1:15" ht="18">
      <c r="A400" s="158"/>
      <c r="N400" s="158"/>
      <c r="O400" s="158"/>
    </row>
    <row r="401" spans="1:15" ht="18">
      <c r="A401" s="158"/>
      <c r="N401" s="158"/>
      <c r="O401" s="158"/>
    </row>
    <row r="402" spans="1:15" ht="18">
      <c r="A402" s="158"/>
      <c r="N402" s="158"/>
      <c r="O402" s="158"/>
    </row>
    <row r="403" spans="1:15" ht="18">
      <c r="A403" s="158"/>
      <c r="N403" s="158"/>
      <c r="O403" s="158"/>
    </row>
    <row r="404" spans="1:15" ht="18">
      <c r="A404" s="158"/>
      <c r="N404" s="158"/>
      <c r="O404" s="158"/>
    </row>
    <row r="405" spans="1:15" ht="18">
      <c r="A405" s="158"/>
      <c r="N405" s="158"/>
      <c r="O405" s="158"/>
    </row>
    <row r="406" spans="1:15" ht="18">
      <c r="A406" s="158"/>
      <c r="N406" s="158"/>
      <c r="O406" s="158"/>
    </row>
    <row r="407" spans="1:15" ht="18">
      <c r="A407" s="158"/>
      <c r="N407" s="158"/>
      <c r="O407" s="158"/>
    </row>
    <row r="408" spans="1:15" ht="18">
      <c r="A408" s="158"/>
      <c r="N408" s="158"/>
      <c r="O408" s="158"/>
    </row>
    <row r="409" spans="1:15" ht="18">
      <c r="A409" s="158"/>
      <c r="N409" s="158"/>
      <c r="O409" s="158"/>
    </row>
    <row r="410" spans="1:15" ht="18">
      <c r="A410" s="158"/>
      <c r="N410" s="158"/>
      <c r="O410" s="158"/>
    </row>
    <row r="411" spans="1:15" ht="18">
      <c r="A411" s="158"/>
      <c r="N411" s="158"/>
      <c r="O411" s="158"/>
    </row>
    <row r="412" spans="1:15" ht="18">
      <c r="A412" s="158"/>
      <c r="N412" s="158"/>
      <c r="O412" s="158"/>
    </row>
    <row r="413" spans="1:15" ht="18">
      <c r="A413" s="158"/>
      <c r="N413" s="158"/>
      <c r="O413" s="158"/>
    </row>
    <row r="414" spans="1:15" ht="18">
      <c r="A414" s="158"/>
      <c r="N414" s="158"/>
      <c r="O414" s="158"/>
    </row>
    <row r="415" spans="1:15" ht="18">
      <c r="A415" s="158"/>
      <c r="N415" s="158"/>
      <c r="O415" s="158"/>
    </row>
    <row r="416" spans="1:15" ht="18">
      <c r="A416" s="158"/>
      <c r="N416" s="158"/>
      <c r="O416" s="158"/>
    </row>
    <row r="417" spans="1:15" ht="18">
      <c r="A417" s="158"/>
      <c r="N417" s="158"/>
      <c r="O417" s="158"/>
    </row>
    <row r="418" spans="1:15" ht="18">
      <c r="A418" s="158"/>
      <c r="N418" s="158"/>
      <c r="O418" s="158"/>
    </row>
    <row r="419" spans="1:15" ht="18">
      <c r="A419" s="158"/>
      <c r="N419" s="158"/>
      <c r="O419" s="158"/>
    </row>
    <row r="420" spans="1:15" ht="18">
      <c r="A420" s="158"/>
      <c r="N420" s="158"/>
      <c r="O420" s="158"/>
    </row>
    <row r="421" spans="1:15" ht="18">
      <c r="A421" s="158"/>
      <c r="N421" s="158"/>
      <c r="O421" s="158"/>
    </row>
    <row r="422" spans="1:15" ht="18">
      <c r="A422" s="158"/>
      <c r="N422" s="158"/>
      <c r="O422" s="158"/>
    </row>
    <row r="423" spans="1:15" ht="18">
      <c r="A423" s="158"/>
      <c r="N423" s="158"/>
      <c r="O423" s="158"/>
    </row>
    <row r="424" spans="1:15" ht="18">
      <c r="A424" s="158"/>
      <c r="N424" s="158"/>
      <c r="O424" s="158"/>
    </row>
    <row r="425" spans="1:15" ht="18">
      <c r="A425" s="158"/>
      <c r="N425" s="158"/>
      <c r="O425" s="158"/>
    </row>
    <row r="426" spans="1:15" ht="18">
      <c r="A426" s="158"/>
      <c r="N426" s="158"/>
      <c r="O426" s="158"/>
    </row>
    <row r="427" spans="1:15" ht="18">
      <c r="A427" s="158"/>
      <c r="N427" s="158"/>
      <c r="O427" s="158"/>
    </row>
    <row r="428" spans="1:15" ht="18">
      <c r="A428" s="158"/>
      <c r="N428" s="158"/>
      <c r="O428" s="158"/>
    </row>
    <row r="429" spans="1:15" ht="18">
      <c r="A429" s="158"/>
      <c r="N429" s="158"/>
      <c r="O429" s="158"/>
    </row>
    <row r="430" spans="1:15" ht="18">
      <c r="A430" s="158"/>
      <c r="N430" s="158"/>
      <c r="O430" s="158"/>
    </row>
    <row r="431" spans="1:15" ht="18">
      <c r="A431" s="158"/>
      <c r="N431" s="158"/>
      <c r="O431" s="158"/>
    </row>
    <row r="432" spans="1:15" ht="18">
      <c r="A432" s="158"/>
      <c r="N432" s="158"/>
      <c r="O432" s="158"/>
    </row>
    <row r="433" spans="1:15" ht="18">
      <c r="A433" s="158"/>
      <c r="N433" s="158"/>
      <c r="O433" s="158"/>
    </row>
    <row r="434" spans="1:15" ht="18">
      <c r="A434" s="158"/>
      <c r="N434" s="158"/>
      <c r="O434" s="158"/>
    </row>
    <row r="435" spans="1:15" ht="18">
      <c r="A435" s="158"/>
      <c r="N435" s="158"/>
      <c r="O435" s="158"/>
    </row>
    <row r="436" spans="1:15" ht="18">
      <c r="A436" s="158"/>
      <c r="N436" s="158"/>
      <c r="O436" s="158"/>
    </row>
    <row r="437" spans="1:15" ht="18">
      <c r="A437" s="158"/>
      <c r="N437" s="158"/>
      <c r="O437" s="158"/>
    </row>
    <row r="438" spans="1:15" ht="18">
      <c r="A438" s="158"/>
      <c r="N438" s="158"/>
      <c r="O438" s="158"/>
    </row>
    <row r="439" spans="1:15" ht="18">
      <c r="A439" s="158"/>
      <c r="N439" s="158"/>
      <c r="O439" s="158"/>
    </row>
    <row r="440" spans="1:15" ht="18">
      <c r="A440" s="158"/>
      <c r="N440" s="158"/>
      <c r="O440" s="158"/>
    </row>
    <row r="441" spans="1:15" ht="18">
      <c r="A441" s="158"/>
      <c r="N441" s="158"/>
      <c r="O441" s="158"/>
    </row>
    <row r="442" spans="1:15" ht="18">
      <c r="A442" s="158"/>
      <c r="N442" s="158"/>
      <c r="O442" s="158"/>
    </row>
    <row r="443" spans="1:15" ht="18">
      <c r="A443" s="158"/>
      <c r="N443" s="158"/>
      <c r="O443" s="158"/>
    </row>
    <row r="444" spans="1:15" ht="18">
      <c r="A444" s="158"/>
      <c r="N444" s="158"/>
      <c r="O444" s="158"/>
    </row>
    <row r="445" spans="1:15" ht="18">
      <c r="A445" s="158"/>
      <c r="N445" s="158"/>
      <c r="O445" s="158"/>
    </row>
    <row r="446" spans="1:15" ht="18">
      <c r="A446" s="158"/>
      <c r="N446" s="158"/>
      <c r="O446" s="158"/>
    </row>
    <row r="447" spans="1:15" ht="18">
      <c r="A447" s="158"/>
      <c r="N447" s="158"/>
      <c r="O447" s="158"/>
    </row>
    <row r="448" spans="1:15" ht="18">
      <c r="A448" s="158"/>
      <c r="N448" s="158"/>
      <c r="O448" s="158"/>
    </row>
    <row r="449" spans="1:15" ht="18">
      <c r="A449" s="158"/>
      <c r="N449" s="158"/>
      <c r="O449" s="158"/>
    </row>
    <row r="450" spans="1:15" ht="18">
      <c r="A450" s="158"/>
      <c r="N450" s="158"/>
      <c r="O450" s="158"/>
    </row>
    <row r="451" spans="1:15" ht="18">
      <c r="A451" s="158"/>
      <c r="N451" s="158"/>
      <c r="O451" s="158"/>
    </row>
    <row r="452" spans="1:15" ht="18">
      <c r="A452" s="158"/>
      <c r="N452" s="158"/>
      <c r="O452" s="158"/>
    </row>
    <row r="453" spans="1:15" ht="18">
      <c r="A453" s="158"/>
      <c r="N453" s="158"/>
      <c r="O453" s="158"/>
    </row>
    <row r="454" spans="1:15" ht="18">
      <c r="A454" s="158"/>
      <c r="N454" s="158"/>
      <c r="O454" s="158"/>
    </row>
    <row r="455" spans="1:15" ht="18">
      <c r="A455" s="158"/>
      <c r="N455" s="158"/>
      <c r="O455" s="158"/>
    </row>
    <row r="456" spans="1:15" ht="18">
      <c r="A456" s="158"/>
      <c r="N456" s="158"/>
      <c r="O456" s="158"/>
    </row>
    <row r="457" spans="1:15" ht="18">
      <c r="A457" s="158"/>
      <c r="N457" s="158"/>
      <c r="O457" s="158"/>
    </row>
    <row r="458" spans="1:15" ht="18">
      <c r="A458" s="158"/>
      <c r="N458" s="158"/>
      <c r="O458" s="158"/>
    </row>
    <row r="459" spans="1:15" ht="18">
      <c r="A459" s="158"/>
      <c r="N459" s="158"/>
      <c r="O459" s="158"/>
    </row>
    <row r="460" spans="1:15" ht="18">
      <c r="A460" s="158"/>
      <c r="N460" s="158"/>
      <c r="O460" s="158"/>
    </row>
    <row r="461" spans="1:15" ht="18">
      <c r="A461" s="158"/>
      <c r="N461" s="158"/>
      <c r="O461" s="158"/>
    </row>
    <row r="462" spans="1:15" ht="18">
      <c r="A462" s="158"/>
      <c r="N462" s="158"/>
      <c r="O462" s="158"/>
    </row>
    <row r="463" spans="1:15" ht="18">
      <c r="A463" s="158"/>
      <c r="N463" s="158"/>
      <c r="O463" s="158"/>
    </row>
    <row r="464" spans="1:15" ht="18">
      <c r="A464" s="158"/>
      <c r="N464" s="158"/>
      <c r="O464" s="158"/>
    </row>
    <row r="465" spans="1:15" ht="18">
      <c r="A465" s="158"/>
      <c r="N465" s="158"/>
      <c r="O465" s="158"/>
    </row>
    <row r="466" spans="1:15" ht="18">
      <c r="A466" s="158"/>
      <c r="N466" s="158"/>
      <c r="O466" s="158"/>
    </row>
    <row r="467" spans="1:15" ht="18">
      <c r="A467" s="158"/>
      <c r="N467" s="158"/>
      <c r="O467" s="158"/>
    </row>
    <row r="468" spans="1:15" ht="18">
      <c r="A468" s="158"/>
      <c r="N468" s="158"/>
      <c r="O468" s="158"/>
    </row>
    <row r="469" spans="1:15" ht="18">
      <c r="A469" s="158"/>
      <c r="N469" s="158"/>
      <c r="O469" s="158"/>
    </row>
    <row r="470" spans="1:15" ht="18">
      <c r="A470" s="158"/>
      <c r="N470" s="158"/>
      <c r="O470" s="158"/>
    </row>
    <row r="471" spans="1:15" ht="18">
      <c r="A471" s="158"/>
      <c r="N471" s="158"/>
      <c r="O471" s="158"/>
    </row>
    <row r="472" spans="1:15" ht="18">
      <c r="A472" s="158"/>
      <c r="N472" s="158"/>
      <c r="O472" s="158"/>
    </row>
    <row r="473" spans="1:15" ht="18">
      <c r="A473" s="158"/>
      <c r="N473" s="158"/>
      <c r="O473" s="158"/>
    </row>
    <row r="474" spans="1:15" ht="18">
      <c r="A474" s="158"/>
      <c r="N474" s="158"/>
      <c r="O474" s="158"/>
    </row>
    <row r="475" spans="1:15" ht="18">
      <c r="A475" s="158"/>
      <c r="N475" s="158"/>
      <c r="O475" s="158"/>
    </row>
    <row r="476" spans="1:15" ht="18">
      <c r="A476" s="158"/>
      <c r="N476" s="158"/>
      <c r="O476" s="158"/>
    </row>
    <row r="477" spans="1:15" ht="18">
      <c r="A477" s="158"/>
      <c r="N477" s="158"/>
      <c r="O477" s="158"/>
    </row>
    <row r="478" spans="1:15" ht="18">
      <c r="A478" s="158"/>
      <c r="N478" s="158"/>
      <c r="O478" s="158"/>
    </row>
    <row r="479" spans="1:15" ht="18">
      <c r="A479" s="158"/>
      <c r="N479" s="158"/>
      <c r="O479" s="158"/>
    </row>
    <row r="480" spans="1:15" ht="18">
      <c r="A480" s="158"/>
      <c r="N480" s="158"/>
      <c r="O480" s="158"/>
    </row>
    <row r="481" spans="1:15" ht="18">
      <c r="A481" s="158"/>
      <c r="N481" s="158"/>
      <c r="O481" s="158"/>
    </row>
    <row r="482" spans="1:15" ht="18">
      <c r="A482" s="158"/>
      <c r="N482" s="158"/>
      <c r="O482" s="158"/>
    </row>
    <row r="483" spans="1:15" ht="18">
      <c r="A483" s="158"/>
      <c r="N483" s="158"/>
      <c r="O483" s="158"/>
    </row>
    <row r="484" spans="1:15" ht="18">
      <c r="A484" s="158"/>
      <c r="N484" s="158"/>
      <c r="O484" s="158"/>
    </row>
    <row r="485" spans="1:15" ht="18">
      <c r="A485" s="158"/>
      <c r="N485" s="158"/>
      <c r="O485" s="158"/>
    </row>
    <row r="486" spans="1:15" ht="18">
      <c r="A486" s="158"/>
      <c r="N486" s="158"/>
      <c r="O486" s="158"/>
    </row>
    <row r="487" spans="1:15" ht="18">
      <c r="A487" s="158"/>
      <c r="N487" s="158"/>
      <c r="O487" s="158"/>
    </row>
    <row r="488" spans="1:15" ht="18">
      <c r="A488" s="158"/>
      <c r="N488" s="158"/>
      <c r="O488" s="158"/>
    </row>
    <row r="489" spans="1:15" ht="18">
      <c r="A489" s="158"/>
      <c r="N489" s="158"/>
      <c r="O489" s="158"/>
    </row>
    <row r="490" spans="1:15" ht="18">
      <c r="A490" s="158"/>
      <c r="N490" s="158"/>
      <c r="O490" s="158"/>
    </row>
    <row r="491" spans="1:15" ht="18">
      <c r="A491" s="158"/>
      <c r="N491" s="158"/>
      <c r="O491" s="158"/>
    </row>
    <row r="492" spans="1:15" ht="18">
      <c r="A492" s="158"/>
      <c r="N492" s="158"/>
      <c r="O492" s="158"/>
    </row>
    <row r="493" spans="1:15" ht="18">
      <c r="A493" s="158"/>
      <c r="N493" s="158"/>
      <c r="O493" s="158"/>
    </row>
    <row r="494" spans="1:15" ht="18">
      <c r="A494" s="158"/>
      <c r="N494" s="158"/>
      <c r="O494" s="158"/>
    </row>
    <row r="495" spans="1:15" ht="18">
      <c r="A495" s="158"/>
      <c r="N495" s="158"/>
      <c r="O495" s="158"/>
    </row>
    <row r="496" spans="1:15" ht="18">
      <c r="A496" s="158"/>
      <c r="N496" s="158"/>
      <c r="O496" s="158"/>
    </row>
    <row r="497" spans="1:15" ht="18">
      <c r="A497" s="158"/>
      <c r="N497" s="158"/>
      <c r="O497" s="158"/>
    </row>
    <row r="498" spans="1:15" ht="18">
      <c r="A498" s="158"/>
      <c r="N498" s="158"/>
      <c r="O498" s="158"/>
    </row>
    <row r="499" spans="1:15" ht="18">
      <c r="A499" s="158"/>
      <c r="N499" s="158"/>
      <c r="O499" s="158"/>
    </row>
    <row r="500" spans="1:15" ht="18">
      <c r="A500" s="158"/>
      <c r="N500" s="158"/>
      <c r="O500" s="158"/>
    </row>
    <row r="501" spans="1:15" ht="18">
      <c r="A501" s="158"/>
      <c r="N501" s="158"/>
      <c r="O501" s="158"/>
    </row>
    <row r="502" spans="1:15" ht="18">
      <c r="A502" s="158"/>
      <c r="N502" s="158"/>
      <c r="O502" s="158"/>
    </row>
    <row r="503" spans="1:15" ht="18">
      <c r="A503" s="158"/>
      <c r="N503" s="158"/>
      <c r="O503" s="158"/>
    </row>
    <row r="504" spans="1:15" ht="18">
      <c r="A504" s="158"/>
      <c r="N504" s="158"/>
      <c r="O504" s="158"/>
    </row>
    <row r="505" spans="1:15" ht="18">
      <c r="A505" s="158"/>
      <c r="N505" s="158"/>
      <c r="O505" s="158"/>
    </row>
    <row r="506" spans="1:15" ht="18">
      <c r="A506" s="158"/>
      <c r="N506" s="158"/>
      <c r="O506" s="158"/>
    </row>
    <row r="507" spans="1:15" ht="18">
      <c r="A507" s="158"/>
      <c r="N507" s="158"/>
      <c r="O507" s="158"/>
    </row>
    <row r="508" spans="1:15" ht="18">
      <c r="A508" s="158"/>
      <c r="N508" s="158"/>
      <c r="O508" s="158"/>
    </row>
    <row r="509" spans="1:15" ht="18">
      <c r="A509" s="158"/>
      <c r="N509" s="158"/>
      <c r="O509" s="158"/>
    </row>
    <row r="510" spans="1:15" ht="18">
      <c r="A510" s="158"/>
      <c r="N510" s="158"/>
      <c r="O510" s="158"/>
    </row>
    <row r="511" spans="1:15" ht="18">
      <c r="A511" s="158"/>
      <c r="N511" s="158"/>
      <c r="O511" s="158"/>
    </row>
    <row r="512" spans="1:15" ht="18">
      <c r="A512" s="158"/>
      <c r="N512" s="158"/>
      <c r="O512" s="158"/>
    </row>
    <row r="513" spans="1:15" ht="18">
      <c r="A513" s="158"/>
      <c r="N513" s="158"/>
      <c r="O513" s="158"/>
    </row>
    <row r="514" spans="1:15" ht="18">
      <c r="A514" s="158"/>
      <c r="N514" s="158"/>
      <c r="O514" s="158"/>
    </row>
    <row r="515" spans="1:15" ht="18">
      <c r="A515" s="158"/>
      <c r="N515" s="158"/>
      <c r="O515" s="158"/>
    </row>
    <row r="516" spans="1:15" ht="18">
      <c r="A516" s="158"/>
      <c r="N516" s="158"/>
      <c r="O516" s="158"/>
    </row>
    <row r="517" spans="1:15" ht="18">
      <c r="A517" s="158"/>
      <c r="N517" s="158"/>
      <c r="O517" s="158"/>
    </row>
    <row r="518" spans="1:15" ht="18">
      <c r="A518" s="158"/>
      <c r="N518" s="158"/>
      <c r="O518" s="158"/>
    </row>
    <row r="519" spans="1:15" ht="18">
      <c r="A519" s="158"/>
      <c r="N519" s="158"/>
      <c r="O519" s="158"/>
    </row>
    <row r="520" spans="1:15" ht="18">
      <c r="A520" s="158"/>
      <c r="N520" s="158"/>
      <c r="O520" s="158"/>
    </row>
    <row r="521" spans="1:15" ht="18">
      <c r="A521" s="158"/>
      <c r="N521" s="158"/>
      <c r="O521" s="158"/>
    </row>
    <row r="522" spans="1:15" ht="18">
      <c r="A522" s="158"/>
      <c r="N522" s="158"/>
      <c r="O522" s="158"/>
    </row>
    <row r="523" spans="1:15" ht="18">
      <c r="A523" s="158"/>
      <c r="N523" s="158"/>
      <c r="O523" s="158"/>
    </row>
    <row r="524" spans="1:15" ht="18">
      <c r="A524" s="158"/>
      <c r="N524" s="158"/>
      <c r="O524" s="158"/>
    </row>
    <row r="525" spans="1:15" ht="18">
      <c r="A525" s="158"/>
      <c r="N525" s="158"/>
      <c r="O525" s="158"/>
    </row>
    <row r="526" spans="1:15" ht="18">
      <c r="A526" s="158"/>
      <c r="N526" s="158"/>
      <c r="O526" s="158"/>
    </row>
    <row r="527" spans="1:15" ht="18">
      <c r="A527" s="158"/>
      <c r="N527" s="158"/>
      <c r="O527" s="158"/>
    </row>
    <row r="528" spans="1:15" ht="18">
      <c r="A528" s="158"/>
      <c r="N528" s="158"/>
      <c r="O528" s="158"/>
    </row>
    <row r="529" spans="1:15" ht="18">
      <c r="A529" s="158"/>
      <c r="N529" s="158"/>
      <c r="O529" s="158"/>
    </row>
    <row r="530" spans="1:15" ht="18">
      <c r="A530" s="158"/>
      <c r="N530" s="158"/>
      <c r="O530" s="158"/>
    </row>
    <row r="531" spans="1:15" ht="18">
      <c r="A531" s="158"/>
      <c r="N531" s="158"/>
      <c r="O531" s="158"/>
    </row>
    <row r="532" spans="1:15" ht="18">
      <c r="A532" s="158"/>
      <c r="N532" s="158"/>
      <c r="O532" s="158"/>
    </row>
    <row r="533" spans="1:15" ht="18">
      <c r="A533" s="158"/>
      <c r="N533" s="158"/>
      <c r="O533" s="158"/>
    </row>
    <row r="534" spans="1:15" ht="18">
      <c r="A534" s="158"/>
      <c r="N534" s="158"/>
      <c r="O534" s="158"/>
    </row>
    <row r="535" spans="1:15" ht="18">
      <c r="A535" s="158"/>
      <c r="N535" s="158"/>
      <c r="O535" s="158"/>
    </row>
    <row r="536" spans="1:15" ht="18">
      <c r="A536" s="158"/>
      <c r="N536" s="158"/>
      <c r="O536" s="158"/>
    </row>
    <row r="537" spans="1:15" ht="18">
      <c r="A537" s="158"/>
      <c r="N537" s="158"/>
      <c r="O537" s="158"/>
    </row>
    <row r="538" spans="1:15" ht="18">
      <c r="A538" s="158"/>
      <c r="N538" s="158"/>
      <c r="O538" s="158"/>
    </row>
    <row r="539" spans="1:15" ht="18">
      <c r="A539" s="158"/>
      <c r="N539" s="158"/>
      <c r="O539" s="158"/>
    </row>
    <row r="540" spans="1:15" ht="18">
      <c r="A540" s="158"/>
      <c r="N540" s="158"/>
      <c r="O540" s="158"/>
    </row>
    <row r="541" spans="1:15" ht="18">
      <c r="A541" s="158"/>
      <c r="N541" s="158"/>
      <c r="O541" s="158"/>
    </row>
    <row r="542" spans="1:15" ht="18">
      <c r="A542" s="158"/>
      <c r="N542" s="158"/>
      <c r="O542" s="158"/>
    </row>
    <row r="543" spans="1:15" ht="18">
      <c r="A543" s="158"/>
      <c r="N543" s="158"/>
      <c r="O543" s="158"/>
    </row>
    <row r="544" spans="1:15" ht="18">
      <c r="A544" s="158"/>
      <c r="N544" s="158"/>
      <c r="O544" s="158"/>
    </row>
    <row r="545" spans="1:15" ht="18">
      <c r="A545" s="158"/>
      <c r="N545" s="158"/>
      <c r="O545" s="158"/>
    </row>
    <row r="546" spans="1:15" ht="18">
      <c r="A546" s="158"/>
      <c r="N546" s="158"/>
      <c r="O546" s="158"/>
    </row>
    <row r="547" spans="1:15" ht="18">
      <c r="A547" s="158"/>
      <c r="N547" s="158"/>
      <c r="O547" s="158"/>
    </row>
    <row r="548" spans="1:15" ht="18">
      <c r="A548" s="158"/>
      <c r="N548" s="158"/>
      <c r="O548" s="158"/>
    </row>
    <row r="549" spans="1:15" ht="18">
      <c r="A549" s="158"/>
      <c r="N549" s="158"/>
      <c r="O549" s="158"/>
    </row>
    <row r="550" spans="1:15" ht="18">
      <c r="A550" s="158"/>
      <c r="N550" s="158"/>
      <c r="O550" s="158"/>
    </row>
    <row r="551" spans="1:15" ht="18">
      <c r="A551" s="158"/>
      <c r="N551" s="158"/>
      <c r="O551" s="158"/>
    </row>
    <row r="552" spans="1:15" ht="18">
      <c r="A552" s="158"/>
      <c r="N552" s="158"/>
      <c r="O552" s="158"/>
    </row>
    <row r="553" spans="1:15" ht="18">
      <c r="A553" s="158"/>
      <c r="N553" s="158"/>
      <c r="O553" s="158"/>
    </row>
    <row r="554" spans="1:15" ht="18">
      <c r="A554" s="158"/>
      <c r="N554" s="158"/>
      <c r="O554" s="158"/>
    </row>
    <row r="555" spans="1:15" ht="18">
      <c r="A555" s="158"/>
      <c r="N555" s="158"/>
      <c r="O555" s="158"/>
    </row>
    <row r="556" spans="1:15" ht="18">
      <c r="A556" s="158"/>
      <c r="N556" s="158"/>
      <c r="O556" s="158"/>
    </row>
    <row r="557" spans="1:15" ht="18">
      <c r="A557" s="158"/>
      <c r="N557" s="158"/>
      <c r="O557" s="158"/>
    </row>
    <row r="558" spans="1:15" ht="18">
      <c r="A558" s="158"/>
      <c r="N558" s="158"/>
      <c r="O558" s="158"/>
    </row>
    <row r="559" spans="1:15" ht="18">
      <c r="A559" s="158"/>
      <c r="N559" s="158"/>
      <c r="O559" s="158"/>
    </row>
    <row r="560" spans="1:15" ht="18">
      <c r="A560" s="158"/>
      <c r="N560" s="158"/>
      <c r="O560" s="158"/>
    </row>
    <row r="561" spans="1:15" ht="18">
      <c r="A561" s="158"/>
      <c r="N561" s="158"/>
      <c r="O561" s="158"/>
    </row>
    <row r="562" spans="1:15" ht="18">
      <c r="A562" s="158"/>
      <c r="N562" s="158"/>
      <c r="O562" s="158"/>
    </row>
    <row r="563" spans="1:15" ht="18">
      <c r="A563" s="158"/>
      <c r="N563" s="158"/>
      <c r="O563" s="158"/>
    </row>
    <row r="564" spans="1:15" ht="18">
      <c r="A564" s="158"/>
      <c r="N564" s="158"/>
      <c r="O564" s="158"/>
    </row>
    <row r="565" spans="1:15" ht="18">
      <c r="A565" s="158"/>
      <c r="N565" s="158"/>
      <c r="O565" s="158"/>
    </row>
    <row r="566" spans="1:15" ht="18">
      <c r="A566" s="158"/>
      <c r="N566" s="158"/>
      <c r="O566" s="158"/>
    </row>
    <row r="567" spans="1:15" ht="18">
      <c r="A567" s="158"/>
      <c r="N567" s="158"/>
      <c r="O567" s="158"/>
    </row>
    <row r="568" spans="1:15" ht="18">
      <c r="A568" s="158"/>
      <c r="N568" s="158"/>
      <c r="O568" s="158"/>
    </row>
    <row r="569" spans="1:15" ht="18">
      <c r="A569" s="158"/>
      <c r="N569" s="158"/>
      <c r="O569" s="158"/>
    </row>
    <row r="570" spans="1:15" ht="18">
      <c r="A570" s="158"/>
      <c r="N570" s="158"/>
      <c r="O570" s="158"/>
    </row>
    <row r="571" spans="1:15" ht="18">
      <c r="A571" s="158"/>
      <c r="N571" s="158"/>
      <c r="O571" s="158"/>
    </row>
    <row r="572" spans="1:15" ht="18">
      <c r="A572" s="158"/>
      <c r="N572" s="158"/>
      <c r="O572" s="158"/>
    </row>
    <row r="573" spans="1:15" ht="18">
      <c r="A573" s="158"/>
      <c r="N573" s="158"/>
      <c r="O573" s="158"/>
    </row>
    <row r="574" spans="1:15" ht="18">
      <c r="A574" s="158"/>
      <c r="N574" s="158"/>
      <c r="O574" s="158"/>
    </row>
    <row r="575" spans="1:15" ht="18">
      <c r="A575" s="158"/>
      <c r="N575" s="158"/>
      <c r="O575" s="158"/>
    </row>
    <row r="576" spans="1:15" ht="18">
      <c r="A576" s="158"/>
      <c r="N576" s="158"/>
      <c r="O576" s="158"/>
    </row>
    <row r="577" spans="1:15" ht="18">
      <c r="A577" s="158"/>
      <c r="N577" s="158"/>
      <c r="O577" s="158"/>
    </row>
    <row r="578" spans="1:15" ht="18">
      <c r="A578" s="158"/>
      <c r="N578" s="158"/>
      <c r="O578" s="158"/>
    </row>
    <row r="579" spans="1:15" ht="18">
      <c r="A579" s="158"/>
      <c r="N579" s="158"/>
      <c r="O579" s="158"/>
    </row>
    <row r="580" spans="1:15" ht="18">
      <c r="A580" s="158"/>
      <c r="N580" s="158"/>
      <c r="O580" s="158"/>
    </row>
    <row r="581" spans="1:15" ht="18">
      <c r="A581" s="158"/>
      <c r="N581" s="158"/>
      <c r="O581" s="158"/>
    </row>
    <row r="582" spans="1:15" ht="18">
      <c r="A582" s="158"/>
      <c r="N582" s="158"/>
      <c r="O582" s="158"/>
    </row>
    <row r="583" spans="1:15" ht="18">
      <c r="A583" s="158"/>
      <c r="N583" s="158"/>
      <c r="O583" s="158"/>
    </row>
    <row r="584" spans="1:15" ht="18">
      <c r="A584" s="158"/>
      <c r="N584" s="158"/>
      <c r="O584" s="158"/>
    </row>
    <row r="585" spans="1:15" ht="18">
      <c r="A585" s="158"/>
      <c r="N585" s="158"/>
      <c r="O585" s="158"/>
    </row>
    <row r="586" spans="1:15" ht="18">
      <c r="A586" s="158"/>
      <c r="N586" s="158"/>
      <c r="O586" s="158"/>
    </row>
    <row r="587" spans="1:15" ht="18">
      <c r="A587" s="158"/>
      <c r="N587" s="158"/>
      <c r="O587" s="158"/>
    </row>
    <row r="588" spans="1:15" ht="18">
      <c r="A588" s="158"/>
      <c r="N588" s="158"/>
      <c r="O588" s="158"/>
    </row>
    <row r="589" spans="1:15" ht="18">
      <c r="A589" s="158"/>
      <c r="N589" s="158"/>
      <c r="O589" s="158"/>
    </row>
    <row r="590" spans="1:15" ht="18">
      <c r="A590" s="158"/>
      <c r="N590" s="158"/>
      <c r="O590" s="158"/>
    </row>
    <row r="591" spans="1:15" ht="18">
      <c r="A591" s="158"/>
      <c r="N591" s="158"/>
      <c r="O591" s="158"/>
    </row>
    <row r="592" spans="1:15" ht="18">
      <c r="A592" s="158"/>
      <c r="N592" s="158"/>
      <c r="O592" s="158"/>
    </row>
    <row r="593" spans="1:15" ht="18">
      <c r="A593" s="158"/>
      <c r="N593" s="158"/>
      <c r="O593" s="158"/>
    </row>
    <row r="594" spans="1:15" ht="18">
      <c r="A594" s="158"/>
      <c r="N594" s="158"/>
      <c r="O594" s="158"/>
    </row>
    <row r="595" spans="1:15" ht="18">
      <c r="A595" s="158"/>
      <c r="N595" s="158"/>
      <c r="O595" s="158"/>
    </row>
    <row r="596" spans="1:15" ht="18">
      <c r="A596" s="158"/>
      <c r="N596" s="158"/>
      <c r="O596" s="158"/>
    </row>
    <row r="597" spans="1:15" ht="18">
      <c r="A597" s="158"/>
      <c r="N597" s="158"/>
      <c r="O597" s="158"/>
    </row>
    <row r="598" spans="1:15" ht="18">
      <c r="A598" s="158"/>
      <c r="N598" s="158"/>
      <c r="O598" s="158"/>
    </row>
    <row r="599" spans="1:15" ht="18">
      <c r="A599" s="158"/>
      <c r="N599" s="158"/>
      <c r="O599" s="158"/>
    </row>
    <row r="600" spans="1:15" ht="18">
      <c r="A600" s="158"/>
      <c r="N600" s="158"/>
      <c r="O600" s="158"/>
    </row>
    <row r="601" spans="1:15" ht="18">
      <c r="A601" s="158"/>
      <c r="N601" s="158"/>
      <c r="O601" s="158"/>
    </row>
    <row r="602" spans="1:15" ht="18">
      <c r="A602" s="158"/>
      <c r="N602" s="158"/>
      <c r="O602" s="158"/>
    </row>
    <row r="603" spans="1:15" ht="18">
      <c r="A603" s="158"/>
      <c r="N603" s="158"/>
      <c r="O603" s="158"/>
    </row>
    <row r="604" spans="1:15" ht="18">
      <c r="A604" s="158"/>
      <c r="N604" s="158"/>
      <c r="O604" s="158"/>
    </row>
    <row r="605" spans="1:15" ht="18">
      <c r="A605" s="158"/>
      <c r="N605" s="158"/>
      <c r="O605" s="158"/>
    </row>
    <row r="606" spans="1:15" ht="18">
      <c r="A606" s="158"/>
      <c r="N606" s="158"/>
      <c r="O606" s="158"/>
    </row>
    <row r="607" spans="1:15" ht="18">
      <c r="A607" s="158"/>
      <c r="N607" s="158"/>
      <c r="O607" s="158"/>
    </row>
    <row r="608" spans="1:15" ht="18">
      <c r="A608" s="158"/>
      <c r="N608" s="158"/>
      <c r="O608" s="158"/>
    </row>
    <row r="609" spans="1:15" ht="18">
      <c r="A609" s="158"/>
      <c r="N609" s="158"/>
      <c r="O609" s="158"/>
    </row>
    <row r="610" spans="1:15" ht="18">
      <c r="A610" s="158"/>
      <c r="N610" s="158"/>
      <c r="O610" s="158"/>
    </row>
    <row r="611" spans="1:15" ht="18">
      <c r="A611" s="158"/>
      <c r="N611" s="158"/>
      <c r="O611" s="158"/>
    </row>
    <row r="612" spans="1:15" ht="18">
      <c r="A612" s="158"/>
      <c r="N612" s="158"/>
      <c r="O612" s="158"/>
    </row>
    <row r="613" spans="1:15" ht="18">
      <c r="A613" s="158"/>
      <c r="N613" s="158"/>
      <c r="O613" s="158"/>
    </row>
    <row r="614" spans="1:15" ht="18">
      <c r="A614" s="158"/>
      <c r="N614" s="158"/>
      <c r="O614" s="158"/>
    </row>
    <row r="615" spans="1:15" ht="18">
      <c r="A615" s="158"/>
      <c r="N615" s="158"/>
      <c r="O615" s="158"/>
    </row>
    <row r="616" spans="1:15" ht="18">
      <c r="A616" s="158"/>
      <c r="N616" s="158"/>
      <c r="O616" s="158"/>
    </row>
    <row r="617" spans="1:15" ht="18">
      <c r="A617" s="158"/>
      <c r="N617" s="158"/>
      <c r="O617" s="158"/>
    </row>
    <row r="618" spans="1:15" ht="18">
      <c r="A618" s="158"/>
      <c r="N618" s="158"/>
      <c r="O618" s="158"/>
    </row>
    <row r="619" spans="1:15" ht="18">
      <c r="A619" s="158"/>
      <c r="N619" s="158"/>
      <c r="O619" s="158"/>
    </row>
    <row r="620" spans="1:15" ht="18">
      <c r="A620" s="158"/>
      <c r="N620" s="158"/>
      <c r="O620" s="158"/>
    </row>
    <row r="621" spans="1:15" ht="18">
      <c r="A621" s="158"/>
      <c r="N621" s="158"/>
      <c r="O621" s="158"/>
    </row>
    <row r="622" spans="1:15" ht="18">
      <c r="A622" s="158"/>
      <c r="N622" s="158"/>
      <c r="O622" s="158"/>
    </row>
    <row r="623" spans="1:15" ht="18">
      <c r="A623" s="158"/>
      <c r="N623" s="158"/>
      <c r="O623" s="158"/>
    </row>
    <row r="624" spans="1:15" ht="18">
      <c r="A624" s="158"/>
      <c r="N624" s="158"/>
      <c r="O624" s="158"/>
    </row>
    <row r="625" spans="1:15" ht="18">
      <c r="A625" s="158"/>
      <c r="N625" s="158"/>
      <c r="O625" s="158"/>
    </row>
    <row r="626" spans="1:15" ht="18">
      <c r="A626" s="158"/>
      <c r="N626" s="158"/>
      <c r="O626" s="158"/>
    </row>
    <row r="627" spans="1:15" ht="18">
      <c r="A627" s="158"/>
      <c r="N627" s="158"/>
      <c r="O627" s="158"/>
    </row>
    <row r="628" spans="1:15" ht="18">
      <c r="A628" s="158"/>
      <c r="N628" s="158"/>
      <c r="O628" s="158"/>
    </row>
    <row r="629" spans="1:15" ht="18">
      <c r="A629" s="158"/>
      <c r="N629" s="158"/>
      <c r="O629" s="158"/>
    </row>
    <row r="630" spans="1:15" ht="18">
      <c r="A630" s="158"/>
      <c r="N630" s="158"/>
      <c r="O630" s="158"/>
    </row>
    <row r="631" spans="1:15" ht="18">
      <c r="A631" s="158"/>
      <c r="N631" s="158"/>
      <c r="O631" s="158"/>
    </row>
    <row r="632" spans="1:15" ht="18">
      <c r="A632" s="158"/>
      <c r="N632" s="158"/>
      <c r="O632" s="158"/>
    </row>
    <row r="633" spans="1:15" ht="18">
      <c r="A633" s="158"/>
      <c r="N633" s="158"/>
      <c r="O633" s="158"/>
    </row>
    <row r="634" spans="1:15" ht="18">
      <c r="A634" s="158"/>
      <c r="N634" s="158"/>
      <c r="O634" s="158"/>
    </row>
    <row r="635" spans="1:15" ht="18">
      <c r="A635" s="158"/>
      <c r="N635" s="158"/>
      <c r="O635" s="158"/>
    </row>
    <row r="636" spans="1:15" ht="18">
      <c r="A636" s="158"/>
      <c r="N636" s="158"/>
      <c r="O636" s="158"/>
    </row>
    <row r="637" spans="1:15" ht="18">
      <c r="A637" s="158"/>
      <c r="N637" s="158"/>
      <c r="O637" s="158"/>
    </row>
    <row r="638" spans="1:15" ht="18">
      <c r="A638" s="158"/>
      <c r="N638" s="158"/>
      <c r="O638" s="158"/>
    </row>
    <row r="639" spans="1:15" ht="18">
      <c r="A639" s="158"/>
      <c r="N639" s="158"/>
      <c r="O639" s="158"/>
    </row>
    <row r="640" spans="1:15" ht="18">
      <c r="A640" s="158"/>
      <c r="N640" s="158"/>
      <c r="O640" s="158"/>
    </row>
    <row r="641" spans="1:15" ht="18">
      <c r="A641" s="158"/>
      <c r="N641" s="158"/>
      <c r="O641" s="158"/>
    </row>
    <row r="642" spans="1:15" ht="18">
      <c r="A642" s="158"/>
      <c r="N642" s="158"/>
      <c r="O642" s="158"/>
    </row>
    <row r="643" spans="1:15" ht="18">
      <c r="A643" s="158"/>
      <c r="N643" s="158"/>
      <c r="O643" s="158"/>
    </row>
    <row r="644" spans="1:15" ht="18">
      <c r="A644" s="158"/>
      <c r="N644" s="158"/>
      <c r="O644" s="158"/>
    </row>
    <row r="645" spans="1:15" ht="18">
      <c r="A645" s="158"/>
      <c r="N645" s="158"/>
      <c r="O645" s="158"/>
    </row>
    <row r="646" spans="1:15" ht="18">
      <c r="A646" s="158"/>
      <c r="N646" s="158"/>
      <c r="O646" s="158"/>
    </row>
    <row r="647" spans="1:15" ht="18">
      <c r="A647" s="158"/>
      <c r="N647" s="158"/>
      <c r="O647" s="158"/>
    </row>
    <row r="648" spans="1:15" ht="18">
      <c r="A648" s="158"/>
      <c r="N648" s="158"/>
      <c r="O648" s="158"/>
    </row>
    <row r="649" spans="1:15" ht="18">
      <c r="A649" s="158"/>
      <c r="N649" s="158"/>
      <c r="O649" s="158"/>
    </row>
    <row r="650" spans="1:15" ht="18">
      <c r="A650" s="158"/>
      <c r="N650" s="158"/>
      <c r="O650" s="158"/>
    </row>
    <row r="651" spans="1:15" ht="18">
      <c r="A651" s="158"/>
      <c r="N651" s="158"/>
      <c r="O651" s="158"/>
    </row>
    <row r="652" spans="1:15" ht="18">
      <c r="A652" s="158"/>
      <c r="N652" s="158"/>
      <c r="O652" s="158"/>
    </row>
    <row r="653" spans="1:15" ht="18">
      <c r="A653" s="158"/>
      <c r="N653" s="158"/>
      <c r="O653" s="158"/>
    </row>
    <row r="654" spans="1:15" ht="18">
      <c r="A654" s="158"/>
      <c r="N654" s="158"/>
      <c r="O654" s="158"/>
    </row>
    <row r="655" spans="1:15" ht="18">
      <c r="A655" s="158"/>
      <c r="N655" s="158"/>
      <c r="O655" s="158"/>
    </row>
    <row r="656" spans="1:15" ht="18">
      <c r="A656" s="158"/>
      <c r="N656" s="158"/>
      <c r="O656" s="158"/>
    </row>
    <row r="657" spans="1:15" ht="18">
      <c r="A657" s="158"/>
      <c r="N657" s="158"/>
      <c r="O657" s="158"/>
    </row>
    <row r="658" spans="1:15" ht="18">
      <c r="A658" s="158"/>
      <c r="N658" s="158"/>
      <c r="O658" s="158"/>
    </row>
    <row r="659" spans="1:15" ht="18">
      <c r="A659" s="158"/>
      <c r="N659" s="158"/>
      <c r="O659" s="158"/>
    </row>
    <row r="660" spans="1:15" ht="18">
      <c r="A660" s="158"/>
      <c r="N660" s="158"/>
      <c r="O660" s="158"/>
    </row>
    <row r="661" spans="1:15" ht="18">
      <c r="A661" s="158"/>
      <c r="N661" s="158"/>
      <c r="O661" s="158"/>
    </row>
    <row r="662" spans="1:15" ht="18">
      <c r="A662" s="158"/>
      <c r="N662" s="158"/>
      <c r="O662" s="158"/>
    </row>
    <row r="663" spans="1:15" ht="18">
      <c r="A663" s="158"/>
      <c r="N663" s="158"/>
      <c r="O663" s="158"/>
    </row>
    <row r="664" spans="1:15" ht="18">
      <c r="A664" s="158"/>
      <c r="N664" s="158"/>
      <c r="O664" s="158"/>
    </row>
    <row r="665" spans="1:15" ht="18">
      <c r="A665" s="158"/>
      <c r="N665" s="158"/>
      <c r="O665" s="158"/>
    </row>
    <row r="666" spans="1:15" ht="18">
      <c r="A666" s="158"/>
      <c r="N666" s="158"/>
      <c r="O666" s="158"/>
    </row>
    <row r="667" spans="1:15" ht="18">
      <c r="A667" s="158"/>
      <c r="N667" s="158"/>
      <c r="O667" s="158"/>
    </row>
    <row r="668" spans="1:15" ht="18">
      <c r="A668" s="158"/>
      <c r="N668" s="158"/>
      <c r="O668" s="158"/>
    </row>
    <row r="669" spans="1:15" ht="18">
      <c r="A669" s="158"/>
      <c r="N669" s="158"/>
      <c r="O669" s="158"/>
    </row>
    <row r="670" spans="1:15" ht="18">
      <c r="A670" s="158"/>
      <c r="N670" s="158"/>
      <c r="O670" s="158"/>
    </row>
    <row r="671" spans="1:15" ht="18">
      <c r="A671" s="158"/>
      <c r="N671" s="158"/>
      <c r="O671" s="158"/>
    </row>
    <row r="672" spans="1:15" ht="18">
      <c r="A672" s="158"/>
      <c r="N672" s="158"/>
      <c r="O672" s="158"/>
    </row>
    <row r="673" spans="1:15" ht="18">
      <c r="A673" s="158"/>
      <c r="N673" s="158"/>
      <c r="O673" s="158"/>
    </row>
    <row r="674" spans="1:15" ht="18">
      <c r="A674" s="158"/>
      <c r="N674" s="158"/>
      <c r="O674" s="158"/>
    </row>
    <row r="675" spans="1:15" ht="18">
      <c r="A675" s="158"/>
      <c r="N675" s="158"/>
      <c r="O675" s="158"/>
    </row>
    <row r="676" spans="1:15" ht="18">
      <c r="A676" s="158"/>
      <c r="N676" s="158"/>
      <c r="O676" s="158"/>
    </row>
    <row r="677" spans="1:15" ht="18">
      <c r="A677" s="158"/>
      <c r="N677" s="158"/>
      <c r="O677" s="158"/>
    </row>
    <row r="678" spans="1:15" ht="18">
      <c r="A678" s="158"/>
      <c r="N678" s="158"/>
      <c r="O678" s="158"/>
    </row>
    <row r="679" spans="1:15" ht="18">
      <c r="A679" s="158"/>
      <c r="N679" s="158"/>
      <c r="O679" s="158"/>
    </row>
    <row r="680" spans="1:15" ht="18">
      <c r="A680" s="158"/>
      <c r="N680" s="158"/>
      <c r="O680" s="158"/>
    </row>
    <row r="681" spans="1:15" ht="18">
      <c r="A681" s="158"/>
      <c r="N681" s="158"/>
      <c r="O681" s="158"/>
    </row>
    <row r="682" spans="1:15" ht="18">
      <c r="A682" s="158"/>
      <c r="N682" s="158"/>
      <c r="O682" s="158"/>
    </row>
    <row r="683" spans="1:15" ht="18">
      <c r="A683" s="158"/>
      <c r="N683" s="158"/>
      <c r="O683" s="158"/>
    </row>
    <row r="684" spans="1:15" ht="18">
      <c r="A684" s="158"/>
      <c r="N684" s="158"/>
      <c r="O684" s="158"/>
    </row>
    <row r="685" spans="1:15" ht="18">
      <c r="A685" s="158"/>
      <c r="N685" s="158"/>
      <c r="O685" s="158"/>
    </row>
    <row r="686" spans="1:15" ht="18">
      <c r="A686" s="158"/>
      <c r="N686" s="158"/>
      <c r="O686" s="158"/>
    </row>
    <row r="687" spans="1:15" ht="18">
      <c r="A687" s="158"/>
      <c r="N687" s="158"/>
      <c r="O687" s="158"/>
    </row>
    <row r="688" spans="1:15" ht="18">
      <c r="A688" s="158"/>
      <c r="N688" s="158"/>
      <c r="O688" s="158"/>
    </row>
    <row r="689" spans="1:15" ht="18">
      <c r="A689" s="158"/>
      <c r="N689" s="158"/>
      <c r="O689" s="158"/>
    </row>
    <row r="690" spans="1:15" ht="18">
      <c r="A690" s="158"/>
      <c r="N690" s="158"/>
      <c r="O690" s="158"/>
    </row>
    <row r="691" spans="1:15" ht="18">
      <c r="A691" s="158"/>
      <c r="N691" s="158"/>
      <c r="O691" s="158"/>
    </row>
    <row r="692" spans="1:15" ht="18">
      <c r="A692" s="158"/>
      <c r="N692" s="158"/>
      <c r="O692" s="158"/>
    </row>
    <row r="693" spans="1:15" ht="18">
      <c r="A693" s="158"/>
      <c r="N693" s="158"/>
      <c r="O693" s="158"/>
    </row>
    <row r="694" spans="1:15" ht="18">
      <c r="A694" s="158"/>
      <c r="N694" s="158"/>
      <c r="O694" s="158"/>
    </row>
    <row r="695" spans="1:15" ht="18">
      <c r="A695" s="158"/>
      <c r="N695" s="158"/>
      <c r="O695" s="158"/>
    </row>
    <row r="696" spans="1:15" ht="18">
      <c r="A696" s="158"/>
      <c r="N696" s="158"/>
      <c r="O696" s="158"/>
    </row>
    <row r="697" spans="1:15" ht="18">
      <c r="A697" s="158"/>
      <c r="N697" s="158"/>
      <c r="O697" s="158"/>
    </row>
    <row r="698" spans="1:15" ht="18">
      <c r="A698" s="158"/>
      <c r="N698" s="158"/>
      <c r="O698" s="158"/>
    </row>
    <row r="699" spans="1:15" ht="18">
      <c r="A699" s="158"/>
      <c r="N699" s="158"/>
      <c r="O699" s="158"/>
    </row>
    <row r="700" spans="1:15" ht="18">
      <c r="A700" s="158"/>
      <c r="N700" s="158"/>
      <c r="O700" s="158"/>
    </row>
    <row r="701" spans="1:15" ht="18">
      <c r="A701" s="158"/>
      <c r="N701" s="158"/>
      <c r="O701" s="158"/>
    </row>
    <row r="702" spans="1:15" ht="18">
      <c r="A702" s="158"/>
      <c r="N702" s="158"/>
      <c r="O702" s="158"/>
    </row>
    <row r="703" spans="1:15" ht="18">
      <c r="A703" s="158"/>
      <c r="N703" s="158"/>
      <c r="O703" s="158"/>
    </row>
    <row r="704" spans="1:15" ht="18">
      <c r="A704" s="158"/>
      <c r="N704" s="158"/>
      <c r="O704" s="158"/>
    </row>
    <row r="705" spans="1:15" ht="18">
      <c r="A705" s="158"/>
      <c r="N705" s="158"/>
      <c r="O705" s="158"/>
    </row>
    <row r="706" spans="1:15" ht="18">
      <c r="A706" s="158"/>
      <c r="N706" s="158"/>
      <c r="O706" s="158"/>
    </row>
    <row r="707" spans="1:15" ht="18">
      <c r="A707" s="158"/>
      <c r="N707" s="158"/>
      <c r="O707" s="158"/>
    </row>
    <row r="708" spans="1:15" ht="18">
      <c r="A708" s="158"/>
      <c r="N708" s="158"/>
      <c r="O708" s="158"/>
    </row>
    <row r="709" spans="1:15" ht="18">
      <c r="A709" s="158"/>
      <c r="N709" s="158"/>
      <c r="O709" s="158"/>
    </row>
    <row r="710" spans="1:15" ht="18">
      <c r="A710" s="158"/>
      <c r="N710" s="158"/>
      <c r="O710" s="158"/>
    </row>
    <row r="711" spans="1:15" ht="18">
      <c r="A711" s="158"/>
      <c r="N711" s="158"/>
      <c r="O711" s="158"/>
    </row>
    <row r="712" spans="1:15" ht="18">
      <c r="A712" s="158"/>
      <c r="N712" s="158"/>
      <c r="O712" s="158"/>
    </row>
    <row r="713" spans="1:15" ht="18">
      <c r="A713" s="158"/>
      <c r="N713" s="158"/>
      <c r="O713" s="158"/>
    </row>
    <row r="714" spans="1:15" ht="18">
      <c r="A714" s="158"/>
      <c r="N714" s="158"/>
      <c r="O714" s="158"/>
    </row>
    <row r="715" spans="1:15" ht="18">
      <c r="A715" s="158"/>
      <c r="N715" s="158"/>
      <c r="O715" s="158"/>
    </row>
    <row r="716" spans="1:15" ht="18">
      <c r="A716" s="158"/>
      <c r="N716" s="158"/>
      <c r="O716" s="158"/>
    </row>
    <row r="717" spans="1:15" ht="18">
      <c r="A717" s="158"/>
      <c r="N717" s="158"/>
      <c r="O717" s="158"/>
    </row>
    <row r="718" spans="1:15" ht="18">
      <c r="A718" s="158"/>
      <c r="N718" s="158"/>
      <c r="O718" s="158"/>
    </row>
    <row r="719" spans="1:15" ht="18">
      <c r="A719" s="158"/>
      <c r="N719" s="158"/>
      <c r="O719" s="158"/>
    </row>
    <row r="720" spans="1:15" ht="18">
      <c r="A720" s="158"/>
      <c r="N720" s="158"/>
      <c r="O720" s="158"/>
    </row>
    <row r="721" spans="1:15" ht="18">
      <c r="A721" s="158"/>
      <c r="N721" s="158"/>
      <c r="O721" s="158"/>
    </row>
    <row r="722" spans="1:15" ht="18">
      <c r="A722" s="158"/>
      <c r="N722" s="158"/>
      <c r="O722" s="158"/>
    </row>
    <row r="723" spans="1:15" ht="18">
      <c r="A723" s="158"/>
      <c r="N723" s="158"/>
      <c r="O723" s="158"/>
    </row>
    <row r="724" spans="1:15" ht="18">
      <c r="A724" s="158"/>
      <c r="N724" s="158"/>
      <c r="O724" s="158"/>
    </row>
    <row r="725" spans="1:15" ht="18">
      <c r="A725" s="158"/>
      <c r="N725" s="158"/>
      <c r="O725" s="158"/>
    </row>
    <row r="726" spans="1:15" ht="18">
      <c r="A726" s="158"/>
      <c r="N726" s="158"/>
      <c r="O726" s="158"/>
    </row>
    <row r="727" spans="1:15" ht="18">
      <c r="A727" s="158"/>
      <c r="N727" s="158"/>
      <c r="O727" s="158"/>
    </row>
    <row r="728" spans="1:15" ht="18">
      <c r="A728" s="158"/>
      <c r="N728" s="158"/>
      <c r="O728" s="158"/>
    </row>
    <row r="729" spans="1:15" ht="18">
      <c r="A729" s="158"/>
      <c r="N729" s="158"/>
      <c r="O729" s="158"/>
    </row>
    <row r="730" spans="1:15" ht="18">
      <c r="A730" s="158"/>
      <c r="N730" s="158"/>
      <c r="O730" s="158"/>
    </row>
    <row r="731" spans="1:15" ht="18">
      <c r="A731" s="158"/>
      <c r="N731" s="158"/>
      <c r="O731" s="158"/>
    </row>
    <row r="732" spans="1:15" ht="18">
      <c r="A732" s="158"/>
      <c r="N732" s="158"/>
      <c r="O732" s="158"/>
    </row>
    <row r="733" spans="1:15" ht="18">
      <c r="A733" s="158"/>
      <c r="N733" s="158"/>
      <c r="O733" s="158"/>
    </row>
    <row r="734" spans="1:15" ht="18">
      <c r="A734" s="158"/>
      <c r="N734" s="158"/>
      <c r="O734" s="158"/>
    </row>
    <row r="735" spans="1:15" ht="18">
      <c r="A735" s="158"/>
      <c r="N735" s="158"/>
      <c r="O735" s="158"/>
    </row>
    <row r="736" spans="1:15" ht="18">
      <c r="A736" s="158"/>
      <c r="N736" s="158"/>
      <c r="O736" s="158"/>
    </row>
    <row r="737" spans="1:15" ht="18">
      <c r="A737" s="158"/>
      <c r="N737" s="158"/>
      <c r="O737" s="158"/>
    </row>
    <row r="738" spans="1:15" ht="18">
      <c r="A738" s="158"/>
      <c r="N738" s="158"/>
      <c r="O738" s="158"/>
    </row>
    <row r="739" spans="1:15" ht="18">
      <c r="A739" s="158"/>
      <c r="N739" s="158"/>
      <c r="O739" s="158"/>
    </row>
    <row r="740" spans="1:15" ht="18">
      <c r="A740" s="158"/>
      <c r="N740" s="158"/>
      <c r="O740" s="158"/>
    </row>
    <row r="741" spans="1:15" ht="18">
      <c r="A741" s="158"/>
      <c r="N741" s="158"/>
      <c r="O741" s="158"/>
    </row>
    <row r="742" spans="1:15" ht="18">
      <c r="A742" s="158"/>
      <c r="N742" s="158"/>
      <c r="O742" s="158"/>
    </row>
    <row r="743" spans="1:15" ht="18">
      <c r="A743" s="158"/>
      <c r="N743" s="158"/>
      <c r="O743" s="158"/>
    </row>
    <row r="744" spans="1:15" ht="18">
      <c r="A744" s="158"/>
      <c r="N744" s="158"/>
      <c r="O744" s="158"/>
    </row>
    <row r="745" spans="1:15" ht="18">
      <c r="A745" s="158"/>
      <c r="N745" s="158"/>
      <c r="O745" s="158"/>
    </row>
    <row r="746" spans="1:15" ht="18">
      <c r="A746" s="158"/>
      <c r="N746" s="158"/>
      <c r="O746" s="158"/>
    </row>
    <row r="747" spans="1:15" ht="18">
      <c r="A747" s="158"/>
      <c r="N747" s="158"/>
      <c r="O747" s="158"/>
    </row>
    <row r="748" spans="1:15" ht="18">
      <c r="A748" s="158"/>
      <c r="N748" s="158"/>
      <c r="O748" s="158"/>
    </row>
    <row r="749" spans="1:15" ht="18">
      <c r="A749" s="158"/>
      <c r="N749" s="158"/>
      <c r="O749" s="158"/>
    </row>
    <row r="750" spans="1:15" ht="18">
      <c r="A750" s="158"/>
      <c r="N750" s="158"/>
      <c r="O750" s="158"/>
    </row>
    <row r="751" spans="1:15" ht="18">
      <c r="A751" s="158"/>
      <c r="N751" s="158"/>
      <c r="O751" s="158"/>
    </row>
    <row r="752" spans="1:15" ht="18">
      <c r="A752" s="158"/>
      <c r="N752" s="158"/>
      <c r="O752" s="158"/>
    </row>
    <row r="753" spans="1:15" ht="18">
      <c r="A753" s="158"/>
      <c r="N753" s="158"/>
      <c r="O753" s="158"/>
    </row>
    <row r="754" spans="1:15" ht="18">
      <c r="A754" s="158"/>
      <c r="N754" s="158"/>
      <c r="O754" s="158"/>
    </row>
    <row r="755" spans="1:15" ht="18">
      <c r="A755" s="158"/>
      <c r="N755" s="158"/>
      <c r="O755" s="158"/>
    </row>
    <row r="756" spans="1:15" ht="18">
      <c r="A756" s="158"/>
      <c r="N756" s="158"/>
      <c r="O756" s="158"/>
    </row>
    <row r="757" spans="1:15" ht="18">
      <c r="A757" s="158"/>
      <c r="N757" s="158"/>
      <c r="O757" s="158"/>
    </row>
    <row r="758" spans="1:15" ht="18">
      <c r="A758" s="158"/>
      <c r="N758" s="158"/>
      <c r="O758" s="158"/>
    </row>
    <row r="759" spans="1:15" ht="18">
      <c r="A759" s="158"/>
      <c r="N759" s="158"/>
      <c r="O759" s="158"/>
    </row>
    <row r="760" spans="1:15" ht="18">
      <c r="A760" s="158"/>
      <c r="N760" s="158"/>
      <c r="O760" s="158"/>
    </row>
    <row r="761" spans="1:15" ht="18">
      <c r="A761" s="158"/>
      <c r="N761" s="158"/>
      <c r="O761" s="158"/>
    </row>
    <row r="762" spans="1:15" ht="18">
      <c r="A762" s="158"/>
      <c r="N762" s="158"/>
      <c r="O762" s="158"/>
    </row>
    <row r="763" spans="1:15" ht="18">
      <c r="A763" s="158"/>
      <c r="N763" s="158"/>
      <c r="O763" s="158"/>
    </row>
    <row r="764" spans="1:15" ht="18">
      <c r="A764" s="158"/>
      <c r="N764" s="158"/>
      <c r="O764" s="158"/>
    </row>
    <row r="765" spans="1:15" ht="18">
      <c r="A765" s="158"/>
      <c r="N765" s="158"/>
      <c r="O765" s="158"/>
    </row>
    <row r="766" spans="1:15" ht="18">
      <c r="A766" s="158"/>
      <c r="N766" s="158"/>
      <c r="O766" s="158"/>
    </row>
    <row r="767" spans="1:15" ht="18">
      <c r="A767" s="158"/>
      <c r="N767" s="158"/>
      <c r="O767" s="158"/>
    </row>
    <row r="768" spans="1:15" ht="18">
      <c r="A768" s="158"/>
      <c r="N768" s="158"/>
      <c r="O768" s="158"/>
    </row>
    <row r="769" spans="1:15" ht="18">
      <c r="A769" s="158"/>
      <c r="N769" s="158"/>
      <c r="O769" s="158"/>
    </row>
    <row r="770" spans="1:15" ht="18">
      <c r="A770" s="158"/>
      <c r="N770" s="158"/>
      <c r="O770" s="158"/>
    </row>
    <row r="771" spans="1:15" ht="18">
      <c r="A771" s="158"/>
      <c r="N771" s="158"/>
      <c r="O771" s="158"/>
    </row>
    <row r="772" spans="1:15" ht="18">
      <c r="A772" s="158"/>
      <c r="N772" s="158"/>
      <c r="O772" s="158"/>
    </row>
    <row r="773" spans="1:15" ht="18">
      <c r="A773" s="158"/>
      <c r="N773" s="158"/>
      <c r="O773" s="158"/>
    </row>
    <row r="774" spans="1:15" ht="18">
      <c r="A774" s="158"/>
      <c r="N774" s="158"/>
      <c r="O774" s="158"/>
    </row>
    <row r="775" spans="1:15" ht="18">
      <c r="A775" s="158"/>
      <c r="N775" s="158"/>
      <c r="O775" s="158"/>
    </row>
    <row r="776" spans="1:15" ht="18">
      <c r="A776" s="158"/>
      <c r="N776" s="158"/>
      <c r="O776" s="158"/>
    </row>
    <row r="777" spans="1:15" ht="18">
      <c r="A777" s="158"/>
      <c r="N777" s="158"/>
      <c r="O777" s="158"/>
    </row>
    <row r="778" spans="1:15" ht="18">
      <c r="A778" s="158"/>
      <c r="N778" s="158"/>
      <c r="O778" s="158"/>
    </row>
    <row r="779" spans="1:15" ht="18">
      <c r="A779" s="158"/>
      <c r="N779" s="158"/>
      <c r="O779" s="158"/>
    </row>
    <row r="780" spans="1:15" ht="18">
      <c r="A780" s="158"/>
      <c r="N780" s="158"/>
      <c r="O780" s="158"/>
    </row>
    <row r="781" spans="1:15" ht="18">
      <c r="A781" s="158"/>
      <c r="N781" s="158"/>
      <c r="O781" s="158"/>
    </row>
    <row r="782" spans="1:15" ht="18">
      <c r="A782" s="158"/>
      <c r="N782" s="158"/>
      <c r="O782" s="158"/>
    </row>
    <row r="783" spans="1:15" ht="18">
      <c r="A783" s="158"/>
      <c r="N783" s="158"/>
      <c r="O783" s="158"/>
    </row>
    <row r="784" spans="1:15" ht="18">
      <c r="A784" s="158"/>
      <c r="N784" s="158"/>
      <c r="O784" s="158"/>
    </row>
    <row r="785" spans="1:15" ht="18">
      <c r="A785" s="158"/>
      <c r="N785" s="158"/>
      <c r="O785" s="158"/>
    </row>
    <row r="786" spans="1:15" ht="18">
      <c r="A786" s="158"/>
      <c r="N786" s="158"/>
      <c r="O786" s="158"/>
    </row>
    <row r="787" spans="1:15" ht="18">
      <c r="A787" s="158"/>
      <c r="N787" s="158"/>
      <c r="O787" s="158"/>
    </row>
    <row r="788" spans="1:15" ht="18">
      <c r="A788" s="158"/>
      <c r="N788" s="158"/>
      <c r="O788" s="158"/>
    </row>
    <row r="789" spans="1:15" ht="18">
      <c r="A789" s="158"/>
      <c r="N789" s="158"/>
      <c r="O789" s="158"/>
    </row>
    <row r="790" spans="1:15" ht="18">
      <c r="A790" s="158"/>
      <c r="N790" s="158"/>
      <c r="O790" s="158"/>
    </row>
    <row r="791" spans="1:15" ht="18">
      <c r="A791" s="158"/>
      <c r="N791" s="158"/>
      <c r="O791" s="158"/>
    </row>
    <row r="792" spans="1:15" ht="18">
      <c r="A792" s="158"/>
      <c r="N792" s="158"/>
      <c r="O792" s="158"/>
    </row>
    <row r="793" spans="1:15" ht="18">
      <c r="A793" s="158"/>
      <c r="N793" s="158"/>
      <c r="O793" s="158"/>
    </row>
    <row r="794" spans="1:15" ht="18">
      <c r="A794" s="158"/>
      <c r="N794" s="158"/>
      <c r="O794" s="158"/>
    </row>
    <row r="795" spans="1:15" ht="18">
      <c r="A795" s="158"/>
      <c r="N795" s="158"/>
      <c r="O795" s="158"/>
    </row>
    <row r="796" spans="1:15" ht="18">
      <c r="A796" s="158"/>
      <c r="N796" s="158"/>
      <c r="O796" s="158"/>
    </row>
    <row r="797" spans="1:15" ht="18">
      <c r="A797" s="158"/>
      <c r="N797" s="158"/>
      <c r="O797" s="158"/>
    </row>
    <row r="798" spans="1:15" ht="18">
      <c r="A798" s="158"/>
      <c r="N798" s="158"/>
      <c r="O798" s="158"/>
    </row>
    <row r="799" spans="1:15" ht="18">
      <c r="A799" s="158"/>
      <c r="N799" s="158"/>
      <c r="O799" s="158"/>
    </row>
    <row r="800" spans="1:15" ht="18">
      <c r="A800" s="158"/>
      <c r="N800" s="158"/>
      <c r="O800" s="158"/>
    </row>
    <row r="801" spans="1:15" ht="18">
      <c r="A801" s="158"/>
      <c r="N801" s="158"/>
      <c r="O801" s="158"/>
    </row>
    <row r="802" spans="1:15" ht="18">
      <c r="A802" s="158"/>
      <c r="N802" s="158"/>
      <c r="O802" s="158"/>
    </row>
    <row r="803" spans="1:15" ht="18">
      <c r="A803" s="158"/>
      <c r="N803" s="158"/>
      <c r="O803" s="158"/>
    </row>
    <row r="804" spans="1:15" ht="18">
      <c r="A804" s="158"/>
      <c r="N804" s="158"/>
      <c r="O804" s="158"/>
    </row>
    <row r="805" spans="1:15" ht="18">
      <c r="A805" s="158"/>
      <c r="N805" s="158"/>
      <c r="O805" s="158"/>
    </row>
    <row r="806" spans="1:15" ht="18">
      <c r="A806" s="158"/>
      <c r="N806" s="158"/>
      <c r="O806" s="158"/>
    </row>
    <row r="807" spans="1:15" ht="18">
      <c r="A807" s="158"/>
      <c r="N807" s="158"/>
      <c r="O807" s="158"/>
    </row>
    <row r="808" spans="1:15" ht="18">
      <c r="A808" s="158"/>
      <c r="N808" s="158"/>
      <c r="O808" s="158"/>
    </row>
    <row r="809" spans="1:15" ht="18">
      <c r="A809" s="158"/>
      <c r="N809" s="158"/>
      <c r="O809" s="158"/>
    </row>
    <row r="810" spans="1:15" ht="18">
      <c r="A810" s="158"/>
      <c r="N810" s="158"/>
      <c r="O810" s="158"/>
    </row>
    <row r="811" spans="1:15" ht="18">
      <c r="A811" s="158"/>
      <c r="N811" s="158"/>
      <c r="O811" s="158"/>
    </row>
    <row r="812" spans="1:15" ht="18">
      <c r="A812" s="158"/>
      <c r="N812" s="158"/>
      <c r="O812" s="158"/>
    </row>
    <row r="813" spans="1:15" ht="18">
      <c r="A813" s="158"/>
      <c r="N813" s="158"/>
      <c r="O813" s="158"/>
    </row>
    <row r="814" spans="1:15" ht="18">
      <c r="A814" s="158"/>
      <c r="N814" s="158"/>
      <c r="O814" s="158"/>
    </row>
    <row r="815" spans="1:15" ht="18">
      <c r="A815" s="158"/>
      <c r="N815" s="158"/>
      <c r="O815" s="158"/>
    </row>
    <row r="816" spans="1:15" ht="18">
      <c r="A816" s="158"/>
      <c r="N816" s="158"/>
      <c r="O816" s="158"/>
    </row>
    <row r="817" spans="1:15" ht="18">
      <c r="A817" s="158"/>
      <c r="N817" s="158"/>
      <c r="O817" s="158"/>
    </row>
    <row r="818" spans="1:15" ht="18">
      <c r="A818" s="158"/>
      <c r="N818" s="158"/>
      <c r="O818" s="158"/>
    </row>
    <row r="819" spans="1:15" ht="18">
      <c r="A819" s="158"/>
      <c r="N819" s="158"/>
      <c r="O819" s="158"/>
    </row>
    <row r="820" spans="1:15" ht="18">
      <c r="A820" s="158"/>
      <c r="N820" s="158"/>
      <c r="O820" s="158"/>
    </row>
    <row r="821" spans="1:15" ht="18">
      <c r="A821" s="158"/>
      <c r="N821" s="158"/>
      <c r="O821" s="158"/>
    </row>
    <row r="822" spans="1:15" ht="18">
      <c r="A822" s="158"/>
      <c r="N822" s="158"/>
      <c r="O822" s="158"/>
    </row>
    <row r="823" spans="1:15" ht="18">
      <c r="A823" s="158"/>
      <c r="N823" s="158"/>
      <c r="O823" s="158"/>
    </row>
    <row r="824" spans="1:15" ht="18">
      <c r="A824" s="158"/>
      <c r="N824" s="158"/>
      <c r="O824" s="158"/>
    </row>
    <row r="825" spans="1:15" ht="18">
      <c r="A825" s="158"/>
      <c r="N825" s="158"/>
      <c r="O825" s="158"/>
    </row>
    <row r="826" spans="1:15" ht="18">
      <c r="A826" s="158"/>
      <c r="N826" s="158"/>
      <c r="O826" s="158"/>
    </row>
    <row r="827" spans="1:15" ht="18">
      <c r="A827" s="158"/>
      <c r="N827" s="158"/>
      <c r="O827" s="158"/>
    </row>
    <row r="828" spans="1:15" ht="18">
      <c r="A828" s="158"/>
      <c r="N828" s="158"/>
      <c r="O828" s="158"/>
    </row>
    <row r="829" spans="1:15" ht="18">
      <c r="A829" s="158"/>
      <c r="N829" s="158"/>
      <c r="O829" s="158"/>
    </row>
    <row r="830" spans="1:15" ht="18">
      <c r="A830" s="158"/>
      <c r="N830" s="158"/>
      <c r="O830" s="158"/>
    </row>
    <row r="831" spans="1:15" ht="18">
      <c r="A831" s="158"/>
      <c r="N831" s="158"/>
      <c r="O831" s="158"/>
    </row>
    <row r="832" spans="1:15" ht="18">
      <c r="A832" s="158"/>
      <c r="N832" s="158"/>
      <c r="O832" s="158"/>
    </row>
    <row r="833" spans="1:15" ht="18">
      <c r="A833" s="158"/>
      <c r="N833" s="158"/>
      <c r="O833" s="158"/>
    </row>
    <row r="834" spans="1:15" ht="18">
      <c r="A834" s="158"/>
      <c r="N834" s="158"/>
      <c r="O834" s="158"/>
    </row>
    <row r="835" spans="1:15" ht="18">
      <c r="A835" s="158"/>
      <c r="N835" s="158"/>
      <c r="O835" s="158"/>
    </row>
    <row r="836" spans="1:15" ht="18">
      <c r="A836" s="158"/>
      <c r="N836" s="158"/>
      <c r="O836" s="158"/>
    </row>
    <row r="837" spans="1:15" ht="18">
      <c r="A837" s="158"/>
      <c r="N837" s="158"/>
      <c r="O837" s="158"/>
    </row>
    <row r="838" spans="1:15" ht="18">
      <c r="A838" s="158"/>
      <c r="N838" s="158"/>
      <c r="O838" s="158"/>
    </row>
    <row r="839" spans="1:15" ht="18">
      <c r="A839" s="158"/>
      <c r="N839" s="158"/>
      <c r="O839" s="158"/>
    </row>
    <row r="840" spans="1:15" ht="18">
      <c r="A840" s="158"/>
      <c r="N840" s="158"/>
      <c r="O840" s="158"/>
    </row>
    <row r="841" spans="1:15" ht="18">
      <c r="A841" s="158"/>
      <c r="N841" s="158"/>
      <c r="O841" s="158"/>
    </row>
    <row r="842" spans="1:15" ht="18">
      <c r="A842" s="158"/>
      <c r="N842" s="158"/>
      <c r="O842" s="158"/>
    </row>
    <row r="843" spans="1:15" ht="18">
      <c r="A843" s="158"/>
      <c r="N843" s="158"/>
      <c r="O843" s="158"/>
    </row>
    <row r="844" spans="1:15" ht="18">
      <c r="A844" s="158"/>
      <c r="N844" s="158"/>
      <c r="O844" s="158"/>
    </row>
    <row r="845" spans="1:15" ht="18">
      <c r="A845" s="158"/>
      <c r="N845" s="158"/>
      <c r="O845" s="158"/>
    </row>
    <row r="846" spans="1:15" ht="18">
      <c r="A846" s="158"/>
      <c r="N846" s="158"/>
      <c r="O846" s="158"/>
    </row>
    <row r="847" spans="1:15" ht="18">
      <c r="A847" s="158"/>
      <c r="N847" s="158"/>
      <c r="O847" s="158"/>
    </row>
    <row r="848" spans="1:15" ht="18">
      <c r="A848" s="158"/>
      <c r="N848" s="158"/>
      <c r="O848" s="158"/>
    </row>
    <row r="849" spans="1:15" ht="18">
      <c r="A849" s="158"/>
      <c r="N849" s="158"/>
      <c r="O849" s="158"/>
    </row>
    <row r="850" spans="1:15" ht="18">
      <c r="A850" s="158"/>
      <c r="N850" s="158"/>
      <c r="O850" s="158"/>
    </row>
    <row r="851" spans="1:15" ht="18">
      <c r="A851" s="158"/>
      <c r="N851" s="158"/>
      <c r="O851" s="158"/>
    </row>
    <row r="852" spans="1:15" ht="18">
      <c r="A852" s="158"/>
      <c r="N852" s="158"/>
      <c r="O852" s="158"/>
    </row>
    <row r="853" spans="1:15" ht="18">
      <c r="A853" s="158"/>
      <c r="N853" s="158"/>
      <c r="O853" s="158"/>
    </row>
    <row r="854" spans="1:15" ht="18">
      <c r="A854" s="158"/>
      <c r="N854" s="158"/>
      <c r="O854" s="158"/>
    </row>
    <row r="855" spans="1:15" ht="18">
      <c r="A855" s="158"/>
      <c r="N855" s="158"/>
      <c r="O855" s="158"/>
    </row>
    <row r="856" spans="1:15" ht="18">
      <c r="A856" s="158"/>
      <c r="N856" s="158"/>
      <c r="O856" s="158"/>
    </row>
    <row r="857" spans="1:15" ht="18">
      <c r="A857" s="158"/>
      <c r="N857" s="158"/>
      <c r="O857" s="158"/>
    </row>
    <row r="858" spans="1:15" ht="18">
      <c r="A858" s="158"/>
      <c r="N858" s="158"/>
      <c r="O858" s="158"/>
    </row>
    <row r="859" spans="1:15" ht="18">
      <c r="A859" s="158"/>
      <c r="N859" s="158"/>
      <c r="O859" s="158"/>
    </row>
    <row r="860" spans="1:15" ht="18">
      <c r="A860" s="158"/>
      <c r="N860" s="158"/>
      <c r="O860" s="158"/>
    </row>
    <row r="861" spans="1:15" ht="18">
      <c r="A861" s="158"/>
      <c r="N861" s="158"/>
      <c r="O861" s="158"/>
    </row>
    <row r="862" spans="1:15" ht="18">
      <c r="A862" s="158"/>
      <c r="N862" s="158"/>
      <c r="O862" s="158"/>
    </row>
    <row r="863" spans="1:15" ht="18">
      <c r="A863" s="158"/>
      <c r="N863" s="158"/>
      <c r="O863" s="158"/>
    </row>
    <row r="864" spans="1:15" ht="18">
      <c r="A864" s="158"/>
      <c r="N864" s="158"/>
      <c r="O864" s="158"/>
    </row>
    <row r="865" spans="1:15" ht="18">
      <c r="A865" s="158"/>
      <c r="N865" s="158"/>
      <c r="O865" s="158"/>
    </row>
    <row r="866" spans="1:15" ht="18">
      <c r="A866" s="158"/>
      <c r="N866" s="158"/>
      <c r="O866" s="158"/>
    </row>
    <row r="867" spans="1:15" ht="18">
      <c r="A867" s="158"/>
      <c r="N867" s="158"/>
      <c r="O867" s="158"/>
    </row>
    <row r="868" spans="1:15" ht="18">
      <c r="A868" s="158"/>
      <c r="N868" s="158"/>
      <c r="O868" s="158"/>
    </row>
    <row r="869" spans="1:15" ht="18">
      <c r="A869" s="158"/>
      <c r="N869" s="158"/>
      <c r="O869" s="158"/>
    </row>
    <row r="870" spans="1:15" ht="18">
      <c r="A870" s="158"/>
      <c r="N870" s="158"/>
      <c r="O870" s="158"/>
    </row>
    <row r="871" spans="1:15" ht="18">
      <c r="A871" s="158"/>
      <c r="N871" s="158"/>
      <c r="O871" s="158"/>
    </row>
    <row r="872" spans="1:15" ht="18">
      <c r="A872" s="158"/>
      <c r="N872" s="158"/>
      <c r="O872" s="158"/>
    </row>
    <row r="873" spans="1:15" ht="18">
      <c r="A873" s="158"/>
      <c r="N873" s="158"/>
      <c r="O873" s="158"/>
    </row>
    <row r="874" spans="1:15" ht="18">
      <c r="A874" s="158"/>
      <c r="N874" s="158"/>
      <c r="O874" s="158"/>
    </row>
    <row r="875" spans="1:15" ht="18">
      <c r="A875" s="158"/>
      <c r="N875" s="158"/>
      <c r="O875" s="158"/>
    </row>
    <row r="876" spans="1:15" ht="18">
      <c r="A876" s="158"/>
      <c r="N876" s="158"/>
      <c r="O876" s="158"/>
    </row>
    <row r="877" spans="1:15" ht="18">
      <c r="A877" s="158"/>
      <c r="N877" s="158"/>
      <c r="O877" s="158"/>
    </row>
    <row r="878" spans="1:15" ht="18">
      <c r="A878" s="158"/>
      <c r="N878" s="158"/>
      <c r="O878" s="158"/>
    </row>
    <row r="879" spans="1:15" ht="18">
      <c r="A879" s="158"/>
      <c r="N879" s="158"/>
      <c r="O879" s="158"/>
    </row>
    <row r="880" spans="1:15" ht="18">
      <c r="A880" s="158"/>
      <c r="N880" s="158"/>
      <c r="O880" s="158"/>
    </row>
    <row r="881" spans="1:15" ht="18">
      <c r="A881" s="158"/>
      <c r="N881" s="158"/>
      <c r="O881" s="158"/>
    </row>
    <row r="882" spans="1:15" ht="18">
      <c r="A882" s="158"/>
      <c r="N882" s="158"/>
      <c r="O882" s="158"/>
    </row>
    <row r="883" spans="1:15" ht="18">
      <c r="A883" s="158"/>
      <c r="N883" s="158"/>
      <c r="O883" s="158"/>
    </row>
    <row r="884" spans="1:15" ht="18">
      <c r="A884" s="158"/>
      <c r="N884" s="158"/>
      <c r="O884" s="158"/>
    </row>
    <row r="885" spans="1:15" ht="18">
      <c r="A885" s="158"/>
      <c r="N885" s="158"/>
      <c r="O885" s="158"/>
    </row>
    <row r="886" spans="1:15" ht="18">
      <c r="A886" s="158"/>
      <c r="N886" s="158"/>
      <c r="O886" s="158"/>
    </row>
    <row r="887" spans="1:15" ht="18">
      <c r="A887" s="158"/>
      <c r="N887" s="158"/>
      <c r="O887" s="158"/>
    </row>
    <row r="888" spans="1:15" ht="18">
      <c r="A888" s="158"/>
      <c r="N888" s="158"/>
      <c r="O888" s="158"/>
    </row>
    <row r="889" spans="1:15" ht="18">
      <c r="A889" s="158"/>
      <c r="N889" s="158"/>
      <c r="O889" s="158"/>
    </row>
    <row r="890" spans="1:15" ht="18">
      <c r="A890" s="158"/>
      <c r="N890" s="158"/>
      <c r="O890" s="158"/>
    </row>
    <row r="891" spans="1:15" ht="18">
      <c r="A891" s="158"/>
      <c r="N891" s="158"/>
      <c r="O891" s="158"/>
    </row>
    <row r="892" spans="1:15" ht="18">
      <c r="A892" s="158"/>
      <c r="N892" s="158"/>
      <c r="O892" s="158"/>
    </row>
    <row r="893" spans="1:15" ht="18">
      <c r="A893" s="158"/>
      <c r="N893" s="158"/>
      <c r="O893" s="158"/>
    </row>
    <row r="894" spans="1:15" ht="18">
      <c r="A894" s="158"/>
      <c r="N894" s="158"/>
      <c r="O894" s="158"/>
    </row>
    <row r="895" spans="1:15" ht="18">
      <c r="A895" s="158"/>
      <c r="N895" s="158"/>
      <c r="O895" s="158"/>
    </row>
    <row r="896" spans="1:15" ht="18">
      <c r="A896" s="158"/>
      <c r="N896" s="158"/>
      <c r="O896" s="158"/>
    </row>
    <row r="897" spans="1:15" ht="18">
      <c r="A897" s="158"/>
      <c r="N897" s="158"/>
      <c r="O897" s="158"/>
    </row>
    <row r="898" spans="1:15" ht="18">
      <c r="A898" s="158"/>
      <c r="N898" s="158"/>
      <c r="O898" s="158"/>
    </row>
    <row r="899" spans="1:15" ht="18">
      <c r="A899" s="158"/>
      <c r="N899" s="158"/>
      <c r="O899" s="158"/>
    </row>
    <row r="900" spans="1:15" ht="18">
      <c r="A900" s="158"/>
      <c r="N900" s="158"/>
      <c r="O900" s="158"/>
    </row>
    <row r="901" spans="1:15" ht="18">
      <c r="A901" s="158"/>
      <c r="N901" s="158"/>
      <c r="O901" s="158"/>
    </row>
    <row r="902" spans="1:15" ht="18">
      <c r="A902" s="158"/>
      <c r="N902" s="158"/>
      <c r="O902" s="158"/>
    </row>
    <row r="903" spans="1:15" ht="18">
      <c r="A903" s="158"/>
      <c r="N903" s="158"/>
      <c r="O903" s="158"/>
    </row>
    <row r="904" spans="1:15" ht="18">
      <c r="A904" s="158"/>
      <c r="N904" s="158"/>
      <c r="O904" s="158"/>
    </row>
    <row r="905" spans="1:15" ht="18">
      <c r="A905" s="158"/>
      <c r="N905" s="158"/>
      <c r="O905" s="158"/>
    </row>
    <row r="906" spans="1:15" ht="18">
      <c r="A906" s="158"/>
      <c r="N906" s="158"/>
      <c r="O906" s="158"/>
    </row>
    <row r="907" spans="1:15" ht="18">
      <c r="A907" s="158"/>
      <c r="N907" s="158"/>
      <c r="O907" s="158"/>
    </row>
    <row r="908" spans="1:15" ht="18">
      <c r="A908" s="158"/>
      <c r="N908" s="158"/>
      <c r="O908" s="158"/>
    </row>
    <row r="909" spans="1:15" ht="18">
      <c r="A909" s="158"/>
      <c r="N909" s="158"/>
      <c r="O909" s="158"/>
    </row>
    <row r="910" spans="1:15" ht="18">
      <c r="A910" s="158"/>
      <c r="N910" s="158"/>
      <c r="O910" s="158"/>
    </row>
    <row r="911" spans="1:15" ht="18">
      <c r="A911" s="158"/>
      <c r="N911" s="158"/>
      <c r="O911" s="158"/>
    </row>
    <row r="912" spans="1:15" ht="18">
      <c r="A912" s="158"/>
      <c r="N912" s="158"/>
      <c r="O912" s="158"/>
    </row>
    <row r="913" spans="1:15" ht="18">
      <c r="A913" s="158"/>
      <c r="N913" s="158"/>
      <c r="O913" s="158"/>
    </row>
    <row r="914" spans="1:15" ht="18">
      <c r="A914" s="158"/>
      <c r="N914" s="158"/>
      <c r="O914" s="158"/>
    </row>
    <row r="915" spans="1:15" ht="18">
      <c r="A915" s="158"/>
      <c r="N915" s="158"/>
      <c r="O915" s="158"/>
    </row>
    <row r="916" spans="1:15" ht="18">
      <c r="A916" s="158"/>
      <c r="N916" s="158"/>
      <c r="O916" s="158"/>
    </row>
    <row r="917" spans="1:15" ht="18">
      <c r="A917" s="158"/>
      <c r="N917" s="158"/>
      <c r="O917" s="158"/>
    </row>
    <row r="918" spans="1:15" ht="18">
      <c r="A918" s="158"/>
      <c r="N918" s="158"/>
      <c r="O918" s="158"/>
    </row>
    <row r="919" spans="1:15" ht="18">
      <c r="A919" s="158"/>
      <c r="N919" s="158"/>
      <c r="O919" s="158"/>
    </row>
    <row r="920" spans="1:15" ht="18">
      <c r="A920" s="158"/>
      <c r="N920" s="158"/>
      <c r="O920" s="158"/>
    </row>
    <row r="921" spans="1:15" ht="18">
      <c r="A921" s="158"/>
      <c r="N921" s="158"/>
      <c r="O921" s="158"/>
    </row>
    <row r="922" spans="1:15" ht="18">
      <c r="A922" s="158"/>
      <c r="N922" s="158"/>
      <c r="O922" s="158"/>
    </row>
    <row r="923" spans="1:15" ht="18">
      <c r="A923" s="158"/>
      <c r="N923" s="158"/>
      <c r="O923" s="158"/>
    </row>
    <row r="924" spans="1:15" ht="18">
      <c r="A924" s="158"/>
      <c r="N924" s="158"/>
      <c r="O924" s="158"/>
    </row>
    <row r="925" spans="1:15" ht="18">
      <c r="A925" s="158"/>
      <c r="N925" s="158"/>
      <c r="O925" s="158"/>
    </row>
    <row r="926" spans="1:15" ht="18">
      <c r="A926" s="158"/>
      <c r="N926" s="158"/>
      <c r="O926" s="158"/>
    </row>
    <row r="927" spans="1:15" ht="18">
      <c r="A927" s="158"/>
      <c r="N927" s="158"/>
      <c r="O927" s="158"/>
    </row>
    <row r="928" spans="1:15" ht="18">
      <c r="A928" s="158"/>
      <c r="N928" s="158"/>
      <c r="O928" s="158"/>
    </row>
    <row r="929" spans="1:15" ht="18">
      <c r="A929" s="158"/>
      <c r="N929" s="158"/>
      <c r="O929" s="158"/>
    </row>
    <row r="930" spans="1:15" ht="18">
      <c r="A930" s="158"/>
      <c r="N930" s="158"/>
      <c r="O930" s="158"/>
    </row>
    <row r="931" spans="1:15" ht="18">
      <c r="A931" s="158"/>
      <c r="N931" s="158"/>
      <c r="O931" s="158"/>
    </row>
    <row r="932" spans="1:15" ht="18">
      <c r="A932" s="158"/>
      <c r="N932" s="158"/>
      <c r="O932" s="158"/>
    </row>
    <row r="933" spans="1:15" ht="18">
      <c r="A933" s="158"/>
      <c r="N933" s="158"/>
      <c r="O933" s="158"/>
    </row>
    <row r="934" spans="1:15" ht="18">
      <c r="A934" s="158"/>
      <c r="N934" s="158"/>
      <c r="O934" s="158"/>
    </row>
    <row r="935" spans="1:15" ht="18">
      <c r="A935" s="158"/>
      <c r="N935" s="158"/>
      <c r="O935" s="158"/>
    </row>
    <row r="936" spans="1:15" ht="18">
      <c r="A936" s="158"/>
      <c r="N936" s="158"/>
      <c r="O936" s="158"/>
    </row>
    <row r="937" spans="1:15" ht="18">
      <c r="A937" s="158"/>
      <c r="N937" s="158"/>
      <c r="O937" s="158"/>
    </row>
    <row r="938" spans="1:15" ht="18">
      <c r="A938" s="158"/>
      <c r="N938" s="158"/>
      <c r="O938" s="158"/>
    </row>
    <row r="939" spans="1:15" ht="18">
      <c r="A939" s="158"/>
      <c r="N939" s="158"/>
      <c r="O939" s="158"/>
    </row>
    <row r="940" spans="1:15" ht="18">
      <c r="A940" s="158"/>
      <c r="N940" s="158"/>
      <c r="O940" s="158"/>
    </row>
    <row r="941" spans="1:15" ht="18">
      <c r="A941" s="158"/>
      <c r="N941" s="158"/>
      <c r="O941" s="158"/>
    </row>
    <row r="942" spans="1:15" ht="18">
      <c r="A942" s="158"/>
      <c r="N942" s="158"/>
      <c r="O942" s="158"/>
    </row>
    <row r="943" spans="1:15" ht="18">
      <c r="A943" s="158"/>
      <c r="N943" s="158"/>
      <c r="O943" s="158"/>
    </row>
    <row r="944" spans="1:15" ht="18">
      <c r="A944" s="158"/>
      <c r="N944" s="158"/>
      <c r="O944" s="158"/>
    </row>
    <row r="945" spans="1:15" ht="18">
      <c r="A945" s="158"/>
      <c r="N945" s="158"/>
      <c r="O945" s="158"/>
    </row>
    <row r="946" spans="1:15" ht="18">
      <c r="A946" s="158"/>
      <c r="N946" s="158"/>
      <c r="O946" s="158"/>
    </row>
    <row r="947" spans="1:15" ht="18">
      <c r="A947" s="158"/>
      <c r="N947" s="158"/>
      <c r="O947" s="158"/>
    </row>
    <row r="948" spans="1:15" ht="18">
      <c r="A948" s="158"/>
      <c r="N948" s="158"/>
      <c r="O948" s="158"/>
    </row>
    <row r="949" spans="1:15" ht="18">
      <c r="A949" s="158"/>
      <c r="N949" s="158"/>
      <c r="O949" s="158"/>
    </row>
    <row r="950" spans="1:15" ht="18">
      <c r="A950" s="158"/>
      <c r="N950" s="158"/>
      <c r="O950" s="158"/>
    </row>
    <row r="951" spans="1:15" ht="18">
      <c r="A951" s="158"/>
      <c r="N951" s="158"/>
      <c r="O951" s="158"/>
    </row>
    <row r="952" spans="1:15" ht="18">
      <c r="A952" s="158"/>
      <c r="N952" s="158"/>
      <c r="O952" s="158"/>
    </row>
    <row r="953" spans="1:15" ht="18">
      <c r="A953" s="158"/>
      <c r="N953" s="158"/>
      <c r="O953" s="158"/>
    </row>
    <row r="954" spans="1:15" ht="18">
      <c r="A954" s="158"/>
      <c r="N954" s="158"/>
      <c r="O954" s="158"/>
    </row>
    <row r="955" spans="1:15" ht="18">
      <c r="A955" s="158"/>
      <c r="N955" s="158"/>
      <c r="O955" s="158"/>
    </row>
    <row r="956" spans="1:15" ht="18">
      <c r="A956" s="158"/>
      <c r="N956" s="158"/>
      <c r="O956" s="158"/>
    </row>
    <row r="957" spans="1:15" ht="18">
      <c r="A957" s="158"/>
      <c r="N957" s="158"/>
      <c r="O957" s="158"/>
    </row>
    <row r="958" spans="1:15" ht="18">
      <c r="A958" s="158"/>
      <c r="N958" s="158"/>
      <c r="O958" s="158"/>
    </row>
    <row r="959" spans="1:15" ht="18">
      <c r="A959" s="158"/>
      <c r="N959" s="158"/>
      <c r="O959" s="158"/>
    </row>
    <row r="960" spans="1:15" ht="18">
      <c r="A960" s="158"/>
      <c r="N960" s="158"/>
      <c r="O960" s="158"/>
    </row>
    <row r="961" spans="1:15" ht="18">
      <c r="A961" s="158"/>
      <c r="N961" s="158"/>
      <c r="O961" s="158"/>
    </row>
    <row r="962" spans="1:15" ht="18">
      <c r="A962" s="158"/>
      <c r="N962" s="158"/>
      <c r="O962" s="158"/>
    </row>
    <row r="963" spans="1:15" ht="18">
      <c r="A963" s="158"/>
      <c r="N963" s="158"/>
      <c r="O963" s="158"/>
    </row>
    <row r="964" spans="1:15" ht="18">
      <c r="A964" s="158"/>
      <c r="N964" s="158"/>
      <c r="O964" s="158"/>
    </row>
    <row r="965" spans="1:15" ht="18">
      <c r="A965" s="158"/>
      <c r="N965" s="158"/>
      <c r="O965" s="158"/>
    </row>
    <row r="966" spans="1:15" ht="18">
      <c r="A966" s="158"/>
      <c r="N966" s="158"/>
      <c r="O966" s="158"/>
    </row>
    <row r="967" spans="1:15" ht="18">
      <c r="A967" s="158"/>
      <c r="N967" s="158"/>
      <c r="O967" s="158"/>
    </row>
    <row r="968" spans="1:15" ht="18">
      <c r="A968" s="158"/>
      <c r="N968" s="158"/>
      <c r="O968" s="158"/>
    </row>
    <row r="969" spans="1:15" ht="18">
      <c r="A969" s="158"/>
      <c r="N969" s="158"/>
      <c r="O969" s="158"/>
    </row>
    <row r="970" spans="1:15" ht="18">
      <c r="A970" s="158"/>
      <c r="N970" s="158"/>
      <c r="O970" s="158"/>
    </row>
    <row r="971" spans="1:15" ht="18">
      <c r="A971" s="158"/>
      <c r="N971" s="158"/>
      <c r="O971" s="158"/>
    </row>
    <row r="972" spans="1:15" ht="18">
      <c r="A972" s="158"/>
      <c r="N972" s="158"/>
      <c r="O972" s="158"/>
    </row>
    <row r="973" spans="1:15" ht="18">
      <c r="A973" s="158"/>
      <c r="N973" s="158"/>
      <c r="O973" s="158"/>
    </row>
    <row r="974" spans="1:15" ht="18">
      <c r="A974" s="158"/>
      <c r="N974" s="158"/>
      <c r="O974" s="158"/>
    </row>
    <row r="975" spans="1:15" ht="18">
      <c r="A975" s="158"/>
      <c r="N975" s="158"/>
      <c r="O975" s="158"/>
    </row>
    <row r="976" spans="1:15" ht="18">
      <c r="A976" s="158"/>
      <c r="N976" s="158"/>
      <c r="O976" s="158"/>
    </row>
    <row r="977" spans="1:15" ht="18">
      <c r="A977" s="158"/>
      <c r="N977" s="158"/>
      <c r="O977" s="158"/>
    </row>
    <row r="978" spans="1:15" ht="18">
      <c r="A978" s="158"/>
      <c r="N978" s="158"/>
      <c r="O978" s="158"/>
    </row>
    <row r="979" spans="1:15" ht="18">
      <c r="A979" s="158"/>
      <c r="N979" s="158"/>
      <c r="O979" s="158"/>
    </row>
    <row r="980" spans="1:15" ht="18">
      <c r="A980" s="158"/>
      <c r="N980" s="158"/>
      <c r="O980" s="158"/>
    </row>
    <row r="981" spans="1:15" ht="18">
      <c r="A981" s="158"/>
      <c r="N981" s="158"/>
      <c r="O981" s="158"/>
    </row>
    <row r="982" spans="1:15" ht="18">
      <c r="A982" s="158"/>
      <c r="N982" s="158"/>
      <c r="O982" s="158"/>
    </row>
    <row r="983" spans="1:15" ht="18">
      <c r="A983" s="158"/>
      <c r="N983" s="158"/>
      <c r="O983" s="158"/>
    </row>
    <row r="984" spans="1:15" ht="18">
      <c r="A984" s="158"/>
      <c r="N984" s="158"/>
      <c r="O984" s="158"/>
    </row>
    <row r="985" spans="1:15" ht="18">
      <c r="A985" s="158"/>
      <c r="N985" s="158"/>
      <c r="O985" s="158"/>
    </row>
    <row r="986" spans="1:15" ht="18">
      <c r="A986" s="158"/>
      <c r="N986" s="158"/>
      <c r="O986" s="158"/>
    </row>
    <row r="987" spans="1:15" ht="18">
      <c r="A987" s="158"/>
      <c r="N987" s="158"/>
      <c r="O987" s="158"/>
    </row>
    <row r="988" spans="1:15" ht="18">
      <c r="A988" s="158"/>
      <c r="N988" s="158"/>
      <c r="O988" s="158"/>
    </row>
    <row r="989" spans="1:15" ht="18">
      <c r="A989" s="158"/>
      <c r="N989" s="158"/>
      <c r="O989" s="158"/>
    </row>
    <row r="990" spans="1:15" ht="18">
      <c r="A990" s="158"/>
      <c r="N990" s="158"/>
      <c r="O990" s="158"/>
    </row>
    <row r="991" spans="1:15" ht="18">
      <c r="A991" s="158"/>
      <c r="N991" s="158"/>
      <c r="O991" s="158"/>
    </row>
    <row r="992" spans="1:15" ht="18">
      <c r="A992" s="158"/>
      <c r="N992" s="158"/>
      <c r="O992" s="158"/>
    </row>
    <row r="993" spans="1:15" ht="18">
      <c r="A993" s="158"/>
      <c r="N993" s="158"/>
      <c r="O993" s="158"/>
    </row>
    <row r="994" spans="1:15" ht="18">
      <c r="A994" s="158"/>
      <c r="N994" s="158"/>
      <c r="O994" s="158"/>
    </row>
    <row r="995" spans="1:15" ht="18">
      <c r="A995" s="158"/>
      <c r="N995" s="158"/>
      <c r="O995" s="158"/>
    </row>
    <row r="996" spans="1:15" ht="18">
      <c r="A996" s="158"/>
      <c r="N996" s="158"/>
      <c r="O996" s="158"/>
    </row>
    <row r="997" spans="1:15" ht="18">
      <c r="A997" s="158"/>
      <c r="N997" s="158"/>
      <c r="O997" s="158"/>
    </row>
    <row r="998" spans="1:15" ht="18">
      <c r="A998" s="158"/>
      <c r="N998" s="158"/>
      <c r="O998" s="158"/>
    </row>
    <row r="999" spans="1:15" ht="18">
      <c r="A999" s="158"/>
      <c r="N999" s="158"/>
      <c r="O999" s="158"/>
    </row>
    <row r="1000" spans="1:15" ht="18">
      <c r="A1000" s="158"/>
      <c r="N1000" s="158"/>
      <c r="O1000" s="158"/>
    </row>
    <row r="1001" spans="1:15" ht="18">
      <c r="A1001" s="158"/>
      <c r="N1001" s="158"/>
      <c r="O1001" s="158"/>
    </row>
    <row r="1002" spans="1:15" ht="18">
      <c r="A1002" s="158"/>
      <c r="N1002" s="158"/>
      <c r="O1002" s="158"/>
    </row>
    <row r="1003" spans="1:15" ht="18">
      <c r="A1003" s="158"/>
      <c r="N1003" s="158"/>
      <c r="O1003" s="158"/>
    </row>
    <row r="1004" spans="1:15" ht="18">
      <c r="A1004" s="158"/>
      <c r="N1004" s="158"/>
      <c r="O1004" s="158"/>
    </row>
    <row r="1005" spans="1:15" ht="18">
      <c r="A1005" s="158"/>
      <c r="N1005" s="158"/>
      <c r="O1005" s="158"/>
    </row>
    <row r="1006" spans="1:15" ht="18">
      <c r="A1006" s="158"/>
      <c r="N1006" s="158"/>
      <c r="O1006" s="158"/>
    </row>
    <row r="1007" spans="1:15" ht="18">
      <c r="A1007" s="158"/>
      <c r="N1007" s="158"/>
      <c r="O1007" s="158"/>
    </row>
    <row r="1008" spans="1:15" ht="18">
      <c r="A1008" s="158"/>
      <c r="N1008" s="158"/>
      <c r="O1008" s="158"/>
    </row>
    <row r="1009" spans="1:15" ht="18">
      <c r="A1009" s="158"/>
      <c r="N1009" s="158"/>
      <c r="O1009" s="158"/>
    </row>
    <row r="1010" spans="1:15" ht="18">
      <c r="A1010" s="158"/>
      <c r="N1010" s="158"/>
      <c r="O1010" s="158"/>
    </row>
    <row r="1011" spans="1:15" ht="18">
      <c r="A1011" s="158"/>
      <c r="N1011" s="158"/>
      <c r="O1011" s="158"/>
    </row>
    <row r="1012" spans="1:15" ht="18">
      <c r="A1012" s="158"/>
      <c r="N1012" s="158"/>
      <c r="O1012" s="158"/>
    </row>
    <row r="1013" spans="1:15" ht="18">
      <c r="A1013" s="158"/>
      <c r="N1013" s="158"/>
      <c r="O1013" s="158"/>
    </row>
    <row r="1014" spans="1:15" ht="18">
      <c r="A1014" s="158"/>
      <c r="N1014" s="158"/>
      <c r="O1014" s="158"/>
    </row>
    <row r="1015" spans="1:15" ht="18">
      <c r="A1015" s="158"/>
      <c r="N1015" s="158"/>
      <c r="O1015" s="158"/>
    </row>
    <row r="1016" spans="1:15" ht="18">
      <c r="A1016" s="158"/>
      <c r="N1016" s="158"/>
      <c r="O1016" s="158"/>
    </row>
    <row r="1017" spans="1:15" ht="18">
      <c r="A1017" s="158"/>
      <c r="N1017" s="158"/>
      <c r="O1017" s="158"/>
    </row>
    <row r="1018" spans="1:15" ht="18">
      <c r="A1018" s="158"/>
      <c r="N1018" s="158"/>
      <c r="O1018" s="158"/>
    </row>
    <row r="1019" spans="1:15" ht="18">
      <c r="A1019" s="158"/>
      <c r="N1019" s="158"/>
      <c r="O1019" s="158"/>
    </row>
    <row r="1020" spans="1:15" ht="18">
      <c r="A1020" s="158"/>
      <c r="N1020" s="158"/>
      <c r="O1020" s="158"/>
    </row>
    <row r="1021" spans="1:15" ht="18">
      <c r="A1021" s="158"/>
      <c r="N1021" s="158"/>
      <c r="O1021" s="158"/>
    </row>
    <row r="1022" spans="1:15" ht="18">
      <c r="A1022" s="158"/>
      <c r="N1022" s="158"/>
      <c r="O1022" s="158"/>
    </row>
    <row r="1023" spans="1:15" ht="18">
      <c r="A1023" s="158"/>
      <c r="N1023" s="158"/>
      <c r="O1023" s="158"/>
    </row>
    <row r="1024" spans="1:15" ht="18">
      <c r="A1024" s="158"/>
      <c r="N1024" s="158"/>
      <c r="O1024" s="158"/>
    </row>
    <row r="1025" spans="1:15" ht="18">
      <c r="A1025" s="158"/>
      <c r="N1025" s="158"/>
      <c r="O1025" s="158"/>
    </row>
    <row r="1026" spans="1:15" ht="18">
      <c r="A1026" s="158"/>
      <c r="N1026" s="158"/>
      <c r="O1026" s="158"/>
    </row>
    <row r="1027" spans="1:15" ht="18">
      <c r="A1027" s="158"/>
      <c r="N1027" s="158"/>
      <c r="O1027" s="158"/>
    </row>
    <row r="1028" spans="1:15" ht="18">
      <c r="A1028" s="158"/>
      <c r="N1028" s="158"/>
      <c r="O1028" s="158"/>
    </row>
    <row r="1029" spans="1:15" ht="18">
      <c r="A1029" s="158"/>
      <c r="N1029" s="158"/>
      <c r="O1029" s="158"/>
    </row>
    <row r="1030" spans="1:15" ht="18">
      <c r="A1030" s="158"/>
      <c r="N1030" s="158"/>
      <c r="O1030" s="158"/>
    </row>
    <row r="1031" spans="1:15" ht="18">
      <c r="A1031" s="158"/>
      <c r="N1031" s="158"/>
      <c r="O1031" s="158"/>
    </row>
    <row r="1032" spans="1:15" ht="18">
      <c r="A1032" s="158"/>
      <c r="N1032" s="158"/>
      <c r="O1032" s="158"/>
    </row>
    <row r="1033" spans="1:15" ht="18">
      <c r="A1033" s="158"/>
      <c r="N1033" s="158"/>
      <c r="O1033" s="158"/>
    </row>
    <row r="1034" spans="1:15" ht="18">
      <c r="A1034" s="158"/>
      <c r="N1034" s="158"/>
      <c r="O1034" s="158"/>
    </row>
    <row r="1035" spans="1:15" ht="18">
      <c r="A1035" s="158"/>
      <c r="N1035" s="158"/>
      <c r="O1035" s="158"/>
    </row>
    <row r="1036" spans="1:15" ht="18">
      <c r="A1036" s="158"/>
      <c r="N1036" s="158"/>
      <c r="O1036" s="158"/>
    </row>
    <row r="1037" spans="1:15" ht="18">
      <c r="A1037" s="158"/>
      <c r="N1037" s="158"/>
      <c r="O1037" s="158"/>
    </row>
    <row r="1038" spans="1:15" ht="18">
      <c r="A1038" s="158"/>
      <c r="N1038" s="158"/>
      <c r="O1038" s="158"/>
    </row>
    <row r="1039" spans="1:15" ht="18">
      <c r="A1039" s="158"/>
      <c r="N1039" s="158"/>
      <c r="O1039" s="158"/>
    </row>
    <row r="1040" spans="1:15" ht="18">
      <c r="A1040" s="158"/>
      <c r="N1040" s="158"/>
      <c r="O1040" s="158"/>
    </row>
    <row r="1041" spans="1:15" ht="18">
      <c r="A1041" s="158"/>
      <c r="N1041" s="158"/>
      <c r="O1041" s="158"/>
    </row>
    <row r="1042" spans="1:15" ht="18">
      <c r="A1042" s="158"/>
      <c r="N1042" s="158"/>
      <c r="O1042" s="158"/>
    </row>
    <row r="1043" spans="1:15" ht="18">
      <c r="A1043" s="158"/>
      <c r="N1043" s="158"/>
      <c r="O1043" s="158"/>
    </row>
    <row r="1044" spans="1:15" ht="18">
      <c r="A1044" s="158"/>
      <c r="N1044" s="158"/>
      <c r="O1044" s="158"/>
    </row>
    <row r="1045" spans="1:15" ht="18">
      <c r="A1045" s="158"/>
      <c r="N1045" s="158"/>
      <c r="O1045" s="158"/>
    </row>
    <row r="1046" spans="1:15" ht="18">
      <c r="A1046" s="158"/>
      <c r="N1046" s="158"/>
      <c r="O1046" s="158"/>
    </row>
    <row r="1047" spans="1:15" ht="18">
      <c r="A1047" s="158"/>
      <c r="N1047" s="158"/>
      <c r="O1047" s="158"/>
    </row>
    <row r="1048" spans="1:15" ht="18">
      <c r="A1048" s="158"/>
      <c r="N1048" s="158"/>
      <c r="O1048" s="158"/>
    </row>
    <row r="1049" spans="1:15" ht="18">
      <c r="A1049" s="158"/>
      <c r="N1049" s="158"/>
      <c r="O1049" s="158"/>
    </row>
    <row r="1050" spans="1:15" ht="18">
      <c r="A1050" s="158"/>
      <c r="N1050" s="158"/>
      <c r="O1050" s="158"/>
    </row>
    <row r="1051" spans="1:15" ht="18">
      <c r="A1051" s="158"/>
      <c r="N1051" s="158"/>
      <c r="O1051" s="158"/>
    </row>
    <row r="1052" spans="1:15" ht="18">
      <c r="A1052" s="158"/>
      <c r="N1052" s="158"/>
      <c r="O1052" s="158"/>
    </row>
    <row r="1053" spans="1:15" ht="18">
      <c r="A1053" s="158"/>
      <c r="N1053" s="158"/>
      <c r="O1053" s="158"/>
    </row>
    <row r="1054" spans="1:15" ht="18">
      <c r="A1054" s="158"/>
      <c r="N1054" s="158"/>
      <c r="O1054" s="158"/>
    </row>
    <row r="1055" spans="1:15" ht="18">
      <c r="A1055" s="158"/>
      <c r="N1055" s="158"/>
      <c r="O1055" s="158"/>
    </row>
    <row r="1056" spans="1:15" ht="18">
      <c r="A1056" s="158"/>
      <c r="N1056" s="158"/>
      <c r="O1056" s="158"/>
    </row>
    <row r="1057" spans="1:15" ht="18">
      <c r="A1057" s="158"/>
      <c r="N1057" s="158"/>
      <c r="O1057" s="158"/>
    </row>
    <row r="1058" spans="1:15" ht="18">
      <c r="A1058" s="158"/>
      <c r="N1058" s="158"/>
      <c r="O1058" s="158"/>
    </row>
    <row r="1059" spans="1:15" ht="18">
      <c r="A1059" s="158"/>
      <c r="N1059" s="158"/>
      <c r="O1059" s="158"/>
    </row>
    <row r="1060" spans="1:15" ht="18">
      <c r="A1060" s="158"/>
      <c r="N1060" s="158"/>
      <c r="O1060" s="158"/>
    </row>
    <row r="1061" spans="1:15" ht="18">
      <c r="A1061" s="158"/>
      <c r="N1061" s="158"/>
      <c r="O1061" s="158"/>
    </row>
    <row r="1062" spans="1:15" ht="18">
      <c r="A1062" s="158"/>
      <c r="N1062" s="158"/>
      <c r="O1062" s="158"/>
    </row>
    <row r="1063" spans="1:15" ht="18">
      <c r="A1063" s="158"/>
      <c r="N1063" s="158"/>
      <c r="O1063" s="158"/>
    </row>
    <row r="1064" spans="1:15" ht="18">
      <c r="A1064" s="158"/>
      <c r="N1064" s="158"/>
      <c r="O1064" s="158"/>
    </row>
    <row r="1065" spans="1:15" ht="18">
      <c r="A1065" s="158"/>
      <c r="N1065" s="158"/>
      <c r="O1065" s="158"/>
    </row>
    <row r="1066" spans="1:15" ht="18">
      <c r="A1066" s="158"/>
      <c r="N1066" s="158"/>
      <c r="O1066" s="158"/>
    </row>
    <row r="1067" spans="1:15" ht="18">
      <c r="A1067" s="158"/>
      <c r="N1067" s="158"/>
      <c r="O1067" s="158"/>
    </row>
    <row r="1068" spans="1:15" ht="18">
      <c r="A1068" s="158"/>
      <c r="N1068" s="158"/>
      <c r="O1068" s="158"/>
    </row>
    <row r="1069" spans="1:15" ht="18">
      <c r="A1069" s="158"/>
      <c r="N1069" s="158"/>
      <c r="O1069" s="158"/>
    </row>
    <row r="1070" spans="1:15" ht="18">
      <c r="A1070" s="158"/>
      <c r="N1070" s="158"/>
      <c r="O1070" s="158"/>
    </row>
    <row r="1071" spans="1:15" ht="18">
      <c r="A1071" s="158"/>
      <c r="N1071" s="158"/>
      <c r="O1071" s="158"/>
    </row>
    <row r="1072" spans="1:15" ht="18">
      <c r="A1072" s="158"/>
      <c r="N1072" s="158"/>
      <c r="O1072" s="158"/>
    </row>
    <row r="1073" spans="1:15" ht="18">
      <c r="A1073" s="158"/>
      <c r="N1073" s="158"/>
      <c r="O1073" s="158"/>
    </row>
    <row r="1074" spans="1:15" ht="18">
      <c r="A1074" s="158"/>
      <c r="N1074" s="158"/>
      <c r="O1074" s="158"/>
    </row>
    <row r="1075" spans="1:15" ht="18">
      <c r="A1075" s="158"/>
      <c r="N1075" s="158"/>
      <c r="O1075" s="158"/>
    </row>
    <row r="1076" spans="1:15" ht="18">
      <c r="A1076" s="158"/>
      <c r="N1076" s="158"/>
      <c r="O1076" s="158"/>
    </row>
    <row r="1077" spans="1:15" ht="18">
      <c r="A1077" s="158"/>
      <c r="N1077" s="158"/>
      <c r="O1077" s="158"/>
    </row>
    <row r="1078" spans="1:15" ht="18">
      <c r="A1078" s="158"/>
      <c r="N1078" s="158"/>
      <c r="O1078" s="158"/>
    </row>
    <row r="1079" spans="1:15" ht="18">
      <c r="A1079" s="158"/>
      <c r="N1079" s="158"/>
      <c r="O1079" s="158"/>
    </row>
    <row r="1080" spans="1:15" ht="18">
      <c r="A1080" s="158"/>
      <c r="N1080" s="158"/>
      <c r="O1080" s="158"/>
    </row>
    <row r="1081" spans="1:15" ht="18">
      <c r="A1081" s="158"/>
      <c r="N1081" s="158"/>
      <c r="O1081" s="158"/>
    </row>
    <row r="1082" spans="1:15" ht="18">
      <c r="A1082" s="158"/>
      <c r="N1082" s="158"/>
      <c r="O1082" s="158"/>
    </row>
    <row r="1083" spans="1:15" ht="18">
      <c r="A1083" s="158"/>
      <c r="N1083" s="158"/>
      <c r="O1083" s="158"/>
    </row>
    <row r="1084" spans="1:15" ht="18">
      <c r="A1084" s="158"/>
      <c r="N1084" s="158"/>
      <c r="O1084" s="158"/>
    </row>
    <row r="1085" spans="1:15" ht="18">
      <c r="A1085" s="158"/>
      <c r="N1085" s="158"/>
      <c r="O1085" s="158"/>
    </row>
    <row r="1086" spans="1:15" ht="18">
      <c r="A1086" s="158"/>
      <c r="N1086" s="158"/>
      <c r="O1086" s="158"/>
    </row>
    <row r="1087" spans="1:15" ht="18">
      <c r="A1087" s="158"/>
      <c r="N1087" s="158"/>
      <c r="O1087" s="158"/>
    </row>
    <row r="1088" spans="1:15" ht="18">
      <c r="A1088" s="158"/>
      <c r="N1088" s="158"/>
      <c r="O1088" s="158"/>
    </row>
    <row r="1089" spans="1:15" ht="18">
      <c r="A1089" s="158"/>
      <c r="N1089" s="158"/>
      <c r="O1089" s="158"/>
    </row>
    <row r="1090" spans="1:15" ht="18">
      <c r="A1090" s="158"/>
      <c r="N1090" s="158"/>
      <c r="O1090" s="158"/>
    </row>
    <row r="1091" spans="1:15" ht="18">
      <c r="A1091" s="158"/>
      <c r="N1091" s="158"/>
      <c r="O1091" s="158"/>
    </row>
    <row r="1092" spans="1:15" ht="18">
      <c r="A1092" s="158"/>
      <c r="N1092" s="158"/>
      <c r="O1092" s="158"/>
    </row>
    <row r="1093" spans="1:15" ht="18">
      <c r="A1093" s="158"/>
      <c r="N1093" s="158"/>
      <c r="O1093" s="158"/>
    </row>
    <row r="1094" spans="1:15" ht="18">
      <c r="A1094" s="158"/>
      <c r="N1094" s="158"/>
      <c r="O1094" s="158"/>
    </row>
    <row r="1095" spans="1:15" ht="18">
      <c r="A1095" s="158"/>
      <c r="N1095" s="158"/>
      <c r="O1095" s="158"/>
    </row>
    <row r="1096" spans="1:15" ht="18">
      <c r="A1096" s="158"/>
      <c r="N1096" s="158"/>
      <c r="O1096" s="158"/>
    </row>
    <row r="1097" spans="1:15" ht="18">
      <c r="A1097" s="158"/>
      <c r="N1097" s="158"/>
      <c r="O1097" s="158"/>
    </row>
    <row r="1098" spans="1:15" ht="18">
      <c r="A1098" s="158"/>
      <c r="N1098" s="158"/>
      <c r="O1098" s="158"/>
    </row>
    <row r="1099" spans="1:15" ht="18">
      <c r="A1099" s="158"/>
      <c r="N1099" s="158"/>
      <c r="O1099" s="158"/>
    </row>
    <row r="1100" spans="1:15" ht="18">
      <c r="A1100" s="158"/>
      <c r="N1100" s="158"/>
      <c r="O1100" s="158"/>
    </row>
    <row r="1101" spans="1:15" ht="18">
      <c r="A1101" s="158"/>
      <c r="N1101" s="158"/>
      <c r="O1101" s="158"/>
    </row>
    <row r="1102" spans="1:15" ht="18">
      <c r="A1102" s="158"/>
      <c r="N1102" s="158"/>
      <c r="O1102" s="158"/>
    </row>
    <row r="1103" spans="1:15" ht="18">
      <c r="A1103" s="158"/>
      <c r="N1103" s="158"/>
      <c r="O1103" s="158"/>
    </row>
    <row r="1104" spans="1:15" ht="18">
      <c r="A1104" s="158"/>
      <c r="N1104" s="158"/>
      <c r="O1104" s="158"/>
    </row>
    <row r="1105" spans="1:15" ht="18">
      <c r="A1105" s="158"/>
      <c r="N1105" s="158"/>
      <c r="O1105" s="158"/>
    </row>
    <row r="1106" spans="1:15" ht="18">
      <c r="A1106" s="158"/>
      <c r="N1106" s="158"/>
      <c r="O1106" s="158"/>
    </row>
    <row r="1107" spans="1:15" ht="18">
      <c r="A1107" s="158"/>
      <c r="N1107" s="158"/>
      <c r="O1107" s="158"/>
    </row>
    <row r="1108" spans="1:15" ht="18">
      <c r="A1108" s="158"/>
      <c r="N1108" s="158"/>
      <c r="O1108" s="158"/>
    </row>
    <row r="1109" spans="1:15" ht="18">
      <c r="A1109" s="158"/>
      <c r="N1109" s="158"/>
      <c r="O1109" s="158"/>
    </row>
    <row r="1110" spans="1:15" ht="18">
      <c r="A1110" s="158"/>
      <c r="N1110" s="158"/>
      <c r="O1110" s="158"/>
    </row>
    <row r="1111" spans="1:15" ht="18">
      <c r="A1111" s="158"/>
      <c r="N1111" s="158"/>
      <c r="O1111" s="158"/>
    </row>
    <row r="1112" spans="1:15" ht="18">
      <c r="A1112" s="158"/>
      <c r="N1112" s="158"/>
      <c r="O1112" s="158"/>
    </row>
    <row r="1113" spans="1:15" ht="18">
      <c r="A1113" s="158"/>
      <c r="N1113" s="158"/>
      <c r="O1113" s="158"/>
    </row>
    <row r="1114" spans="1:15" ht="18">
      <c r="A1114" s="158"/>
      <c r="N1114" s="158"/>
      <c r="O1114" s="158"/>
    </row>
    <row r="1115" spans="1:15" ht="18">
      <c r="A1115" s="158"/>
      <c r="N1115" s="158"/>
      <c r="O1115" s="158"/>
    </row>
    <row r="1116" spans="1:15" ht="18">
      <c r="A1116" s="158"/>
      <c r="N1116" s="158"/>
      <c r="O1116" s="158"/>
    </row>
    <row r="1117" spans="1:15" ht="18">
      <c r="A1117" s="158"/>
      <c r="N1117" s="158"/>
      <c r="O1117" s="158"/>
    </row>
    <row r="1118" spans="1:15" ht="18">
      <c r="A1118" s="158"/>
      <c r="N1118" s="158"/>
      <c r="O1118" s="158"/>
    </row>
    <row r="1119" spans="1:15" ht="18">
      <c r="A1119" s="158"/>
      <c r="N1119" s="158"/>
      <c r="O1119" s="158"/>
    </row>
    <row r="1120" spans="1:15" ht="18">
      <c r="A1120" s="158"/>
      <c r="N1120" s="158"/>
      <c r="O1120" s="158"/>
    </row>
    <row r="1121" spans="1:15" ht="18">
      <c r="A1121" s="158"/>
      <c r="N1121" s="158"/>
      <c r="O1121" s="158"/>
    </row>
    <row r="1122" spans="1:15" ht="18">
      <c r="A1122" s="158"/>
      <c r="N1122" s="158"/>
      <c r="O1122" s="158"/>
    </row>
    <row r="1123" spans="1:15" ht="18">
      <c r="A1123" s="158"/>
      <c r="N1123" s="158"/>
      <c r="O1123" s="158"/>
    </row>
    <row r="1124" spans="1:15" ht="18">
      <c r="A1124" s="158"/>
      <c r="N1124" s="158"/>
      <c r="O1124" s="158"/>
    </row>
    <row r="1125" spans="1:15" ht="18">
      <c r="A1125" s="158"/>
      <c r="N1125" s="158"/>
      <c r="O1125" s="158"/>
    </row>
    <row r="1126" spans="1:15" ht="18">
      <c r="A1126" s="158"/>
      <c r="N1126" s="158"/>
      <c r="O1126" s="158"/>
    </row>
    <row r="1127" spans="1:15" ht="18">
      <c r="A1127" s="158"/>
      <c r="N1127" s="158"/>
      <c r="O1127" s="158"/>
    </row>
    <row r="1128" spans="1:15" ht="18">
      <c r="A1128" s="158"/>
      <c r="N1128" s="158"/>
      <c r="O1128" s="158"/>
    </row>
    <row r="1129" spans="1:15" ht="18">
      <c r="A1129" s="158"/>
      <c r="N1129" s="158"/>
      <c r="O1129" s="158"/>
    </row>
    <row r="1130" spans="1:15" ht="18">
      <c r="A1130" s="158"/>
      <c r="N1130" s="158"/>
      <c r="O1130" s="158"/>
    </row>
    <row r="1131" spans="1:15" ht="18">
      <c r="A1131" s="158"/>
      <c r="N1131" s="158"/>
      <c r="O1131" s="158"/>
    </row>
    <row r="1132" spans="1:15" ht="18">
      <c r="A1132" s="158"/>
      <c r="N1132" s="158"/>
      <c r="O1132" s="158"/>
    </row>
    <row r="1133" spans="1:15" ht="18">
      <c r="A1133" s="158"/>
      <c r="N1133" s="158"/>
      <c r="O1133" s="158"/>
    </row>
    <row r="1134" spans="1:15" ht="18">
      <c r="A1134" s="158"/>
      <c r="N1134" s="158"/>
      <c r="O1134" s="158"/>
    </row>
    <row r="1135" spans="1:15" ht="18">
      <c r="A1135" s="158"/>
      <c r="N1135" s="158"/>
      <c r="O1135" s="158"/>
    </row>
    <row r="1136" spans="1:15" ht="18">
      <c r="A1136" s="158"/>
      <c r="N1136" s="158"/>
      <c r="O1136" s="158"/>
    </row>
    <row r="1137" spans="1:15" ht="18">
      <c r="A1137" s="158"/>
      <c r="N1137" s="158"/>
      <c r="O1137" s="158"/>
    </row>
    <row r="1138" spans="1:15" ht="18">
      <c r="A1138" s="158"/>
      <c r="N1138" s="158"/>
      <c r="O1138" s="158"/>
    </row>
    <row r="1139" spans="1:15" ht="18">
      <c r="A1139" s="158"/>
      <c r="N1139" s="158"/>
      <c r="O1139" s="158"/>
    </row>
    <row r="1140" spans="1:15" ht="18">
      <c r="A1140" s="158"/>
      <c r="N1140" s="158"/>
      <c r="O1140" s="158"/>
    </row>
    <row r="1141" spans="1:15" ht="18">
      <c r="A1141" s="158"/>
      <c r="N1141" s="158"/>
      <c r="O1141" s="158"/>
    </row>
    <row r="1142" spans="1:15" ht="18">
      <c r="A1142" s="158"/>
      <c r="N1142" s="158"/>
      <c r="O1142" s="158"/>
    </row>
    <row r="1143" spans="1:15" ht="18">
      <c r="A1143" s="158"/>
      <c r="N1143" s="158"/>
      <c r="O1143" s="158"/>
    </row>
    <row r="1144" spans="1:15" ht="18">
      <c r="A1144" s="158"/>
      <c r="N1144" s="158"/>
      <c r="O1144" s="158"/>
    </row>
    <row r="1145" spans="1:15" ht="18">
      <c r="A1145" s="158"/>
      <c r="N1145" s="158"/>
      <c r="O1145" s="158"/>
    </row>
    <row r="1146" spans="1:15" ht="18">
      <c r="A1146" s="158"/>
      <c r="N1146" s="158"/>
      <c r="O1146" s="158"/>
    </row>
    <row r="1147" spans="1:15" ht="18">
      <c r="A1147" s="158"/>
      <c r="N1147" s="158"/>
      <c r="O1147" s="158"/>
    </row>
    <row r="1148" spans="1:15" ht="18">
      <c r="A1148" s="158"/>
      <c r="N1148" s="158"/>
      <c r="O1148" s="158"/>
    </row>
    <row r="1149" spans="1:15" ht="18">
      <c r="A1149" s="158"/>
      <c r="N1149" s="158"/>
      <c r="O1149" s="158"/>
    </row>
    <row r="1150" spans="1:15" ht="18">
      <c r="A1150" s="158"/>
      <c r="N1150" s="158"/>
      <c r="O1150" s="158"/>
    </row>
    <row r="1151" spans="1:15" ht="18">
      <c r="A1151" s="158"/>
      <c r="N1151" s="158"/>
      <c r="O1151" s="158"/>
    </row>
    <row r="1152" spans="1:15" ht="18">
      <c r="A1152" s="158"/>
      <c r="N1152" s="158"/>
      <c r="O1152" s="158"/>
    </row>
    <row r="1153" spans="1:15" ht="18">
      <c r="A1153" s="158"/>
      <c r="N1153" s="158"/>
      <c r="O1153" s="158"/>
    </row>
    <row r="1154" spans="1:15" ht="18">
      <c r="A1154" s="158"/>
      <c r="N1154" s="158"/>
      <c r="O1154" s="158"/>
    </row>
    <row r="1155" spans="1:15" ht="18">
      <c r="A1155" s="158"/>
      <c r="N1155" s="158"/>
      <c r="O1155" s="158"/>
    </row>
    <row r="1156" spans="1:15" ht="18">
      <c r="A1156" s="158"/>
      <c r="N1156" s="158"/>
      <c r="O1156" s="158"/>
    </row>
    <row r="1157" spans="1:15" ht="18">
      <c r="A1157" s="158"/>
      <c r="N1157" s="158"/>
      <c r="O1157" s="158"/>
    </row>
    <row r="1158" spans="1:15" ht="18">
      <c r="A1158" s="158"/>
      <c r="N1158" s="158"/>
      <c r="O1158" s="158"/>
    </row>
    <row r="1159" spans="1:15" ht="18">
      <c r="A1159" s="158"/>
      <c r="N1159" s="158"/>
      <c r="O1159" s="158"/>
    </row>
    <row r="1160" spans="1:15" ht="18">
      <c r="A1160" s="158"/>
      <c r="N1160" s="158"/>
      <c r="O1160" s="158"/>
    </row>
    <row r="1161" spans="1:15" ht="18">
      <c r="A1161" s="158"/>
      <c r="N1161" s="158"/>
      <c r="O1161" s="158"/>
    </row>
    <row r="1162" spans="1:15" ht="18">
      <c r="A1162" s="158"/>
      <c r="N1162" s="158"/>
      <c r="O1162" s="158"/>
    </row>
    <row r="1163" spans="1:15" ht="18">
      <c r="A1163" s="158"/>
      <c r="N1163" s="158"/>
      <c r="O1163" s="158"/>
    </row>
    <row r="1164" spans="1:15" ht="18">
      <c r="A1164" s="158"/>
      <c r="N1164" s="158"/>
      <c r="O1164" s="158"/>
    </row>
    <row r="1165" spans="1:15" ht="18">
      <c r="A1165" s="158"/>
      <c r="N1165" s="158"/>
      <c r="O1165" s="158"/>
    </row>
    <row r="1166" spans="1:15" ht="18">
      <c r="A1166" s="158"/>
      <c r="N1166" s="158"/>
      <c r="O1166" s="158"/>
    </row>
    <row r="1167" spans="1:15" ht="18">
      <c r="A1167" s="158"/>
      <c r="N1167" s="158"/>
      <c r="O1167" s="158"/>
    </row>
    <row r="1168" spans="1:15" ht="18">
      <c r="A1168" s="158"/>
      <c r="N1168" s="158"/>
      <c r="O1168" s="158"/>
    </row>
    <row r="1169" spans="1:15" ht="18">
      <c r="A1169" s="158"/>
      <c r="N1169" s="158"/>
      <c r="O1169" s="158"/>
    </row>
    <row r="1170" spans="1:15" ht="18">
      <c r="A1170" s="158"/>
      <c r="N1170" s="158"/>
      <c r="O1170" s="158"/>
    </row>
    <row r="1171" spans="1:15" ht="18">
      <c r="A1171" s="158"/>
      <c r="N1171" s="158"/>
      <c r="O1171" s="158"/>
    </row>
    <row r="1172" spans="1:15" ht="18">
      <c r="A1172" s="158"/>
      <c r="N1172" s="158"/>
      <c r="O1172" s="158"/>
    </row>
    <row r="1173" spans="1:15" ht="18">
      <c r="A1173" s="158"/>
      <c r="N1173" s="158"/>
      <c r="O1173" s="158"/>
    </row>
    <row r="1174" spans="1:15" ht="18">
      <c r="A1174" s="158"/>
      <c r="N1174" s="158"/>
      <c r="O1174" s="158"/>
    </row>
    <row r="1175" spans="1:15" ht="18">
      <c r="A1175" s="158"/>
      <c r="N1175" s="158"/>
      <c r="O1175" s="158"/>
    </row>
    <row r="1176" spans="1:15" ht="18">
      <c r="A1176" s="158"/>
      <c r="N1176" s="158"/>
      <c r="O1176" s="158"/>
    </row>
    <row r="1177" spans="1:15" ht="18">
      <c r="A1177" s="158"/>
      <c r="N1177" s="158"/>
      <c r="O1177" s="158"/>
    </row>
    <row r="1178" spans="1:15" ht="18">
      <c r="A1178" s="158"/>
      <c r="N1178" s="158"/>
      <c r="O1178" s="158"/>
    </row>
    <row r="1179" spans="1:15" ht="18">
      <c r="A1179" s="158"/>
      <c r="N1179" s="158"/>
      <c r="O1179" s="158"/>
    </row>
    <row r="1180" spans="1:15" ht="18">
      <c r="A1180" s="158"/>
      <c r="N1180" s="158"/>
      <c r="O1180" s="158"/>
    </row>
    <row r="1181" spans="1:15" ht="18">
      <c r="A1181" s="158"/>
      <c r="N1181" s="158"/>
      <c r="O1181" s="158"/>
    </row>
    <row r="1182" spans="1:15" ht="18">
      <c r="A1182" s="158"/>
      <c r="N1182" s="158"/>
      <c r="O1182" s="158"/>
    </row>
    <row r="1183" spans="1:15" ht="18">
      <c r="A1183" s="158"/>
      <c r="N1183" s="158"/>
      <c r="O1183" s="158"/>
    </row>
    <row r="1184" spans="1:15" ht="18">
      <c r="A1184" s="158"/>
      <c r="N1184" s="158"/>
      <c r="O1184" s="158"/>
    </row>
    <row r="1185" spans="1:15" ht="18">
      <c r="A1185" s="158"/>
      <c r="N1185" s="158"/>
      <c r="O1185" s="158"/>
    </row>
    <row r="1186" spans="1:15" ht="18">
      <c r="A1186" s="158"/>
      <c r="N1186" s="158"/>
      <c r="O1186" s="158"/>
    </row>
    <row r="1187" spans="1:15" ht="18">
      <c r="A1187" s="158"/>
      <c r="N1187" s="158"/>
      <c r="O1187" s="158"/>
    </row>
    <row r="1188" spans="1:15" ht="18">
      <c r="A1188" s="158"/>
      <c r="N1188" s="158"/>
      <c r="O1188" s="158"/>
    </row>
    <row r="1189" spans="1:15" ht="18">
      <c r="A1189" s="158"/>
      <c r="N1189" s="158"/>
      <c r="O1189" s="158"/>
    </row>
    <row r="1190" spans="1:15" ht="18">
      <c r="A1190" s="158"/>
      <c r="N1190" s="158"/>
      <c r="O1190" s="158"/>
    </row>
    <row r="1191" spans="1:15" ht="18">
      <c r="A1191" s="158"/>
      <c r="N1191" s="158"/>
      <c r="O1191" s="158"/>
    </row>
    <row r="1192" spans="1:15" ht="18">
      <c r="A1192" s="158"/>
      <c r="N1192" s="158"/>
      <c r="O1192" s="158"/>
    </row>
    <row r="1193" spans="1:15" ht="18">
      <c r="A1193" s="158"/>
      <c r="N1193" s="158"/>
      <c r="O1193" s="158"/>
    </row>
    <row r="1194" spans="1:15" ht="18">
      <c r="A1194" s="158"/>
      <c r="N1194" s="158"/>
      <c r="O1194" s="158"/>
    </row>
    <row r="1195" spans="1:15" ht="18">
      <c r="A1195" s="158"/>
      <c r="N1195" s="158"/>
      <c r="O1195" s="158"/>
    </row>
    <row r="1196" spans="1:15" ht="18">
      <c r="A1196" s="158"/>
      <c r="N1196" s="158"/>
      <c r="O1196" s="158"/>
    </row>
    <row r="1197" spans="1:15" ht="18">
      <c r="A1197" s="158"/>
      <c r="N1197" s="158"/>
      <c r="O1197" s="158"/>
    </row>
    <row r="1198" spans="1:15" ht="18">
      <c r="A1198" s="158"/>
      <c r="N1198" s="158"/>
      <c r="O1198" s="158"/>
    </row>
    <row r="1199" spans="1:15" ht="18">
      <c r="A1199" s="158"/>
      <c r="N1199" s="158"/>
      <c r="O1199" s="158"/>
    </row>
    <row r="1200" spans="1:15" ht="18">
      <c r="A1200" s="158"/>
      <c r="N1200" s="158"/>
      <c r="O1200" s="158"/>
    </row>
    <row r="1201" spans="1:15" ht="18">
      <c r="A1201" s="158"/>
      <c r="N1201" s="158"/>
      <c r="O1201" s="158"/>
    </row>
    <row r="1202" spans="1:15" ht="18">
      <c r="A1202" s="158"/>
      <c r="N1202" s="158"/>
      <c r="O1202" s="158"/>
    </row>
    <row r="1203" spans="1:15" ht="18">
      <c r="A1203" s="158"/>
      <c r="N1203" s="158"/>
      <c r="O1203" s="158"/>
    </row>
    <row r="1204" spans="1:15" ht="18">
      <c r="A1204" s="158"/>
      <c r="N1204" s="158"/>
      <c r="O1204" s="158"/>
    </row>
    <row r="1205" spans="1:15" ht="18">
      <c r="A1205" s="158"/>
      <c r="N1205" s="158"/>
      <c r="O1205" s="158"/>
    </row>
    <row r="1206" spans="1:15" ht="18">
      <c r="A1206" s="158"/>
      <c r="N1206" s="158"/>
      <c r="O1206" s="158"/>
    </row>
    <row r="1207" spans="1:15" ht="18">
      <c r="A1207" s="158"/>
      <c r="N1207" s="158"/>
      <c r="O1207" s="158"/>
    </row>
    <row r="1208" spans="1:15" ht="18">
      <c r="A1208" s="158"/>
      <c r="N1208" s="158"/>
      <c r="O1208" s="158"/>
    </row>
    <row r="1209" spans="1:15" ht="18">
      <c r="A1209" s="158"/>
      <c r="N1209" s="158"/>
      <c r="O1209" s="158"/>
    </row>
    <row r="1210" spans="1:15" ht="18">
      <c r="A1210" s="158"/>
      <c r="N1210" s="158"/>
      <c r="O1210" s="158"/>
    </row>
    <row r="1211" spans="1:15" ht="18">
      <c r="A1211" s="158"/>
      <c r="N1211" s="158"/>
      <c r="O1211" s="158"/>
    </row>
    <row r="1212" spans="1:15" ht="18">
      <c r="A1212" s="158"/>
      <c r="N1212" s="158"/>
      <c r="O1212" s="158"/>
    </row>
    <row r="1213" spans="1:15" ht="18">
      <c r="A1213" s="158"/>
      <c r="N1213" s="158"/>
      <c r="O1213" s="158"/>
    </row>
    <row r="1214" spans="1:15" ht="18">
      <c r="A1214" s="158"/>
      <c r="N1214" s="158"/>
      <c r="O1214" s="158"/>
    </row>
    <row r="1215" spans="1:15" ht="18">
      <c r="A1215" s="158"/>
      <c r="N1215" s="158"/>
      <c r="O1215" s="158"/>
    </row>
    <row r="1216" spans="1:15" ht="18">
      <c r="A1216" s="158"/>
      <c r="N1216" s="158"/>
      <c r="O1216" s="158"/>
    </row>
    <row r="1217" spans="1:15" ht="18">
      <c r="A1217" s="158"/>
      <c r="N1217" s="158"/>
      <c r="O1217" s="158"/>
    </row>
    <row r="1218" spans="1:15" ht="18">
      <c r="A1218" s="158"/>
      <c r="N1218" s="158"/>
      <c r="O1218" s="158"/>
    </row>
    <row r="1219" spans="1:15" ht="18">
      <c r="A1219" s="158"/>
      <c r="N1219" s="158"/>
      <c r="O1219" s="158"/>
    </row>
    <row r="1220" spans="1:15" ht="18">
      <c r="A1220" s="158"/>
      <c r="N1220" s="158"/>
      <c r="O1220" s="158"/>
    </row>
    <row r="1221" spans="1:15" ht="18">
      <c r="A1221" s="158"/>
      <c r="N1221" s="158"/>
      <c r="O1221" s="158"/>
    </row>
    <row r="1222" spans="1:15" ht="18">
      <c r="A1222" s="158"/>
      <c r="N1222" s="158"/>
      <c r="O1222" s="158"/>
    </row>
    <row r="1223" spans="1:15" ht="18">
      <c r="A1223" s="158"/>
      <c r="N1223" s="158"/>
      <c r="O1223" s="158"/>
    </row>
    <row r="1224" spans="1:15" ht="18">
      <c r="A1224" s="158"/>
      <c r="N1224" s="158"/>
      <c r="O1224" s="158"/>
    </row>
    <row r="1225" spans="1:15" ht="18">
      <c r="A1225" s="158"/>
      <c r="N1225" s="158"/>
      <c r="O1225" s="158"/>
    </row>
    <row r="1226" spans="1:15" ht="18">
      <c r="A1226" s="158"/>
      <c r="N1226" s="158"/>
      <c r="O1226" s="158"/>
    </row>
    <row r="1227" spans="1:15" ht="18">
      <c r="A1227" s="158"/>
      <c r="N1227" s="158"/>
      <c r="O1227" s="158"/>
    </row>
    <row r="1228" spans="1:15" ht="18">
      <c r="A1228" s="158"/>
      <c r="N1228" s="158"/>
      <c r="O1228" s="158"/>
    </row>
    <row r="1229" spans="1:15" ht="18">
      <c r="A1229" s="158"/>
      <c r="N1229" s="158"/>
      <c r="O1229" s="158"/>
    </row>
    <row r="1230" spans="1:15" ht="18">
      <c r="A1230" s="158"/>
      <c r="N1230" s="158"/>
      <c r="O1230" s="158"/>
    </row>
    <row r="1231" spans="1:15" ht="18">
      <c r="A1231" s="158"/>
      <c r="N1231" s="158"/>
      <c r="O1231" s="158"/>
    </row>
    <row r="1232" spans="1:15" ht="18">
      <c r="A1232" s="158"/>
      <c r="N1232" s="158"/>
      <c r="O1232" s="158"/>
    </row>
    <row r="1233" spans="1:15" ht="18">
      <c r="A1233" s="158"/>
      <c r="N1233" s="158"/>
      <c r="O1233" s="158"/>
    </row>
    <row r="1234" spans="1:15" ht="18">
      <c r="A1234" s="158"/>
      <c r="N1234" s="158"/>
      <c r="O1234" s="158"/>
    </row>
    <row r="1235" spans="1:15" ht="18">
      <c r="A1235" s="158"/>
      <c r="N1235" s="158"/>
      <c r="O1235" s="158"/>
    </row>
    <row r="1236" spans="1:15" ht="18">
      <c r="A1236" s="158"/>
      <c r="N1236" s="158"/>
      <c r="O1236" s="158"/>
    </row>
    <row r="1237" spans="1:15" ht="18">
      <c r="A1237" s="158"/>
      <c r="N1237" s="158"/>
      <c r="O1237" s="158"/>
    </row>
    <row r="1238" spans="1:15" ht="18">
      <c r="A1238" s="158"/>
      <c r="N1238" s="158"/>
      <c r="O1238" s="158"/>
    </row>
    <row r="1239" spans="1:15" ht="18">
      <c r="A1239" s="158"/>
      <c r="N1239" s="158"/>
      <c r="O1239" s="158"/>
    </row>
    <row r="1240" spans="1:15" ht="18">
      <c r="A1240" s="158"/>
      <c r="N1240" s="158"/>
      <c r="O1240" s="158"/>
    </row>
    <row r="1241" spans="1:15" ht="18">
      <c r="A1241" s="158"/>
      <c r="N1241" s="158"/>
      <c r="O1241" s="158"/>
    </row>
    <row r="1242" spans="1:15" ht="18">
      <c r="A1242" s="158"/>
      <c r="N1242" s="158"/>
      <c r="O1242" s="158"/>
    </row>
    <row r="1243" spans="1:15" ht="18">
      <c r="A1243" s="158"/>
      <c r="N1243" s="158"/>
      <c r="O1243" s="158"/>
    </row>
    <row r="1244" spans="1:15" ht="18">
      <c r="A1244" s="158"/>
      <c r="N1244" s="158"/>
      <c r="O1244" s="158"/>
    </row>
    <row r="1245" spans="1:15" ht="18">
      <c r="A1245" s="158"/>
      <c r="N1245" s="158"/>
      <c r="O1245" s="158"/>
    </row>
    <row r="1246" spans="1:15" ht="18">
      <c r="A1246" s="158"/>
      <c r="N1246" s="158"/>
      <c r="O1246" s="158"/>
    </row>
    <row r="1247" spans="1:15" ht="18">
      <c r="A1247" s="158"/>
      <c r="N1247" s="158"/>
      <c r="O1247" s="158"/>
    </row>
    <row r="1248" spans="1:15" ht="18">
      <c r="A1248" s="158"/>
      <c r="N1248" s="158"/>
      <c r="O1248" s="158"/>
    </row>
    <row r="1249" spans="1:15" ht="18">
      <c r="A1249" s="158"/>
      <c r="N1249" s="158"/>
      <c r="O1249" s="158"/>
    </row>
    <row r="1250" spans="1:15" ht="18">
      <c r="A1250" s="158"/>
      <c r="N1250" s="158"/>
      <c r="O1250" s="158"/>
    </row>
    <row r="1251" spans="1:15" ht="18">
      <c r="A1251" s="158"/>
      <c r="N1251" s="158"/>
      <c r="O1251" s="158"/>
    </row>
    <row r="1252" spans="1:15" ht="18">
      <c r="A1252" s="158"/>
      <c r="N1252" s="158"/>
      <c r="O1252" s="158"/>
    </row>
    <row r="1253" spans="1:15" ht="18">
      <c r="A1253" s="158"/>
      <c r="N1253" s="158"/>
      <c r="O1253" s="158"/>
    </row>
    <row r="1254" spans="1:15" ht="18">
      <c r="A1254" s="158"/>
      <c r="N1254" s="158"/>
      <c r="O1254" s="158"/>
    </row>
    <row r="1255" spans="1:15" ht="18">
      <c r="A1255" s="158"/>
      <c r="N1255" s="158"/>
      <c r="O1255" s="158"/>
    </row>
    <row r="1256" spans="1:15" ht="18">
      <c r="A1256" s="158"/>
      <c r="N1256" s="158"/>
      <c r="O1256" s="158"/>
    </row>
    <row r="1257" spans="1:15" ht="18">
      <c r="A1257" s="158"/>
      <c r="N1257" s="158"/>
      <c r="O1257" s="158"/>
    </row>
    <row r="1258" spans="1:15" ht="18">
      <c r="A1258" s="158"/>
      <c r="N1258" s="158"/>
      <c r="O1258" s="158"/>
    </row>
    <row r="1259" spans="1:15" ht="18">
      <c r="A1259" s="158"/>
      <c r="N1259" s="158"/>
      <c r="O1259" s="158"/>
    </row>
    <row r="1260" spans="1:15" ht="18">
      <c r="A1260" s="158"/>
      <c r="N1260" s="158"/>
      <c r="O1260" s="158"/>
    </row>
    <row r="1261" spans="1:15" ht="18">
      <c r="A1261" s="158"/>
      <c r="N1261" s="158"/>
      <c r="O1261" s="158"/>
    </row>
    <row r="1262" spans="1:15" ht="18">
      <c r="A1262" s="158"/>
      <c r="N1262" s="158"/>
      <c r="O1262" s="158"/>
    </row>
    <row r="1263" spans="1:15" ht="18">
      <c r="A1263" s="158"/>
      <c r="N1263" s="158"/>
      <c r="O1263" s="158"/>
    </row>
    <row r="1264" spans="1:15" ht="18">
      <c r="A1264" s="158"/>
      <c r="N1264" s="158"/>
      <c r="O1264" s="158"/>
    </row>
    <row r="1265" spans="1:15" ht="18">
      <c r="A1265" s="158"/>
      <c r="N1265" s="158"/>
      <c r="O1265" s="158"/>
    </row>
    <row r="1266" spans="1:15" ht="18">
      <c r="A1266" s="158"/>
      <c r="N1266" s="158"/>
      <c r="O1266" s="158"/>
    </row>
    <row r="1267" spans="1:15" ht="18">
      <c r="A1267" s="158"/>
      <c r="N1267" s="158"/>
      <c r="O1267" s="158"/>
    </row>
    <row r="1268" spans="1:15" ht="18">
      <c r="A1268" s="158"/>
      <c r="N1268" s="158"/>
      <c r="O1268" s="158"/>
    </row>
    <row r="1269" spans="1:15" ht="18">
      <c r="A1269" s="158"/>
      <c r="N1269" s="158"/>
      <c r="O1269" s="158"/>
    </row>
    <row r="1270" spans="1:15" ht="18">
      <c r="A1270" s="158"/>
      <c r="N1270" s="158"/>
      <c r="O1270" s="158"/>
    </row>
    <row r="1271" spans="1:15" ht="18">
      <c r="A1271" s="158"/>
      <c r="N1271" s="158"/>
      <c r="O1271" s="158"/>
    </row>
    <row r="1272" spans="1:15" ht="18">
      <c r="A1272" s="158"/>
      <c r="N1272" s="158"/>
      <c r="O1272" s="158"/>
    </row>
    <row r="1273" spans="1:15" ht="18">
      <c r="A1273" s="158"/>
      <c r="N1273" s="158"/>
      <c r="O1273" s="158"/>
    </row>
    <row r="1274" spans="1:15" ht="18">
      <c r="A1274" s="158"/>
      <c r="N1274" s="158"/>
      <c r="O1274" s="158"/>
    </row>
    <row r="1275" spans="1:15" ht="18">
      <c r="A1275" s="158"/>
      <c r="N1275" s="158"/>
      <c r="O1275" s="158"/>
    </row>
    <row r="1276" spans="1:15" ht="18">
      <c r="A1276" s="158"/>
      <c r="N1276" s="158"/>
      <c r="O1276" s="158"/>
    </row>
    <row r="1277" spans="1:15" ht="18">
      <c r="A1277" s="158"/>
      <c r="N1277" s="158"/>
      <c r="O1277" s="158"/>
    </row>
    <row r="1278" spans="1:15" ht="18">
      <c r="A1278" s="158"/>
      <c r="N1278" s="158"/>
      <c r="O1278" s="158"/>
    </row>
    <row r="1279" spans="1:15" ht="18">
      <c r="A1279" s="158"/>
      <c r="N1279" s="158"/>
      <c r="O1279" s="158"/>
    </row>
    <row r="1280" spans="1:15" ht="18">
      <c r="A1280" s="158"/>
      <c r="N1280" s="158"/>
      <c r="O1280" s="158"/>
    </row>
    <row r="1281" spans="1:15" ht="18">
      <c r="A1281" s="158"/>
      <c r="N1281" s="158"/>
      <c r="O1281" s="158"/>
    </row>
    <row r="1282" spans="1:15" ht="18">
      <c r="A1282" s="158"/>
      <c r="N1282" s="158"/>
      <c r="O1282" s="158"/>
    </row>
    <row r="1283" spans="1:15" ht="18">
      <c r="A1283" s="158"/>
      <c r="N1283" s="158"/>
      <c r="O1283" s="158"/>
    </row>
    <row r="1284" spans="1:15" ht="18">
      <c r="A1284" s="158"/>
      <c r="N1284" s="158"/>
      <c r="O1284" s="158"/>
    </row>
    <row r="1285" spans="1:15" ht="18">
      <c r="A1285" s="158"/>
      <c r="N1285" s="158"/>
      <c r="O1285" s="158"/>
    </row>
    <row r="1286" spans="1:15" ht="18">
      <c r="A1286" s="158"/>
      <c r="N1286" s="158"/>
      <c r="O1286" s="158"/>
    </row>
    <row r="1287" spans="1:15" ht="18">
      <c r="A1287" s="158"/>
      <c r="N1287" s="158"/>
      <c r="O1287" s="158"/>
    </row>
    <row r="1288" spans="1:15" ht="18">
      <c r="A1288" s="158"/>
      <c r="N1288" s="158"/>
      <c r="O1288" s="158"/>
    </row>
    <row r="1289" spans="1:15" ht="18">
      <c r="A1289" s="158"/>
      <c r="N1289" s="158"/>
      <c r="O1289" s="158"/>
    </row>
    <row r="1290" spans="1:15" ht="18">
      <c r="A1290" s="158"/>
      <c r="N1290" s="158"/>
      <c r="O1290" s="158"/>
    </row>
    <row r="1291" spans="1:15" ht="18">
      <c r="A1291" s="158"/>
      <c r="N1291" s="158"/>
      <c r="O1291" s="158"/>
    </row>
    <row r="1292" spans="1:15" ht="18">
      <c r="A1292" s="158"/>
      <c r="N1292" s="158"/>
      <c r="O1292" s="158"/>
    </row>
    <row r="1293" spans="1:15" ht="18">
      <c r="A1293" s="158"/>
      <c r="N1293" s="158"/>
      <c r="O1293" s="158"/>
    </row>
    <row r="1294" spans="1:15" ht="18">
      <c r="A1294" s="158"/>
      <c r="N1294" s="158"/>
      <c r="O1294" s="158"/>
    </row>
    <row r="1295" spans="1:15" ht="18">
      <c r="A1295" s="158"/>
      <c r="N1295" s="158"/>
      <c r="O1295" s="158"/>
    </row>
    <row r="1296" spans="1:15" ht="18">
      <c r="A1296" s="158"/>
      <c r="N1296" s="158"/>
      <c r="O1296" s="158"/>
    </row>
    <row r="1297" spans="1:15" ht="18">
      <c r="A1297" s="158"/>
      <c r="N1297" s="158"/>
      <c r="O1297" s="158"/>
    </row>
    <row r="1298" spans="1:15" ht="18">
      <c r="A1298" s="158"/>
      <c r="N1298" s="158"/>
      <c r="O1298" s="158"/>
    </row>
    <row r="1299" spans="1:15" ht="18">
      <c r="A1299" s="158"/>
      <c r="N1299" s="158"/>
      <c r="O1299" s="158"/>
    </row>
    <row r="1300" spans="1:15" ht="18">
      <c r="A1300" s="158"/>
      <c r="N1300" s="158"/>
      <c r="O1300" s="158"/>
    </row>
    <row r="1301" spans="1:15" ht="18">
      <c r="A1301" s="158"/>
      <c r="N1301" s="158"/>
      <c r="O1301" s="158"/>
    </row>
    <row r="1302" spans="1:15" ht="18">
      <c r="A1302" s="158"/>
      <c r="N1302" s="158"/>
      <c r="O1302" s="158"/>
    </row>
    <row r="1303" spans="1:15" ht="18">
      <c r="A1303" s="158"/>
      <c r="N1303" s="158"/>
      <c r="O1303" s="158"/>
    </row>
    <row r="1304" spans="1:15" ht="18">
      <c r="A1304" s="158"/>
      <c r="N1304" s="158"/>
      <c r="O1304" s="158"/>
    </row>
    <row r="1305" spans="1:15" ht="18">
      <c r="A1305" s="158"/>
      <c r="N1305" s="158"/>
      <c r="O1305" s="158"/>
    </row>
    <row r="1306" spans="1:15" ht="18">
      <c r="A1306" s="158"/>
      <c r="N1306" s="158"/>
      <c r="O1306" s="158"/>
    </row>
    <row r="1307" spans="1:15" ht="18">
      <c r="A1307" s="158"/>
      <c r="N1307" s="158"/>
      <c r="O1307" s="158"/>
    </row>
    <row r="1308" spans="1:15" ht="18">
      <c r="A1308" s="158"/>
      <c r="N1308" s="158"/>
      <c r="O1308" s="158"/>
    </row>
    <row r="1309" spans="1:15" ht="18">
      <c r="A1309" s="158"/>
      <c r="N1309" s="158"/>
      <c r="O1309" s="158"/>
    </row>
    <row r="1310" spans="1:15" ht="18">
      <c r="A1310" s="158"/>
      <c r="N1310" s="158"/>
      <c r="O1310" s="158"/>
    </row>
    <row r="1311" spans="1:15" ht="18">
      <c r="A1311" s="158"/>
      <c r="N1311" s="158"/>
      <c r="O1311" s="158"/>
    </row>
    <row r="1312" spans="1:15" ht="18">
      <c r="A1312" s="158"/>
      <c r="N1312" s="158"/>
      <c r="O1312" s="158"/>
    </row>
    <row r="1313" spans="1:15" ht="18">
      <c r="A1313" s="158"/>
      <c r="N1313" s="158"/>
      <c r="O1313" s="158"/>
    </row>
    <row r="1314" spans="1:15" ht="18">
      <c r="A1314" s="158"/>
      <c r="N1314" s="158"/>
      <c r="O1314" s="158"/>
    </row>
    <row r="1315" spans="1:15" ht="18">
      <c r="A1315" s="158"/>
      <c r="N1315" s="158"/>
      <c r="O1315" s="158"/>
    </row>
    <row r="1316" spans="1:15" ht="18">
      <c r="A1316" s="158"/>
      <c r="N1316" s="158"/>
      <c r="O1316" s="158"/>
    </row>
    <row r="1317" spans="1:15" ht="18">
      <c r="A1317" s="158"/>
      <c r="N1317" s="158"/>
      <c r="O1317" s="158"/>
    </row>
    <row r="1318" spans="1:15" ht="18">
      <c r="A1318" s="158"/>
      <c r="N1318" s="158"/>
      <c r="O1318" s="158"/>
    </row>
    <row r="1319" spans="1:15" ht="18">
      <c r="A1319" s="158"/>
      <c r="N1319" s="158"/>
      <c r="O1319" s="158"/>
    </row>
    <row r="1320" spans="1:15" ht="18">
      <c r="A1320" s="158"/>
      <c r="N1320" s="158"/>
      <c r="O1320" s="158"/>
    </row>
    <row r="1321" spans="1:15" ht="18">
      <c r="A1321" s="158"/>
      <c r="N1321" s="158"/>
      <c r="O1321" s="158"/>
    </row>
    <row r="1322" spans="1:15" ht="18">
      <c r="A1322" s="158"/>
      <c r="N1322" s="158"/>
      <c r="O1322" s="158"/>
    </row>
    <row r="1323" spans="1:15" ht="18">
      <c r="A1323" s="158"/>
      <c r="N1323" s="158"/>
      <c r="O1323" s="158"/>
    </row>
    <row r="1324" spans="1:15" ht="18">
      <c r="A1324" s="158"/>
      <c r="N1324" s="158"/>
      <c r="O1324" s="158"/>
    </row>
    <row r="1325" spans="1:15" ht="18">
      <c r="A1325" s="158"/>
      <c r="N1325" s="158"/>
      <c r="O1325" s="158"/>
    </row>
    <row r="1326" spans="1:15" ht="18">
      <c r="A1326" s="158"/>
      <c r="N1326" s="158"/>
      <c r="O1326" s="158"/>
    </row>
    <row r="1327" spans="1:15" ht="18">
      <c r="A1327" s="158"/>
      <c r="N1327" s="158"/>
      <c r="O1327" s="158"/>
    </row>
    <row r="1328" spans="1:15" ht="18">
      <c r="A1328" s="158"/>
      <c r="N1328" s="158"/>
      <c r="O1328" s="158"/>
    </row>
    <row r="1329" spans="1:15" ht="18">
      <c r="A1329" s="158"/>
      <c r="N1329" s="158"/>
      <c r="O1329" s="158"/>
    </row>
    <row r="1330" spans="1:15" ht="18">
      <c r="A1330" s="158"/>
      <c r="N1330" s="158"/>
      <c r="O1330" s="158"/>
    </row>
    <row r="1331" spans="1:15" ht="18">
      <c r="A1331" s="158"/>
      <c r="N1331" s="158"/>
      <c r="O1331" s="158"/>
    </row>
    <row r="1332" spans="1:15" ht="18">
      <c r="A1332" s="158"/>
      <c r="N1332" s="158"/>
      <c r="O1332" s="158"/>
    </row>
    <row r="1333" spans="1:15" ht="18">
      <c r="A1333" s="158"/>
      <c r="N1333" s="158"/>
      <c r="O1333" s="158"/>
    </row>
    <row r="1334" spans="1:15" ht="18">
      <c r="A1334" s="158"/>
      <c r="N1334" s="158"/>
      <c r="O1334" s="158"/>
    </row>
    <row r="1335" spans="1:15" ht="18">
      <c r="A1335" s="158"/>
      <c r="N1335" s="158"/>
      <c r="O1335" s="158"/>
    </row>
    <row r="1336" spans="1:15" ht="18">
      <c r="A1336" s="158"/>
      <c r="N1336" s="158"/>
      <c r="O1336" s="158"/>
    </row>
    <row r="1337" spans="1:15" ht="18">
      <c r="A1337" s="158"/>
      <c r="N1337" s="158"/>
      <c r="O1337" s="158"/>
    </row>
    <row r="1338" spans="1:15" ht="18">
      <c r="A1338" s="158"/>
      <c r="N1338" s="158"/>
      <c r="O1338" s="158"/>
    </row>
    <row r="1339" spans="1:15" ht="18">
      <c r="A1339" s="158"/>
      <c r="N1339" s="158"/>
      <c r="O1339" s="158"/>
    </row>
    <row r="1340" spans="1:15" ht="18">
      <c r="A1340" s="158"/>
      <c r="N1340" s="158"/>
      <c r="O1340" s="158"/>
    </row>
    <row r="1341" spans="1:15" ht="18">
      <c r="A1341" s="158"/>
      <c r="N1341" s="158"/>
      <c r="O1341" s="158"/>
    </row>
    <row r="1342" spans="1:15" ht="18">
      <c r="A1342" s="158"/>
      <c r="N1342" s="158"/>
      <c r="O1342" s="158"/>
    </row>
    <row r="1343" spans="1:15" ht="18">
      <c r="A1343" s="158"/>
      <c r="N1343" s="158"/>
      <c r="O1343" s="158"/>
    </row>
    <row r="1344" spans="1:15" ht="18">
      <c r="A1344" s="158"/>
      <c r="N1344" s="158"/>
      <c r="O1344" s="158"/>
    </row>
    <row r="1345" spans="1:15" ht="18">
      <c r="A1345" s="158"/>
      <c r="N1345" s="158"/>
      <c r="O1345" s="158"/>
    </row>
    <row r="1346" spans="1:15" ht="18">
      <c r="A1346" s="158"/>
      <c r="N1346" s="158"/>
      <c r="O1346" s="158"/>
    </row>
    <row r="1347" spans="1:15" ht="18">
      <c r="A1347" s="158"/>
      <c r="N1347" s="158"/>
      <c r="O1347" s="158"/>
    </row>
    <row r="1348" spans="1:15" ht="18">
      <c r="A1348" s="158"/>
      <c r="N1348" s="158"/>
      <c r="O1348" s="158"/>
    </row>
    <row r="1349" spans="1:15" ht="18">
      <c r="A1349" s="158"/>
      <c r="N1349" s="158"/>
      <c r="O1349" s="158"/>
    </row>
    <row r="1350" spans="1:15" ht="18">
      <c r="A1350" s="158"/>
      <c r="N1350" s="158"/>
      <c r="O1350" s="158"/>
    </row>
    <row r="1351" spans="1:15" ht="18">
      <c r="A1351" s="158"/>
      <c r="N1351" s="158"/>
      <c r="O1351" s="158"/>
    </row>
    <row r="1352" spans="1:15" ht="18">
      <c r="A1352" s="158"/>
      <c r="N1352" s="158"/>
      <c r="O1352" s="158"/>
    </row>
    <row r="1353" spans="1:15" ht="18">
      <c r="A1353" s="158"/>
      <c r="N1353" s="158"/>
      <c r="O1353" s="158"/>
    </row>
    <row r="1354" spans="1:15" ht="18">
      <c r="A1354" s="158"/>
      <c r="N1354" s="158"/>
      <c r="O1354" s="158"/>
    </row>
    <row r="1355" spans="1:15" ht="18">
      <c r="A1355" s="158"/>
      <c r="N1355" s="158"/>
      <c r="O1355" s="158"/>
    </row>
    <row r="1356" spans="1:15" ht="18">
      <c r="A1356" s="158"/>
      <c r="N1356" s="158"/>
      <c r="O1356" s="158"/>
    </row>
    <row r="1357" spans="1:15" ht="18">
      <c r="A1357" s="158"/>
      <c r="N1357" s="158"/>
      <c r="O1357" s="158"/>
    </row>
    <row r="1358" spans="1:15" ht="18">
      <c r="A1358" s="158"/>
      <c r="N1358" s="158"/>
      <c r="O1358" s="158"/>
    </row>
    <row r="1359" spans="1:15" ht="18">
      <c r="A1359" s="158"/>
      <c r="N1359" s="158"/>
      <c r="O1359" s="158"/>
    </row>
    <row r="1360" spans="1:15" ht="18">
      <c r="A1360" s="158"/>
      <c r="N1360" s="158"/>
      <c r="O1360" s="158"/>
    </row>
    <row r="1361" spans="1:15" ht="18">
      <c r="A1361" s="158"/>
      <c r="N1361" s="158"/>
      <c r="O1361" s="158"/>
    </row>
    <row r="1362" spans="1:15" ht="18">
      <c r="A1362" s="158"/>
      <c r="N1362" s="158"/>
      <c r="O1362" s="158"/>
    </row>
    <row r="1363" spans="1:15" ht="18">
      <c r="A1363" s="158"/>
      <c r="N1363" s="158"/>
      <c r="O1363" s="158"/>
    </row>
    <row r="1364" spans="1:15" ht="18">
      <c r="A1364" s="158"/>
      <c r="N1364" s="158"/>
      <c r="O1364" s="158"/>
    </row>
    <row r="1365" spans="1:15" ht="18">
      <c r="A1365" s="158"/>
      <c r="N1365" s="158"/>
      <c r="O1365" s="158"/>
    </row>
    <row r="1366" spans="1:15" ht="18">
      <c r="A1366" s="158"/>
      <c r="N1366" s="158"/>
      <c r="O1366" s="158"/>
    </row>
    <row r="1367" spans="1:15" ht="18">
      <c r="A1367" s="158"/>
      <c r="N1367" s="158"/>
      <c r="O1367" s="158"/>
    </row>
    <row r="1368" spans="1:15" ht="18">
      <c r="A1368" s="158"/>
      <c r="N1368" s="158"/>
      <c r="O1368" s="158"/>
    </row>
    <row r="1369" spans="1:15" ht="18">
      <c r="A1369" s="158"/>
      <c r="N1369" s="158"/>
      <c r="O1369" s="158"/>
    </row>
    <row r="1370" spans="1:15" ht="18">
      <c r="A1370" s="158"/>
      <c r="N1370" s="158"/>
      <c r="O1370" s="158"/>
    </row>
    <row r="1371" spans="1:15" ht="18">
      <c r="A1371" s="158"/>
      <c r="N1371" s="158"/>
      <c r="O1371" s="158"/>
    </row>
    <row r="1372" spans="1:15" ht="18">
      <c r="A1372" s="158"/>
      <c r="N1372" s="158"/>
      <c r="O1372" s="158"/>
    </row>
    <row r="1373" spans="1:15" ht="18">
      <c r="A1373" s="158"/>
      <c r="N1373" s="158"/>
      <c r="O1373" s="158"/>
    </row>
    <row r="1374" spans="1:15" ht="18">
      <c r="A1374" s="158"/>
      <c r="N1374" s="158"/>
      <c r="O1374" s="158"/>
    </row>
    <row r="1375" spans="1:15" ht="18">
      <c r="A1375" s="158"/>
      <c r="N1375" s="158"/>
      <c r="O1375" s="158"/>
    </row>
    <row r="1376" spans="1:15" ht="18">
      <c r="A1376" s="158"/>
      <c r="N1376" s="158"/>
      <c r="O1376" s="158"/>
    </row>
    <row r="1377" spans="1:15" ht="18">
      <c r="A1377" s="158"/>
      <c r="N1377" s="158"/>
      <c r="O1377" s="158"/>
    </row>
    <row r="1378" spans="1:15" ht="18">
      <c r="A1378" s="158"/>
      <c r="N1378" s="158"/>
      <c r="O1378" s="158"/>
    </row>
    <row r="1379" spans="1:15" ht="18">
      <c r="A1379" s="158"/>
      <c r="N1379" s="158"/>
      <c r="O1379" s="158"/>
    </row>
    <row r="1380" spans="1:15" ht="18">
      <c r="A1380" s="158"/>
      <c r="N1380" s="158"/>
      <c r="O1380" s="158"/>
    </row>
    <row r="1381" spans="1:15" ht="18">
      <c r="A1381" s="158"/>
      <c r="N1381" s="158"/>
      <c r="O1381" s="158"/>
    </row>
    <row r="1382" spans="1:15" ht="18">
      <c r="A1382" s="158"/>
      <c r="N1382" s="158"/>
      <c r="O1382" s="158"/>
    </row>
    <row r="1383" spans="1:15" ht="18">
      <c r="A1383" s="158"/>
      <c r="N1383" s="158"/>
      <c r="O1383" s="158"/>
    </row>
    <row r="1384" spans="1:15" ht="18">
      <c r="A1384" s="158"/>
      <c r="N1384" s="158"/>
      <c r="O1384" s="158"/>
    </row>
    <row r="1385" spans="1:15" ht="18">
      <c r="A1385" s="158"/>
      <c r="N1385" s="158"/>
      <c r="O1385" s="158"/>
    </row>
    <row r="1386" spans="1:15" ht="18">
      <c r="A1386" s="158"/>
      <c r="N1386" s="158"/>
      <c r="O1386" s="158"/>
    </row>
    <row r="1387" spans="1:15" ht="18">
      <c r="A1387" s="158"/>
      <c r="N1387" s="158"/>
      <c r="O1387" s="158"/>
    </row>
    <row r="1388" spans="1:15" ht="18">
      <c r="A1388" s="158"/>
      <c r="N1388" s="158"/>
      <c r="O1388" s="158"/>
    </row>
    <row r="1389" spans="1:15" ht="18">
      <c r="A1389" s="158"/>
      <c r="N1389" s="158"/>
      <c r="O1389" s="158"/>
    </row>
    <row r="1390" spans="1:15" ht="18">
      <c r="A1390" s="158"/>
      <c r="N1390" s="158"/>
      <c r="O1390" s="158"/>
    </row>
    <row r="1391" spans="1:15" ht="18">
      <c r="A1391" s="158"/>
      <c r="N1391" s="158"/>
      <c r="O1391" s="158"/>
    </row>
    <row r="1392" spans="1:15" ht="18">
      <c r="A1392" s="158"/>
      <c r="N1392" s="158"/>
      <c r="O1392" s="158"/>
    </row>
    <row r="1393" spans="1:15" ht="18">
      <c r="A1393" s="158"/>
      <c r="N1393" s="158"/>
      <c r="O1393" s="158"/>
    </row>
    <row r="1394" spans="1:15" ht="18">
      <c r="A1394" s="158"/>
      <c r="N1394" s="158"/>
      <c r="O1394" s="158"/>
    </row>
    <row r="1395" spans="1:15" ht="18">
      <c r="A1395" s="158"/>
      <c r="N1395" s="158"/>
      <c r="O1395" s="158"/>
    </row>
    <row r="1396" spans="1:15" ht="18">
      <c r="A1396" s="158"/>
      <c r="N1396" s="158"/>
      <c r="O1396" s="158"/>
    </row>
    <row r="1397" spans="1:15" ht="18">
      <c r="A1397" s="158"/>
      <c r="N1397" s="158"/>
      <c r="O1397" s="158"/>
    </row>
    <row r="1398" spans="1:15" ht="18">
      <c r="A1398" s="158"/>
      <c r="N1398" s="158"/>
      <c r="O1398" s="158"/>
    </row>
    <row r="1399" spans="1:15" ht="18">
      <c r="A1399" s="158"/>
      <c r="N1399" s="158"/>
      <c r="O1399" s="158"/>
    </row>
    <row r="1400" spans="1:15" ht="18">
      <c r="A1400" s="158"/>
      <c r="N1400" s="158"/>
      <c r="O1400" s="158"/>
    </row>
    <row r="1401" spans="1:15" ht="18">
      <c r="A1401" s="158"/>
      <c r="N1401" s="158"/>
      <c r="O1401" s="158"/>
    </row>
    <row r="1402" spans="1:15" ht="18">
      <c r="A1402" s="158"/>
      <c r="N1402" s="158"/>
      <c r="O1402" s="158"/>
    </row>
    <row r="1403" spans="1:15" ht="18">
      <c r="A1403" s="158"/>
      <c r="N1403" s="158"/>
      <c r="O1403" s="158"/>
    </row>
    <row r="1404" spans="1:15" ht="18">
      <c r="A1404" s="158"/>
      <c r="N1404" s="158"/>
      <c r="O1404" s="158"/>
    </row>
    <row r="1405" spans="1:15" ht="18">
      <c r="A1405" s="158"/>
      <c r="N1405" s="158"/>
      <c r="O1405" s="158"/>
    </row>
    <row r="1406" spans="1:15" ht="18">
      <c r="A1406" s="158"/>
      <c r="N1406" s="158"/>
      <c r="O1406" s="158"/>
    </row>
    <row r="1407" spans="1:15" ht="18">
      <c r="A1407" s="158"/>
      <c r="N1407" s="158"/>
      <c r="O1407" s="158"/>
    </row>
    <row r="1408" spans="1:15" ht="18">
      <c r="A1408" s="158"/>
      <c r="N1408" s="158"/>
      <c r="O1408" s="158"/>
    </row>
    <row r="1409" spans="1:15" ht="18">
      <c r="A1409" s="158"/>
      <c r="N1409" s="158"/>
      <c r="O1409" s="158"/>
    </row>
    <row r="1410" spans="1:15" ht="18">
      <c r="A1410" s="158"/>
      <c r="N1410" s="158"/>
      <c r="O1410" s="158"/>
    </row>
    <row r="1411" spans="1:15" ht="18">
      <c r="A1411" s="158"/>
      <c r="N1411" s="158"/>
      <c r="O1411" s="158"/>
    </row>
    <row r="1412" spans="1:15" ht="18">
      <c r="A1412" s="158"/>
      <c r="N1412" s="158"/>
      <c r="O1412" s="158"/>
    </row>
    <row r="1413" spans="1:15" ht="18">
      <c r="A1413" s="158"/>
      <c r="N1413" s="158"/>
      <c r="O1413" s="158"/>
    </row>
    <row r="1414" spans="1:15" ht="18">
      <c r="A1414" s="158"/>
      <c r="N1414" s="158"/>
      <c r="O1414" s="158"/>
    </row>
    <row r="1415" spans="1:15" ht="18">
      <c r="A1415" s="158"/>
      <c r="N1415" s="158"/>
      <c r="O1415" s="158"/>
    </row>
    <row r="1416" spans="1:15" ht="18">
      <c r="A1416" s="158"/>
      <c r="N1416" s="158"/>
      <c r="O1416" s="158"/>
    </row>
    <row r="1417" spans="1:15" ht="18">
      <c r="A1417" s="158"/>
      <c r="N1417" s="158"/>
      <c r="O1417" s="158"/>
    </row>
    <row r="1418" spans="1:15" ht="18">
      <c r="A1418" s="158"/>
      <c r="N1418" s="158"/>
      <c r="O1418" s="158"/>
    </row>
    <row r="1419" spans="1:15" ht="18">
      <c r="A1419" s="158"/>
      <c r="N1419" s="158"/>
      <c r="O1419" s="158"/>
    </row>
    <row r="1420" spans="1:15" ht="18">
      <c r="A1420" s="158"/>
      <c r="N1420" s="158"/>
      <c r="O1420" s="158"/>
    </row>
    <row r="1421" spans="1:15" ht="18">
      <c r="A1421" s="158"/>
      <c r="N1421" s="158"/>
      <c r="O1421" s="158"/>
    </row>
    <row r="1422" spans="1:15" ht="18">
      <c r="A1422" s="158"/>
      <c r="N1422" s="158"/>
      <c r="O1422" s="158"/>
    </row>
    <row r="1423" spans="1:15" ht="18">
      <c r="A1423" s="158"/>
      <c r="N1423" s="158"/>
      <c r="O1423" s="158"/>
    </row>
    <row r="1424" spans="1:15" ht="18">
      <c r="A1424" s="158"/>
      <c r="N1424" s="158"/>
      <c r="O1424" s="158"/>
    </row>
    <row r="1425" spans="1:15" ht="18">
      <c r="A1425" s="158"/>
      <c r="N1425" s="158"/>
      <c r="O1425" s="158"/>
    </row>
    <row r="1426" spans="1:15" ht="18">
      <c r="A1426" s="158"/>
      <c r="N1426" s="158"/>
      <c r="O1426" s="158"/>
    </row>
    <row r="1427" spans="1:15" ht="18">
      <c r="A1427" s="158"/>
      <c r="N1427" s="158"/>
      <c r="O1427" s="158"/>
    </row>
    <row r="1428" spans="1:15" ht="18">
      <c r="A1428" s="158"/>
      <c r="N1428" s="158"/>
      <c r="O1428" s="158"/>
    </row>
    <row r="1429" spans="1:15" ht="18">
      <c r="A1429" s="158"/>
      <c r="N1429" s="158"/>
      <c r="O1429" s="158"/>
    </row>
    <row r="1430" spans="1:15" ht="18">
      <c r="A1430" s="158"/>
      <c r="N1430" s="158"/>
      <c r="O1430" s="158"/>
    </row>
    <row r="1431" spans="1:15" ht="18">
      <c r="A1431" s="158"/>
      <c r="N1431" s="158"/>
      <c r="O1431" s="158"/>
    </row>
    <row r="1432" spans="1:15" ht="18">
      <c r="A1432" s="158"/>
      <c r="N1432" s="158"/>
      <c r="O1432" s="158"/>
    </row>
    <row r="1433" spans="1:15" ht="18">
      <c r="A1433" s="158"/>
      <c r="N1433" s="158"/>
      <c r="O1433" s="158"/>
    </row>
    <row r="1434" spans="1:15" ht="18">
      <c r="A1434" s="158"/>
      <c r="N1434" s="158"/>
      <c r="O1434" s="158"/>
    </row>
    <row r="1435" spans="1:15" ht="18">
      <c r="A1435" s="158"/>
      <c r="N1435" s="158"/>
      <c r="O1435" s="158"/>
    </row>
    <row r="1436" spans="1:15" ht="18">
      <c r="A1436" s="158"/>
      <c r="N1436" s="158"/>
      <c r="O1436" s="158"/>
    </row>
    <row r="1437" spans="1:15" ht="18">
      <c r="A1437" s="158"/>
      <c r="N1437" s="158"/>
      <c r="O1437" s="158"/>
    </row>
    <row r="1438" spans="1:15" ht="18">
      <c r="A1438" s="158"/>
      <c r="N1438" s="158"/>
      <c r="O1438" s="158"/>
    </row>
    <row r="1439" spans="1:15" ht="18">
      <c r="A1439" s="158"/>
      <c r="N1439" s="158"/>
      <c r="O1439" s="158"/>
    </row>
    <row r="1440" spans="1:15" ht="18">
      <c r="A1440" s="158"/>
      <c r="N1440" s="158"/>
      <c r="O1440" s="158"/>
    </row>
    <row r="1441" spans="1:15" ht="18">
      <c r="A1441" s="158"/>
      <c r="N1441" s="158"/>
      <c r="O1441" s="158"/>
    </row>
  </sheetData>
  <mergeCells count="2">
    <mergeCell ref="T25:AE25"/>
    <mergeCell ref="T48:AE48"/>
  </mergeCells>
  <printOptions horizontalCentered="1"/>
  <pageMargins left="0.23622047244094491" right="0.15748031496062992" top="0.98425196850393704" bottom="0" header="0.51181102362204722" footer="0.51181102362204722"/>
  <pageSetup paperSize="9" scale="7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W183"/>
  <sheetViews>
    <sheetView view="pageBreakPreview" zoomScale="85" zoomScaleSheetLayoutView="85" workbookViewId="0">
      <selection activeCell="D72" sqref="D72:N73"/>
    </sheetView>
  </sheetViews>
  <sheetFormatPr defaultColWidth="8.85546875" defaultRowHeight="12.75"/>
  <cols>
    <col min="1" max="1" width="1.7109375" style="19" customWidth="1"/>
    <col min="2" max="2" width="9.140625" style="19"/>
    <col min="3" max="3" width="9.28515625" style="19" customWidth="1"/>
    <col min="4" max="5" width="9.140625" style="19"/>
    <col min="6" max="6" width="10.85546875" style="19" bestFit="1" customWidth="1"/>
    <col min="7" max="7" width="2.7109375" style="19" customWidth="1"/>
    <col min="8" max="8" width="10.7109375" style="19" customWidth="1"/>
    <col min="9" max="9" width="16.7109375" style="19" customWidth="1"/>
    <col min="10" max="10" width="23.7109375" style="19" customWidth="1"/>
    <col min="11" max="11" width="28.42578125" style="19" customWidth="1"/>
    <col min="12" max="12" width="2.7109375" style="19" customWidth="1"/>
    <col min="13" max="13" width="15.7109375" style="19" customWidth="1"/>
    <col min="14" max="14" width="1.7109375" style="19" customWidth="1"/>
    <col min="15" max="15" width="2.7109375" style="19" customWidth="1"/>
    <col min="16" max="16" width="3.28515625" style="19" customWidth="1"/>
    <col min="17" max="17" width="10.85546875" style="19" bestFit="1" customWidth="1"/>
    <col min="18" max="257" width="9.140625" style="19"/>
    <col min="258" max="258" width="2.42578125" style="19" customWidth="1"/>
    <col min="259" max="270" width="9.140625" style="19"/>
    <col min="271" max="271" width="18.85546875" style="19" customWidth="1"/>
    <col min="272" max="272" width="3.28515625" style="19" customWidth="1"/>
    <col min="273" max="513" width="9.140625" style="19"/>
    <col min="514" max="514" width="2.42578125" style="19" customWidth="1"/>
    <col min="515" max="526" width="9.140625" style="19"/>
    <col min="527" max="527" width="18.85546875" style="19" customWidth="1"/>
    <col min="528" max="528" width="3.28515625" style="19" customWidth="1"/>
    <col min="529" max="769" width="9.140625" style="19"/>
    <col min="770" max="770" width="2.42578125" style="19" customWidth="1"/>
    <col min="771" max="782" width="9.140625" style="19"/>
    <col min="783" max="783" width="18.85546875" style="19" customWidth="1"/>
    <col min="784" max="784" width="3.28515625" style="19" customWidth="1"/>
    <col min="785" max="1025" width="9.140625" style="19"/>
    <col min="1026" max="1026" width="2.42578125" style="19" customWidth="1"/>
    <col min="1027" max="1038" width="9.140625" style="19"/>
    <col min="1039" max="1039" width="18.85546875" style="19" customWidth="1"/>
    <col min="1040" max="1040" width="3.28515625" style="19" customWidth="1"/>
    <col min="1041" max="1281" width="9.140625" style="19"/>
    <col min="1282" max="1282" width="2.42578125" style="19" customWidth="1"/>
    <col min="1283" max="1294" width="9.140625" style="19"/>
    <col min="1295" max="1295" width="18.85546875" style="19" customWidth="1"/>
    <col min="1296" max="1296" width="3.28515625" style="19" customWidth="1"/>
    <col min="1297" max="1537" width="9.140625" style="19"/>
    <col min="1538" max="1538" width="2.42578125" style="19" customWidth="1"/>
    <col min="1539" max="1550" width="9.140625" style="19"/>
    <col min="1551" max="1551" width="18.85546875" style="19" customWidth="1"/>
    <col min="1552" max="1552" width="3.28515625" style="19" customWidth="1"/>
    <col min="1553" max="1793" width="9.140625" style="19"/>
    <col min="1794" max="1794" width="2.42578125" style="19" customWidth="1"/>
    <col min="1795" max="1806" width="9.140625" style="19"/>
    <col min="1807" max="1807" width="18.85546875" style="19" customWidth="1"/>
    <col min="1808" max="1808" width="3.28515625" style="19" customWidth="1"/>
    <col min="1809" max="2049" width="9.140625" style="19"/>
    <col min="2050" max="2050" width="2.42578125" style="19" customWidth="1"/>
    <col min="2051" max="2062" width="9.140625" style="19"/>
    <col min="2063" max="2063" width="18.85546875" style="19" customWidth="1"/>
    <col min="2064" max="2064" width="3.28515625" style="19" customWidth="1"/>
    <col min="2065" max="2305" width="9.140625" style="19"/>
    <col min="2306" max="2306" width="2.42578125" style="19" customWidth="1"/>
    <col min="2307" max="2318" width="9.140625" style="19"/>
    <col min="2319" max="2319" width="18.85546875" style="19" customWidth="1"/>
    <col min="2320" max="2320" width="3.28515625" style="19" customWidth="1"/>
    <col min="2321" max="2561" width="9.140625" style="19"/>
    <col min="2562" max="2562" width="2.42578125" style="19" customWidth="1"/>
    <col min="2563" max="2574" width="9.140625" style="19"/>
    <col min="2575" max="2575" width="18.85546875" style="19" customWidth="1"/>
    <col min="2576" max="2576" width="3.28515625" style="19" customWidth="1"/>
    <col min="2577" max="2817" width="9.140625" style="19"/>
    <col min="2818" max="2818" width="2.42578125" style="19" customWidth="1"/>
    <col min="2819" max="2830" width="9.140625" style="19"/>
    <col min="2831" max="2831" width="18.85546875" style="19" customWidth="1"/>
    <col min="2832" max="2832" width="3.28515625" style="19" customWidth="1"/>
    <col min="2833" max="3073" width="9.140625" style="19"/>
    <col min="3074" max="3074" width="2.42578125" style="19" customWidth="1"/>
    <col min="3075" max="3086" width="9.140625" style="19"/>
    <col min="3087" max="3087" width="18.85546875" style="19" customWidth="1"/>
    <col min="3088" max="3088" width="3.28515625" style="19" customWidth="1"/>
    <col min="3089" max="3329" width="9.140625" style="19"/>
    <col min="3330" max="3330" width="2.42578125" style="19" customWidth="1"/>
    <col min="3331" max="3342" width="9.140625" style="19"/>
    <col min="3343" max="3343" width="18.85546875" style="19" customWidth="1"/>
    <col min="3344" max="3344" width="3.28515625" style="19" customWidth="1"/>
    <col min="3345" max="3585" width="9.140625" style="19"/>
    <col min="3586" max="3586" width="2.42578125" style="19" customWidth="1"/>
    <col min="3587" max="3598" width="9.140625" style="19"/>
    <col min="3599" max="3599" width="18.85546875" style="19" customWidth="1"/>
    <col min="3600" max="3600" width="3.28515625" style="19" customWidth="1"/>
    <col min="3601" max="3841" width="9.140625" style="19"/>
    <col min="3842" max="3842" width="2.42578125" style="19" customWidth="1"/>
    <col min="3843" max="3854" width="9.140625" style="19"/>
    <col min="3855" max="3855" width="18.85546875" style="19" customWidth="1"/>
    <col min="3856" max="3856" width="3.28515625" style="19" customWidth="1"/>
    <col min="3857" max="4097" width="9.140625" style="19"/>
    <col min="4098" max="4098" width="2.42578125" style="19" customWidth="1"/>
    <col min="4099" max="4110" width="9.140625" style="19"/>
    <col min="4111" max="4111" width="18.85546875" style="19" customWidth="1"/>
    <col min="4112" max="4112" width="3.28515625" style="19" customWidth="1"/>
    <col min="4113" max="4353" width="9.140625" style="19"/>
    <col min="4354" max="4354" width="2.42578125" style="19" customWidth="1"/>
    <col min="4355" max="4366" width="9.140625" style="19"/>
    <col min="4367" max="4367" width="18.85546875" style="19" customWidth="1"/>
    <col min="4368" max="4368" width="3.28515625" style="19" customWidth="1"/>
    <col min="4369" max="4609" width="9.140625" style="19"/>
    <col min="4610" max="4610" width="2.42578125" style="19" customWidth="1"/>
    <col min="4611" max="4622" width="9.140625" style="19"/>
    <col min="4623" max="4623" width="18.85546875" style="19" customWidth="1"/>
    <col min="4624" max="4624" width="3.28515625" style="19" customWidth="1"/>
    <col min="4625" max="4865" width="9.140625" style="19"/>
    <col min="4866" max="4866" width="2.42578125" style="19" customWidth="1"/>
    <col min="4867" max="4878" width="9.140625" style="19"/>
    <col min="4879" max="4879" width="18.85546875" style="19" customWidth="1"/>
    <col min="4880" max="4880" width="3.28515625" style="19" customWidth="1"/>
    <col min="4881" max="5121" width="9.140625" style="19"/>
    <col min="5122" max="5122" width="2.42578125" style="19" customWidth="1"/>
    <col min="5123" max="5134" width="9.140625" style="19"/>
    <col min="5135" max="5135" width="18.85546875" style="19" customWidth="1"/>
    <col min="5136" max="5136" width="3.28515625" style="19" customWidth="1"/>
    <col min="5137" max="5377" width="9.140625" style="19"/>
    <col min="5378" max="5378" width="2.42578125" style="19" customWidth="1"/>
    <col min="5379" max="5390" width="9.140625" style="19"/>
    <col min="5391" max="5391" width="18.85546875" style="19" customWidth="1"/>
    <col min="5392" max="5392" width="3.28515625" style="19" customWidth="1"/>
    <col min="5393" max="5633" width="9.140625" style="19"/>
    <col min="5634" max="5634" width="2.42578125" style="19" customWidth="1"/>
    <col min="5635" max="5646" width="9.140625" style="19"/>
    <col min="5647" max="5647" width="18.85546875" style="19" customWidth="1"/>
    <col min="5648" max="5648" width="3.28515625" style="19" customWidth="1"/>
    <col min="5649" max="5889" width="9.140625" style="19"/>
    <col min="5890" max="5890" width="2.42578125" style="19" customWidth="1"/>
    <col min="5891" max="5902" width="9.140625" style="19"/>
    <col min="5903" max="5903" width="18.85546875" style="19" customWidth="1"/>
    <col min="5904" max="5904" width="3.28515625" style="19" customWidth="1"/>
    <col min="5905" max="6145" width="9.140625" style="19"/>
    <col min="6146" max="6146" width="2.42578125" style="19" customWidth="1"/>
    <col min="6147" max="6158" width="9.140625" style="19"/>
    <col min="6159" max="6159" width="18.85546875" style="19" customWidth="1"/>
    <col min="6160" max="6160" width="3.28515625" style="19" customWidth="1"/>
    <col min="6161" max="6401" width="9.140625" style="19"/>
    <col min="6402" max="6402" width="2.42578125" style="19" customWidth="1"/>
    <col min="6403" max="6414" width="9.140625" style="19"/>
    <col min="6415" max="6415" width="18.85546875" style="19" customWidth="1"/>
    <col min="6416" max="6416" width="3.28515625" style="19" customWidth="1"/>
    <col min="6417" max="6657" width="9.140625" style="19"/>
    <col min="6658" max="6658" width="2.42578125" style="19" customWidth="1"/>
    <col min="6659" max="6670" width="9.140625" style="19"/>
    <col min="6671" max="6671" width="18.85546875" style="19" customWidth="1"/>
    <col min="6672" max="6672" width="3.28515625" style="19" customWidth="1"/>
    <col min="6673" max="6913" width="9.140625" style="19"/>
    <col min="6914" max="6914" width="2.42578125" style="19" customWidth="1"/>
    <col min="6915" max="6926" width="9.140625" style="19"/>
    <col min="6927" max="6927" width="18.85546875" style="19" customWidth="1"/>
    <col min="6928" max="6928" width="3.28515625" style="19" customWidth="1"/>
    <col min="6929" max="7169" width="9.140625" style="19"/>
    <col min="7170" max="7170" width="2.42578125" style="19" customWidth="1"/>
    <col min="7171" max="7182" width="9.140625" style="19"/>
    <col min="7183" max="7183" width="18.85546875" style="19" customWidth="1"/>
    <col min="7184" max="7184" width="3.28515625" style="19" customWidth="1"/>
    <col min="7185" max="7425" width="9.140625" style="19"/>
    <col min="7426" max="7426" width="2.42578125" style="19" customWidth="1"/>
    <col min="7427" max="7438" width="9.140625" style="19"/>
    <col min="7439" max="7439" width="18.85546875" style="19" customWidth="1"/>
    <col min="7440" max="7440" width="3.28515625" style="19" customWidth="1"/>
    <col min="7441" max="7681" width="9.140625" style="19"/>
    <col min="7682" max="7682" width="2.42578125" style="19" customWidth="1"/>
    <col min="7683" max="7694" width="9.140625" style="19"/>
    <col min="7695" max="7695" width="18.85546875" style="19" customWidth="1"/>
    <col min="7696" max="7696" width="3.28515625" style="19" customWidth="1"/>
    <col min="7697" max="7937" width="9.140625" style="19"/>
    <col min="7938" max="7938" width="2.42578125" style="19" customWidth="1"/>
    <col min="7939" max="7950" width="9.140625" style="19"/>
    <col min="7951" max="7951" width="18.85546875" style="19" customWidth="1"/>
    <col min="7952" max="7952" width="3.28515625" style="19" customWidth="1"/>
    <col min="7953" max="8193" width="9.140625" style="19"/>
    <col min="8194" max="8194" width="2.42578125" style="19" customWidth="1"/>
    <col min="8195" max="8206" width="9.140625" style="19"/>
    <col min="8207" max="8207" width="18.85546875" style="19" customWidth="1"/>
    <col min="8208" max="8208" width="3.28515625" style="19" customWidth="1"/>
    <col min="8209" max="8449" width="9.140625" style="19"/>
    <col min="8450" max="8450" width="2.42578125" style="19" customWidth="1"/>
    <col min="8451" max="8462" width="9.140625" style="19"/>
    <col min="8463" max="8463" width="18.85546875" style="19" customWidth="1"/>
    <col min="8464" max="8464" width="3.28515625" style="19" customWidth="1"/>
    <col min="8465" max="8705" width="9.140625" style="19"/>
    <col min="8706" max="8706" width="2.42578125" style="19" customWidth="1"/>
    <col min="8707" max="8718" width="9.140625" style="19"/>
    <col min="8719" max="8719" width="18.85546875" style="19" customWidth="1"/>
    <col min="8720" max="8720" width="3.28515625" style="19" customWidth="1"/>
    <col min="8721" max="8961" width="9.140625" style="19"/>
    <col min="8962" max="8962" width="2.42578125" style="19" customWidth="1"/>
    <col min="8963" max="8974" width="9.140625" style="19"/>
    <col min="8975" max="8975" width="18.85546875" style="19" customWidth="1"/>
    <col min="8976" max="8976" width="3.28515625" style="19" customWidth="1"/>
    <col min="8977" max="9217" width="9.140625" style="19"/>
    <col min="9218" max="9218" width="2.42578125" style="19" customWidth="1"/>
    <col min="9219" max="9230" width="9.140625" style="19"/>
    <col min="9231" max="9231" width="18.85546875" style="19" customWidth="1"/>
    <col min="9232" max="9232" width="3.28515625" style="19" customWidth="1"/>
    <col min="9233" max="9473" width="9.140625" style="19"/>
    <col min="9474" max="9474" width="2.42578125" style="19" customWidth="1"/>
    <col min="9475" max="9486" width="9.140625" style="19"/>
    <col min="9487" max="9487" width="18.85546875" style="19" customWidth="1"/>
    <col min="9488" max="9488" width="3.28515625" style="19" customWidth="1"/>
    <col min="9489" max="9729" width="9.140625" style="19"/>
    <col min="9730" max="9730" width="2.42578125" style="19" customWidth="1"/>
    <col min="9731" max="9742" width="9.140625" style="19"/>
    <col min="9743" max="9743" width="18.85546875" style="19" customWidth="1"/>
    <col min="9744" max="9744" width="3.28515625" style="19" customWidth="1"/>
    <col min="9745" max="9985" width="9.140625" style="19"/>
    <col min="9986" max="9986" width="2.42578125" style="19" customWidth="1"/>
    <col min="9987" max="9998" width="9.140625" style="19"/>
    <col min="9999" max="9999" width="18.85546875" style="19" customWidth="1"/>
    <col min="10000" max="10000" width="3.28515625" style="19" customWidth="1"/>
    <col min="10001" max="10241" width="9.140625" style="19"/>
    <col min="10242" max="10242" width="2.42578125" style="19" customWidth="1"/>
    <col min="10243" max="10254" width="9.140625" style="19"/>
    <col min="10255" max="10255" width="18.85546875" style="19" customWidth="1"/>
    <col min="10256" max="10256" width="3.28515625" style="19" customWidth="1"/>
    <col min="10257" max="10497" width="9.140625" style="19"/>
    <col min="10498" max="10498" width="2.42578125" style="19" customWidth="1"/>
    <col min="10499" max="10510" width="9.140625" style="19"/>
    <col min="10511" max="10511" width="18.85546875" style="19" customWidth="1"/>
    <col min="10512" max="10512" width="3.28515625" style="19" customWidth="1"/>
    <col min="10513" max="10753" width="9.140625" style="19"/>
    <col min="10754" max="10754" width="2.42578125" style="19" customWidth="1"/>
    <col min="10755" max="10766" width="9.140625" style="19"/>
    <col min="10767" max="10767" width="18.85546875" style="19" customWidth="1"/>
    <col min="10768" max="10768" width="3.28515625" style="19" customWidth="1"/>
    <col min="10769" max="11009" width="9.140625" style="19"/>
    <col min="11010" max="11010" width="2.42578125" style="19" customWidth="1"/>
    <col min="11011" max="11022" width="9.140625" style="19"/>
    <col min="11023" max="11023" width="18.85546875" style="19" customWidth="1"/>
    <col min="11024" max="11024" width="3.28515625" style="19" customWidth="1"/>
    <col min="11025" max="11265" width="9.140625" style="19"/>
    <col min="11266" max="11266" width="2.42578125" style="19" customWidth="1"/>
    <col min="11267" max="11278" width="9.140625" style="19"/>
    <col min="11279" max="11279" width="18.85546875" style="19" customWidth="1"/>
    <col min="11280" max="11280" width="3.28515625" style="19" customWidth="1"/>
    <col min="11281" max="11521" width="9.140625" style="19"/>
    <col min="11522" max="11522" width="2.42578125" style="19" customWidth="1"/>
    <col min="11523" max="11534" width="9.140625" style="19"/>
    <col min="11535" max="11535" width="18.85546875" style="19" customWidth="1"/>
    <col min="11536" max="11536" width="3.28515625" style="19" customWidth="1"/>
    <col min="11537" max="11777" width="9.140625" style="19"/>
    <col min="11778" max="11778" width="2.42578125" style="19" customWidth="1"/>
    <col min="11779" max="11790" width="9.140625" style="19"/>
    <col min="11791" max="11791" width="18.85546875" style="19" customWidth="1"/>
    <col min="11792" max="11792" width="3.28515625" style="19" customWidth="1"/>
    <col min="11793" max="12033" width="9.140625" style="19"/>
    <col min="12034" max="12034" width="2.42578125" style="19" customWidth="1"/>
    <col min="12035" max="12046" width="9.140625" style="19"/>
    <col min="12047" max="12047" width="18.85546875" style="19" customWidth="1"/>
    <col min="12048" max="12048" width="3.28515625" style="19" customWidth="1"/>
    <col min="12049" max="12289" width="9.140625" style="19"/>
    <col min="12290" max="12290" width="2.42578125" style="19" customWidth="1"/>
    <col min="12291" max="12302" width="9.140625" style="19"/>
    <col min="12303" max="12303" width="18.85546875" style="19" customWidth="1"/>
    <col min="12304" max="12304" width="3.28515625" style="19" customWidth="1"/>
    <col min="12305" max="12545" width="9.140625" style="19"/>
    <col min="12546" max="12546" width="2.42578125" style="19" customWidth="1"/>
    <col min="12547" max="12558" width="9.140625" style="19"/>
    <col min="12559" max="12559" width="18.85546875" style="19" customWidth="1"/>
    <col min="12560" max="12560" width="3.28515625" style="19" customWidth="1"/>
    <col min="12561" max="12801" width="9.140625" style="19"/>
    <col min="12802" max="12802" width="2.42578125" style="19" customWidth="1"/>
    <col min="12803" max="12814" width="9.140625" style="19"/>
    <col min="12815" max="12815" width="18.85546875" style="19" customWidth="1"/>
    <col min="12816" max="12816" width="3.28515625" style="19" customWidth="1"/>
    <col min="12817" max="13057" width="9.140625" style="19"/>
    <col min="13058" max="13058" width="2.42578125" style="19" customWidth="1"/>
    <col min="13059" max="13070" width="9.140625" style="19"/>
    <col min="13071" max="13071" width="18.85546875" style="19" customWidth="1"/>
    <col min="13072" max="13072" width="3.28515625" style="19" customWidth="1"/>
    <col min="13073" max="13313" width="9.140625" style="19"/>
    <col min="13314" max="13314" width="2.42578125" style="19" customWidth="1"/>
    <col min="13315" max="13326" width="9.140625" style="19"/>
    <col min="13327" max="13327" width="18.85546875" style="19" customWidth="1"/>
    <col min="13328" max="13328" width="3.28515625" style="19" customWidth="1"/>
    <col min="13329" max="13569" width="9.140625" style="19"/>
    <col min="13570" max="13570" width="2.42578125" style="19" customWidth="1"/>
    <col min="13571" max="13582" width="9.140625" style="19"/>
    <col min="13583" max="13583" width="18.85546875" style="19" customWidth="1"/>
    <col min="13584" max="13584" width="3.28515625" style="19" customWidth="1"/>
    <col min="13585" max="13825" width="9.140625" style="19"/>
    <col min="13826" max="13826" width="2.42578125" style="19" customWidth="1"/>
    <col min="13827" max="13838" width="9.140625" style="19"/>
    <col min="13839" max="13839" width="18.85546875" style="19" customWidth="1"/>
    <col min="13840" max="13840" width="3.28515625" style="19" customWidth="1"/>
    <col min="13841" max="14081" width="9.140625" style="19"/>
    <col min="14082" max="14082" width="2.42578125" style="19" customWidth="1"/>
    <col min="14083" max="14094" width="9.140625" style="19"/>
    <col min="14095" max="14095" width="18.85546875" style="19" customWidth="1"/>
    <col min="14096" max="14096" width="3.28515625" style="19" customWidth="1"/>
    <col min="14097" max="14337" width="9.140625" style="19"/>
    <col min="14338" max="14338" width="2.42578125" style="19" customWidth="1"/>
    <col min="14339" max="14350" width="9.140625" style="19"/>
    <col min="14351" max="14351" width="18.85546875" style="19" customWidth="1"/>
    <col min="14352" max="14352" width="3.28515625" style="19" customWidth="1"/>
    <col min="14353" max="14593" width="9.140625" style="19"/>
    <col min="14594" max="14594" width="2.42578125" style="19" customWidth="1"/>
    <col min="14595" max="14606" width="9.140625" style="19"/>
    <col min="14607" max="14607" width="18.85546875" style="19" customWidth="1"/>
    <col min="14608" max="14608" width="3.28515625" style="19" customWidth="1"/>
    <col min="14609" max="14849" width="9.140625" style="19"/>
    <col min="14850" max="14850" width="2.42578125" style="19" customWidth="1"/>
    <col min="14851" max="14862" width="9.140625" style="19"/>
    <col min="14863" max="14863" width="18.85546875" style="19" customWidth="1"/>
    <col min="14864" max="14864" width="3.28515625" style="19" customWidth="1"/>
    <col min="14865" max="15105" width="9.140625" style="19"/>
    <col min="15106" max="15106" width="2.42578125" style="19" customWidth="1"/>
    <col min="15107" max="15118" width="9.140625" style="19"/>
    <col min="15119" max="15119" width="18.85546875" style="19" customWidth="1"/>
    <col min="15120" max="15120" width="3.28515625" style="19" customWidth="1"/>
    <col min="15121" max="15361" width="9.140625" style="19"/>
    <col min="15362" max="15362" width="2.42578125" style="19" customWidth="1"/>
    <col min="15363" max="15374" width="9.140625" style="19"/>
    <col min="15375" max="15375" width="18.85546875" style="19" customWidth="1"/>
    <col min="15376" max="15376" width="3.28515625" style="19" customWidth="1"/>
    <col min="15377" max="15617" width="9.140625" style="19"/>
    <col min="15618" max="15618" width="2.42578125" style="19" customWidth="1"/>
    <col min="15619" max="15630" width="9.140625" style="19"/>
    <col min="15631" max="15631" width="18.85546875" style="19" customWidth="1"/>
    <col min="15632" max="15632" width="3.28515625" style="19" customWidth="1"/>
    <col min="15633" max="15873" width="9.140625" style="19"/>
    <col min="15874" max="15874" width="2.42578125" style="19" customWidth="1"/>
    <col min="15875" max="15886" width="9.140625" style="19"/>
    <col min="15887" max="15887" width="18.85546875" style="19" customWidth="1"/>
    <col min="15888" max="15888" width="3.28515625" style="19" customWidth="1"/>
    <col min="15889" max="16129" width="9.140625" style="19"/>
    <col min="16130" max="16130" width="2.42578125" style="19" customWidth="1"/>
    <col min="16131" max="16142" width="9.140625" style="19"/>
    <col min="16143" max="16143" width="18.85546875" style="19" customWidth="1"/>
    <col min="16144" max="16144" width="3.28515625" style="19" customWidth="1"/>
    <col min="16145" max="16384" width="9.140625" style="19"/>
  </cols>
  <sheetData>
    <row r="1" spans="1:257" ht="15.75" customHeight="1">
      <c r="A1" s="57"/>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c r="EQ1" s="57"/>
      <c r="ER1" s="57"/>
      <c r="ES1" s="57"/>
      <c r="ET1" s="57"/>
      <c r="EU1" s="57"/>
      <c r="EV1" s="57"/>
      <c r="EW1" s="57"/>
      <c r="EX1" s="57"/>
      <c r="EY1" s="57"/>
      <c r="EZ1" s="57"/>
      <c r="FA1" s="57"/>
      <c r="FB1" s="57"/>
      <c r="FC1" s="57"/>
      <c r="FD1" s="57"/>
      <c r="FE1" s="57"/>
      <c r="FF1" s="57"/>
      <c r="FG1" s="57"/>
      <c r="FH1" s="57"/>
      <c r="FI1" s="57"/>
      <c r="FJ1" s="57"/>
      <c r="FK1" s="57"/>
      <c r="FL1" s="57"/>
      <c r="FM1" s="57"/>
      <c r="FN1" s="57"/>
      <c r="FO1" s="57"/>
      <c r="FP1" s="57"/>
      <c r="FQ1" s="57"/>
      <c r="FR1" s="57"/>
      <c r="FS1" s="57"/>
      <c r="FT1" s="57"/>
      <c r="FU1" s="57"/>
      <c r="FV1" s="57"/>
      <c r="FW1" s="57"/>
      <c r="FX1" s="57"/>
      <c r="FY1" s="57"/>
      <c r="FZ1" s="57"/>
      <c r="GA1" s="57"/>
      <c r="GB1" s="57"/>
      <c r="GC1" s="57"/>
      <c r="GD1" s="57"/>
      <c r="GE1" s="57"/>
      <c r="GF1" s="57"/>
      <c r="GG1" s="57"/>
      <c r="GH1" s="57"/>
      <c r="GI1" s="57"/>
      <c r="GJ1" s="57"/>
      <c r="GK1" s="57"/>
      <c r="GL1" s="57"/>
      <c r="GM1" s="57"/>
      <c r="GN1" s="57"/>
      <c r="GO1" s="57"/>
      <c r="GP1" s="57"/>
      <c r="GQ1" s="57"/>
      <c r="GR1" s="57"/>
      <c r="GS1" s="57"/>
      <c r="GT1" s="57"/>
      <c r="GU1" s="57"/>
      <c r="GV1" s="57"/>
      <c r="GW1" s="57"/>
      <c r="GX1" s="57"/>
      <c r="GY1" s="57"/>
      <c r="GZ1" s="57"/>
      <c r="HA1" s="57"/>
      <c r="HB1" s="57"/>
      <c r="HC1" s="57"/>
      <c r="HD1" s="57"/>
      <c r="HE1" s="57"/>
      <c r="HF1" s="57"/>
      <c r="HG1" s="57"/>
      <c r="HH1" s="57"/>
      <c r="HI1" s="57"/>
      <c r="HJ1" s="57"/>
      <c r="HK1" s="57"/>
      <c r="HL1" s="57"/>
      <c r="HM1" s="57"/>
      <c r="HN1" s="57"/>
      <c r="HO1" s="57"/>
      <c r="HP1" s="57"/>
      <c r="HQ1" s="57"/>
      <c r="HR1" s="57"/>
      <c r="HS1" s="57"/>
      <c r="HT1" s="57"/>
      <c r="HU1" s="57"/>
      <c r="HV1" s="57"/>
      <c r="HW1" s="57"/>
      <c r="HX1" s="57"/>
      <c r="HY1" s="57"/>
      <c r="HZ1" s="57"/>
      <c r="IA1" s="57"/>
      <c r="IB1" s="57"/>
      <c r="IC1" s="57"/>
      <c r="ID1" s="57"/>
      <c r="IE1" s="57"/>
      <c r="IF1" s="57"/>
      <c r="IG1" s="57"/>
      <c r="IH1" s="57"/>
      <c r="II1" s="57"/>
      <c r="IJ1" s="57"/>
      <c r="IK1" s="57"/>
      <c r="IL1" s="57"/>
      <c r="IM1" s="57"/>
      <c r="IN1" s="57"/>
      <c r="IO1" s="57"/>
      <c r="IP1" s="57"/>
      <c r="IQ1" s="57"/>
      <c r="IR1" s="57"/>
      <c r="IS1" s="57"/>
      <c r="IT1" s="57"/>
      <c r="IU1" s="57"/>
      <c r="IV1" s="57"/>
      <c r="IW1" s="57"/>
    </row>
    <row r="2" spans="1:257" ht="15.75" customHeight="1">
      <c r="A2" s="58"/>
      <c r="B2" s="1856" t="s">
        <v>631</v>
      </c>
      <c r="C2" s="1856"/>
      <c r="D2" s="1856"/>
      <c r="E2" s="1856"/>
      <c r="F2" s="1856"/>
      <c r="G2" s="1856"/>
      <c r="H2" s="1856"/>
      <c r="I2" s="1856"/>
      <c r="J2" s="1856"/>
      <c r="K2" s="1856"/>
      <c r="L2" s="1856"/>
      <c r="M2" s="1856"/>
      <c r="N2" s="819"/>
      <c r="O2" s="59"/>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58"/>
      <c r="EE2" s="58"/>
      <c r="EF2" s="58"/>
      <c r="EG2" s="58"/>
      <c r="EH2" s="58"/>
      <c r="EI2" s="58"/>
      <c r="EJ2" s="58"/>
      <c r="EK2" s="58"/>
      <c r="EL2" s="58"/>
      <c r="EM2" s="58"/>
      <c r="EN2" s="58"/>
      <c r="EO2" s="58"/>
      <c r="EP2" s="58"/>
      <c r="EQ2" s="58"/>
      <c r="ER2" s="58"/>
      <c r="ES2" s="58"/>
      <c r="ET2" s="58"/>
      <c r="EU2" s="58"/>
      <c r="EV2" s="58"/>
      <c r="EW2" s="58"/>
      <c r="EX2" s="58"/>
      <c r="EY2" s="58"/>
      <c r="EZ2" s="58"/>
      <c r="FA2" s="58"/>
      <c r="FB2" s="58"/>
      <c r="FC2" s="58"/>
      <c r="FD2" s="58"/>
      <c r="FE2" s="58"/>
      <c r="FF2" s="58"/>
      <c r="FG2" s="58"/>
      <c r="FH2" s="58"/>
      <c r="FI2" s="58"/>
      <c r="FJ2" s="58"/>
      <c r="FK2" s="58"/>
      <c r="FL2" s="58"/>
      <c r="FM2" s="58"/>
      <c r="FN2" s="58"/>
      <c r="FO2" s="58"/>
      <c r="FP2" s="58"/>
      <c r="FQ2" s="58"/>
      <c r="FR2" s="58"/>
      <c r="FS2" s="58"/>
      <c r="FT2" s="58"/>
      <c r="FU2" s="58"/>
      <c r="FV2" s="58"/>
      <c r="FW2" s="58"/>
      <c r="FX2" s="58"/>
      <c r="FY2" s="58"/>
      <c r="FZ2" s="58"/>
      <c r="GA2" s="58"/>
      <c r="GB2" s="58"/>
      <c r="GC2" s="58"/>
      <c r="GD2" s="58"/>
      <c r="GE2" s="58"/>
      <c r="GF2" s="58"/>
      <c r="GG2" s="58"/>
      <c r="GH2" s="58"/>
      <c r="GI2" s="58"/>
      <c r="GJ2" s="58"/>
      <c r="GK2" s="58"/>
      <c r="GL2" s="58"/>
      <c r="GM2" s="58"/>
      <c r="GN2" s="58"/>
      <c r="GO2" s="58"/>
      <c r="GP2" s="58"/>
      <c r="GQ2" s="58"/>
      <c r="GR2" s="58"/>
      <c r="GS2" s="58"/>
      <c r="GT2" s="58"/>
      <c r="GU2" s="58"/>
      <c r="GV2" s="58"/>
      <c r="GW2" s="58"/>
      <c r="GX2" s="58"/>
      <c r="GY2" s="58"/>
      <c r="GZ2" s="58"/>
      <c r="HA2" s="58"/>
      <c r="HB2" s="58"/>
      <c r="HC2" s="58"/>
      <c r="HD2" s="58"/>
      <c r="HE2" s="58"/>
      <c r="HF2" s="58"/>
      <c r="HG2" s="58"/>
      <c r="HH2" s="58"/>
      <c r="HI2" s="58"/>
      <c r="HJ2" s="58"/>
      <c r="HK2" s="58"/>
      <c r="HL2" s="58"/>
      <c r="HM2" s="58"/>
      <c r="HN2" s="58"/>
      <c r="HO2" s="58"/>
      <c r="HP2" s="58"/>
      <c r="HQ2" s="58"/>
      <c r="HR2" s="58"/>
      <c r="HS2" s="58"/>
      <c r="HT2" s="58"/>
      <c r="HU2" s="58"/>
      <c r="HV2" s="58"/>
      <c r="HW2" s="58"/>
      <c r="HX2" s="58"/>
      <c r="HY2" s="58"/>
      <c r="HZ2" s="58"/>
      <c r="IA2" s="58"/>
      <c r="IB2" s="58"/>
      <c r="IC2" s="58"/>
      <c r="ID2" s="58"/>
      <c r="IE2" s="58"/>
      <c r="IF2" s="58"/>
      <c r="IG2" s="58"/>
      <c r="IH2" s="58"/>
      <c r="II2" s="58"/>
      <c r="IJ2" s="58"/>
      <c r="IK2" s="58"/>
      <c r="IL2" s="58"/>
      <c r="IM2" s="58"/>
      <c r="IN2" s="58"/>
      <c r="IO2" s="58"/>
      <c r="IP2" s="58"/>
      <c r="IQ2" s="58"/>
      <c r="IR2" s="58"/>
      <c r="IS2" s="58"/>
      <c r="IT2" s="58"/>
      <c r="IU2" s="58"/>
      <c r="IV2" s="58"/>
      <c r="IW2" s="58"/>
    </row>
    <row r="3" spans="1:257" ht="24" customHeight="1">
      <c r="A3" s="58"/>
      <c r="B3" s="1856" t="str">
        <f>'19. BA-Klari-Nego'!B3:O3</f>
        <v>PADA SATUAN KERJA PELAKSANAAN PRASARANA STRATEGIS RIAU</v>
      </c>
      <c r="C3" s="1856"/>
      <c r="D3" s="1856"/>
      <c r="E3" s="1856"/>
      <c r="F3" s="1856"/>
      <c r="G3" s="1856"/>
      <c r="H3" s="1856"/>
      <c r="I3" s="1856"/>
      <c r="J3" s="1856"/>
      <c r="K3" s="1856"/>
      <c r="L3" s="1856"/>
      <c r="M3" s="1856"/>
      <c r="N3" s="819"/>
      <c r="O3" s="59"/>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c r="FR3" s="58"/>
      <c r="FS3" s="58"/>
      <c r="FT3" s="58"/>
      <c r="FU3" s="58"/>
      <c r="FV3" s="58"/>
      <c r="FW3" s="58"/>
      <c r="FX3" s="58"/>
      <c r="FY3" s="58"/>
      <c r="FZ3" s="58"/>
      <c r="GA3" s="58"/>
      <c r="GB3" s="58"/>
      <c r="GC3" s="58"/>
      <c r="GD3" s="58"/>
      <c r="GE3" s="58"/>
      <c r="GF3" s="58"/>
      <c r="GG3" s="58"/>
      <c r="GH3" s="58"/>
      <c r="GI3" s="58"/>
      <c r="GJ3" s="58"/>
      <c r="GK3" s="58"/>
      <c r="GL3" s="58"/>
      <c r="GM3" s="58"/>
      <c r="GN3" s="58"/>
      <c r="GO3" s="58"/>
      <c r="GP3" s="58"/>
      <c r="GQ3" s="58"/>
      <c r="GR3" s="58"/>
      <c r="GS3" s="58"/>
      <c r="GT3" s="58"/>
      <c r="GU3" s="58"/>
      <c r="GV3" s="58"/>
      <c r="GW3" s="58"/>
      <c r="GX3" s="58"/>
      <c r="GY3" s="58"/>
      <c r="GZ3" s="58"/>
      <c r="HA3" s="58"/>
      <c r="HB3" s="58"/>
      <c r="HC3" s="58"/>
      <c r="HD3" s="58"/>
      <c r="HE3" s="58"/>
      <c r="HF3" s="58"/>
      <c r="HG3" s="58"/>
      <c r="HH3" s="58"/>
      <c r="HI3" s="58"/>
      <c r="HJ3" s="58"/>
      <c r="HK3" s="58"/>
      <c r="HL3" s="58"/>
      <c r="HM3" s="58"/>
      <c r="HN3" s="58"/>
      <c r="HO3" s="58"/>
      <c r="HP3" s="58"/>
      <c r="HQ3" s="58"/>
      <c r="HR3" s="58"/>
      <c r="HS3" s="58"/>
      <c r="HT3" s="58"/>
      <c r="HU3" s="58"/>
      <c r="HV3" s="58"/>
      <c r="HW3" s="58"/>
      <c r="HX3" s="58"/>
      <c r="HY3" s="58"/>
      <c r="HZ3" s="58"/>
      <c r="IA3" s="58"/>
      <c r="IB3" s="58"/>
      <c r="IC3" s="58"/>
      <c r="ID3" s="58"/>
      <c r="IE3" s="58"/>
      <c r="IF3" s="58"/>
      <c r="IG3" s="58"/>
      <c r="IH3" s="58"/>
      <c r="II3" s="58"/>
      <c r="IJ3" s="58"/>
      <c r="IK3" s="58"/>
      <c r="IL3" s="58"/>
      <c r="IM3" s="58"/>
      <c r="IN3" s="58"/>
      <c r="IO3" s="58"/>
      <c r="IP3" s="58"/>
      <c r="IQ3" s="58"/>
      <c r="IR3" s="58"/>
      <c r="IS3" s="58"/>
      <c r="IT3" s="58"/>
      <c r="IU3" s="58"/>
      <c r="IV3" s="58"/>
      <c r="IW3" s="58"/>
    </row>
    <row r="4" spans="1:257" ht="26.1" customHeight="1" thickBot="1">
      <c r="A4" s="58"/>
      <c r="B4" s="1859" t="s">
        <v>641</v>
      </c>
      <c r="C4" s="1859"/>
      <c r="D4" s="1859"/>
      <c r="E4" s="1859"/>
      <c r="F4" s="1859"/>
      <c r="G4" s="1859"/>
      <c r="H4" s="1859"/>
      <c r="I4" s="1859"/>
      <c r="J4" s="1859"/>
      <c r="K4" s="1859"/>
      <c r="L4" s="1859"/>
      <c r="M4" s="1859"/>
      <c r="N4" s="820"/>
      <c r="O4" s="59"/>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c r="GB4" s="58"/>
      <c r="GC4" s="58"/>
      <c r="GD4" s="58"/>
      <c r="GE4" s="58"/>
      <c r="GF4" s="58"/>
      <c r="GG4" s="58"/>
      <c r="GH4" s="58"/>
      <c r="GI4" s="58"/>
      <c r="GJ4" s="58"/>
      <c r="GK4" s="58"/>
      <c r="GL4" s="58"/>
      <c r="GM4" s="58"/>
      <c r="GN4" s="58"/>
      <c r="GO4" s="58"/>
      <c r="GP4" s="58"/>
      <c r="GQ4" s="58"/>
      <c r="GR4" s="58"/>
      <c r="GS4" s="58"/>
      <c r="GT4" s="58"/>
      <c r="GU4" s="58"/>
      <c r="GV4" s="58"/>
      <c r="GW4" s="58"/>
      <c r="GX4" s="58"/>
      <c r="GY4" s="58"/>
      <c r="GZ4" s="58"/>
      <c r="HA4" s="58"/>
      <c r="HB4" s="58"/>
      <c r="HC4" s="58"/>
      <c r="HD4" s="58"/>
      <c r="HE4" s="58"/>
      <c r="HF4" s="58"/>
      <c r="HG4" s="58"/>
      <c r="HH4" s="58"/>
      <c r="HI4" s="58"/>
      <c r="HJ4" s="58"/>
      <c r="HK4" s="58"/>
      <c r="HL4" s="58"/>
      <c r="HM4" s="58"/>
      <c r="HN4" s="58"/>
      <c r="HO4" s="58"/>
      <c r="HP4" s="58"/>
      <c r="HQ4" s="58"/>
      <c r="HR4" s="58"/>
      <c r="HS4" s="58"/>
      <c r="HT4" s="58"/>
      <c r="HU4" s="58"/>
      <c r="HV4" s="58"/>
      <c r="HW4" s="58"/>
      <c r="HX4" s="58"/>
      <c r="HY4" s="58"/>
      <c r="HZ4" s="58"/>
      <c r="IA4" s="58"/>
      <c r="IB4" s="58"/>
      <c r="IC4" s="58"/>
      <c r="ID4" s="58"/>
      <c r="IE4" s="58"/>
      <c r="IF4" s="58"/>
      <c r="IG4" s="58"/>
      <c r="IH4" s="58"/>
      <c r="II4" s="58"/>
      <c r="IJ4" s="58"/>
      <c r="IK4" s="58"/>
      <c r="IL4" s="58"/>
      <c r="IM4" s="58"/>
      <c r="IN4" s="58"/>
      <c r="IO4" s="58"/>
      <c r="IP4" s="58"/>
      <c r="IQ4" s="58"/>
      <c r="IR4" s="58"/>
      <c r="IS4" s="58"/>
      <c r="IT4" s="58"/>
      <c r="IU4" s="58"/>
      <c r="IV4" s="58"/>
      <c r="IW4" s="58"/>
    </row>
    <row r="5" spans="1:257" ht="15.75" customHeight="1" thickTop="1">
      <c r="A5" s="57"/>
      <c r="B5" s="821"/>
      <c r="C5" s="821"/>
      <c r="D5" s="821"/>
      <c r="E5" s="821"/>
      <c r="F5" s="821"/>
      <c r="G5" s="821"/>
      <c r="H5" s="821"/>
      <c r="I5" s="821"/>
      <c r="J5" s="821"/>
      <c r="K5" s="821"/>
      <c r="L5" s="821"/>
      <c r="M5" s="821"/>
      <c r="N5" s="821"/>
      <c r="O5" s="60"/>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row>
    <row r="6" spans="1:257" ht="15.75" customHeight="1">
      <c r="A6" s="57"/>
      <c r="B6" s="821"/>
      <c r="C6" s="821"/>
      <c r="D6" s="821"/>
      <c r="E6" s="821"/>
      <c r="F6" s="821"/>
      <c r="G6" s="821"/>
      <c r="H6" s="821"/>
      <c r="I6" s="821"/>
      <c r="J6" s="821"/>
      <c r="K6" s="821"/>
      <c r="L6" s="821"/>
      <c r="M6" s="821"/>
      <c r="N6" s="821"/>
      <c r="O6" s="60"/>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c r="FK6" s="57"/>
      <c r="FL6" s="57"/>
      <c r="FM6" s="57"/>
      <c r="FN6" s="57"/>
      <c r="FO6" s="57"/>
      <c r="FP6" s="57"/>
      <c r="FQ6" s="57"/>
      <c r="FR6" s="57"/>
      <c r="FS6" s="57"/>
      <c r="FT6" s="57"/>
      <c r="FU6" s="57"/>
      <c r="FV6" s="57"/>
      <c r="FW6" s="57"/>
      <c r="FX6" s="57"/>
      <c r="FY6" s="57"/>
      <c r="FZ6" s="57"/>
      <c r="GA6" s="57"/>
      <c r="GB6" s="57"/>
      <c r="GC6" s="57"/>
      <c r="GD6" s="57"/>
      <c r="GE6" s="57"/>
      <c r="GF6" s="57"/>
      <c r="GG6" s="57"/>
      <c r="GH6" s="57"/>
      <c r="GI6" s="57"/>
      <c r="GJ6" s="57"/>
      <c r="GK6" s="57"/>
      <c r="GL6" s="57"/>
      <c r="GM6" s="57"/>
      <c r="GN6" s="57"/>
      <c r="GO6" s="57"/>
      <c r="GP6" s="57"/>
      <c r="GQ6" s="57"/>
      <c r="GR6" s="57"/>
      <c r="GS6" s="57"/>
      <c r="GT6" s="57"/>
      <c r="GU6" s="57"/>
      <c r="GV6" s="57"/>
      <c r="GW6" s="57"/>
      <c r="GX6" s="57"/>
      <c r="GY6" s="57"/>
      <c r="GZ6" s="57"/>
      <c r="HA6" s="57"/>
      <c r="HB6" s="57"/>
      <c r="HC6" s="57"/>
      <c r="HD6" s="57"/>
      <c r="HE6" s="57"/>
      <c r="HF6" s="57"/>
      <c r="HG6" s="57"/>
      <c r="HH6" s="57"/>
      <c r="HI6" s="57"/>
      <c r="HJ6" s="57"/>
      <c r="HK6" s="57"/>
      <c r="HL6" s="57"/>
      <c r="HM6" s="57"/>
      <c r="HN6" s="57"/>
      <c r="HO6" s="57"/>
      <c r="HP6" s="57"/>
      <c r="HQ6" s="57"/>
      <c r="HR6" s="57"/>
      <c r="HS6" s="57"/>
      <c r="HT6" s="57"/>
      <c r="HU6" s="57"/>
      <c r="HV6" s="57"/>
      <c r="HW6" s="57"/>
      <c r="HX6" s="57"/>
      <c r="HY6" s="57"/>
      <c r="HZ6" s="57"/>
      <c r="IA6" s="57"/>
      <c r="IB6" s="57"/>
      <c r="IC6" s="57"/>
      <c r="ID6" s="57"/>
      <c r="IE6" s="57"/>
      <c r="IF6" s="57"/>
      <c r="IG6" s="57"/>
      <c r="IH6" s="57"/>
      <c r="II6" s="57"/>
      <c r="IJ6" s="57"/>
      <c r="IK6" s="57"/>
      <c r="IL6" s="57"/>
      <c r="IM6" s="57"/>
      <c r="IN6" s="57"/>
      <c r="IO6" s="57"/>
      <c r="IP6" s="57"/>
      <c r="IQ6" s="57"/>
      <c r="IR6" s="57"/>
      <c r="IS6" s="57"/>
      <c r="IT6" s="57"/>
      <c r="IU6" s="57"/>
      <c r="IV6" s="57"/>
      <c r="IW6" s="57"/>
    </row>
    <row r="7" spans="1:257" ht="20.100000000000001" customHeight="1">
      <c r="A7" s="57"/>
      <c r="B7" s="1857" t="s">
        <v>632</v>
      </c>
      <c r="C7" s="1858"/>
      <c r="D7" s="1858"/>
      <c r="E7" s="1858"/>
      <c r="F7" s="1858"/>
      <c r="G7" s="1858"/>
      <c r="H7" s="1858"/>
      <c r="I7" s="1858"/>
      <c r="J7" s="1858"/>
      <c r="K7" s="1858"/>
      <c r="L7" s="1858"/>
      <c r="M7" s="1858"/>
      <c r="N7" s="1858"/>
      <c r="O7" s="60"/>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row>
    <row r="8" spans="1:257" ht="18" customHeight="1">
      <c r="A8" s="34"/>
      <c r="B8" s="1802" t="str">
        <f>jadwal!F23</f>
        <v>13.01/BAHP/PJB/KI-PRC/TL/PPK/PPS-RIAU/IV/2025</v>
      </c>
      <c r="C8" s="1802"/>
      <c r="D8" s="1802"/>
      <c r="E8" s="1802"/>
      <c r="F8" s="1802"/>
      <c r="G8" s="1802"/>
      <c r="H8" s="1802"/>
      <c r="I8" s="1802"/>
      <c r="J8" s="1802"/>
      <c r="K8" s="1802"/>
      <c r="L8" s="1802"/>
      <c r="M8" s="1802"/>
      <c r="N8" s="1802"/>
      <c r="O8" s="233"/>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c r="IR8" s="34"/>
      <c r="IS8" s="34"/>
      <c r="IT8" s="34"/>
      <c r="IU8" s="34"/>
      <c r="IV8" s="34"/>
      <c r="IW8" s="34"/>
    </row>
    <row r="9" spans="1:257" ht="18" customHeight="1">
      <c r="A9" s="34"/>
      <c r="B9" s="1802" t="str">
        <f>jadwal!H23</f>
        <v>11 April 2025</v>
      </c>
      <c r="C9" s="1802"/>
      <c r="D9" s="1802"/>
      <c r="E9" s="1802"/>
      <c r="F9" s="1802"/>
      <c r="G9" s="1802"/>
      <c r="H9" s="1802"/>
      <c r="I9" s="1802"/>
      <c r="J9" s="1802"/>
      <c r="K9" s="1802"/>
      <c r="L9" s="1802"/>
      <c r="M9" s="1802"/>
      <c r="N9" s="1802"/>
      <c r="O9" s="2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row>
    <row r="10" spans="1:257" ht="15.75" customHeight="1">
      <c r="A10" s="57"/>
      <c r="B10" s="842"/>
      <c r="C10" s="842"/>
      <c r="D10" s="842"/>
      <c r="E10" s="842"/>
      <c r="F10" s="842"/>
      <c r="G10" s="842"/>
      <c r="H10" s="842"/>
      <c r="I10" s="842"/>
      <c r="J10" s="842"/>
      <c r="K10" s="842"/>
      <c r="L10" s="842"/>
      <c r="M10" s="842"/>
      <c r="N10" s="842"/>
      <c r="O10" s="75"/>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row>
    <row r="11" spans="1:257" ht="18" customHeight="1">
      <c r="A11" s="57"/>
      <c r="B11" s="1849" t="s">
        <v>151</v>
      </c>
      <c r="C11" s="1849"/>
      <c r="D11" s="1849"/>
      <c r="E11" s="1849"/>
      <c r="F11" s="1849"/>
      <c r="G11" s="843" t="s">
        <v>0</v>
      </c>
      <c r="H11" s="1860" t="str">
        <f>'1. Lam Pemb twr'!E8</f>
        <v>Konsultan Individual Team Leader</v>
      </c>
      <c r="I11" s="1861"/>
      <c r="J11" s="1861"/>
      <c r="K11" s="1861"/>
      <c r="L11" s="1861"/>
      <c r="M11" s="1861"/>
      <c r="N11" s="1861"/>
      <c r="O11" s="22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row>
    <row r="12" spans="1:257" ht="18" customHeight="1">
      <c r="A12" s="57"/>
      <c r="B12" s="1849" t="s">
        <v>152</v>
      </c>
      <c r="C12" s="1849"/>
      <c r="D12" s="1849"/>
      <c r="E12" s="1849"/>
      <c r="F12" s="1849"/>
      <c r="G12" s="843" t="s">
        <v>0</v>
      </c>
      <c r="H12" s="1862" t="str">
        <f>'19. BA-Klari-Nego'!B16</f>
        <v>Provinsi Riau</v>
      </c>
      <c r="I12" s="1853"/>
      <c r="J12" s="1853"/>
      <c r="K12" s="1853"/>
      <c r="L12" s="1853"/>
      <c r="M12" s="1853"/>
      <c r="N12" s="1853"/>
      <c r="O12" s="22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row>
    <row r="13" spans="1:257" ht="18" customHeight="1">
      <c r="A13" s="57"/>
      <c r="B13" s="1849" t="s">
        <v>153</v>
      </c>
      <c r="C13" s="1849"/>
      <c r="D13" s="1849"/>
      <c r="E13" s="1849"/>
      <c r="F13" s="1849"/>
      <c r="G13" s="843" t="s">
        <v>0</v>
      </c>
      <c r="H13" s="1853" t="s">
        <v>644</v>
      </c>
      <c r="I13" s="1853"/>
      <c r="J13" s="1853"/>
      <c r="K13" s="1853"/>
      <c r="L13" s="1853"/>
      <c r="M13" s="1853"/>
      <c r="N13" s="1853"/>
      <c r="O13" s="272"/>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row>
    <row r="14" spans="1:257" ht="18" customHeight="1">
      <c r="A14" s="57"/>
      <c r="B14" s="1849" t="s">
        <v>154</v>
      </c>
      <c r="C14" s="1849"/>
      <c r="D14" s="1849"/>
      <c r="E14" s="1849"/>
      <c r="F14" s="1849"/>
      <c r="G14" s="843" t="s">
        <v>0</v>
      </c>
      <c r="H14" s="1854" t="s">
        <v>494</v>
      </c>
      <c r="I14" s="1854"/>
      <c r="J14" s="1854"/>
      <c r="K14" s="1854"/>
      <c r="L14" s="1854"/>
      <c r="M14" s="1854"/>
      <c r="N14" s="1854"/>
      <c r="O14" s="229"/>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row>
    <row r="15" spans="1:257" ht="18" customHeight="1">
      <c r="A15" s="57"/>
      <c r="B15" s="1849" t="s">
        <v>155</v>
      </c>
      <c r="C15" s="1849"/>
      <c r="D15" s="1849"/>
      <c r="E15" s="1849"/>
      <c r="F15" s="1849"/>
      <c r="G15" s="843" t="s">
        <v>0</v>
      </c>
      <c r="H15" s="1855">
        <v>2025</v>
      </c>
      <c r="I15" s="1854"/>
      <c r="J15" s="1854"/>
      <c r="K15" s="1854"/>
      <c r="L15" s="1854"/>
      <c r="M15" s="1854"/>
      <c r="N15" s="1854"/>
      <c r="O15" s="229"/>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row>
    <row r="16" spans="1:257" ht="18" customHeight="1">
      <c r="A16" s="57"/>
      <c r="B16" s="1849" t="s">
        <v>156</v>
      </c>
      <c r="C16" s="1849"/>
      <c r="D16" s="1849"/>
      <c r="E16" s="1849"/>
      <c r="F16" s="1849"/>
      <c r="G16" s="843" t="s">
        <v>0</v>
      </c>
      <c r="H16" s="1863">
        <f>'1. Lam Pemb twr'!E10</f>
        <v>47700000</v>
      </c>
      <c r="I16" s="1863"/>
      <c r="J16" s="844"/>
      <c r="K16" s="1854"/>
      <c r="L16" s="1854"/>
      <c r="M16" s="1854"/>
      <c r="N16" s="845"/>
      <c r="O16" s="229"/>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row>
    <row r="17" spans="1:257" ht="18" customHeight="1">
      <c r="A17" s="57"/>
      <c r="B17" s="1849" t="s">
        <v>157</v>
      </c>
      <c r="C17" s="1849"/>
      <c r="D17" s="1849"/>
      <c r="E17" s="1849"/>
      <c r="F17" s="1849"/>
      <c r="G17" s="843" t="s">
        <v>0</v>
      </c>
      <c r="H17" s="1863">
        <f>'1. Lam Pemb twr'!E11</f>
        <v>47700000</v>
      </c>
      <c r="I17" s="1863"/>
      <c r="J17" s="844"/>
      <c r="K17" s="1854"/>
      <c r="L17" s="1854"/>
      <c r="M17" s="1854"/>
      <c r="N17" s="845"/>
      <c r="O17" s="229"/>
      <c r="P17" s="57"/>
      <c r="Q17" s="57"/>
      <c r="R17" s="57">
        <v>38789000000</v>
      </c>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7"/>
      <c r="IT17" s="57"/>
      <c r="IU17" s="57"/>
      <c r="IV17" s="57"/>
      <c r="IW17" s="57"/>
    </row>
    <row r="18" spans="1:257" ht="18" customHeight="1">
      <c r="A18" s="57"/>
      <c r="B18" s="1849" t="s">
        <v>158</v>
      </c>
      <c r="C18" s="1849"/>
      <c r="D18" s="1849"/>
      <c r="E18" s="1849"/>
      <c r="F18" s="1849"/>
      <c r="G18" s="843" t="s">
        <v>0</v>
      </c>
      <c r="H18" s="845" t="s">
        <v>649</v>
      </c>
      <c r="I18" s="1854"/>
      <c r="J18" s="1854"/>
      <c r="K18" s="1854"/>
      <c r="L18" s="846"/>
      <c r="M18" s="846"/>
      <c r="N18" s="846"/>
      <c r="O18" s="232"/>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row>
    <row r="19" spans="1:257" ht="18" customHeight="1">
      <c r="A19" s="57"/>
      <c r="B19" s="1849" t="s">
        <v>159</v>
      </c>
      <c r="C19" s="1849"/>
      <c r="D19" s="1849"/>
      <c r="E19" s="1849"/>
      <c r="F19" s="1849"/>
      <c r="G19" s="843" t="s">
        <v>0</v>
      </c>
      <c r="H19" s="1854" t="s">
        <v>160</v>
      </c>
      <c r="I19" s="1854"/>
      <c r="J19" s="1854"/>
      <c r="K19" s="1854"/>
      <c r="L19" s="1854"/>
      <c r="M19" s="1854"/>
      <c r="N19" s="1854"/>
      <c r="O19" s="229"/>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row>
    <row r="20" spans="1:257" ht="18" customHeight="1">
      <c r="A20" s="57"/>
      <c r="B20" s="1849" t="s">
        <v>161</v>
      </c>
      <c r="C20" s="1849"/>
      <c r="D20" s="1849"/>
      <c r="E20" s="1849"/>
      <c r="F20" s="1849"/>
      <c r="G20" s="843" t="s">
        <v>0</v>
      </c>
      <c r="H20" s="1854" t="s">
        <v>162</v>
      </c>
      <c r="I20" s="1854"/>
      <c r="J20" s="1854"/>
      <c r="K20" s="1854"/>
      <c r="L20" s="1854"/>
      <c r="M20" s="1854"/>
      <c r="N20" s="1854"/>
      <c r="O20" s="229"/>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c r="IM20" s="57"/>
      <c r="IN20" s="57"/>
      <c r="IO20" s="57"/>
      <c r="IP20" s="57"/>
      <c r="IQ20" s="57"/>
      <c r="IR20" s="57"/>
      <c r="IS20" s="57"/>
      <c r="IT20" s="57"/>
      <c r="IU20" s="57"/>
      <c r="IV20" s="57"/>
      <c r="IW20" s="57"/>
    </row>
    <row r="21" spans="1:257" ht="18" customHeight="1">
      <c r="A21" s="57"/>
      <c r="B21" s="1849" t="s">
        <v>163</v>
      </c>
      <c r="C21" s="1849"/>
      <c r="D21" s="1849"/>
      <c r="E21" s="1849"/>
      <c r="F21" s="1849"/>
      <c r="G21" s="843" t="s">
        <v>0</v>
      </c>
      <c r="H21" s="1854" t="s">
        <v>164</v>
      </c>
      <c r="I21" s="1854"/>
      <c r="J21" s="1854"/>
      <c r="K21" s="1854"/>
      <c r="L21" s="1854"/>
      <c r="M21" s="1854"/>
      <c r="N21" s="1854"/>
      <c r="O21" s="229"/>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row>
    <row r="22" spans="1:257" ht="15.75" customHeight="1">
      <c r="A22" s="57"/>
      <c r="B22" s="825"/>
      <c r="C22" s="825"/>
      <c r="D22" s="825"/>
      <c r="E22" s="825"/>
      <c r="F22" s="825"/>
      <c r="G22" s="825"/>
      <c r="H22" s="825"/>
      <c r="I22" s="825"/>
      <c r="J22" s="825"/>
      <c r="K22" s="842"/>
      <c r="L22" s="825"/>
      <c r="M22" s="825"/>
      <c r="N22" s="825"/>
      <c r="O22" s="76"/>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row>
    <row r="23" spans="1:257" ht="17.100000000000001" customHeight="1">
      <c r="A23" s="57"/>
      <c r="B23" s="1864" t="s">
        <v>695</v>
      </c>
      <c r="C23" s="1864"/>
      <c r="D23" s="1864"/>
      <c r="E23" s="1864"/>
      <c r="F23" s="1864"/>
      <c r="G23" s="1864"/>
      <c r="H23" s="1864"/>
      <c r="I23" s="1864"/>
      <c r="J23" s="1864"/>
      <c r="K23" s="1864"/>
      <c r="L23" s="1864"/>
      <c r="M23" s="1864"/>
      <c r="N23" s="1864"/>
      <c r="O23" s="22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row>
    <row r="24" spans="1:257" ht="17.100000000000001" customHeight="1">
      <c r="A24" s="57"/>
      <c r="B24" s="1864"/>
      <c r="C24" s="1864"/>
      <c r="D24" s="1864"/>
      <c r="E24" s="1864"/>
      <c r="F24" s="1864"/>
      <c r="G24" s="1864"/>
      <c r="H24" s="1864"/>
      <c r="I24" s="1864"/>
      <c r="J24" s="1864"/>
      <c r="K24" s="1864"/>
      <c r="L24" s="1864"/>
      <c r="M24" s="1864"/>
      <c r="N24" s="1864"/>
      <c r="O24" s="22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7"/>
      <c r="IT24" s="57"/>
      <c r="IU24" s="57"/>
      <c r="IV24" s="57"/>
      <c r="IW24" s="57"/>
    </row>
    <row r="25" spans="1:257" ht="17.100000000000001" customHeight="1">
      <c r="A25" s="57"/>
      <c r="B25" s="1864"/>
      <c r="C25" s="1864"/>
      <c r="D25" s="1864"/>
      <c r="E25" s="1864"/>
      <c r="F25" s="1864"/>
      <c r="G25" s="1864"/>
      <c r="H25" s="1864"/>
      <c r="I25" s="1864"/>
      <c r="J25" s="1864"/>
      <c r="K25" s="1864"/>
      <c r="L25" s="1864"/>
      <c r="M25" s="1864"/>
      <c r="N25" s="1864"/>
      <c r="O25" s="22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7"/>
      <c r="IT25" s="57"/>
      <c r="IU25" s="57"/>
      <c r="IV25" s="57"/>
      <c r="IW25" s="57"/>
    </row>
    <row r="26" spans="1:257" ht="17.100000000000001" customHeight="1">
      <c r="A26" s="57"/>
      <c r="B26" s="1864"/>
      <c r="C26" s="1864"/>
      <c r="D26" s="1864"/>
      <c r="E26" s="1864"/>
      <c r="F26" s="1864"/>
      <c r="G26" s="1864"/>
      <c r="H26" s="1864"/>
      <c r="I26" s="1864"/>
      <c r="J26" s="1864"/>
      <c r="K26" s="1864"/>
      <c r="L26" s="1864"/>
      <c r="M26" s="1864"/>
      <c r="N26" s="1864"/>
      <c r="O26" s="22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c r="IW26" s="57"/>
    </row>
    <row r="27" spans="1:257" ht="17.100000000000001" customHeight="1">
      <c r="A27" s="57"/>
      <c r="B27" s="1864"/>
      <c r="C27" s="1864"/>
      <c r="D27" s="1864"/>
      <c r="E27" s="1864"/>
      <c r="F27" s="1864"/>
      <c r="G27" s="1864"/>
      <c r="H27" s="1864"/>
      <c r="I27" s="1864"/>
      <c r="J27" s="1864"/>
      <c r="K27" s="1864"/>
      <c r="L27" s="1864"/>
      <c r="M27" s="1864"/>
      <c r="N27" s="1864"/>
      <c r="O27" s="22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row>
    <row r="28" spans="1:257" ht="13.5" customHeight="1">
      <c r="A28" s="57"/>
      <c r="B28" s="1864"/>
      <c r="C28" s="1864"/>
      <c r="D28" s="1864"/>
      <c r="E28" s="1864"/>
      <c r="F28" s="1864"/>
      <c r="G28" s="1864"/>
      <c r="H28" s="1864"/>
      <c r="I28" s="1864"/>
      <c r="J28" s="1864"/>
      <c r="K28" s="1864"/>
      <c r="L28" s="1864"/>
      <c r="M28" s="1864"/>
      <c r="N28" s="1864"/>
      <c r="O28" s="22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row>
    <row r="29" spans="1:257" ht="3.75" customHeight="1">
      <c r="A29" s="57"/>
      <c r="B29" s="1864"/>
      <c r="C29" s="1864"/>
      <c r="D29" s="1864"/>
      <c r="E29" s="1864"/>
      <c r="F29" s="1864"/>
      <c r="G29" s="1864"/>
      <c r="H29" s="1864"/>
      <c r="I29" s="1864"/>
      <c r="J29" s="1864"/>
      <c r="K29" s="1864"/>
      <c r="L29" s="1864"/>
      <c r="M29" s="1864"/>
      <c r="N29" s="1864"/>
      <c r="O29" s="22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row>
    <row r="30" spans="1:257" ht="15.75" customHeight="1">
      <c r="A30" s="57"/>
      <c r="B30" s="847"/>
      <c r="C30" s="847"/>
      <c r="D30" s="847"/>
      <c r="E30" s="847"/>
      <c r="F30" s="847"/>
      <c r="G30" s="847"/>
      <c r="H30" s="847"/>
      <c r="I30" s="847"/>
      <c r="J30" s="847"/>
      <c r="K30" s="847"/>
      <c r="L30" s="847"/>
      <c r="M30" s="847"/>
      <c r="N30" s="847"/>
      <c r="O30" s="22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row>
    <row r="31" spans="1:257" ht="18" customHeight="1">
      <c r="A31" s="57"/>
      <c r="B31" s="848" t="s">
        <v>12</v>
      </c>
      <c r="C31" s="849" t="s">
        <v>495</v>
      </c>
      <c r="D31" s="825"/>
      <c r="E31" s="825"/>
      <c r="F31" s="825"/>
      <c r="G31" s="825"/>
      <c r="H31" s="825"/>
      <c r="I31" s="825"/>
      <c r="J31" s="825"/>
      <c r="K31" s="825"/>
      <c r="L31" s="825"/>
      <c r="M31" s="825"/>
      <c r="N31" s="825"/>
      <c r="O31" s="76"/>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row>
    <row r="32" spans="1:257" ht="18" customHeight="1">
      <c r="A32" s="57"/>
      <c r="B32" s="841"/>
      <c r="C32" s="824" t="str">
        <f>jadwal!F12</f>
        <v>01.01/UND/PBJ/KI-PRC/TL/PPK/PPS-RIAU/IV/2025</v>
      </c>
      <c r="D32" s="824"/>
      <c r="E32" s="824"/>
      <c r="F32" s="824"/>
      <c r="G32" s="824"/>
      <c r="H32" s="824"/>
      <c r="I32" s="850"/>
      <c r="J32" s="850" t="s">
        <v>106</v>
      </c>
      <c r="K32" s="851" t="str">
        <f>jadwal!H12</f>
        <v>8 April 2025</v>
      </c>
      <c r="L32" s="850"/>
      <c r="M32" s="850"/>
      <c r="N32" s="850"/>
      <c r="O32" s="232"/>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row>
    <row r="33" spans="1:257" ht="18" customHeight="1">
      <c r="A33" s="57"/>
      <c r="B33" s="841"/>
      <c r="C33" s="841" t="s">
        <v>463</v>
      </c>
      <c r="D33" s="850"/>
      <c r="E33" s="145" t="str">
        <f>C32</f>
        <v>01.01/UND/PBJ/KI-PRC/TL/PPK/PPS-RIAU/IV/2025</v>
      </c>
      <c r="F33" s="850"/>
      <c r="G33" s="850"/>
      <c r="H33" s="850"/>
      <c r="I33" s="850"/>
      <c r="J33" s="850" t="str">
        <f>J32</f>
        <v>Tanggal</v>
      </c>
      <c r="K33" s="850" t="str">
        <f>K32</f>
        <v>8 April 2025</v>
      </c>
      <c r="L33" s="852"/>
      <c r="M33" s="824"/>
      <c r="N33" s="850"/>
      <c r="O33" s="232"/>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7"/>
      <c r="IT33" s="57"/>
      <c r="IU33" s="57"/>
      <c r="IV33" s="57"/>
      <c r="IW33" s="57"/>
    </row>
    <row r="34" spans="1:257" ht="15.75" customHeight="1">
      <c r="A34" s="57"/>
      <c r="B34" s="825"/>
      <c r="C34" s="825"/>
      <c r="D34" s="825"/>
      <c r="E34" s="825"/>
      <c r="F34" s="825"/>
      <c r="G34" s="825"/>
      <c r="H34" s="825"/>
      <c r="I34" s="825"/>
      <c r="J34" s="825"/>
      <c r="K34" s="825"/>
      <c r="L34" s="825"/>
      <c r="M34" s="825"/>
      <c r="N34" s="825"/>
      <c r="O34" s="76"/>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c r="IW34" s="57"/>
    </row>
    <row r="35" spans="1:257" ht="18" customHeight="1">
      <c r="A35" s="57"/>
      <c r="B35" s="848" t="s">
        <v>1</v>
      </c>
      <c r="C35" s="849" t="s">
        <v>167</v>
      </c>
      <c r="D35" s="825"/>
      <c r="E35" s="825"/>
      <c r="F35" s="825"/>
      <c r="G35" s="825"/>
      <c r="H35" s="825"/>
      <c r="I35" s="825"/>
      <c r="J35" s="825"/>
      <c r="K35" s="825"/>
      <c r="L35" s="825"/>
      <c r="M35" s="825"/>
      <c r="N35" s="825"/>
      <c r="O35" s="76"/>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row>
    <row r="36" spans="1:257" ht="18" customHeight="1">
      <c r="A36" s="57"/>
      <c r="B36" s="848"/>
      <c r="C36" s="826" t="s">
        <v>112</v>
      </c>
      <c r="D36" s="1803" t="s">
        <v>652</v>
      </c>
      <c r="E36" s="1803"/>
      <c r="F36" s="1803"/>
      <c r="G36" s="1803"/>
      <c r="H36" s="1803"/>
      <c r="I36" s="1803"/>
      <c r="J36" s="1803"/>
      <c r="K36" s="1803"/>
      <c r="L36" s="1803"/>
      <c r="M36" s="1803"/>
      <c r="N36" s="1803"/>
      <c r="O36" s="232"/>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row>
    <row r="37" spans="1:257" ht="18" customHeight="1">
      <c r="A37" s="57"/>
      <c r="B37" s="848"/>
      <c r="C37" s="826"/>
      <c r="D37" s="1852"/>
      <c r="E37" s="1852"/>
      <c r="F37" s="1852"/>
      <c r="G37" s="1852"/>
      <c r="H37" s="1852"/>
      <c r="I37" s="1852"/>
      <c r="J37" s="1852"/>
      <c r="K37" s="1852"/>
      <c r="L37" s="1852"/>
      <c r="M37" s="1852"/>
      <c r="N37" s="1852"/>
      <c r="O37" s="232"/>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row>
    <row r="38" spans="1:257" ht="18" customHeight="1">
      <c r="A38" s="57"/>
      <c r="B38" s="848"/>
      <c r="C38" s="826" t="s">
        <v>113</v>
      </c>
      <c r="D38" s="825" t="s">
        <v>464</v>
      </c>
      <c r="E38" s="826"/>
      <c r="F38" s="825"/>
      <c r="G38" s="825"/>
      <c r="H38" s="825"/>
      <c r="I38" s="825"/>
      <c r="J38" s="825"/>
      <c r="K38" s="825"/>
      <c r="L38" s="825"/>
      <c r="M38" s="825"/>
      <c r="N38" s="825"/>
      <c r="O38" s="76"/>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57"/>
      <c r="FY38" s="57"/>
      <c r="FZ38" s="57"/>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57"/>
      <c r="HJ38" s="57"/>
      <c r="HK38" s="57"/>
      <c r="HL38" s="57"/>
      <c r="HM38" s="57"/>
      <c r="HN38" s="57"/>
      <c r="HO38" s="57"/>
      <c r="HP38" s="57"/>
      <c r="HQ38" s="57"/>
      <c r="HR38" s="57"/>
      <c r="HS38" s="57"/>
      <c r="HT38" s="57"/>
      <c r="HU38" s="57"/>
      <c r="HV38" s="57"/>
      <c r="HW38" s="57"/>
      <c r="HX38" s="57"/>
      <c r="HY38" s="57"/>
      <c r="HZ38" s="57"/>
      <c r="IA38" s="57"/>
      <c r="IB38" s="57"/>
      <c r="IC38" s="57"/>
      <c r="ID38" s="57"/>
      <c r="IE38" s="57"/>
      <c r="IF38" s="57"/>
      <c r="IG38" s="57"/>
      <c r="IH38" s="57"/>
      <c r="II38" s="57"/>
      <c r="IJ38" s="57"/>
      <c r="IK38" s="57"/>
      <c r="IL38" s="57"/>
      <c r="IM38" s="57"/>
      <c r="IN38" s="57"/>
      <c r="IO38" s="57"/>
      <c r="IP38" s="57"/>
      <c r="IQ38" s="57"/>
      <c r="IR38" s="57"/>
      <c r="IS38" s="57"/>
      <c r="IT38" s="57"/>
      <c r="IU38" s="57"/>
      <c r="IV38" s="57"/>
      <c r="IW38" s="57"/>
    </row>
    <row r="39" spans="1:257" ht="15.75" customHeight="1">
      <c r="A39" s="57"/>
      <c r="B39" s="848"/>
      <c r="C39" s="850"/>
      <c r="D39" s="850"/>
      <c r="E39" s="850"/>
      <c r="F39" s="850"/>
      <c r="G39" s="850"/>
      <c r="H39" s="850"/>
      <c r="I39" s="850"/>
      <c r="J39" s="850"/>
      <c r="K39" s="850"/>
      <c r="L39" s="850"/>
      <c r="M39" s="850"/>
      <c r="N39" s="850"/>
      <c r="O39" s="232"/>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row>
    <row r="40" spans="1:257" ht="18" customHeight="1">
      <c r="A40" s="57"/>
      <c r="B40" s="848" t="s">
        <v>47</v>
      </c>
      <c r="C40" s="849" t="s">
        <v>168</v>
      </c>
      <c r="D40" s="825"/>
      <c r="E40" s="825"/>
      <c r="F40" s="825"/>
      <c r="G40" s="825"/>
      <c r="H40" s="825"/>
      <c r="I40" s="825"/>
      <c r="J40" s="825"/>
      <c r="K40" s="825"/>
      <c r="L40" s="825"/>
      <c r="M40" s="825"/>
      <c r="N40" s="825"/>
      <c r="O40" s="76"/>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row>
    <row r="41" spans="1:257" ht="15.75" customHeight="1">
      <c r="A41" s="57"/>
      <c r="B41" s="848"/>
      <c r="C41" s="847"/>
      <c r="D41" s="847"/>
      <c r="E41" s="847"/>
      <c r="F41" s="847"/>
      <c r="G41" s="847"/>
      <c r="H41" s="847"/>
      <c r="I41" s="847"/>
      <c r="J41" s="847"/>
      <c r="K41" s="847"/>
      <c r="L41" s="847"/>
      <c r="M41" s="847"/>
      <c r="N41" s="847"/>
      <c r="O41" s="22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row>
    <row r="42" spans="1:257" ht="18" customHeight="1">
      <c r="A42" s="57"/>
      <c r="B42" s="848" t="s">
        <v>48</v>
      </c>
      <c r="C42" s="849" t="s">
        <v>169</v>
      </c>
      <c r="D42" s="825"/>
      <c r="E42" s="825"/>
      <c r="F42" s="825"/>
      <c r="G42" s="825"/>
      <c r="H42" s="825"/>
      <c r="I42" s="825"/>
      <c r="J42" s="825"/>
      <c r="K42" s="825"/>
      <c r="L42" s="825"/>
      <c r="M42" s="825"/>
      <c r="N42" s="825"/>
      <c r="O42" s="76"/>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row>
    <row r="43" spans="1:257" ht="18" customHeight="1">
      <c r="A43" s="57"/>
      <c r="B43" s="848"/>
      <c r="C43" s="826" t="s">
        <v>112</v>
      </c>
      <c r="D43" s="1849" t="s">
        <v>170</v>
      </c>
      <c r="E43" s="1849"/>
      <c r="F43" s="1849"/>
      <c r="G43" s="1849"/>
      <c r="H43" s="1849"/>
      <c r="I43" s="826" t="s">
        <v>0</v>
      </c>
      <c r="J43" s="853" t="str">
        <f>jadwal!H14</f>
        <v>9 April 2025</v>
      </c>
      <c r="K43" s="825"/>
      <c r="L43" s="825"/>
      <c r="M43" s="825"/>
      <c r="N43" s="825"/>
      <c r="O43" s="76"/>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57"/>
      <c r="FY43" s="57"/>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row>
    <row r="44" spans="1:257" ht="18" customHeight="1">
      <c r="A44" s="57"/>
      <c r="B44" s="848"/>
      <c r="C44" s="825"/>
      <c r="D44" s="1849"/>
      <c r="E44" s="1849"/>
      <c r="F44" s="1849"/>
      <c r="G44" s="1849"/>
      <c r="H44" s="1849"/>
      <c r="I44" s="826"/>
      <c r="J44" s="825"/>
      <c r="K44" s="825"/>
      <c r="L44" s="825"/>
      <c r="M44" s="825"/>
      <c r="N44" s="825"/>
      <c r="O44" s="76"/>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row>
    <row r="45" spans="1:257" ht="18" customHeight="1">
      <c r="A45" s="57"/>
      <c r="B45" s="848"/>
      <c r="C45" s="826" t="s">
        <v>113</v>
      </c>
      <c r="D45" s="1865" t="s">
        <v>129</v>
      </c>
      <c r="E45" s="1865"/>
      <c r="F45" s="1865"/>
      <c r="G45" s="1865"/>
      <c r="H45" s="1865"/>
      <c r="I45" s="826" t="s">
        <v>0</v>
      </c>
      <c r="J45" s="1876" t="s">
        <v>650</v>
      </c>
      <c r="K45" s="1876"/>
      <c r="L45" s="1876"/>
      <c r="M45" s="1876"/>
      <c r="N45" s="825"/>
      <c r="O45" s="76"/>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c r="IV45" s="57"/>
      <c r="IW45" s="57"/>
    </row>
    <row r="46" spans="1:257" ht="18" customHeight="1">
      <c r="A46" s="57"/>
      <c r="B46" s="848"/>
      <c r="C46" s="826"/>
      <c r="D46" s="841"/>
      <c r="E46" s="841"/>
      <c r="F46" s="841"/>
      <c r="G46" s="841"/>
      <c r="H46" s="841"/>
      <c r="I46" s="826"/>
      <c r="J46" s="1876"/>
      <c r="K46" s="1876"/>
      <c r="L46" s="1876"/>
      <c r="M46" s="1876"/>
      <c r="N46" s="825"/>
      <c r="O46" s="76"/>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row>
    <row r="47" spans="1:257" ht="18" customHeight="1">
      <c r="A47" s="57"/>
      <c r="B47" s="825"/>
      <c r="C47" s="826" t="s">
        <v>114</v>
      </c>
      <c r="D47" s="1849" t="s">
        <v>171</v>
      </c>
      <c r="E47" s="1849"/>
      <c r="F47" s="1849"/>
      <c r="G47" s="1849"/>
      <c r="H47" s="1849"/>
      <c r="I47" s="826" t="s">
        <v>0</v>
      </c>
      <c r="J47" s="825" t="s">
        <v>496</v>
      </c>
      <c r="K47" s="825"/>
      <c r="L47" s="825"/>
      <c r="M47" s="825"/>
      <c r="N47" s="825"/>
      <c r="O47" s="76"/>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7"/>
      <c r="IT47" s="57"/>
      <c r="IU47" s="57"/>
      <c r="IV47" s="57"/>
      <c r="IW47" s="57"/>
    </row>
    <row r="48" spans="1:257" ht="18" customHeight="1">
      <c r="A48" s="57"/>
      <c r="B48" s="825"/>
      <c r="C48" s="826"/>
      <c r="D48" s="1849"/>
      <c r="E48" s="1849"/>
      <c r="F48" s="1849"/>
      <c r="G48" s="1849"/>
      <c r="H48" s="1849"/>
      <c r="I48" s="842"/>
      <c r="J48" s="849"/>
      <c r="K48" s="825"/>
      <c r="L48" s="825"/>
      <c r="M48" s="825"/>
      <c r="N48" s="825"/>
      <c r="O48" s="76"/>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c r="IM48" s="57"/>
      <c r="IN48" s="57"/>
      <c r="IO48" s="57"/>
      <c r="IP48" s="57"/>
      <c r="IQ48" s="57"/>
      <c r="IR48" s="57"/>
      <c r="IS48" s="57"/>
      <c r="IT48" s="57"/>
      <c r="IU48" s="57"/>
      <c r="IV48" s="57"/>
      <c r="IW48" s="57"/>
    </row>
    <row r="49" spans="1:257" ht="15.75" customHeight="1">
      <c r="A49" s="57"/>
      <c r="B49" s="825"/>
      <c r="C49" s="825"/>
      <c r="D49" s="854"/>
      <c r="E49" s="854"/>
      <c r="F49" s="854"/>
      <c r="G49" s="854"/>
      <c r="H49" s="854"/>
      <c r="I49" s="842"/>
      <c r="J49" s="825"/>
      <c r="K49" s="825"/>
      <c r="L49" s="825"/>
      <c r="M49" s="825"/>
      <c r="N49" s="825"/>
      <c r="O49" s="76"/>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row>
    <row r="50" spans="1:257" ht="15.75" customHeight="1">
      <c r="A50" s="62"/>
      <c r="B50" s="825"/>
      <c r="C50" s="1866" t="s">
        <v>36</v>
      </c>
      <c r="D50" s="1868" t="s">
        <v>242</v>
      </c>
      <c r="E50" s="1869"/>
      <c r="F50" s="1869"/>
      <c r="G50" s="1869"/>
      <c r="H50" s="1870"/>
      <c r="I50" s="1868" t="s">
        <v>243</v>
      </c>
      <c r="J50" s="1869"/>
      <c r="K50" s="1869"/>
      <c r="L50" s="1870"/>
      <c r="M50" s="1868" t="s">
        <v>55</v>
      </c>
      <c r="N50" s="1870"/>
      <c r="O50" s="273"/>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row>
    <row r="51" spans="1:257" ht="15.75" customHeight="1">
      <c r="A51" s="62"/>
      <c r="B51" s="825"/>
      <c r="C51" s="1867"/>
      <c r="D51" s="1871"/>
      <c r="E51" s="1872"/>
      <c r="F51" s="1872"/>
      <c r="G51" s="1872"/>
      <c r="H51" s="1873"/>
      <c r="I51" s="1884"/>
      <c r="J51" s="1885"/>
      <c r="K51" s="1885"/>
      <c r="L51" s="1886"/>
      <c r="M51" s="1871"/>
      <c r="N51" s="1873"/>
      <c r="O51" s="273"/>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row>
    <row r="52" spans="1:257" ht="39.950000000000003" customHeight="1">
      <c r="A52" s="62"/>
      <c r="B52" s="825"/>
      <c r="C52" s="855">
        <v>1</v>
      </c>
      <c r="D52" s="1881" t="str">
        <f>'19. BA-Klari-Nego'!G25</f>
        <v>Ade Putra. ST.</v>
      </c>
      <c r="E52" s="1882"/>
      <c r="F52" s="1882"/>
      <c r="G52" s="1882"/>
      <c r="H52" s="1883"/>
      <c r="I52" s="1878" t="str">
        <f>'19. BA-Klari-Nego'!G26</f>
        <v>Jl. Berdikari Perum. Puri Alam Permai Blok A-6 Tenayan Raya Pekanbaru</v>
      </c>
      <c r="J52" s="1879"/>
      <c r="K52" s="1879"/>
      <c r="L52" s="1880"/>
      <c r="M52" s="856"/>
      <c r="N52" s="857"/>
      <c r="O52" s="273"/>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row>
    <row r="53" spans="1:257" ht="15.75" customHeight="1">
      <c r="A53" s="62"/>
      <c r="B53" s="825"/>
      <c r="C53" s="858"/>
      <c r="D53" s="859"/>
      <c r="E53" s="860"/>
      <c r="F53" s="860"/>
      <c r="G53" s="860"/>
      <c r="H53" s="860"/>
      <c r="I53" s="861"/>
      <c r="J53" s="862"/>
      <c r="K53" s="862"/>
      <c r="L53" s="862"/>
      <c r="M53" s="843"/>
      <c r="N53" s="843"/>
      <c r="O53" s="273"/>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row>
    <row r="54" spans="1:257" ht="18" customHeight="1">
      <c r="A54" s="57"/>
      <c r="B54" s="825"/>
      <c r="C54" s="826" t="s">
        <v>140</v>
      </c>
      <c r="D54" s="1849" t="s">
        <v>172</v>
      </c>
      <c r="E54" s="1849"/>
      <c r="F54" s="1849"/>
      <c r="G54" s="1849"/>
      <c r="H54" s="1849"/>
      <c r="I54" s="842" t="s">
        <v>0</v>
      </c>
      <c r="J54" s="825" t="s">
        <v>173</v>
      </c>
      <c r="K54" s="825"/>
      <c r="L54" s="825"/>
      <c r="M54" s="825"/>
      <c r="N54" s="825"/>
      <c r="O54" s="76"/>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c r="HY54" s="57"/>
      <c r="HZ54" s="57"/>
      <c r="IA54" s="57"/>
      <c r="IB54" s="57"/>
      <c r="IC54" s="57"/>
      <c r="ID54" s="57"/>
      <c r="IE54" s="57"/>
      <c r="IF54" s="57"/>
      <c r="IG54" s="57"/>
      <c r="IH54" s="57"/>
      <c r="II54" s="57"/>
      <c r="IJ54" s="57"/>
      <c r="IK54" s="57"/>
      <c r="IL54" s="57"/>
      <c r="IM54" s="57"/>
      <c r="IN54" s="57"/>
      <c r="IO54" s="57"/>
      <c r="IP54" s="57"/>
      <c r="IQ54" s="57"/>
      <c r="IR54" s="57"/>
      <c r="IS54" s="57"/>
      <c r="IT54" s="57"/>
      <c r="IU54" s="57"/>
      <c r="IV54" s="57"/>
      <c r="IW54" s="57"/>
    </row>
    <row r="55" spans="1:257" ht="18" customHeight="1">
      <c r="A55" s="57"/>
      <c r="B55" s="825"/>
      <c r="C55" s="825"/>
      <c r="D55" s="1849"/>
      <c r="E55" s="1849"/>
      <c r="F55" s="1849"/>
      <c r="G55" s="1849"/>
      <c r="H55" s="1849"/>
      <c r="I55" s="825"/>
      <c r="J55" s="825"/>
      <c r="K55" s="825"/>
      <c r="L55" s="825"/>
      <c r="M55" s="825"/>
      <c r="N55" s="825"/>
      <c r="O55" s="76"/>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7"/>
      <c r="IT55" s="57"/>
      <c r="IU55" s="57"/>
      <c r="IV55" s="57"/>
      <c r="IW55" s="57"/>
    </row>
    <row r="56" spans="1:257" ht="15.75" customHeight="1">
      <c r="A56" s="57"/>
      <c r="B56" s="825"/>
      <c r="C56" s="825"/>
      <c r="D56" s="863"/>
      <c r="E56" s="863"/>
      <c r="F56" s="863"/>
      <c r="G56" s="863"/>
      <c r="H56" s="863"/>
      <c r="I56" s="825"/>
      <c r="J56" s="825"/>
      <c r="K56" s="825"/>
      <c r="L56" s="825"/>
      <c r="M56" s="825"/>
      <c r="N56" s="825"/>
      <c r="O56" s="76"/>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row>
    <row r="57" spans="1:257" ht="18" customHeight="1">
      <c r="A57" s="57"/>
      <c r="B57" s="848" t="s">
        <v>49</v>
      </c>
      <c r="C57" s="849" t="s">
        <v>174</v>
      </c>
      <c r="D57" s="825"/>
      <c r="E57" s="825"/>
      <c r="F57" s="825"/>
      <c r="G57" s="825"/>
      <c r="H57" s="825"/>
      <c r="I57" s="825"/>
      <c r="J57" s="825"/>
      <c r="K57" s="825"/>
      <c r="L57" s="825"/>
      <c r="M57" s="825"/>
      <c r="N57" s="825"/>
      <c r="O57" s="76"/>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c r="IM57" s="57"/>
      <c r="IN57" s="57"/>
      <c r="IO57" s="57"/>
      <c r="IP57" s="57"/>
      <c r="IQ57" s="57"/>
      <c r="IR57" s="57"/>
      <c r="IS57" s="57"/>
      <c r="IT57" s="57"/>
      <c r="IU57" s="57"/>
      <c r="IV57" s="57"/>
      <c r="IW57" s="57"/>
    </row>
    <row r="58" spans="1:257" ht="18" customHeight="1">
      <c r="A58" s="57"/>
      <c r="B58" s="848"/>
      <c r="C58" s="825" t="s">
        <v>653</v>
      </c>
      <c r="D58" s="825"/>
      <c r="E58" s="825"/>
      <c r="F58" s="825"/>
      <c r="G58" s="825"/>
      <c r="H58" s="825"/>
      <c r="I58" s="825"/>
      <c r="J58" s="825" t="s">
        <v>630</v>
      </c>
      <c r="K58" s="825"/>
      <c r="L58" s="825"/>
      <c r="M58" s="825"/>
      <c r="N58" s="825"/>
      <c r="O58" s="76"/>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c r="IF58" s="57"/>
      <c r="IG58" s="57"/>
      <c r="IH58" s="57"/>
      <c r="II58" s="57"/>
      <c r="IJ58" s="57"/>
      <c r="IK58" s="57"/>
      <c r="IL58" s="57"/>
      <c r="IM58" s="57"/>
      <c r="IN58" s="57"/>
      <c r="IO58" s="57"/>
      <c r="IP58" s="57"/>
      <c r="IQ58" s="57"/>
      <c r="IR58" s="57"/>
      <c r="IS58" s="57"/>
      <c r="IT58" s="57"/>
      <c r="IU58" s="57"/>
      <c r="IV58" s="57"/>
      <c r="IW58" s="57"/>
    </row>
    <row r="59" spans="1:257" ht="18" customHeight="1">
      <c r="A59" s="57"/>
      <c r="B59" s="848"/>
      <c r="C59" s="825" t="s">
        <v>175</v>
      </c>
      <c r="D59" s="825"/>
      <c r="E59" s="825"/>
      <c r="F59" s="825"/>
      <c r="G59" s="825"/>
      <c r="H59" s="825"/>
      <c r="I59" s="825"/>
      <c r="J59" s="825"/>
      <c r="K59" s="825"/>
      <c r="L59" s="825"/>
      <c r="M59" s="825"/>
      <c r="N59" s="825"/>
      <c r="O59" s="76"/>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7"/>
      <c r="IT59" s="57"/>
      <c r="IU59" s="57"/>
      <c r="IV59" s="57"/>
      <c r="IW59" s="57"/>
    </row>
    <row r="60" spans="1:257" ht="18" customHeight="1">
      <c r="A60" s="57"/>
      <c r="B60" s="848"/>
      <c r="C60" s="826" t="s">
        <v>112</v>
      </c>
      <c r="D60" s="825" t="s">
        <v>132</v>
      </c>
      <c r="E60" s="826"/>
      <c r="F60" s="825"/>
      <c r="G60" s="842" t="s">
        <v>0</v>
      </c>
      <c r="H60" s="825" t="s">
        <v>696</v>
      </c>
      <c r="I60" s="825"/>
      <c r="J60" s="825"/>
      <c r="K60" s="825"/>
      <c r="L60" s="825"/>
      <c r="M60" s="825"/>
      <c r="N60" s="825"/>
      <c r="O60" s="76"/>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57"/>
      <c r="FY60" s="57"/>
      <c r="FZ60" s="57"/>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c r="IV60" s="57"/>
      <c r="IW60" s="57"/>
    </row>
    <row r="61" spans="1:257" ht="18" customHeight="1">
      <c r="A61" s="57"/>
      <c r="B61" s="848"/>
      <c r="C61" s="826" t="s">
        <v>113</v>
      </c>
      <c r="D61" s="825" t="s">
        <v>129</v>
      </c>
      <c r="E61" s="826"/>
      <c r="F61" s="825"/>
      <c r="G61" s="842" t="s">
        <v>0</v>
      </c>
      <c r="H61" s="822" t="str">
        <f>J45</f>
        <v>Ruang Satker Ruang Kepala Satker Pelaksanaan Prasarana Strategis Riau Jalan Bakti ruko komplek perumahan Mutiara Asri  Pekanbaru</v>
      </c>
      <c r="J61" s="864"/>
      <c r="K61" s="864"/>
      <c r="L61" s="864"/>
      <c r="M61" s="864"/>
      <c r="N61" s="864"/>
      <c r="O61" s="79"/>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c r="IL61" s="57"/>
      <c r="IM61" s="57"/>
      <c r="IN61" s="57"/>
      <c r="IO61" s="57"/>
      <c r="IP61" s="57"/>
      <c r="IQ61" s="57"/>
      <c r="IR61" s="57"/>
      <c r="IS61" s="57"/>
      <c r="IT61" s="57"/>
      <c r="IU61" s="57"/>
      <c r="IV61" s="57"/>
      <c r="IW61" s="57"/>
    </row>
    <row r="62" spans="1:257" ht="18" customHeight="1">
      <c r="A62" s="57"/>
      <c r="B62" s="848"/>
      <c r="C62" s="825" t="s">
        <v>626</v>
      </c>
      <c r="D62" s="825"/>
      <c r="E62" s="825"/>
      <c r="F62" s="825"/>
      <c r="G62" s="842" t="s">
        <v>0</v>
      </c>
      <c r="H62" s="825" t="str">
        <f>jadwal!F15</f>
        <v>03.01/BUKA-TWR/PBJ/KI-PRC/TL/PPK/PPS-RIAU/IV/2025</v>
      </c>
      <c r="I62" s="864"/>
      <c r="J62" s="825"/>
      <c r="K62" s="825"/>
      <c r="L62" s="825"/>
      <c r="M62" s="825"/>
      <c r="N62" s="825"/>
      <c r="O62" s="76"/>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c r="GG62" s="57"/>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c r="HY62" s="57"/>
      <c r="HZ62" s="57"/>
      <c r="IA62" s="57"/>
      <c r="IB62" s="57"/>
      <c r="IC62" s="57"/>
      <c r="ID62" s="57"/>
      <c r="IE62" s="57"/>
      <c r="IF62" s="57"/>
      <c r="IG62" s="57"/>
      <c r="IH62" s="57"/>
      <c r="II62" s="57"/>
      <c r="IJ62" s="57"/>
      <c r="IK62" s="57"/>
      <c r="IL62" s="57"/>
      <c r="IM62" s="57"/>
      <c r="IN62" s="57"/>
      <c r="IO62" s="57"/>
      <c r="IP62" s="57"/>
      <c r="IQ62" s="57"/>
      <c r="IR62" s="57"/>
      <c r="IS62" s="57"/>
      <c r="IT62" s="57"/>
      <c r="IU62" s="57"/>
      <c r="IV62" s="57"/>
      <c r="IW62" s="57"/>
    </row>
    <row r="63" spans="1:257" ht="15.75" customHeight="1">
      <c r="A63" s="57"/>
      <c r="B63" s="848"/>
      <c r="C63" s="825"/>
      <c r="D63" s="825"/>
      <c r="E63" s="825"/>
      <c r="F63" s="825"/>
      <c r="G63" s="825"/>
      <c r="H63" s="825"/>
      <c r="I63" s="825"/>
      <c r="J63" s="825"/>
      <c r="K63" s="825"/>
      <c r="L63" s="825"/>
      <c r="M63" s="825"/>
      <c r="N63" s="825"/>
      <c r="O63" s="76"/>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c r="IK63" s="57"/>
      <c r="IL63" s="57"/>
      <c r="IM63" s="57"/>
      <c r="IN63" s="57"/>
      <c r="IO63" s="57"/>
      <c r="IP63" s="57"/>
      <c r="IQ63" s="57"/>
      <c r="IR63" s="57"/>
      <c r="IS63" s="57"/>
      <c r="IT63" s="57"/>
      <c r="IU63" s="57"/>
      <c r="IV63" s="57"/>
      <c r="IW63" s="57"/>
    </row>
    <row r="64" spans="1:257" ht="18" customHeight="1">
      <c r="A64" s="57"/>
      <c r="B64" s="848" t="s">
        <v>72</v>
      </c>
      <c r="C64" s="849" t="s">
        <v>293</v>
      </c>
      <c r="D64" s="825"/>
      <c r="E64" s="825"/>
      <c r="F64" s="825"/>
      <c r="G64" s="825"/>
      <c r="H64" s="825"/>
      <c r="I64" s="825"/>
      <c r="J64" s="825"/>
      <c r="K64" s="825"/>
      <c r="L64" s="825"/>
      <c r="M64" s="825"/>
      <c r="N64" s="825"/>
      <c r="O64" s="76"/>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7"/>
      <c r="IT64" s="57"/>
      <c r="IU64" s="57"/>
      <c r="IV64" s="57"/>
      <c r="IW64" s="57"/>
    </row>
    <row r="65" spans="1:257" ht="20.100000000000001" customHeight="1">
      <c r="A65" s="57"/>
      <c r="B65" s="825"/>
      <c r="C65" s="1864" t="s">
        <v>534</v>
      </c>
      <c r="D65" s="1864"/>
      <c r="E65" s="1864"/>
      <c r="F65" s="1864"/>
      <c r="G65" s="1864"/>
      <c r="H65" s="1864"/>
      <c r="I65" s="1864"/>
      <c r="J65" s="1864"/>
      <c r="K65" s="1864"/>
      <c r="L65" s="1864"/>
      <c r="M65" s="1864"/>
      <c r="N65" s="1864"/>
      <c r="O65" s="22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57"/>
      <c r="FY65" s="57"/>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7"/>
      <c r="IT65" s="57"/>
      <c r="IU65" s="57"/>
      <c r="IV65" s="57"/>
      <c r="IW65" s="57"/>
    </row>
    <row r="66" spans="1:257" ht="20.100000000000001" customHeight="1">
      <c r="A66" s="57"/>
      <c r="B66" s="825"/>
      <c r="C66" s="1864"/>
      <c r="D66" s="1864"/>
      <c r="E66" s="1864"/>
      <c r="F66" s="1864"/>
      <c r="G66" s="1864"/>
      <c r="H66" s="1864"/>
      <c r="I66" s="1864"/>
      <c r="J66" s="1864"/>
      <c r="K66" s="1864"/>
      <c r="L66" s="1864"/>
      <c r="M66" s="1864"/>
      <c r="N66" s="1864"/>
      <c r="O66" s="22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7"/>
      <c r="IT66" s="57"/>
      <c r="IU66" s="57"/>
      <c r="IV66" s="57"/>
      <c r="IW66" s="57"/>
    </row>
    <row r="67" spans="1:257" ht="20.100000000000001" customHeight="1">
      <c r="A67" s="57"/>
      <c r="B67" s="825"/>
      <c r="C67" s="1864"/>
      <c r="D67" s="1864"/>
      <c r="E67" s="1864"/>
      <c r="F67" s="1864"/>
      <c r="G67" s="1864"/>
      <c r="H67" s="1864"/>
      <c r="I67" s="1864"/>
      <c r="J67" s="1864"/>
      <c r="K67" s="1864"/>
      <c r="L67" s="1864"/>
      <c r="M67" s="1864"/>
      <c r="N67" s="1864"/>
      <c r="O67" s="22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J67" s="57"/>
      <c r="CK67" s="57"/>
      <c r="CL67" s="57"/>
      <c r="CM67" s="57"/>
      <c r="CN67" s="57"/>
      <c r="CO67" s="57"/>
      <c r="CP67" s="57"/>
      <c r="CQ67" s="57"/>
      <c r="CR67" s="57"/>
      <c r="CS67" s="57"/>
      <c r="CT67" s="57"/>
      <c r="CU67" s="57"/>
      <c r="CV67" s="57"/>
      <c r="CW67" s="57"/>
      <c r="CX67" s="57"/>
      <c r="CY67" s="57"/>
      <c r="CZ67" s="57"/>
      <c r="DA67" s="57"/>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c r="IM67" s="57"/>
      <c r="IN67" s="57"/>
      <c r="IO67" s="57"/>
      <c r="IP67" s="57"/>
      <c r="IQ67" s="57"/>
      <c r="IR67" s="57"/>
      <c r="IS67" s="57"/>
      <c r="IT67" s="57"/>
      <c r="IU67" s="57"/>
      <c r="IV67" s="57"/>
      <c r="IW67" s="57"/>
    </row>
    <row r="68" spans="1:257" ht="20.100000000000001" customHeight="1">
      <c r="A68" s="57"/>
      <c r="B68" s="825"/>
      <c r="C68" s="1864"/>
      <c r="D68" s="1864"/>
      <c r="E68" s="1864"/>
      <c r="F68" s="1864"/>
      <c r="G68" s="1864"/>
      <c r="H68" s="1864"/>
      <c r="I68" s="1864"/>
      <c r="J68" s="1864"/>
      <c r="K68" s="1864"/>
      <c r="L68" s="1864"/>
      <c r="M68" s="1864"/>
      <c r="N68" s="1864"/>
      <c r="O68" s="22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7"/>
      <c r="IT68" s="57"/>
      <c r="IU68" s="57"/>
      <c r="IV68" s="57"/>
      <c r="IW68" s="57"/>
    </row>
    <row r="69" spans="1:257" ht="15.75" customHeight="1">
      <c r="A69" s="57"/>
      <c r="B69" s="825"/>
      <c r="C69" s="826"/>
      <c r="D69" s="1877"/>
      <c r="E69" s="1877"/>
      <c r="F69" s="1877"/>
      <c r="G69" s="1877"/>
      <c r="H69" s="1877"/>
      <c r="I69" s="1877"/>
      <c r="J69" s="1877"/>
      <c r="K69" s="1877"/>
      <c r="L69" s="1877"/>
      <c r="M69" s="1877"/>
      <c r="N69" s="1877"/>
      <c r="O69" s="231"/>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57"/>
      <c r="FY69" s="57"/>
      <c r="FZ69" s="57"/>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7"/>
      <c r="IT69" s="57"/>
      <c r="IU69" s="57"/>
      <c r="IV69" s="57"/>
      <c r="IW69" s="57"/>
    </row>
    <row r="70" spans="1:257" ht="15.75" customHeight="1">
      <c r="A70" s="57"/>
      <c r="B70" s="825"/>
      <c r="C70" s="826"/>
      <c r="D70" s="865"/>
      <c r="E70" s="865"/>
      <c r="F70" s="865"/>
      <c r="G70" s="865"/>
      <c r="H70" s="865"/>
      <c r="I70" s="865"/>
      <c r="J70" s="865"/>
      <c r="K70" s="865"/>
      <c r="L70" s="865"/>
      <c r="M70" s="865"/>
      <c r="N70" s="865"/>
      <c r="O70" s="231"/>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7"/>
      <c r="IT70" s="57"/>
      <c r="IU70" s="57"/>
      <c r="IV70" s="57"/>
      <c r="IW70" s="57"/>
    </row>
    <row r="71" spans="1:257" ht="18" customHeight="1">
      <c r="A71" s="57"/>
      <c r="B71" s="825"/>
      <c r="C71" s="826" t="s">
        <v>112</v>
      </c>
      <c r="D71" s="825" t="s">
        <v>176</v>
      </c>
      <c r="E71" s="825"/>
      <c r="F71" s="825"/>
      <c r="G71" s="825"/>
      <c r="H71" s="825"/>
      <c r="I71" s="825"/>
      <c r="J71" s="825"/>
      <c r="K71" s="825"/>
      <c r="L71" s="825"/>
      <c r="M71" s="825"/>
      <c r="N71" s="825"/>
      <c r="O71" s="76"/>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c r="ID71" s="57"/>
      <c r="IE71" s="57"/>
      <c r="IF71" s="57"/>
      <c r="IG71" s="57"/>
      <c r="IH71" s="57"/>
      <c r="II71" s="57"/>
      <c r="IJ71" s="57"/>
      <c r="IK71" s="57"/>
      <c r="IL71" s="57"/>
      <c r="IM71" s="57"/>
      <c r="IN71" s="57"/>
      <c r="IO71" s="57"/>
      <c r="IP71" s="57"/>
      <c r="IQ71" s="57"/>
      <c r="IR71" s="57"/>
      <c r="IS71" s="57"/>
      <c r="IT71" s="57"/>
      <c r="IU71" s="57"/>
      <c r="IV71" s="57"/>
      <c r="IW71" s="57"/>
    </row>
    <row r="72" spans="1:257" ht="20.100000000000001" customHeight="1">
      <c r="A72" s="57"/>
      <c r="B72" s="825"/>
      <c r="C72" s="825"/>
      <c r="D72" s="1803" t="s">
        <v>508</v>
      </c>
      <c r="E72" s="1803"/>
      <c r="F72" s="1803"/>
      <c r="G72" s="1803"/>
      <c r="H72" s="1803"/>
      <c r="I72" s="1803"/>
      <c r="J72" s="1803"/>
      <c r="K72" s="1803"/>
      <c r="L72" s="1803"/>
      <c r="M72" s="1803"/>
      <c r="N72" s="1803"/>
      <c r="O72" s="22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S72" s="57"/>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c r="FT72" s="57"/>
      <c r="FU72" s="57"/>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7"/>
      <c r="IT72" s="57"/>
      <c r="IU72" s="57"/>
      <c r="IV72" s="57"/>
      <c r="IW72" s="57"/>
    </row>
    <row r="73" spans="1:257" ht="20.100000000000001" customHeight="1">
      <c r="A73" s="57"/>
      <c r="B73" s="825"/>
      <c r="C73" s="825"/>
      <c r="D73" s="1803"/>
      <c r="E73" s="1803"/>
      <c r="F73" s="1803"/>
      <c r="G73" s="1803"/>
      <c r="H73" s="1803"/>
      <c r="I73" s="1803"/>
      <c r="J73" s="1803"/>
      <c r="K73" s="1803"/>
      <c r="L73" s="1803"/>
      <c r="M73" s="1803"/>
      <c r="N73" s="1803"/>
      <c r="O73" s="22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57"/>
      <c r="FY73" s="57"/>
      <c r="FZ73" s="57"/>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7"/>
      <c r="IT73" s="57"/>
      <c r="IU73" s="57"/>
      <c r="IV73" s="57"/>
      <c r="IW73" s="57"/>
    </row>
    <row r="74" spans="1:257" ht="18" customHeight="1">
      <c r="A74" s="57"/>
      <c r="B74" s="825"/>
      <c r="C74" s="825"/>
      <c r="D74" s="848" t="s">
        <v>177</v>
      </c>
      <c r="E74" s="825" t="s">
        <v>178</v>
      </c>
      <c r="F74" s="825"/>
      <c r="G74" s="825"/>
      <c r="H74" s="825"/>
      <c r="I74" s="825"/>
      <c r="J74" s="825"/>
      <c r="K74" s="825"/>
      <c r="L74" s="825"/>
      <c r="M74" s="825"/>
      <c r="N74" s="825"/>
      <c r="O74" s="76"/>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7"/>
      <c r="IT74" s="57"/>
      <c r="IU74" s="57"/>
      <c r="IV74" s="57"/>
      <c r="IW74" s="57"/>
    </row>
    <row r="75" spans="1:257" ht="18" customHeight="1">
      <c r="A75" s="57"/>
      <c r="B75" s="825"/>
      <c r="C75" s="825"/>
      <c r="D75" s="826"/>
      <c r="E75" s="825" t="s">
        <v>179</v>
      </c>
      <c r="F75" s="825"/>
      <c r="G75" s="825"/>
      <c r="H75" s="825"/>
      <c r="I75" s="825"/>
      <c r="J75" s="825" t="s">
        <v>497</v>
      </c>
      <c r="K75" s="825"/>
      <c r="L75" s="825"/>
      <c r="M75" s="825"/>
      <c r="N75" s="825"/>
      <c r="O75" s="76"/>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7"/>
      <c r="IT75" s="57"/>
      <c r="IU75" s="57"/>
      <c r="IV75" s="57"/>
      <c r="IW75" s="57"/>
    </row>
    <row r="76" spans="1:257" ht="18" customHeight="1">
      <c r="A76" s="57"/>
      <c r="B76" s="825"/>
      <c r="C76" s="825"/>
      <c r="D76" s="826"/>
      <c r="E76" s="848">
        <v>1</v>
      </c>
      <c r="F76" s="866" t="str">
        <f>D52</f>
        <v>Ade Putra. ST.</v>
      </c>
      <c r="G76" s="825"/>
      <c r="H76" s="825"/>
      <c r="I76" s="825"/>
      <c r="J76" s="825"/>
      <c r="K76" s="825"/>
      <c r="L76" s="825"/>
      <c r="M76" s="825"/>
      <c r="N76" s="825"/>
      <c r="O76" s="76"/>
      <c r="P76" s="57"/>
      <c r="Q76" s="57"/>
      <c r="R76" s="57"/>
      <c r="S76" s="61" t="s">
        <v>180</v>
      </c>
      <c r="T76" s="57" t="s">
        <v>181</v>
      </c>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c r="IV76" s="57"/>
      <c r="IW76" s="57"/>
    </row>
    <row r="77" spans="1:257" ht="18" customHeight="1">
      <c r="A77" s="57"/>
      <c r="B77" s="825"/>
      <c r="C77" s="825"/>
      <c r="D77" s="848" t="s">
        <v>182</v>
      </c>
      <c r="E77" s="825" t="s">
        <v>184</v>
      </c>
      <c r="F77" s="825"/>
      <c r="G77" s="825"/>
      <c r="H77" s="825"/>
      <c r="I77" s="825"/>
      <c r="J77" s="825"/>
      <c r="K77" s="825"/>
      <c r="L77" s="825"/>
      <c r="M77" s="825"/>
      <c r="N77" s="825"/>
      <c r="O77" s="76"/>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c r="FT77" s="57"/>
      <c r="FU77" s="57"/>
      <c r="FV77" s="57"/>
      <c r="FW77" s="57"/>
      <c r="FX77" s="57"/>
      <c r="FY77" s="57"/>
      <c r="FZ77" s="57"/>
      <c r="GA77" s="57"/>
      <c r="GB77" s="57"/>
      <c r="GC77" s="57"/>
      <c r="GD77" s="57"/>
      <c r="GE77" s="57"/>
      <c r="GF77" s="57"/>
      <c r="GG77" s="57"/>
      <c r="GH77" s="57"/>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7"/>
      <c r="IT77" s="57"/>
      <c r="IU77" s="57"/>
      <c r="IV77" s="57"/>
      <c r="IW77" s="57"/>
    </row>
    <row r="78" spans="1:257" ht="18" customHeight="1">
      <c r="A78" s="57"/>
      <c r="B78" s="825"/>
      <c r="C78" s="825"/>
      <c r="D78" s="826"/>
      <c r="E78" s="1849" t="s">
        <v>185</v>
      </c>
      <c r="F78" s="1849"/>
      <c r="G78" s="1849"/>
      <c r="H78" s="1849"/>
      <c r="I78" s="1849"/>
      <c r="J78" s="1849"/>
      <c r="K78" s="1849"/>
      <c r="L78" s="1849"/>
      <c r="M78" s="1849"/>
      <c r="N78" s="1849"/>
      <c r="O78" s="229"/>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7"/>
      <c r="IT78" s="57"/>
      <c r="IU78" s="57"/>
      <c r="IV78" s="57"/>
      <c r="IW78" s="57"/>
    </row>
    <row r="79" spans="1:257" ht="18" customHeight="1">
      <c r="A79" s="57"/>
      <c r="B79" s="825"/>
      <c r="C79" s="825"/>
      <c r="D79" s="826"/>
      <c r="E79" s="867" t="s">
        <v>509</v>
      </c>
      <c r="F79" s="841"/>
      <c r="G79" s="841"/>
      <c r="H79" s="841"/>
      <c r="I79" s="841"/>
      <c r="J79" s="853"/>
      <c r="K79" s="825"/>
      <c r="L79" s="825"/>
      <c r="M79" s="825"/>
      <c r="N79" s="825"/>
      <c r="O79" s="76"/>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S79" s="57"/>
      <c r="CT79" s="57"/>
      <c r="CU79" s="57"/>
      <c r="CV79" s="57"/>
      <c r="CW79" s="57"/>
      <c r="CX79" s="57"/>
      <c r="CY79" s="57"/>
      <c r="CZ79" s="57"/>
      <c r="DA79" s="57"/>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c r="FT79" s="57"/>
      <c r="FU79" s="57"/>
      <c r="FV79" s="57"/>
      <c r="FW79" s="57"/>
      <c r="FX79" s="57"/>
      <c r="FY79" s="57"/>
      <c r="FZ79" s="57"/>
      <c r="GA79" s="57"/>
      <c r="GB79" s="57"/>
      <c r="GC79" s="57"/>
      <c r="GD79" s="57"/>
      <c r="GE79" s="57"/>
      <c r="GF79" s="57"/>
      <c r="GG79" s="57"/>
      <c r="GH79" s="57"/>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c r="IM79" s="57"/>
      <c r="IN79" s="57"/>
      <c r="IO79" s="57"/>
      <c r="IP79" s="57"/>
      <c r="IQ79" s="57"/>
      <c r="IR79" s="57"/>
      <c r="IS79" s="57"/>
      <c r="IT79" s="57"/>
      <c r="IU79" s="57"/>
      <c r="IV79" s="57"/>
      <c r="IW79" s="57"/>
    </row>
    <row r="80" spans="1:257" ht="18" customHeight="1">
      <c r="A80" s="57"/>
      <c r="B80" s="825"/>
      <c r="C80" s="825"/>
      <c r="D80" s="826"/>
      <c r="E80" s="848">
        <v>1</v>
      </c>
      <c r="F80" s="866" t="str">
        <f>F76</f>
        <v>Ade Putra. ST.</v>
      </c>
      <c r="G80" s="825"/>
      <c r="H80" s="825"/>
      <c r="I80" s="825"/>
      <c r="J80" s="825"/>
      <c r="K80" s="825"/>
      <c r="L80" s="825"/>
      <c r="M80" s="825"/>
      <c r="N80" s="825"/>
      <c r="O80" s="76"/>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7"/>
      <c r="CS80" s="57"/>
      <c r="CT80" s="57"/>
      <c r="CU80" s="57"/>
      <c r="CV80" s="57"/>
      <c r="CW80" s="57"/>
      <c r="CX80" s="57"/>
      <c r="CY80" s="57"/>
      <c r="CZ80" s="57"/>
      <c r="DA80" s="57"/>
      <c r="DB80" s="57"/>
      <c r="DC80" s="57"/>
      <c r="DD80" s="57"/>
      <c r="DE80" s="57"/>
      <c r="DF80" s="57"/>
      <c r="DG80" s="57"/>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c r="FT80" s="57"/>
      <c r="FU80" s="57"/>
      <c r="FV80" s="57"/>
      <c r="FW80" s="57"/>
      <c r="FX80" s="57"/>
      <c r="FY80" s="57"/>
      <c r="FZ80" s="57"/>
      <c r="GA80" s="57"/>
      <c r="GB80" s="57"/>
      <c r="GC80" s="57"/>
      <c r="GD80" s="57"/>
      <c r="GE80" s="57"/>
      <c r="GF80" s="57"/>
      <c r="GG80" s="57"/>
      <c r="GH80" s="57"/>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c r="IM80" s="57"/>
      <c r="IN80" s="57"/>
      <c r="IO80" s="57"/>
      <c r="IP80" s="57"/>
      <c r="IQ80" s="57"/>
      <c r="IR80" s="57"/>
      <c r="IS80" s="57"/>
      <c r="IT80" s="57"/>
      <c r="IU80" s="57"/>
      <c r="IV80" s="57"/>
      <c r="IW80" s="57"/>
    </row>
    <row r="81" spans="1:257" ht="18" customHeight="1">
      <c r="A81" s="57"/>
      <c r="B81" s="825"/>
      <c r="C81" s="825"/>
      <c r="D81" s="826"/>
      <c r="E81" s="824" t="s">
        <v>510</v>
      </c>
      <c r="F81" s="824"/>
      <c r="G81" s="824"/>
      <c r="H81" s="824"/>
      <c r="I81" s="824"/>
      <c r="J81" s="824"/>
      <c r="K81" s="824"/>
      <c r="L81" s="824"/>
      <c r="M81" s="824"/>
      <c r="N81" s="824"/>
      <c r="O81" s="229"/>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c r="FP81" s="57"/>
      <c r="FQ81" s="57"/>
      <c r="FR81" s="57"/>
      <c r="FS81" s="57"/>
      <c r="FT81" s="57"/>
      <c r="FU81" s="57"/>
      <c r="FV81" s="57"/>
      <c r="FW81" s="57"/>
      <c r="FX81" s="57"/>
      <c r="FY81" s="57"/>
      <c r="FZ81" s="57"/>
      <c r="GA81" s="57"/>
      <c r="GB81" s="57"/>
      <c r="GC81" s="57"/>
      <c r="GD81" s="57"/>
      <c r="GE81" s="57"/>
      <c r="GF81" s="57"/>
      <c r="GG81" s="57"/>
      <c r="GH81" s="57"/>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c r="IC81" s="57"/>
      <c r="ID81" s="57"/>
      <c r="IE81" s="57"/>
      <c r="IF81" s="57"/>
      <c r="IG81" s="57"/>
      <c r="IH81" s="57"/>
      <c r="II81" s="57"/>
      <c r="IJ81" s="57"/>
      <c r="IK81" s="57"/>
      <c r="IL81" s="57"/>
      <c r="IM81" s="57"/>
      <c r="IN81" s="57"/>
      <c r="IO81" s="57"/>
      <c r="IP81" s="57"/>
      <c r="IQ81" s="57"/>
      <c r="IR81" s="57"/>
      <c r="IS81" s="57"/>
      <c r="IT81" s="57"/>
      <c r="IU81" s="57"/>
      <c r="IV81" s="57"/>
      <c r="IW81" s="57"/>
    </row>
    <row r="82" spans="1:257" ht="15.75" customHeight="1">
      <c r="A82" s="57"/>
      <c r="B82" s="825"/>
      <c r="C82" s="825"/>
      <c r="D82" s="825"/>
      <c r="E82" s="848"/>
      <c r="F82" s="868"/>
      <c r="G82" s="841"/>
      <c r="H82" s="841"/>
      <c r="I82" s="841"/>
      <c r="J82" s="825"/>
      <c r="K82" s="825"/>
      <c r="L82" s="825"/>
      <c r="M82" s="825"/>
      <c r="N82" s="825"/>
      <c r="O82" s="76"/>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c r="FC82" s="57"/>
      <c r="FD82" s="57"/>
      <c r="FE82" s="57"/>
      <c r="FF82" s="57"/>
      <c r="FG82" s="57"/>
      <c r="FH82" s="57"/>
      <c r="FI82" s="57"/>
      <c r="FJ82" s="57"/>
      <c r="FK82" s="57"/>
      <c r="FL82" s="57"/>
      <c r="FM82" s="57"/>
      <c r="FN82" s="57"/>
      <c r="FO82" s="57"/>
      <c r="FP82" s="57"/>
      <c r="FQ82" s="57"/>
      <c r="FR82" s="57"/>
      <c r="FS82" s="57"/>
      <c r="FT82" s="57"/>
      <c r="FU82" s="57"/>
      <c r="FV82" s="57"/>
      <c r="FW82" s="57"/>
      <c r="FX82" s="57"/>
      <c r="FY82" s="57"/>
      <c r="FZ82" s="57"/>
      <c r="GA82" s="57"/>
      <c r="GB82" s="57"/>
      <c r="GC82" s="57"/>
      <c r="GD82" s="57"/>
      <c r="GE82" s="57"/>
      <c r="GF82" s="57"/>
      <c r="GG82" s="57"/>
      <c r="GH82" s="57"/>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c r="IM82" s="57"/>
      <c r="IN82" s="57"/>
      <c r="IO82" s="57"/>
      <c r="IP82" s="57"/>
      <c r="IQ82" s="57"/>
      <c r="IR82" s="57"/>
      <c r="IS82" s="57"/>
      <c r="IT82" s="57"/>
      <c r="IU82" s="57"/>
      <c r="IV82" s="57"/>
      <c r="IW82" s="57"/>
    </row>
    <row r="83" spans="1:257" ht="18" customHeight="1">
      <c r="A83" s="57"/>
      <c r="B83" s="825"/>
      <c r="C83" s="825"/>
      <c r="D83" s="825" t="s">
        <v>186</v>
      </c>
      <c r="E83" s="825"/>
      <c r="F83" s="825"/>
      <c r="G83" s="825"/>
      <c r="H83" s="825"/>
      <c r="I83" s="825"/>
      <c r="J83" s="824"/>
      <c r="K83" s="825"/>
      <c r="L83" s="825"/>
      <c r="M83" s="825"/>
      <c r="N83" s="825"/>
      <c r="O83" s="76"/>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c r="FP83" s="57"/>
      <c r="FQ83" s="57"/>
      <c r="FR83" s="57"/>
      <c r="FS83" s="57"/>
      <c r="FT83" s="57"/>
      <c r="FU83" s="57"/>
      <c r="FV83" s="57"/>
      <c r="FW83" s="57"/>
      <c r="FX83" s="57"/>
      <c r="FY83" s="57"/>
      <c r="FZ83" s="57"/>
      <c r="GA83" s="57"/>
      <c r="GB83" s="57"/>
      <c r="GC83" s="57"/>
      <c r="GD83" s="57"/>
      <c r="GE83" s="57"/>
      <c r="GF83" s="57"/>
      <c r="GG83" s="57"/>
      <c r="GH83" s="57"/>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c r="IM83" s="57"/>
      <c r="IN83" s="57"/>
      <c r="IO83" s="57"/>
      <c r="IP83" s="57"/>
      <c r="IQ83" s="57"/>
      <c r="IR83" s="57"/>
      <c r="IS83" s="57"/>
      <c r="IT83" s="57"/>
      <c r="IU83" s="57"/>
      <c r="IV83" s="57"/>
      <c r="IW83" s="57"/>
    </row>
    <row r="84" spans="1:257" ht="15.75" customHeight="1">
      <c r="A84" s="57"/>
      <c r="B84" s="825"/>
      <c r="C84" s="825"/>
      <c r="D84" s="825"/>
      <c r="E84" s="825"/>
      <c r="F84" s="825"/>
      <c r="G84" s="825"/>
      <c r="H84" s="825"/>
      <c r="I84" s="825"/>
      <c r="J84" s="825"/>
      <c r="K84" s="825"/>
      <c r="L84" s="825"/>
      <c r="M84" s="825"/>
      <c r="N84" s="825"/>
      <c r="O84" s="76"/>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c r="CL84" s="57"/>
      <c r="CM84" s="57"/>
      <c r="CN84" s="57"/>
      <c r="CO84" s="57"/>
      <c r="CP84" s="57"/>
      <c r="CQ84" s="57"/>
      <c r="CR84" s="57"/>
      <c r="CS84" s="57"/>
      <c r="CT84" s="57"/>
      <c r="CU84" s="57"/>
      <c r="CV84" s="57"/>
      <c r="CW84" s="57"/>
      <c r="CX84" s="57"/>
      <c r="CY84" s="57"/>
      <c r="CZ84" s="57"/>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c r="IV84" s="57"/>
      <c r="IW84" s="57"/>
    </row>
    <row r="85" spans="1:257" ht="18" customHeight="1">
      <c r="A85" s="57"/>
      <c r="B85" s="825"/>
      <c r="C85" s="826" t="s">
        <v>113</v>
      </c>
      <c r="D85" s="825" t="s">
        <v>187</v>
      </c>
      <c r="E85" s="825"/>
      <c r="F85" s="825"/>
      <c r="G85" s="825"/>
      <c r="H85" s="825"/>
      <c r="I85" s="825"/>
      <c r="J85" s="825"/>
      <c r="K85" s="825"/>
      <c r="L85" s="825"/>
      <c r="M85" s="825"/>
      <c r="N85" s="825"/>
      <c r="O85" s="76"/>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57"/>
      <c r="FY85" s="57"/>
      <c r="FZ85" s="57"/>
      <c r="GA85" s="57"/>
      <c r="GB85" s="57"/>
      <c r="GC85" s="57"/>
      <c r="GD85" s="57"/>
      <c r="GE85" s="57"/>
      <c r="GF85" s="57"/>
      <c r="GG85" s="57"/>
      <c r="GH85" s="57"/>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c r="IM85" s="57"/>
      <c r="IN85" s="57"/>
      <c r="IO85" s="57"/>
      <c r="IP85" s="57"/>
      <c r="IQ85" s="57"/>
      <c r="IR85" s="57"/>
      <c r="IS85" s="57"/>
      <c r="IT85" s="57"/>
      <c r="IU85" s="57"/>
      <c r="IV85" s="57"/>
      <c r="IW85" s="57"/>
    </row>
    <row r="86" spans="1:257" ht="20.100000000000001" customHeight="1">
      <c r="A86" s="57"/>
      <c r="B86" s="825"/>
      <c r="C86" s="825"/>
      <c r="D86" s="1861" t="s">
        <v>188</v>
      </c>
      <c r="E86" s="1861"/>
      <c r="F86" s="1861"/>
      <c r="G86" s="1861"/>
      <c r="H86" s="1861"/>
      <c r="I86" s="1861"/>
      <c r="J86" s="1861"/>
      <c r="K86" s="1861"/>
      <c r="L86" s="1861"/>
      <c r="M86" s="1861"/>
      <c r="N86" s="1861"/>
      <c r="O86" s="22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M86" s="57"/>
      <c r="CN86" s="57"/>
      <c r="CO86" s="57"/>
      <c r="CP86" s="57"/>
      <c r="CQ86" s="57"/>
      <c r="CR86" s="57"/>
      <c r="CS86" s="57"/>
      <c r="CT86" s="57"/>
      <c r="CU86" s="57"/>
      <c r="CV86" s="57"/>
      <c r="CW86" s="57"/>
      <c r="CX86" s="57"/>
      <c r="CY86" s="57"/>
      <c r="CZ86" s="57"/>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c r="FF86" s="57"/>
      <c r="FG86" s="57"/>
      <c r="FH86" s="57"/>
      <c r="FI86" s="57"/>
      <c r="FJ86" s="57"/>
      <c r="FK86" s="57"/>
      <c r="FL86" s="57"/>
      <c r="FM86" s="57"/>
      <c r="FN86" s="57"/>
      <c r="FO86" s="57"/>
      <c r="FP86" s="57"/>
      <c r="FQ86" s="57"/>
      <c r="FR86" s="57"/>
      <c r="FS86" s="57"/>
      <c r="FT86" s="57"/>
      <c r="FU86" s="57"/>
      <c r="FV86" s="57"/>
      <c r="FW86" s="57"/>
      <c r="FX86" s="57"/>
      <c r="FY86" s="57"/>
      <c r="FZ86" s="57"/>
      <c r="GA86" s="57"/>
      <c r="GB86" s="57"/>
      <c r="GC86" s="57"/>
      <c r="GD86" s="57"/>
      <c r="GE86" s="57"/>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c r="IR86" s="57"/>
      <c r="IS86" s="57"/>
      <c r="IT86" s="57"/>
      <c r="IU86" s="57"/>
      <c r="IV86" s="57"/>
      <c r="IW86" s="57"/>
    </row>
    <row r="87" spans="1:257" ht="20.100000000000001" customHeight="1">
      <c r="A87" s="57"/>
      <c r="B87" s="825"/>
      <c r="C87" s="825"/>
      <c r="D87" s="1861"/>
      <c r="E87" s="1861"/>
      <c r="F87" s="1861"/>
      <c r="G87" s="1861"/>
      <c r="H87" s="1861"/>
      <c r="I87" s="1861"/>
      <c r="J87" s="1861"/>
      <c r="K87" s="1861"/>
      <c r="L87" s="1861"/>
      <c r="M87" s="1861"/>
      <c r="N87" s="1861"/>
      <c r="O87" s="22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M87" s="57"/>
      <c r="CN87" s="57"/>
      <c r="CO87" s="57"/>
      <c r="CP87" s="57"/>
      <c r="CQ87" s="57"/>
      <c r="CR87" s="57"/>
      <c r="CS87" s="57"/>
      <c r="CT87" s="57"/>
      <c r="CU87" s="57"/>
      <c r="CV87" s="57"/>
      <c r="CW87" s="57"/>
      <c r="CX87" s="57"/>
      <c r="CY87" s="57"/>
      <c r="CZ87" s="57"/>
      <c r="DA87" s="57"/>
      <c r="DB87" s="57"/>
      <c r="DC87" s="57"/>
      <c r="DD87" s="57"/>
      <c r="DE87" s="57"/>
      <c r="DF87" s="57"/>
      <c r="DG87" s="57"/>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c r="EO87" s="57"/>
      <c r="EP87" s="57"/>
      <c r="EQ87" s="57"/>
      <c r="ER87" s="57"/>
      <c r="ES87" s="57"/>
      <c r="ET87" s="57"/>
      <c r="EU87" s="57"/>
      <c r="EV87" s="57"/>
      <c r="EW87" s="57"/>
      <c r="EX87" s="57"/>
      <c r="EY87" s="57"/>
      <c r="EZ87" s="57"/>
      <c r="FA87" s="57"/>
      <c r="FB87" s="57"/>
      <c r="FC87" s="57"/>
      <c r="FD87" s="57"/>
      <c r="FE87" s="57"/>
      <c r="FF87" s="57"/>
      <c r="FG87" s="57"/>
      <c r="FH87" s="57"/>
      <c r="FI87" s="57"/>
      <c r="FJ87" s="57"/>
      <c r="FK87" s="57"/>
      <c r="FL87" s="57"/>
      <c r="FM87" s="57"/>
      <c r="FN87" s="57"/>
      <c r="FO87" s="57"/>
      <c r="FP87" s="57"/>
      <c r="FQ87" s="57"/>
      <c r="FR87" s="57"/>
      <c r="FS87" s="57"/>
      <c r="FT87" s="57"/>
      <c r="FU87" s="57"/>
      <c r="FV87" s="57"/>
      <c r="FW87" s="57"/>
      <c r="FX87" s="57"/>
      <c r="FY87" s="57"/>
      <c r="FZ87" s="57"/>
      <c r="GA87" s="57"/>
      <c r="GB87" s="57"/>
      <c r="GC87" s="57"/>
      <c r="GD87" s="57"/>
      <c r="GE87" s="57"/>
      <c r="GF87" s="57"/>
      <c r="GG87" s="57"/>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c r="HY87" s="57"/>
      <c r="HZ87" s="57"/>
      <c r="IA87" s="57"/>
      <c r="IB87" s="57"/>
      <c r="IC87" s="57"/>
      <c r="ID87" s="57"/>
      <c r="IE87" s="57"/>
      <c r="IF87" s="57"/>
      <c r="IG87" s="57"/>
      <c r="IH87" s="57"/>
      <c r="II87" s="57"/>
      <c r="IJ87" s="57"/>
      <c r="IK87" s="57"/>
      <c r="IL87" s="57"/>
      <c r="IM87" s="57"/>
      <c r="IN87" s="57"/>
      <c r="IO87" s="57"/>
      <c r="IP87" s="57"/>
      <c r="IQ87" s="57"/>
      <c r="IR87" s="57"/>
      <c r="IS87" s="57"/>
      <c r="IT87" s="57"/>
      <c r="IU87" s="57"/>
      <c r="IV87" s="57"/>
      <c r="IW87" s="57"/>
    </row>
    <row r="88" spans="1:257" ht="20.100000000000001" customHeight="1">
      <c r="A88" s="57"/>
      <c r="B88" s="825"/>
      <c r="C88" s="825"/>
      <c r="D88" s="1861"/>
      <c r="E88" s="1861"/>
      <c r="F88" s="1861"/>
      <c r="G88" s="1861"/>
      <c r="H88" s="1861"/>
      <c r="I88" s="1861"/>
      <c r="J88" s="1861"/>
      <c r="K88" s="1861"/>
      <c r="L88" s="1861"/>
      <c r="M88" s="1861"/>
      <c r="N88" s="1861"/>
      <c r="O88" s="22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M88" s="57"/>
      <c r="CN88" s="57"/>
      <c r="CO88" s="57"/>
      <c r="CP88" s="57"/>
      <c r="CQ88" s="57"/>
      <c r="CR88" s="57"/>
      <c r="CS88" s="57"/>
      <c r="CT88" s="57"/>
      <c r="CU88" s="57"/>
      <c r="CV88" s="57"/>
      <c r="CW88" s="57"/>
      <c r="CX88" s="57"/>
      <c r="CY88" s="57"/>
      <c r="CZ88" s="57"/>
      <c r="DA88" s="57"/>
      <c r="DB88" s="57"/>
      <c r="DC88" s="57"/>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c r="EV88" s="57"/>
      <c r="EW88" s="57"/>
      <c r="EX88" s="57"/>
      <c r="EY88" s="57"/>
      <c r="EZ88" s="57"/>
      <c r="FA88" s="57"/>
      <c r="FB88" s="57"/>
      <c r="FC88" s="57"/>
      <c r="FD88" s="57"/>
      <c r="FE88" s="57"/>
      <c r="FF88" s="57"/>
      <c r="FG88" s="57"/>
      <c r="FH88" s="57"/>
      <c r="FI88" s="57"/>
      <c r="FJ88" s="57"/>
      <c r="FK88" s="57"/>
      <c r="FL88" s="57"/>
      <c r="FM88" s="57"/>
      <c r="FN88" s="57"/>
      <c r="FO88" s="57"/>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row>
    <row r="89" spans="1:257" ht="18" customHeight="1">
      <c r="A89" s="57"/>
      <c r="B89" s="825"/>
      <c r="C89" s="825"/>
      <c r="D89" s="848" t="s">
        <v>177</v>
      </c>
      <c r="E89" s="825" t="s">
        <v>178</v>
      </c>
      <c r="F89" s="825"/>
      <c r="G89" s="825"/>
      <c r="H89" s="825"/>
      <c r="I89" s="825"/>
      <c r="J89" s="825"/>
      <c r="K89" s="825"/>
      <c r="L89" s="825"/>
      <c r="M89" s="825"/>
      <c r="N89" s="825"/>
      <c r="O89" s="76"/>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7"/>
      <c r="IT89" s="57"/>
      <c r="IU89" s="57"/>
      <c r="IV89" s="57"/>
      <c r="IW89" s="57"/>
    </row>
    <row r="90" spans="1:257" ht="18" customHeight="1">
      <c r="A90" s="57"/>
      <c r="B90" s="825"/>
      <c r="C90" s="825"/>
      <c r="D90" s="826"/>
      <c r="E90" s="825" t="s">
        <v>179</v>
      </c>
      <c r="F90" s="825"/>
      <c r="G90" s="825"/>
      <c r="H90" s="825"/>
      <c r="I90" s="825"/>
      <c r="J90" s="825" t="s">
        <v>497</v>
      </c>
      <c r="K90" s="825"/>
      <c r="L90" s="825"/>
      <c r="M90" s="825"/>
      <c r="N90" s="825"/>
      <c r="O90" s="76"/>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7"/>
      <c r="IT90" s="57"/>
      <c r="IU90" s="57"/>
      <c r="IV90" s="57"/>
      <c r="IW90" s="57"/>
    </row>
    <row r="91" spans="1:257" ht="18" customHeight="1">
      <c r="A91" s="57"/>
      <c r="B91" s="825"/>
      <c r="C91" s="825"/>
      <c r="D91" s="826"/>
      <c r="E91" s="839">
        <v>1</v>
      </c>
      <c r="F91" s="866" t="str">
        <f>F80</f>
        <v>Ade Putra. ST.</v>
      </c>
      <c r="G91" s="825"/>
      <c r="H91" s="825"/>
      <c r="I91" s="825"/>
      <c r="J91" s="825"/>
      <c r="K91" s="825"/>
      <c r="L91" s="825"/>
      <c r="M91" s="825"/>
      <c r="N91" s="825"/>
      <c r="O91" s="76"/>
      <c r="P91" s="57"/>
      <c r="Q91" s="57"/>
      <c r="R91" s="57"/>
      <c r="S91" s="61"/>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c r="IU91" s="57"/>
      <c r="IV91" s="57"/>
      <c r="IW91" s="57"/>
    </row>
    <row r="92" spans="1:257" ht="18" customHeight="1">
      <c r="A92" s="57"/>
      <c r="B92" s="825"/>
      <c r="C92" s="825"/>
      <c r="D92" s="848" t="s">
        <v>182</v>
      </c>
      <c r="E92" s="825" t="s">
        <v>184</v>
      </c>
      <c r="F92" s="825"/>
      <c r="G92" s="825"/>
      <c r="H92" s="825"/>
      <c r="I92" s="825"/>
      <c r="J92" s="825"/>
      <c r="K92" s="825"/>
      <c r="L92" s="825"/>
      <c r="M92" s="825"/>
      <c r="N92" s="825"/>
      <c r="O92" s="76"/>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7"/>
      <c r="CS92" s="57"/>
      <c r="CT92" s="57"/>
      <c r="CU92" s="57"/>
      <c r="CV92" s="57"/>
      <c r="CW92" s="57"/>
      <c r="CX92" s="57"/>
      <c r="CY92" s="57"/>
      <c r="CZ92" s="57"/>
      <c r="DA92" s="57"/>
      <c r="DB92" s="57"/>
      <c r="DC92" s="57"/>
      <c r="DD92" s="57"/>
      <c r="DE92" s="57"/>
      <c r="DF92" s="57"/>
      <c r="DG92" s="57"/>
      <c r="DH92" s="57"/>
      <c r="DI92" s="57"/>
      <c r="DJ92" s="57"/>
      <c r="DK92" s="57"/>
      <c r="DL92" s="57"/>
      <c r="DM92" s="57"/>
      <c r="DN92" s="57"/>
      <c r="DO92" s="57"/>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7"/>
      <c r="IT92" s="57"/>
      <c r="IU92" s="57"/>
      <c r="IV92" s="57"/>
      <c r="IW92" s="57"/>
    </row>
    <row r="93" spans="1:257" ht="18" customHeight="1">
      <c r="A93" s="57"/>
      <c r="B93" s="825"/>
      <c r="C93" s="825"/>
      <c r="D93" s="826"/>
      <c r="E93" s="1849" t="s">
        <v>294</v>
      </c>
      <c r="F93" s="1849"/>
      <c r="G93" s="1849"/>
      <c r="H93" s="1849"/>
      <c r="I93" s="1849"/>
      <c r="J93" s="1849"/>
      <c r="K93" s="1849"/>
      <c r="L93" s="1849"/>
      <c r="M93" s="1849"/>
      <c r="N93" s="1849"/>
      <c r="O93" s="229"/>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c r="FT93" s="57"/>
      <c r="FU93" s="57"/>
      <c r="FV93" s="57"/>
      <c r="FW93" s="57"/>
      <c r="FX93" s="57"/>
      <c r="FY93" s="57"/>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c r="IL93" s="57"/>
      <c r="IM93" s="57"/>
      <c r="IN93" s="57"/>
      <c r="IO93" s="57"/>
      <c r="IP93" s="57"/>
      <c r="IQ93" s="57"/>
      <c r="IR93" s="57"/>
      <c r="IS93" s="57"/>
      <c r="IT93" s="57"/>
      <c r="IU93" s="57"/>
      <c r="IV93" s="57"/>
      <c r="IW93" s="57"/>
    </row>
    <row r="94" spans="1:257" ht="18" customHeight="1">
      <c r="A94" s="57"/>
      <c r="B94" s="825"/>
      <c r="C94" s="825"/>
      <c r="D94" s="826"/>
      <c r="E94" s="853" t="s">
        <v>498</v>
      </c>
      <c r="F94" s="825"/>
      <c r="G94" s="825"/>
      <c r="H94" s="825"/>
      <c r="I94" s="825"/>
      <c r="J94" s="839"/>
      <c r="K94" s="825"/>
      <c r="L94" s="825"/>
      <c r="M94" s="825"/>
      <c r="N94" s="825"/>
      <c r="O94" s="76"/>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c r="FZ94" s="57"/>
      <c r="GA94" s="57"/>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row>
    <row r="95" spans="1:257" ht="18" customHeight="1">
      <c r="A95" s="57"/>
      <c r="B95" s="825"/>
      <c r="C95" s="825"/>
      <c r="D95" s="826"/>
      <c r="E95" s="839">
        <v>1</v>
      </c>
      <c r="F95" s="869" t="str">
        <f>F91</f>
        <v>Ade Putra. ST.</v>
      </c>
      <c r="G95" s="850"/>
      <c r="H95" s="850"/>
      <c r="I95" s="850"/>
      <c r="J95" s="853"/>
      <c r="K95" s="825"/>
      <c r="L95" s="825"/>
      <c r="M95" s="825"/>
      <c r="N95" s="825"/>
      <c r="O95" s="76"/>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c r="FT95" s="57"/>
      <c r="FU95" s="57"/>
      <c r="FV95" s="57"/>
      <c r="FW95" s="57"/>
      <c r="FX95" s="57"/>
      <c r="FY95" s="57"/>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row>
    <row r="96" spans="1:257" ht="18" customHeight="1">
      <c r="A96" s="57"/>
      <c r="B96" s="825"/>
      <c r="C96" s="825"/>
      <c r="D96" s="826"/>
      <c r="E96" s="824" t="s">
        <v>499</v>
      </c>
      <c r="F96" s="824"/>
      <c r="G96" s="824"/>
      <c r="H96" s="824"/>
      <c r="I96" s="824"/>
      <c r="J96" s="824"/>
      <c r="K96" s="824"/>
      <c r="L96" s="824"/>
      <c r="M96" s="824"/>
      <c r="N96" s="824"/>
      <c r="O96" s="229"/>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M96" s="57"/>
      <c r="CN96" s="57"/>
      <c r="CO96" s="57"/>
      <c r="CP96" s="57"/>
      <c r="CQ96" s="57"/>
      <c r="CR96" s="57"/>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c r="FT96" s="57"/>
      <c r="FU96" s="57"/>
      <c r="FV96" s="57"/>
      <c r="FW96" s="57"/>
      <c r="FX96" s="57"/>
      <c r="FY96" s="57"/>
      <c r="FZ96" s="57"/>
      <c r="GA96" s="57"/>
      <c r="GB96" s="57"/>
      <c r="GC96" s="57"/>
      <c r="GD96" s="57"/>
      <c r="GE96" s="57"/>
      <c r="GF96" s="57"/>
      <c r="GG96" s="57"/>
      <c r="GH96" s="57"/>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7"/>
      <c r="IT96" s="57"/>
      <c r="IU96" s="57"/>
      <c r="IV96" s="57"/>
      <c r="IW96" s="57"/>
    </row>
    <row r="97" spans="1:257" ht="18" customHeight="1">
      <c r="A97" s="57"/>
      <c r="B97" s="825"/>
      <c r="C97" s="825"/>
      <c r="D97" s="826"/>
      <c r="E97" s="842">
        <f>E95</f>
        <v>1</v>
      </c>
      <c r="F97" s="866" t="s">
        <v>60</v>
      </c>
      <c r="G97" s="825"/>
      <c r="H97" s="825"/>
      <c r="I97" s="825"/>
      <c r="J97" s="825"/>
      <c r="K97" s="825"/>
      <c r="L97" s="825"/>
      <c r="M97" s="825"/>
      <c r="N97" s="825"/>
      <c r="O97" s="76"/>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7"/>
      <c r="IT97" s="57"/>
      <c r="IU97" s="57"/>
      <c r="IV97" s="57"/>
      <c r="IW97" s="57"/>
    </row>
    <row r="98" spans="1:257" ht="18" customHeight="1">
      <c r="A98" s="57"/>
      <c r="B98" s="825"/>
      <c r="C98" s="825"/>
      <c r="D98" s="826" t="s">
        <v>183</v>
      </c>
      <c r="E98" s="1849" t="s">
        <v>322</v>
      </c>
      <c r="F98" s="1849"/>
      <c r="G98" s="1849"/>
      <c r="H98" s="1849"/>
      <c r="I98" s="1849"/>
      <c r="J98" s="1849"/>
      <c r="K98" s="1849"/>
      <c r="L98" s="1849"/>
      <c r="M98" s="1849"/>
      <c r="N98" s="1849"/>
      <c r="O98" s="229"/>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57"/>
      <c r="FY98" s="57"/>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7"/>
      <c r="IT98" s="57"/>
      <c r="IU98" s="57"/>
      <c r="IV98" s="57"/>
      <c r="IW98" s="57"/>
    </row>
    <row r="99" spans="1:257" ht="18" customHeight="1">
      <c r="A99" s="57"/>
      <c r="B99" s="825"/>
      <c r="C99" s="825"/>
      <c r="D99" s="825" t="s">
        <v>189</v>
      </c>
      <c r="E99" s="825"/>
      <c r="F99" s="825"/>
      <c r="G99" s="825"/>
      <c r="H99" s="825"/>
      <c r="I99" s="825"/>
      <c r="J99" s="825"/>
      <c r="K99" s="825"/>
      <c r="L99" s="825"/>
      <c r="M99" s="825"/>
      <c r="N99" s="825"/>
      <c r="O99" s="76"/>
      <c r="P99" s="57"/>
      <c r="Q99" s="57" t="s">
        <v>429</v>
      </c>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7"/>
      <c r="IT99" s="57"/>
      <c r="IU99" s="57"/>
      <c r="IV99" s="57"/>
      <c r="IW99" s="57"/>
    </row>
    <row r="100" spans="1:257" ht="15.75" customHeight="1">
      <c r="A100" s="57"/>
      <c r="B100" s="825"/>
      <c r="C100" s="825"/>
      <c r="D100" s="825"/>
      <c r="E100" s="825"/>
      <c r="F100" s="825"/>
      <c r="G100" s="825"/>
      <c r="H100" s="825"/>
      <c r="I100" s="825"/>
      <c r="J100" s="825"/>
      <c r="K100" s="825"/>
      <c r="L100" s="825"/>
      <c r="M100" s="825"/>
      <c r="N100" s="825"/>
      <c r="O100" s="76"/>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57"/>
      <c r="FY100" s="57"/>
      <c r="FZ100" s="57"/>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c r="IN100" s="57"/>
      <c r="IO100" s="57"/>
      <c r="IP100" s="57"/>
      <c r="IQ100" s="57"/>
      <c r="IR100" s="57"/>
      <c r="IS100" s="57"/>
      <c r="IT100" s="57"/>
      <c r="IU100" s="57"/>
      <c r="IV100" s="57"/>
      <c r="IW100" s="57"/>
    </row>
    <row r="101" spans="1:257" ht="18" customHeight="1">
      <c r="A101" s="57"/>
      <c r="B101" s="825"/>
      <c r="C101" s="826" t="s">
        <v>114</v>
      </c>
      <c r="D101" s="825" t="s">
        <v>190</v>
      </c>
      <c r="E101" s="825"/>
      <c r="F101" s="825"/>
      <c r="G101" s="825"/>
      <c r="H101" s="825"/>
      <c r="I101" s="825"/>
      <c r="J101" s="825"/>
      <c r="K101" s="825"/>
      <c r="L101" s="825"/>
      <c r="M101" s="825"/>
      <c r="N101" s="825"/>
      <c r="O101" s="76"/>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57"/>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7"/>
      <c r="IT101" s="57"/>
      <c r="IU101" s="57"/>
      <c r="IV101" s="57"/>
      <c r="IW101" s="57"/>
    </row>
    <row r="102" spans="1:257" ht="18" customHeight="1">
      <c r="A102" s="57"/>
      <c r="B102" s="825"/>
      <c r="C102" s="825"/>
      <c r="D102" s="1861" t="s">
        <v>191</v>
      </c>
      <c r="E102" s="1861"/>
      <c r="F102" s="1861"/>
      <c r="G102" s="1861"/>
      <c r="H102" s="1861"/>
      <c r="I102" s="1861"/>
      <c r="J102" s="1861"/>
      <c r="K102" s="1861"/>
      <c r="L102" s="1861"/>
      <c r="M102" s="1861"/>
      <c r="N102" s="1861"/>
      <c r="O102" s="22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M102" s="57"/>
      <c r="CN102" s="57"/>
      <c r="CO102" s="57"/>
      <c r="CP102" s="57"/>
      <c r="CQ102" s="57"/>
      <c r="CR102" s="57"/>
      <c r="CS102" s="57"/>
      <c r="CT102" s="57"/>
      <c r="CU102" s="57"/>
      <c r="CV102" s="57"/>
      <c r="CW102" s="57"/>
      <c r="CX102" s="57"/>
      <c r="CY102" s="57"/>
      <c r="CZ102" s="57"/>
      <c r="DA102" s="57"/>
      <c r="DB102" s="57"/>
      <c r="DC102" s="57"/>
      <c r="DD102" s="57"/>
      <c r="DE102" s="57"/>
      <c r="DF102" s="57"/>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7"/>
      <c r="IT102" s="57"/>
      <c r="IU102" s="57"/>
      <c r="IV102" s="57"/>
      <c r="IW102" s="57"/>
    </row>
    <row r="103" spans="1:257" ht="20.100000000000001" customHeight="1">
      <c r="A103" s="57"/>
      <c r="B103" s="825"/>
      <c r="C103" s="825"/>
      <c r="D103" s="848" t="s">
        <v>177</v>
      </c>
      <c r="E103" s="1861" t="s">
        <v>500</v>
      </c>
      <c r="F103" s="1861"/>
      <c r="G103" s="1861"/>
      <c r="H103" s="1861"/>
      <c r="I103" s="1861"/>
      <c r="J103" s="1861"/>
      <c r="K103" s="1861"/>
      <c r="L103" s="1861"/>
      <c r="M103" s="1861"/>
      <c r="N103" s="1861"/>
      <c r="O103" s="22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7"/>
      <c r="IT103" s="57"/>
      <c r="IU103" s="57"/>
      <c r="IV103" s="57"/>
      <c r="IW103" s="57"/>
    </row>
    <row r="104" spans="1:257" ht="20.100000000000001" customHeight="1">
      <c r="A104" s="57"/>
      <c r="B104" s="825"/>
      <c r="C104" s="825"/>
      <c r="D104" s="848"/>
      <c r="E104" s="1861"/>
      <c r="F104" s="1861"/>
      <c r="G104" s="1861"/>
      <c r="H104" s="1861"/>
      <c r="I104" s="1861"/>
      <c r="J104" s="1861"/>
      <c r="K104" s="1861"/>
      <c r="L104" s="1861"/>
      <c r="M104" s="1861"/>
      <c r="N104" s="1861"/>
      <c r="O104" s="22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7"/>
      <c r="CN104" s="57"/>
      <c r="CO104" s="57"/>
      <c r="CP104" s="57"/>
      <c r="CQ104" s="57"/>
      <c r="CR104" s="57"/>
      <c r="CS104" s="57"/>
      <c r="CT104" s="57"/>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7"/>
      <c r="IT104" s="57"/>
      <c r="IU104" s="57"/>
      <c r="IV104" s="57"/>
      <c r="IW104" s="57"/>
    </row>
    <row r="105" spans="1:257" ht="20.100000000000001" customHeight="1">
      <c r="A105" s="57"/>
      <c r="B105" s="825"/>
      <c r="C105" s="825"/>
      <c r="D105" s="848"/>
      <c r="E105" s="1861"/>
      <c r="F105" s="1861"/>
      <c r="G105" s="1861"/>
      <c r="H105" s="1861"/>
      <c r="I105" s="1861"/>
      <c r="J105" s="1861"/>
      <c r="K105" s="1861"/>
      <c r="L105" s="1861"/>
      <c r="M105" s="1861"/>
      <c r="N105" s="1861"/>
      <c r="O105" s="22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M105" s="57"/>
      <c r="CN105" s="57"/>
      <c r="CO105" s="57"/>
      <c r="CP105" s="57"/>
      <c r="CQ105" s="57"/>
      <c r="CR105" s="57"/>
      <c r="CS105" s="57"/>
      <c r="CT105" s="57"/>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7"/>
      <c r="IT105" s="57"/>
      <c r="IU105" s="57"/>
      <c r="IV105" s="57"/>
      <c r="IW105" s="57"/>
    </row>
    <row r="106" spans="1:257" ht="18" customHeight="1">
      <c r="A106" s="57"/>
      <c r="B106" s="825"/>
      <c r="C106" s="825"/>
      <c r="D106" s="848" t="s">
        <v>182</v>
      </c>
      <c r="E106" s="825" t="s">
        <v>178</v>
      </c>
      <c r="F106" s="825"/>
      <c r="G106" s="825"/>
      <c r="H106" s="825"/>
      <c r="I106" s="825"/>
      <c r="J106" s="825"/>
      <c r="K106" s="825"/>
      <c r="L106" s="825"/>
      <c r="M106" s="825"/>
      <c r="N106" s="825"/>
      <c r="O106" s="76"/>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7"/>
      <c r="IT106" s="57"/>
      <c r="IU106" s="57"/>
      <c r="IV106" s="57"/>
      <c r="IW106" s="57"/>
    </row>
    <row r="107" spans="1:257" ht="18" customHeight="1">
      <c r="A107" s="57"/>
      <c r="B107" s="825"/>
      <c r="C107" s="825"/>
      <c r="D107" s="826"/>
      <c r="E107" s="825" t="s">
        <v>192</v>
      </c>
      <c r="F107" s="825"/>
      <c r="G107" s="825"/>
      <c r="H107" s="825"/>
      <c r="I107" s="825"/>
      <c r="J107" s="852" t="s">
        <v>501</v>
      </c>
      <c r="K107" s="824"/>
      <c r="L107" s="824"/>
      <c r="M107" s="824"/>
      <c r="N107" s="824"/>
      <c r="O107" s="230"/>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c r="HW107" s="57"/>
      <c r="HX107" s="57"/>
      <c r="HY107" s="57"/>
      <c r="HZ107" s="57"/>
      <c r="IA107" s="57"/>
      <c r="IB107" s="57"/>
      <c r="IC107" s="57"/>
      <c r="ID107" s="57"/>
      <c r="IE107" s="57"/>
      <c r="IF107" s="57"/>
      <c r="IG107" s="57"/>
      <c r="IH107" s="57"/>
      <c r="II107" s="57"/>
      <c r="IJ107" s="57"/>
      <c r="IK107" s="57"/>
      <c r="IL107" s="57"/>
      <c r="IM107" s="57"/>
      <c r="IN107" s="57"/>
      <c r="IO107" s="57"/>
      <c r="IP107" s="57"/>
      <c r="IQ107" s="57"/>
      <c r="IR107" s="57"/>
      <c r="IS107" s="57"/>
      <c r="IT107" s="57"/>
      <c r="IU107" s="57"/>
      <c r="IV107" s="57"/>
      <c r="IW107" s="57"/>
    </row>
    <row r="108" spans="1:257" ht="18" customHeight="1">
      <c r="A108" s="57"/>
      <c r="B108" s="825"/>
      <c r="C108" s="825"/>
      <c r="D108" s="826"/>
      <c r="E108" s="848">
        <v>1</v>
      </c>
      <c r="F108" s="866" t="str">
        <f>F95</f>
        <v>Ade Putra. ST.</v>
      </c>
      <c r="G108" s="825"/>
      <c r="H108" s="825"/>
      <c r="I108" s="825"/>
      <c r="J108" s="825"/>
      <c r="K108" s="825"/>
      <c r="L108" s="825"/>
      <c r="M108" s="825"/>
      <c r="N108" s="825"/>
      <c r="O108" s="76"/>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57"/>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7"/>
      <c r="IT108" s="57"/>
      <c r="IU108" s="57"/>
      <c r="IV108" s="57"/>
      <c r="IW108" s="57"/>
    </row>
    <row r="109" spans="1:257" ht="18" customHeight="1">
      <c r="A109" s="57"/>
      <c r="B109" s="825"/>
      <c r="C109" s="825"/>
      <c r="D109" s="826"/>
      <c r="E109" s="825"/>
      <c r="F109" s="825"/>
      <c r="G109" s="825"/>
      <c r="H109" s="825"/>
      <c r="I109" s="825"/>
      <c r="J109" s="839"/>
      <c r="K109" s="825"/>
      <c r="L109" s="825"/>
      <c r="M109" s="825"/>
      <c r="N109" s="825"/>
      <c r="O109" s="76"/>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7"/>
      <c r="CS109" s="57"/>
      <c r="CT109" s="57"/>
      <c r="CU109" s="57"/>
      <c r="CV109" s="57"/>
      <c r="CW109" s="57"/>
      <c r="CX109" s="57"/>
      <c r="CY109" s="57"/>
      <c r="CZ109" s="57"/>
      <c r="DA109" s="57"/>
      <c r="DB109" s="57"/>
      <c r="DC109" s="57"/>
      <c r="DD109" s="57"/>
      <c r="DE109" s="57"/>
      <c r="DF109" s="57"/>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7"/>
      <c r="IT109" s="57"/>
      <c r="IU109" s="57"/>
      <c r="IV109" s="57"/>
      <c r="IW109" s="57"/>
    </row>
    <row r="110" spans="1:257" ht="18" customHeight="1">
      <c r="A110" s="57"/>
      <c r="B110" s="825"/>
      <c r="C110" s="825"/>
      <c r="D110" s="848"/>
      <c r="E110" s="825" t="s">
        <v>184</v>
      </c>
      <c r="F110" s="825"/>
      <c r="G110" s="825"/>
      <c r="H110" s="825"/>
      <c r="I110" s="825"/>
      <c r="J110" s="825"/>
      <c r="K110" s="825"/>
      <c r="L110" s="825"/>
      <c r="M110" s="825"/>
      <c r="N110" s="825"/>
      <c r="O110" s="76"/>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7"/>
      <c r="CS110" s="57"/>
      <c r="CT110" s="57"/>
      <c r="CU110" s="57"/>
      <c r="CV110" s="57"/>
      <c r="CW110" s="57"/>
      <c r="CX110" s="57"/>
      <c r="CY110" s="57"/>
      <c r="CZ110" s="57"/>
      <c r="DA110" s="57"/>
      <c r="DB110" s="57"/>
      <c r="DC110" s="57"/>
      <c r="DD110" s="57"/>
      <c r="DE110" s="57"/>
      <c r="DF110" s="57"/>
      <c r="DG110" s="57"/>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c r="EQ110" s="57"/>
      <c r="ER110" s="57"/>
      <c r="ES110" s="57"/>
      <c r="ET110" s="57"/>
      <c r="EU110" s="57"/>
      <c r="EV110" s="57"/>
      <c r="EW110" s="57"/>
      <c r="EX110" s="57"/>
      <c r="EY110" s="57"/>
      <c r="EZ110" s="57"/>
      <c r="FA110" s="57"/>
      <c r="FB110" s="57"/>
      <c r="FC110" s="57"/>
      <c r="FD110" s="57"/>
      <c r="FE110" s="57"/>
      <c r="FF110" s="57"/>
      <c r="FG110" s="57"/>
      <c r="FH110" s="57"/>
      <c r="FI110" s="57"/>
      <c r="FJ110" s="57"/>
      <c r="FK110" s="57"/>
      <c r="FL110" s="57"/>
      <c r="FM110" s="57"/>
      <c r="FN110" s="57"/>
      <c r="FO110" s="57"/>
      <c r="FP110" s="57"/>
      <c r="FQ110" s="57"/>
      <c r="FR110" s="57"/>
      <c r="FS110" s="57"/>
      <c r="FT110" s="57"/>
      <c r="FU110" s="57"/>
      <c r="FV110" s="57"/>
      <c r="FW110" s="57"/>
      <c r="FX110" s="57"/>
      <c r="FY110" s="57"/>
      <c r="FZ110" s="57"/>
      <c r="GA110" s="57"/>
      <c r="GB110" s="57"/>
      <c r="GC110" s="57"/>
      <c r="GD110" s="57"/>
      <c r="GE110" s="57"/>
      <c r="GF110" s="57"/>
      <c r="GG110" s="57"/>
      <c r="GH110" s="57"/>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c r="IM110" s="57"/>
      <c r="IN110" s="57"/>
      <c r="IO110" s="57"/>
      <c r="IP110" s="57"/>
      <c r="IQ110" s="57"/>
      <c r="IR110" s="57"/>
      <c r="IS110" s="57"/>
      <c r="IT110" s="57"/>
      <c r="IU110" s="57"/>
      <c r="IV110" s="57"/>
      <c r="IW110" s="57"/>
    </row>
    <row r="111" spans="1:257" ht="18" customHeight="1">
      <c r="A111" s="57"/>
      <c r="B111" s="825"/>
      <c r="C111" s="825"/>
      <c r="D111" s="826"/>
      <c r="E111" s="1849" t="s">
        <v>193</v>
      </c>
      <c r="F111" s="1849"/>
      <c r="G111" s="1849"/>
      <c r="H111" s="1849"/>
      <c r="I111" s="1849"/>
      <c r="J111" s="1849"/>
      <c r="K111" s="1849"/>
      <c r="L111" s="1849"/>
      <c r="M111" s="1849"/>
      <c r="N111" s="1849"/>
      <c r="O111" s="229"/>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c r="CD111" s="57"/>
      <c r="CE111" s="57"/>
      <c r="CF111" s="57"/>
      <c r="CG111" s="57"/>
      <c r="CH111" s="57"/>
      <c r="CI111" s="57"/>
      <c r="CJ111" s="57"/>
      <c r="CK111" s="57"/>
      <c r="CL111" s="57"/>
      <c r="CM111" s="57"/>
      <c r="CN111" s="57"/>
      <c r="CO111" s="57"/>
      <c r="CP111" s="57"/>
      <c r="CQ111" s="57"/>
      <c r="CR111" s="57"/>
      <c r="CS111" s="57"/>
      <c r="CT111" s="57"/>
      <c r="CU111" s="57"/>
      <c r="CV111" s="57"/>
      <c r="CW111" s="57"/>
      <c r="CX111" s="57"/>
      <c r="CY111" s="57"/>
      <c r="CZ111" s="57"/>
      <c r="DA111" s="57"/>
      <c r="DB111" s="57"/>
      <c r="DC111" s="57"/>
      <c r="DD111" s="57"/>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c r="IM111" s="57"/>
      <c r="IN111" s="57"/>
      <c r="IO111" s="57"/>
      <c r="IP111" s="57"/>
      <c r="IQ111" s="57"/>
      <c r="IR111" s="57"/>
      <c r="IS111" s="57"/>
      <c r="IT111" s="57"/>
      <c r="IU111" s="57"/>
      <c r="IV111" s="57"/>
      <c r="IW111" s="57"/>
    </row>
    <row r="112" spans="1:257" ht="18" customHeight="1">
      <c r="A112" s="57"/>
      <c r="B112" s="825"/>
      <c r="C112" s="825"/>
      <c r="D112" s="826"/>
      <c r="E112" s="853" t="s">
        <v>321</v>
      </c>
      <c r="F112" s="825"/>
      <c r="G112" s="825"/>
      <c r="H112" s="825"/>
      <c r="I112" s="825"/>
      <c r="J112" s="853"/>
      <c r="K112" s="841"/>
      <c r="L112" s="841"/>
      <c r="M112" s="841"/>
      <c r="N112" s="841"/>
      <c r="O112" s="230"/>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c r="IQ112" s="57"/>
      <c r="IR112" s="57"/>
      <c r="IS112" s="57"/>
      <c r="IT112" s="57"/>
      <c r="IU112" s="57"/>
      <c r="IV112" s="57"/>
      <c r="IW112" s="57"/>
    </row>
    <row r="113" spans="1:257" ht="18" customHeight="1">
      <c r="A113" s="57"/>
      <c r="B113" s="825"/>
      <c r="C113" s="825"/>
      <c r="D113" s="826"/>
      <c r="E113" s="848">
        <v>1</v>
      </c>
      <c r="F113" s="869" t="str">
        <f>F108</f>
        <v>Ade Putra. ST.</v>
      </c>
      <c r="G113" s="850"/>
      <c r="H113" s="850"/>
      <c r="I113" s="850"/>
      <c r="J113" s="825"/>
      <c r="K113" s="825"/>
      <c r="L113" s="825"/>
      <c r="M113" s="825"/>
      <c r="N113" s="825"/>
      <c r="O113" s="76"/>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7"/>
      <c r="IT113" s="57"/>
      <c r="IU113" s="57"/>
      <c r="IV113" s="57"/>
      <c r="IW113" s="57"/>
    </row>
    <row r="114" spans="1:257" ht="18" customHeight="1">
      <c r="A114" s="57"/>
      <c r="B114" s="825"/>
      <c r="C114" s="825"/>
      <c r="D114" s="826"/>
      <c r="E114" s="1849" t="s">
        <v>465</v>
      </c>
      <c r="F114" s="1849"/>
      <c r="G114" s="1849"/>
      <c r="H114" s="1849"/>
      <c r="I114" s="1849"/>
      <c r="J114" s="1849"/>
      <c r="K114" s="1849"/>
      <c r="L114" s="1849"/>
      <c r="M114" s="1849"/>
      <c r="N114" s="1849"/>
      <c r="O114" s="229"/>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M114" s="57"/>
      <c r="CN114" s="57"/>
      <c r="CO114" s="57"/>
      <c r="CP114" s="57"/>
      <c r="CQ114" s="57"/>
      <c r="CR114" s="57"/>
      <c r="CS114" s="57"/>
      <c r="CT114" s="57"/>
      <c r="CU114" s="57"/>
      <c r="CV114" s="57"/>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c r="FT114" s="57"/>
      <c r="FU114" s="57"/>
      <c r="FV114" s="57"/>
      <c r="FW114" s="57"/>
      <c r="FX114" s="57"/>
      <c r="FY114" s="57"/>
      <c r="FZ114" s="57"/>
      <c r="GA114" s="57"/>
      <c r="GB114" s="57"/>
      <c r="GC114" s="57"/>
      <c r="GD114" s="57"/>
      <c r="GE114" s="57"/>
      <c r="GF114" s="57"/>
      <c r="GG114" s="57"/>
      <c r="GH114" s="57"/>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c r="IL114" s="57"/>
      <c r="IM114" s="57"/>
      <c r="IN114" s="57"/>
      <c r="IO114" s="57"/>
      <c r="IP114" s="57"/>
      <c r="IQ114" s="57"/>
      <c r="IR114" s="57"/>
      <c r="IS114" s="57"/>
      <c r="IT114" s="57"/>
      <c r="IU114" s="57"/>
      <c r="IV114" s="57"/>
      <c r="IW114" s="57"/>
    </row>
    <row r="115" spans="1:257" ht="18" customHeight="1">
      <c r="A115" s="57"/>
      <c r="B115" s="825"/>
      <c r="C115" s="825"/>
      <c r="D115" s="826"/>
      <c r="E115" s="826"/>
      <c r="F115" s="870"/>
      <c r="G115" s="825"/>
      <c r="H115" s="825"/>
      <c r="I115" s="825"/>
      <c r="J115" s="825"/>
      <c r="K115" s="825"/>
      <c r="L115" s="825"/>
      <c r="M115" s="825"/>
      <c r="N115" s="825"/>
      <c r="O115" s="76"/>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7"/>
      <c r="IT115" s="57"/>
      <c r="IU115" s="57"/>
      <c r="IV115" s="57"/>
      <c r="IW115" s="57"/>
    </row>
    <row r="116" spans="1:257" ht="18" customHeight="1">
      <c r="A116" s="57"/>
      <c r="B116" s="825"/>
      <c r="C116" s="825"/>
      <c r="D116" s="826" t="s">
        <v>183</v>
      </c>
      <c r="E116" s="1849" t="s">
        <v>628</v>
      </c>
      <c r="F116" s="1849"/>
      <c r="G116" s="1849"/>
      <c r="H116" s="1849"/>
      <c r="I116" s="1849"/>
      <c r="J116" s="1849"/>
      <c r="K116" s="1849"/>
      <c r="L116" s="1849"/>
      <c r="M116" s="1849"/>
      <c r="N116" s="1849"/>
      <c r="O116" s="229"/>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c r="DJ116" s="57"/>
      <c r="DK116" s="57"/>
      <c r="DL116" s="57"/>
      <c r="DM116" s="57"/>
      <c r="DN116" s="57"/>
      <c r="DO116" s="57"/>
      <c r="DP116" s="57"/>
      <c r="DQ116" s="57"/>
      <c r="DR116" s="57"/>
      <c r="DS116" s="57"/>
      <c r="DT116" s="57"/>
      <c r="DU116" s="57"/>
      <c r="DV116" s="57"/>
      <c r="DW116" s="57"/>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c r="IM116" s="57"/>
      <c r="IN116" s="57"/>
      <c r="IO116" s="57"/>
      <c r="IP116" s="57"/>
      <c r="IQ116" s="57"/>
      <c r="IR116" s="57"/>
      <c r="IS116" s="57"/>
      <c r="IT116" s="57"/>
      <c r="IU116" s="57"/>
      <c r="IV116" s="57"/>
      <c r="IW116" s="57"/>
    </row>
    <row r="117" spans="1:257" ht="15.75" customHeight="1">
      <c r="A117" s="57"/>
      <c r="B117" s="825"/>
      <c r="C117" s="825"/>
      <c r="D117" s="825"/>
      <c r="E117" s="826"/>
      <c r="F117" s="871"/>
      <c r="G117" s="847"/>
      <c r="H117" s="847"/>
      <c r="I117" s="847"/>
      <c r="J117" s="847"/>
      <c r="K117" s="847"/>
      <c r="L117" s="847"/>
      <c r="M117" s="847"/>
      <c r="N117" s="847"/>
      <c r="O117" s="22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c r="DJ117" s="57"/>
      <c r="DK117" s="57"/>
      <c r="DL117" s="57"/>
      <c r="DM117" s="57"/>
      <c r="DN117" s="57"/>
      <c r="DO117" s="57"/>
      <c r="DP117" s="57"/>
      <c r="DQ117" s="57"/>
      <c r="DR117" s="57"/>
      <c r="DS117" s="57"/>
      <c r="DT117" s="57"/>
      <c r="DU117" s="57"/>
      <c r="DV117" s="57"/>
      <c r="DW117" s="57"/>
      <c r="DX117" s="57"/>
      <c r="DY117" s="57"/>
      <c r="DZ117" s="57"/>
      <c r="EA117" s="57"/>
      <c r="EB117" s="57"/>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c r="IV117" s="57"/>
      <c r="IW117" s="57"/>
    </row>
    <row r="118" spans="1:257" ht="18" customHeight="1">
      <c r="A118" s="57"/>
      <c r="B118" s="825"/>
      <c r="C118" s="825"/>
      <c r="D118" s="849" t="s">
        <v>194</v>
      </c>
      <c r="E118" s="826"/>
      <c r="F118" s="871"/>
      <c r="G118" s="847"/>
      <c r="H118" s="847"/>
      <c r="I118" s="847"/>
      <c r="J118" s="847"/>
      <c r="K118" s="847"/>
      <c r="L118" s="847"/>
      <c r="M118" s="847"/>
      <c r="N118" s="847"/>
      <c r="O118" s="22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7"/>
      <c r="CS118" s="57"/>
      <c r="CT118" s="57"/>
      <c r="CU118" s="57"/>
      <c r="CV118" s="57"/>
      <c r="CW118" s="57"/>
      <c r="CX118" s="57"/>
      <c r="CY118" s="57"/>
      <c r="CZ118" s="57"/>
      <c r="DA118" s="57"/>
      <c r="DB118" s="57"/>
      <c r="DC118" s="57"/>
      <c r="DD118" s="57"/>
      <c r="DE118" s="57"/>
      <c r="DF118" s="57"/>
      <c r="DG118" s="57"/>
      <c r="DH118" s="57"/>
      <c r="DI118" s="57"/>
      <c r="DJ118" s="57"/>
      <c r="DK118" s="57"/>
      <c r="DL118" s="57"/>
      <c r="DM118" s="57"/>
      <c r="DN118" s="57"/>
      <c r="DO118" s="57"/>
      <c r="DP118" s="57"/>
      <c r="DQ118" s="57"/>
      <c r="DR118" s="57"/>
      <c r="DS118" s="57"/>
      <c r="DT118" s="57"/>
      <c r="DU118" s="57"/>
      <c r="DV118" s="57"/>
      <c r="DW118" s="57"/>
      <c r="DX118" s="57"/>
      <c r="DY118" s="57"/>
      <c r="DZ118" s="57"/>
      <c r="EA118" s="57"/>
      <c r="EB118" s="57"/>
      <c r="EC118" s="57"/>
      <c r="ED118" s="57"/>
      <c r="EE118" s="57"/>
      <c r="EF118" s="57"/>
      <c r="EG118" s="57"/>
      <c r="EH118" s="57"/>
      <c r="EI118" s="57"/>
      <c r="EJ118" s="57"/>
      <c r="EK118" s="57"/>
      <c r="EL118" s="57"/>
      <c r="EM118" s="57"/>
      <c r="EN118" s="57"/>
      <c r="EO118" s="57"/>
      <c r="EP118" s="57"/>
      <c r="EQ118" s="57"/>
      <c r="ER118" s="57"/>
      <c r="ES118" s="57"/>
      <c r="ET118" s="57"/>
      <c r="EU118" s="57"/>
      <c r="EV118" s="57"/>
      <c r="EW118" s="57"/>
      <c r="EX118" s="57"/>
      <c r="EY118" s="57"/>
      <c r="EZ118" s="57"/>
      <c r="FA118" s="57"/>
      <c r="FB118" s="57"/>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c r="HY118" s="57"/>
      <c r="HZ118" s="57"/>
      <c r="IA118" s="57"/>
      <c r="IB118" s="57"/>
      <c r="IC118" s="57"/>
      <c r="ID118" s="57"/>
      <c r="IE118" s="57"/>
      <c r="IF118" s="57"/>
      <c r="IG118" s="57"/>
      <c r="IH118" s="57"/>
      <c r="II118" s="57"/>
      <c r="IJ118" s="57"/>
      <c r="IK118" s="57"/>
      <c r="IL118" s="57"/>
      <c r="IM118" s="57"/>
      <c r="IN118" s="57"/>
      <c r="IO118" s="57"/>
      <c r="IP118" s="57"/>
      <c r="IQ118" s="57"/>
      <c r="IR118" s="57"/>
      <c r="IS118" s="57"/>
      <c r="IT118" s="57"/>
      <c r="IU118" s="57"/>
      <c r="IV118" s="57"/>
      <c r="IW118" s="57"/>
    </row>
    <row r="119" spans="1:257" ht="15.75" customHeight="1">
      <c r="A119" s="57"/>
      <c r="B119" s="825"/>
      <c r="C119" s="825"/>
      <c r="D119" s="825"/>
      <c r="E119" s="825"/>
      <c r="F119" s="825"/>
      <c r="G119" s="825"/>
      <c r="H119" s="825"/>
      <c r="I119" s="825"/>
      <c r="J119" s="825"/>
      <c r="K119" s="825"/>
      <c r="L119" s="825"/>
      <c r="M119" s="825"/>
      <c r="N119" s="825"/>
      <c r="O119" s="76"/>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7"/>
      <c r="CS119" s="57"/>
      <c r="CT119" s="57"/>
      <c r="CU119" s="57"/>
      <c r="CV119" s="57"/>
      <c r="CW119" s="57"/>
      <c r="CX119" s="57"/>
      <c r="CY119" s="57"/>
      <c r="CZ119" s="57"/>
      <c r="DA119" s="57"/>
      <c r="DB119" s="57"/>
      <c r="DC119" s="57"/>
      <c r="DD119" s="57"/>
      <c r="DE119" s="57"/>
      <c r="DF119" s="57"/>
      <c r="DG119" s="57"/>
      <c r="DH119" s="57"/>
      <c r="DI119" s="57"/>
      <c r="DJ119" s="57"/>
      <c r="DK119" s="57"/>
      <c r="DL119" s="57"/>
      <c r="DM119" s="57"/>
      <c r="DN119" s="57"/>
      <c r="DO119" s="57"/>
      <c r="DP119" s="57"/>
      <c r="DQ119" s="57"/>
      <c r="DR119" s="57"/>
      <c r="DS119" s="57"/>
      <c r="DT119" s="57"/>
      <c r="DU119" s="57"/>
      <c r="DV119" s="57"/>
      <c r="DW119" s="57"/>
      <c r="DX119" s="57"/>
      <c r="DY119" s="57"/>
      <c r="DZ119" s="57"/>
      <c r="EA119" s="57"/>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c r="IV119" s="57"/>
      <c r="IW119" s="57"/>
    </row>
    <row r="120" spans="1:257" ht="18" customHeight="1">
      <c r="A120" s="57"/>
      <c r="B120" s="848" t="s">
        <v>71</v>
      </c>
      <c r="C120" s="849" t="s">
        <v>195</v>
      </c>
      <c r="D120" s="825"/>
      <c r="E120" s="825"/>
      <c r="F120" s="825"/>
      <c r="G120" s="825"/>
      <c r="H120" s="825"/>
      <c r="I120" s="825"/>
      <c r="J120" s="825"/>
      <c r="K120" s="825"/>
      <c r="L120" s="825"/>
      <c r="M120" s="825"/>
      <c r="N120" s="825"/>
      <c r="O120" s="76"/>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7"/>
      <c r="CS120" s="57"/>
      <c r="CT120" s="57"/>
      <c r="CU120" s="57"/>
      <c r="CV120" s="57"/>
      <c r="CW120" s="57"/>
      <c r="CX120" s="57"/>
      <c r="CY120" s="57"/>
      <c r="CZ120" s="57"/>
      <c r="DA120" s="57"/>
      <c r="DB120" s="57"/>
      <c r="DC120" s="57"/>
      <c r="DD120" s="57"/>
      <c r="DE120" s="57"/>
      <c r="DF120" s="57"/>
      <c r="DG120" s="57"/>
      <c r="DH120" s="57"/>
      <c r="DI120" s="57"/>
      <c r="DJ120" s="57"/>
      <c r="DK120" s="57"/>
      <c r="DL120" s="57"/>
      <c r="DM120" s="57"/>
      <c r="DN120" s="57"/>
      <c r="DO120" s="57"/>
      <c r="DP120" s="57"/>
      <c r="DQ120" s="57"/>
      <c r="DR120" s="57"/>
      <c r="DS120" s="57"/>
      <c r="DT120" s="57"/>
      <c r="DU120" s="57"/>
      <c r="DV120" s="57"/>
      <c r="DW120" s="57"/>
      <c r="DX120" s="57"/>
      <c r="DY120" s="57"/>
      <c r="DZ120" s="57"/>
      <c r="EA120" s="57"/>
      <c r="EB120" s="57"/>
      <c r="EC120" s="57"/>
      <c r="ED120" s="57"/>
      <c r="EE120" s="57"/>
      <c r="EF120" s="57"/>
      <c r="EG120" s="57"/>
      <c r="EH120" s="57"/>
      <c r="EI120" s="57"/>
      <c r="EJ120" s="57"/>
      <c r="EK120" s="57"/>
      <c r="EL120" s="57"/>
      <c r="EM120" s="57"/>
      <c r="EN120" s="57"/>
      <c r="EO120" s="57"/>
      <c r="EP120" s="57"/>
      <c r="EQ120" s="57"/>
      <c r="ER120" s="57"/>
      <c r="ES120" s="57"/>
      <c r="ET120" s="57"/>
      <c r="EU120" s="57"/>
      <c r="EV120" s="57"/>
      <c r="EW120" s="57"/>
      <c r="EX120" s="57"/>
      <c r="EY120" s="57"/>
      <c r="EZ120" s="57"/>
      <c r="FA120" s="57"/>
      <c r="FB120" s="57"/>
      <c r="FC120" s="57"/>
      <c r="FD120" s="57"/>
      <c r="FE120" s="57"/>
      <c r="FF120" s="57"/>
      <c r="FG120" s="57"/>
      <c r="FH120" s="57"/>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c r="IM120" s="57"/>
      <c r="IN120" s="57"/>
      <c r="IO120" s="57"/>
      <c r="IP120" s="57"/>
      <c r="IQ120" s="57"/>
      <c r="IR120" s="57"/>
      <c r="IS120" s="57"/>
      <c r="IT120" s="57"/>
      <c r="IU120" s="57"/>
      <c r="IV120" s="57"/>
      <c r="IW120" s="57"/>
    </row>
    <row r="121" spans="1:257" ht="18" customHeight="1">
      <c r="A121" s="57"/>
      <c r="B121" s="825"/>
      <c r="C121" s="826" t="s">
        <v>165</v>
      </c>
      <c r="D121" s="1861" t="s">
        <v>511</v>
      </c>
      <c r="E121" s="1861"/>
      <c r="F121" s="1861"/>
      <c r="G121" s="1861"/>
      <c r="H121" s="1861"/>
      <c r="I121" s="1861"/>
      <c r="J121" s="1861"/>
      <c r="K121" s="1861"/>
      <c r="L121" s="1861"/>
      <c r="M121" s="1861"/>
      <c r="N121" s="1861"/>
      <c r="O121" s="22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c r="DM121" s="57"/>
      <c r="DN121" s="57"/>
      <c r="DO121" s="57"/>
      <c r="DP121" s="57"/>
      <c r="DQ121" s="57"/>
      <c r="DR121" s="57"/>
      <c r="DS121" s="57"/>
      <c r="DT121" s="57"/>
      <c r="DU121" s="57"/>
      <c r="DV121" s="57"/>
      <c r="DW121" s="57"/>
      <c r="DX121" s="57"/>
      <c r="DY121" s="57"/>
      <c r="DZ121" s="57"/>
      <c r="EA121" s="57"/>
      <c r="EB121" s="57"/>
      <c r="EC121" s="57"/>
      <c r="ED121" s="57"/>
      <c r="EE121" s="57"/>
      <c r="EF121" s="57"/>
      <c r="EG121" s="57"/>
      <c r="EH121" s="57"/>
      <c r="EI121" s="57"/>
      <c r="EJ121" s="57"/>
      <c r="EK121" s="57"/>
      <c r="EL121" s="57"/>
      <c r="EM121" s="57"/>
      <c r="EN121" s="57"/>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c r="IV121" s="57"/>
      <c r="IW121" s="57"/>
    </row>
    <row r="122" spans="1:257" ht="18" customHeight="1">
      <c r="A122" s="57"/>
      <c r="B122" s="825"/>
      <c r="C122" s="825"/>
      <c r="D122" s="1861"/>
      <c r="E122" s="1861"/>
      <c r="F122" s="1861"/>
      <c r="G122" s="1861"/>
      <c r="H122" s="1861"/>
      <c r="I122" s="1861"/>
      <c r="J122" s="1861"/>
      <c r="K122" s="1861"/>
      <c r="L122" s="1861"/>
      <c r="M122" s="1861"/>
      <c r="N122" s="1861"/>
      <c r="O122" s="22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c r="DK122" s="57"/>
      <c r="DL122" s="57"/>
      <c r="DM122" s="57"/>
      <c r="DN122" s="57"/>
      <c r="DO122" s="57"/>
      <c r="DP122" s="57"/>
      <c r="DQ122" s="57"/>
      <c r="DR122" s="57"/>
      <c r="DS122" s="57"/>
      <c r="DT122" s="57"/>
      <c r="DU122" s="57"/>
      <c r="DV122" s="57"/>
      <c r="DW122" s="57"/>
      <c r="DX122" s="57"/>
      <c r="DY122" s="57"/>
      <c r="DZ122" s="57"/>
      <c r="EA122" s="57"/>
      <c r="EB122" s="57"/>
      <c r="EC122" s="57"/>
      <c r="ED122" s="57"/>
      <c r="EE122" s="57"/>
      <c r="EF122" s="57"/>
      <c r="EG122" s="57"/>
      <c r="EH122" s="57"/>
      <c r="EI122" s="57"/>
      <c r="EJ122" s="57"/>
      <c r="EK122" s="57"/>
      <c r="EL122" s="57"/>
      <c r="EM122" s="57"/>
      <c r="EN122" s="57"/>
      <c r="EO122" s="57"/>
      <c r="EP122" s="57"/>
      <c r="EQ122" s="57"/>
      <c r="ER122" s="57"/>
      <c r="ES122" s="57"/>
      <c r="ET122" s="57"/>
      <c r="EU122" s="57"/>
      <c r="EV122" s="57"/>
      <c r="EW122" s="57"/>
      <c r="EX122" s="57"/>
      <c r="EY122" s="57"/>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row>
    <row r="123" spans="1:257" ht="18" customHeight="1">
      <c r="A123" s="57"/>
      <c r="B123" s="825"/>
      <c r="C123" s="826" t="s">
        <v>166</v>
      </c>
      <c r="D123" s="824" t="s">
        <v>301</v>
      </c>
      <c r="E123" s="824"/>
      <c r="F123" s="824"/>
      <c r="G123" s="824"/>
      <c r="H123" s="824"/>
      <c r="I123" s="824"/>
      <c r="J123" s="824"/>
      <c r="K123" s="824"/>
      <c r="L123" s="824"/>
      <c r="M123" s="824"/>
      <c r="N123" s="824"/>
      <c r="O123" s="22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c r="IM123" s="57"/>
      <c r="IN123" s="57"/>
      <c r="IO123" s="57"/>
      <c r="IP123" s="57"/>
      <c r="IQ123" s="57"/>
      <c r="IR123" s="57"/>
      <c r="IS123" s="57"/>
      <c r="IT123" s="57"/>
      <c r="IU123" s="57"/>
      <c r="IV123" s="57"/>
      <c r="IW123" s="57"/>
    </row>
    <row r="124" spans="1:257" ht="18" customHeight="1">
      <c r="A124" s="57"/>
      <c r="B124" s="825"/>
      <c r="C124" s="825"/>
      <c r="D124" s="825" t="s">
        <v>192</v>
      </c>
      <c r="E124" s="825"/>
      <c r="F124" s="825"/>
      <c r="G124" s="825"/>
      <c r="H124" s="825"/>
      <c r="I124" s="825"/>
      <c r="J124" s="1874" t="s">
        <v>502</v>
      </c>
      <c r="K124" s="1865"/>
      <c r="L124" s="1865"/>
      <c r="M124" s="1865"/>
      <c r="N124" s="1865"/>
      <c r="O124" s="230"/>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c r="IT124" s="57"/>
      <c r="IU124" s="57"/>
      <c r="IV124" s="57"/>
      <c r="IW124" s="57"/>
    </row>
    <row r="125" spans="1:257" ht="18" customHeight="1">
      <c r="A125" s="57"/>
      <c r="B125" s="825"/>
      <c r="C125" s="825"/>
      <c r="D125" s="848">
        <v>1</v>
      </c>
      <c r="E125" s="866" t="str">
        <f>F108</f>
        <v>Ade Putra. ST.</v>
      </c>
      <c r="F125" s="825"/>
      <c r="G125" s="825"/>
      <c r="H125" s="825"/>
      <c r="I125" s="825"/>
      <c r="J125" s="825"/>
      <c r="K125" s="825"/>
      <c r="L125" s="825"/>
      <c r="M125" s="825"/>
      <c r="N125" s="825"/>
      <c r="O125" s="76"/>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c r="IQ125" s="57"/>
      <c r="IR125" s="57"/>
      <c r="IS125" s="57"/>
      <c r="IT125" s="57"/>
      <c r="IU125" s="57"/>
      <c r="IV125" s="57"/>
      <c r="IW125" s="57"/>
    </row>
    <row r="126" spans="1:257" ht="18" customHeight="1">
      <c r="A126" s="57"/>
      <c r="B126" s="825"/>
      <c r="C126" s="825"/>
      <c r="D126" s="1849" t="s">
        <v>196</v>
      </c>
      <c r="E126" s="1849"/>
      <c r="F126" s="1849"/>
      <c r="G126" s="1849"/>
      <c r="H126" s="1849"/>
      <c r="I126" s="1849"/>
      <c r="J126" s="1849"/>
      <c r="K126" s="1849"/>
      <c r="L126" s="1849"/>
      <c r="M126" s="1849"/>
      <c r="N126" s="1849"/>
      <c r="O126" s="229"/>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c r="IT126" s="57"/>
      <c r="IU126" s="57"/>
      <c r="IV126" s="57"/>
      <c r="IW126" s="57"/>
    </row>
    <row r="127" spans="1:257" ht="18" customHeight="1">
      <c r="A127" s="57"/>
      <c r="B127" s="825"/>
      <c r="C127" s="825"/>
      <c r="D127" s="848">
        <v>1</v>
      </c>
      <c r="E127" s="866" t="str">
        <f>E125</f>
        <v>Ade Putra. ST.</v>
      </c>
      <c r="F127" s="825"/>
      <c r="G127" s="825"/>
      <c r="H127" s="825"/>
      <c r="I127" s="825"/>
      <c r="J127" s="839"/>
      <c r="K127" s="825"/>
      <c r="L127" s="825"/>
      <c r="M127" s="825"/>
      <c r="N127" s="825"/>
      <c r="O127" s="76"/>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7"/>
      <c r="IT127" s="57"/>
      <c r="IU127" s="57"/>
      <c r="IV127" s="57"/>
      <c r="IW127" s="57"/>
    </row>
    <row r="128" spans="1:257" ht="18" customHeight="1">
      <c r="A128" s="57"/>
      <c r="B128" s="825"/>
      <c r="C128" s="825"/>
      <c r="D128" s="1849" t="s">
        <v>295</v>
      </c>
      <c r="E128" s="1849"/>
      <c r="F128" s="1849"/>
      <c r="G128" s="1849"/>
      <c r="H128" s="1849"/>
      <c r="I128" s="1849"/>
      <c r="J128" s="1849"/>
      <c r="K128" s="1849"/>
      <c r="L128" s="1849"/>
      <c r="M128" s="1849"/>
      <c r="N128" s="1849"/>
      <c r="O128" s="229"/>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c r="FT128" s="57"/>
      <c r="FU128" s="57"/>
      <c r="FV128" s="57"/>
      <c r="FW128" s="57"/>
      <c r="FX128" s="57"/>
      <c r="FY128" s="57"/>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c r="IT128" s="57"/>
      <c r="IU128" s="57"/>
      <c r="IV128" s="57"/>
      <c r="IW128" s="57"/>
    </row>
    <row r="129" spans="1:257" ht="18" customHeight="1">
      <c r="A129" s="57"/>
      <c r="B129" s="825"/>
      <c r="C129" s="825"/>
      <c r="D129" s="863"/>
      <c r="E129" s="863"/>
      <c r="F129" s="863"/>
      <c r="G129" s="863"/>
      <c r="H129" s="863"/>
      <c r="I129" s="863"/>
      <c r="J129" s="863"/>
      <c r="K129" s="863"/>
      <c r="L129" s="863"/>
      <c r="M129" s="863"/>
      <c r="N129" s="863"/>
      <c r="O129" s="229"/>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c r="IT129" s="57"/>
      <c r="IU129" s="57"/>
      <c r="IV129" s="57"/>
      <c r="IW129" s="57"/>
    </row>
    <row r="130" spans="1:257" ht="18" customHeight="1">
      <c r="A130" s="57"/>
      <c r="B130" s="825"/>
      <c r="C130" s="825"/>
      <c r="D130" s="824" t="s">
        <v>627</v>
      </c>
      <c r="E130" s="824"/>
      <c r="F130" s="824"/>
      <c r="G130" s="824"/>
      <c r="H130" s="824"/>
      <c r="I130" s="824"/>
      <c r="J130" s="824"/>
      <c r="K130" s="824"/>
      <c r="L130" s="824"/>
      <c r="M130" s="824"/>
      <c r="N130" s="863"/>
      <c r="O130" s="229"/>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c r="IT130" s="57"/>
      <c r="IU130" s="57"/>
      <c r="IV130" s="57"/>
      <c r="IW130" s="57"/>
    </row>
    <row r="131" spans="1:257" ht="18" customHeight="1">
      <c r="A131" s="57"/>
      <c r="B131" s="825"/>
      <c r="C131" s="825"/>
      <c r="D131" s="825"/>
      <c r="E131" s="870"/>
      <c r="F131" s="825"/>
      <c r="G131" s="825"/>
      <c r="H131" s="853"/>
      <c r="I131" s="825"/>
      <c r="J131" s="825"/>
      <c r="K131" s="825"/>
      <c r="L131" s="825"/>
      <c r="M131" s="825"/>
      <c r="N131" s="825"/>
      <c r="O131" s="76"/>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c r="IR131" s="57"/>
      <c r="IS131" s="57"/>
      <c r="IT131" s="57"/>
      <c r="IU131" s="57"/>
      <c r="IV131" s="57"/>
      <c r="IW131" s="57"/>
    </row>
    <row r="132" spans="1:257" ht="18" customHeight="1">
      <c r="A132" s="57"/>
      <c r="B132" s="825"/>
      <c r="C132" s="825"/>
      <c r="D132" s="825"/>
      <c r="E132" s="870"/>
      <c r="F132" s="825"/>
      <c r="G132" s="825"/>
      <c r="H132" s="853"/>
      <c r="I132" s="825"/>
      <c r="J132" s="825"/>
      <c r="K132" s="825"/>
      <c r="L132" s="825"/>
      <c r="M132" s="825"/>
      <c r="N132" s="825"/>
      <c r="O132" s="76"/>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c r="IT132" s="57"/>
      <c r="IU132" s="57"/>
      <c r="IV132" s="57"/>
      <c r="IW132" s="57"/>
    </row>
    <row r="133" spans="1:257" ht="18" customHeight="1">
      <c r="A133" s="57"/>
      <c r="B133" s="825"/>
      <c r="C133" s="825"/>
      <c r="D133" s="825"/>
      <c r="E133" s="870"/>
      <c r="F133" s="825"/>
      <c r="G133" s="825"/>
      <c r="H133" s="853"/>
      <c r="I133" s="825"/>
      <c r="J133" s="825"/>
      <c r="K133" s="825"/>
      <c r="L133" s="825"/>
      <c r="M133" s="825"/>
      <c r="N133" s="825"/>
      <c r="O133" s="76"/>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57"/>
      <c r="FY133" s="57"/>
      <c r="FZ133" s="57"/>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c r="IU133" s="57"/>
      <c r="IV133" s="57"/>
      <c r="IW133" s="57"/>
    </row>
    <row r="134" spans="1:257" ht="18" customHeight="1">
      <c r="A134" s="57"/>
      <c r="B134" s="848" t="s">
        <v>70</v>
      </c>
      <c r="C134" s="849" t="s">
        <v>197</v>
      </c>
      <c r="D134" s="825"/>
      <c r="E134" s="825"/>
      <c r="F134" s="825"/>
      <c r="G134" s="825"/>
      <c r="H134" s="825"/>
      <c r="I134" s="825"/>
      <c r="J134" s="825"/>
      <c r="K134" s="825"/>
      <c r="L134" s="825"/>
      <c r="M134" s="825"/>
      <c r="N134" s="825"/>
      <c r="O134" s="76"/>
      <c r="P134" s="57"/>
      <c r="Q134" s="57">
        <v>13</v>
      </c>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c r="GE134" s="57"/>
      <c r="GF134" s="57"/>
      <c r="GG134" s="57"/>
      <c r="GH134" s="57"/>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7"/>
      <c r="IT134" s="57"/>
      <c r="IU134" s="57"/>
      <c r="IV134" s="57"/>
      <c r="IW134" s="57"/>
    </row>
    <row r="135" spans="1:257" ht="18" customHeight="1">
      <c r="A135" s="57"/>
      <c r="B135" s="825"/>
      <c r="C135" s="1861" t="s">
        <v>198</v>
      </c>
      <c r="D135" s="1861"/>
      <c r="E135" s="1861"/>
      <c r="F135" s="1861"/>
      <c r="G135" s="1861"/>
      <c r="H135" s="1861"/>
      <c r="I135" s="1861"/>
      <c r="J135" s="1861"/>
      <c r="K135" s="1861"/>
      <c r="L135" s="1861"/>
      <c r="M135" s="1861"/>
      <c r="N135" s="1861"/>
      <c r="O135" s="227"/>
      <c r="P135" s="57"/>
      <c r="Q135" s="57">
        <f>Q134*6</f>
        <v>78</v>
      </c>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c r="IJ135" s="57"/>
      <c r="IK135" s="57"/>
      <c r="IL135" s="57"/>
      <c r="IM135" s="57"/>
      <c r="IN135" s="57"/>
      <c r="IO135" s="57"/>
      <c r="IP135" s="57"/>
      <c r="IQ135" s="57"/>
      <c r="IR135" s="57"/>
      <c r="IS135" s="57"/>
      <c r="IT135" s="57"/>
      <c r="IU135" s="57"/>
      <c r="IV135" s="57"/>
      <c r="IW135" s="57"/>
    </row>
    <row r="136" spans="1:257" ht="18" customHeight="1">
      <c r="A136" s="57"/>
      <c r="B136" s="825"/>
      <c r="C136" s="1861"/>
      <c r="D136" s="1861"/>
      <c r="E136" s="1861"/>
      <c r="F136" s="1861"/>
      <c r="G136" s="1861"/>
      <c r="H136" s="1861"/>
      <c r="I136" s="1861"/>
      <c r="J136" s="1861"/>
      <c r="K136" s="1861"/>
      <c r="L136" s="1861"/>
      <c r="M136" s="1861"/>
      <c r="N136" s="1861"/>
      <c r="O136" s="22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c r="IT136" s="57"/>
      <c r="IU136" s="57"/>
      <c r="IV136" s="57"/>
      <c r="IW136" s="57"/>
    </row>
    <row r="137" spans="1:257" ht="18" customHeight="1">
      <c r="A137" s="57"/>
      <c r="B137" s="825"/>
      <c r="C137" s="1850" t="s">
        <v>563</v>
      </c>
      <c r="D137" s="1851"/>
      <c r="E137" s="1851"/>
      <c r="F137" s="1851"/>
      <c r="G137" s="1851"/>
      <c r="H137" s="1851"/>
      <c r="I137" s="1851"/>
      <c r="J137" s="1851"/>
      <c r="K137" s="1851"/>
      <c r="L137" s="1851"/>
      <c r="M137" s="1851"/>
      <c r="N137" s="1851"/>
      <c r="O137" s="76"/>
      <c r="P137" s="63"/>
      <c r="Q137" s="63"/>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c r="FW137" s="57"/>
      <c r="FX137" s="57"/>
      <c r="FY137" s="57"/>
      <c r="FZ137" s="57"/>
      <c r="GA137" s="57"/>
      <c r="GB137" s="57"/>
      <c r="GC137" s="57"/>
      <c r="GD137" s="57"/>
      <c r="GE137" s="57"/>
      <c r="GF137" s="57"/>
      <c r="GG137" s="57"/>
      <c r="GH137" s="57"/>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c r="IK137" s="57"/>
      <c r="IL137" s="57"/>
      <c r="IM137" s="57"/>
      <c r="IN137" s="57"/>
      <c r="IO137" s="57"/>
      <c r="IP137" s="57"/>
      <c r="IQ137" s="57"/>
      <c r="IR137" s="57"/>
      <c r="IS137" s="57"/>
      <c r="IT137" s="57"/>
      <c r="IU137" s="57"/>
      <c r="IV137" s="57"/>
      <c r="IW137" s="57"/>
    </row>
    <row r="138" spans="1:257" ht="18" customHeight="1">
      <c r="A138" s="57"/>
      <c r="B138" s="825"/>
      <c r="C138" s="825"/>
      <c r="D138" s="826">
        <v>1</v>
      </c>
      <c r="E138" s="866" t="str">
        <f>E125</f>
        <v>Ade Putra. ST.</v>
      </c>
      <c r="F138" s="825"/>
      <c r="G138" s="825"/>
      <c r="H138" s="825"/>
      <c r="I138" s="825"/>
      <c r="J138" s="825"/>
      <c r="K138" s="825"/>
      <c r="L138" s="825"/>
      <c r="M138" s="825"/>
      <c r="N138" s="825"/>
      <c r="O138" s="76"/>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c r="IT138" s="57"/>
      <c r="IU138" s="57"/>
      <c r="IV138" s="57"/>
      <c r="IW138" s="57"/>
    </row>
    <row r="139" spans="1:257" ht="18" customHeight="1">
      <c r="A139" s="57"/>
      <c r="B139" s="825"/>
      <c r="C139" s="824" t="s">
        <v>503</v>
      </c>
      <c r="D139" s="824"/>
      <c r="E139" s="824"/>
      <c r="F139" s="824"/>
      <c r="G139" s="824"/>
      <c r="H139" s="824"/>
      <c r="I139" s="824"/>
      <c r="J139" s="824"/>
      <c r="K139" s="824"/>
      <c r="L139" s="824"/>
      <c r="M139" s="824"/>
      <c r="N139" s="824"/>
      <c r="O139" s="229"/>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c r="IF139" s="57"/>
      <c r="IG139" s="57"/>
      <c r="IH139" s="57"/>
      <c r="II139" s="57"/>
      <c r="IJ139" s="57"/>
      <c r="IK139" s="57"/>
      <c r="IL139" s="57"/>
      <c r="IM139" s="57"/>
      <c r="IN139" s="57"/>
      <c r="IO139" s="57"/>
      <c r="IP139" s="57"/>
      <c r="IQ139" s="57"/>
      <c r="IR139" s="57"/>
      <c r="IS139" s="57"/>
      <c r="IT139" s="57"/>
      <c r="IU139" s="57"/>
      <c r="IV139" s="57"/>
      <c r="IW139" s="57"/>
    </row>
    <row r="140" spans="1:257" ht="18" customHeight="1">
      <c r="A140" s="57"/>
      <c r="B140" s="825"/>
      <c r="C140" s="825"/>
      <c r="D140" s="825"/>
      <c r="E140" s="870"/>
      <c r="F140" s="825"/>
      <c r="G140" s="825"/>
      <c r="H140" s="825"/>
      <c r="I140" s="853"/>
      <c r="J140" s="825"/>
      <c r="K140" s="825"/>
      <c r="L140" s="825"/>
      <c r="M140" s="825"/>
      <c r="N140" s="825"/>
      <c r="O140" s="76"/>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c r="DB140" s="57"/>
      <c r="DC140" s="57"/>
      <c r="DD140" s="57"/>
      <c r="DE140" s="57"/>
      <c r="DF140" s="57"/>
      <c r="DG140" s="57"/>
      <c r="DH140" s="57"/>
      <c r="DI140" s="57"/>
      <c r="DJ140" s="57"/>
      <c r="DK140" s="57"/>
      <c r="DL140" s="57"/>
      <c r="DM140" s="57"/>
      <c r="DN140" s="57"/>
      <c r="DO140" s="57"/>
      <c r="DP140" s="57"/>
      <c r="DQ140" s="57"/>
      <c r="DR140" s="57"/>
      <c r="DS140" s="57"/>
      <c r="DT140" s="57"/>
      <c r="DU140" s="57"/>
      <c r="DV140" s="57"/>
      <c r="DW140" s="57"/>
      <c r="DX140" s="57"/>
      <c r="DY140" s="57"/>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row>
    <row r="141" spans="1:257" ht="18" customHeight="1">
      <c r="A141" s="57"/>
      <c r="B141" s="825"/>
      <c r="C141" s="824" t="s">
        <v>199</v>
      </c>
      <c r="D141" s="824"/>
      <c r="E141" s="824"/>
      <c r="F141" s="824"/>
      <c r="G141" s="824"/>
      <c r="H141" s="824"/>
      <c r="I141" s="824"/>
      <c r="J141" s="824"/>
      <c r="K141" s="824"/>
      <c r="L141" s="824"/>
      <c r="M141" s="824"/>
      <c r="N141" s="824"/>
      <c r="O141" s="22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7"/>
      <c r="CS141" s="57"/>
      <c r="CT141" s="57"/>
      <c r="CU141" s="57"/>
      <c r="CV141" s="57"/>
      <c r="CW141" s="57"/>
      <c r="CX141" s="57"/>
      <c r="CY141" s="57"/>
      <c r="CZ141" s="57"/>
      <c r="DA141" s="57"/>
      <c r="DB141" s="57"/>
      <c r="DC141" s="57"/>
      <c r="DD141" s="57"/>
      <c r="DE141" s="57"/>
      <c r="DF141" s="57"/>
      <c r="DG141" s="57"/>
      <c r="DH141" s="57"/>
      <c r="DI141" s="57"/>
      <c r="DJ141" s="57"/>
      <c r="DK141" s="57"/>
      <c r="DL141" s="57"/>
      <c r="DM141" s="57"/>
      <c r="DN141" s="57"/>
      <c r="DO141" s="57"/>
      <c r="DP141" s="57"/>
      <c r="DQ141" s="57"/>
      <c r="DR141" s="57"/>
      <c r="DS141" s="57"/>
      <c r="DT141" s="57"/>
      <c r="DU141" s="57"/>
      <c r="DV141" s="57"/>
      <c r="DW141" s="57"/>
      <c r="DX141" s="57"/>
      <c r="DY141" s="57"/>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row>
    <row r="142" spans="1:257" ht="18" customHeight="1">
      <c r="A142" s="57"/>
      <c r="B142" s="825"/>
      <c r="C142" s="825"/>
      <c r="D142" s="825"/>
      <c r="E142" s="825"/>
      <c r="F142" s="825"/>
      <c r="G142" s="825"/>
      <c r="H142" s="825"/>
      <c r="I142" s="825"/>
      <c r="J142" s="825"/>
      <c r="K142" s="825"/>
      <c r="L142" s="825"/>
      <c r="M142" s="825"/>
      <c r="N142" s="825"/>
      <c r="O142" s="76"/>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c r="BW142" s="57"/>
      <c r="BX142" s="57"/>
      <c r="BY142" s="57"/>
      <c r="BZ142" s="57"/>
      <c r="CA142" s="57"/>
      <c r="CB142" s="57"/>
      <c r="CC142" s="57"/>
      <c r="CD142" s="57"/>
      <c r="CE142" s="57"/>
      <c r="CF142" s="57"/>
      <c r="CG142" s="57"/>
      <c r="CH142" s="57"/>
      <c r="CI142" s="57"/>
      <c r="CJ142" s="57"/>
      <c r="CK142" s="57"/>
      <c r="CL142" s="57"/>
      <c r="CM142" s="57"/>
      <c r="CN142" s="57"/>
      <c r="CO142" s="57"/>
      <c r="CP142" s="57"/>
      <c r="CQ142" s="57"/>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c r="DR142" s="57"/>
      <c r="DS142" s="57"/>
      <c r="DT142" s="57"/>
      <c r="DU142" s="57"/>
      <c r="DV142" s="57"/>
      <c r="DW142" s="57"/>
      <c r="DX142" s="57"/>
      <c r="DY142" s="57"/>
      <c r="DZ142" s="57"/>
      <c r="EA142" s="57"/>
      <c r="EB142" s="57"/>
      <c r="EC142" s="57"/>
      <c r="ED142" s="57"/>
      <c r="EE142" s="57"/>
      <c r="EF142" s="57"/>
      <c r="EG142" s="57"/>
      <c r="EH142" s="57"/>
      <c r="EI142" s="57"/>
      <c r="EJ142" s="57"/>
      <c r="EK142" s="57"/>
      <c r="EL142" s="57"/>
      <c r="EM142" s="57"/>
      <c r="EN142" s="57"/>
      <c r="EO142" s="57"/>
      <c r="EP142" s="57"/>
      <c r="EQ142" s="57"/>
      <c r="ER142" s="57"/>
      <c r="ES142" s="57"/>
      <c r="ET142" s="57"/>
      <c r="EU142" s="57"/>
      <c r="EV142" s="57"/>
      <c r="EW142" s="57"/>
      <c r="EX142" s="57"/>
      <c r="EY142" s="57"/>
      <c r="EZ142" s="57"/>
      <c r="FA142" s="57"/>
      <c r="FB142" s="57"/>
      <c r="FC142" s="57"/>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row>
    <row r="143" spans="1:257" ht="18" customHeight="1">
      <c r="A143" s="57"/>
      <c r="B143" s="848" t="s">
        <v>100</v>
      </c>
      <c r="C143" s="1861" t="s">
        <v>504</v>
      </c>
      <c r="D143" s="1861"/>
      <c r="E143" s="1861"/>
      <c r="F143" s="1861"/>
      <c r="G143" s="1861"/>
      <c r="H143" s="1861"/>
      <c r="I143" s="1861"/>
      <c r="J143" s="1861"/>
      <c r="K143" s="1861"/>
      <c r="L143" s="1861"/>
      <c r="M143" s="1861"/>
      <c r="N143" s="1861"/>
      <c r="O143" s="22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c r="CC143" s="57"/>
      <c r="CD143" s="57"/>
      <c r="CE143" s="57"/>
      <c r="CF143" s="57"/>
      <c r="CG143" s="57"/>
      <c r="CH143" s="57"/>
      <c r="CI143" s="57"/>
      <c r="CJ143" s="57"/>
      <c r="CK143" s="57"/>
      <c r="CL143" s="57"/>
      <c r="CM143" s="57"/>
      <c r="CN143" s="57"/>
      <c r="CO143" s="57"/>
      <c r="CP143" s="57"/>
      <c r="CQ143" s="57"/>
      <c r="CR143" s="57"/>
      <c r="CS143" s="57"/>
      <c r="CT143" s="57"/>
      <c r="CU143" s="57"/>
      <c r="CV143" s="57"/>
      <c r="CW143" s="57"/>
      <c r="CX143" s="57"/>
      <c r="CY143" s="57"/>
      <c r="CZ143" s="57"/>
      <c r="DA143" s="57"/>
      <c r="DB143" s="57"/>
      <c r="DC143" s="57"/>
      <c r="DD143" s="57"/>
      <c r="DE143" s="57"/>
      <c r="DF143" s="57"/>
      <c r="DG143" s="57"/>
      <c r="DH143" s="57"/>
      <c r="DI143" s="57"/>
      <c r="DJ143" s="57"/>
      <c r="DK143" s="57"/>
      <c r="DL143" s="57"/>
      <c r="DM143" s="57"/>
      <c r="DN143" s="57"/>
      <c r="DO143" s="57"/>
      <c r="DP143" s="57"/>
      <c r="DQ143" s="57"/>
      <c r="DR143" s="57"/>
      <c r="DS143" s="57"/>
      <c r="DT143" s="57"/>
      <c r="DU143" s="57"/>
      <c r="DV143" s="57"/>
      <c r="DW143" s="57"/>
      <c r="DX143" s="57"/>
      <c r="DY143" s="57"/>
      <c r="DZ143" s="57"/>
      <c r="EA143" s="57"/>
      <c r="EB143" s="57"/>
      <c r="EC143" s="57"/>
      <c r="ED143" s="57"/>
      <c r="EE143" s="57"/>
      <c r="EF143" s="57"/>
      <c r="EG143" s="57"/>
      <c r="EH143" s="57"/>
      <c r="EI143" s="57"/>
      <c r="EJ143" s="57"/>
      <c r="EK143" s="57"/>
      <c r="EL143" s="57"/>
      <c r="EM143" s="57"/>
      <c r="EN143" s="57"/>
      <c r="EO143" s="57"/>
      <c r="EP143" s="57"/>
      <c r="EQ143" s="57"/>
      <c r="ER143" s="57"/>
      <c r="ES143" s="57"/>
      <c r="ET143" s="57"/>
      <c r="EU143" s="57"/>
      <c r="EV143" s="57"/>
      <c r="EW143" s="57"/>
      <c r="EX143" s="57"/>
      <c r="EY143" s="57"/>
      <c r="EZ143" s="57"/>
      <c r="FA143" s="57"/>
      <c r="FB143" s="57"/>
      <c r="FC143" s="57"/>
      <c r="FD143" s="57"/>
      <c r="FE143" s="57"/>
      <c r="FF143" s="57"/>
      <c r="FG143" s="57"/>
      <c r="FH143" s="57"/>
      <c r="FI143" s="57"/>
      <c r="FJ143" s="57"/>
      <c r="FK143" s="57"/>
      <c r="FL143" s="57"/>
      <c r="FM143" s="57"/>
      <c r="FN143" s="57"/>
      <c r="FO143" s="57"/>
      <c r="FP143" s="57"/>
      <c r="FQ143" s="57"/>
      <c r="FR143" s="57"/>
      <c r="FS143" s="57"/>
      <c r="FT143" s="57"/>
      <c r="FU143" s="57"/>
      <c r="FV143" s="57"/>
      <c r="FW143" s="57"/>
      <c r="FX143" s="57"/>
      <c r="FY143" s="57"/>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row>
    <row r="144" spans="1:257" ht="18" customHeight="1">
      <c r="A144" s="57"/>
      <c r="B144" s="848"/>
      <c r="C144" s="1861"/>
      <c r="D144" s="1861"/>
      <c r="E144" s="1861"/>
      <c r="F144" s="1861"/>
      <c r="G144" s="1861"/>
      <c r="H144" s="1861"/>
      <c r="I144" s="1861"/>
      <c r="J144" s="1861"/>
      <c r="K144" s="1861"/>
      <c r="L144" s="1861"/>
      <c r="M144" s="1861"/>
      <c r="N144" s="1861"/>
      <c r="O144" s="22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c r="DY144" s="57"/>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c r="IT144" s="57"/>
      <c r="IU144" s="57"/>
      <c r="IV144" s="57"/>
      <c r="IW144" s="57"/>
    </row>
    <row r="145" spans="1:257" ht="18" customHeight="1">
      <c r="A145" s="57"/>
      <c r="B145" s="825"/>
      <c r="C145" s="1861"/>
      <c r="D145" s="1861"/>
      <c r="E145" s="1861"/>
      <c r="F145" s="1861"/>
      <c r="G145" s="1861"/>
      <c r="H145" s="1861"/>
      <c r="I145" s="1861"/>
      <c r="J145" s="1861"/>
      <c r="K145" s="1861"/>
      <c r="L145" s="1861"/>
      <c r="M145" s="1861"/>
      <c r="N145" s="1861"/>
      <c r="O145" s="22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c r="IT145" s="57"/>
      <c r="IU145" s="57"/>
      <c r="IV145" s="57"/>
      <c r="IW145" s="57"/>
    </row>
    <row r="146" spans="1:257" ht="18" customHeight="1">
      <c r="A146" s="57"/>
      <c r="B146" s="825"/>
      <c r="C146" s="872" t="s">
        <v>564</v>
      </c>
      <c r="D146" s="847"/>
      <c r="E146" s="847"/>
      <c r="F146" s="847"/>
      <c r="G146" s="847"/>
      <c r="H146" s="847"/>
      <c r="I146" s="847"/>
      <c r="J146" s="847"/>
      <c r="K146" s="847"/>
      <c r="L146" s="847"/>
      <c r="M146" s="847"/>
      <c r="N146" s="847"/>
      <c r="O146" s="22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7"/>
      <c r="AX146" s="57"/>
      <c r="AY146" s="57"/>
      <c r="AZ146" s="57"/>
      <c r="BA146" s="57"/>
      <c r="BB146" s="57"/>
      <c r="BC146" s="57"/>
      <c r="BD146" s="57"/>
      <c r="BE146" s="57"/>
      <c r="BF146" s="57"/>
      <c r="BG146" s="57"/>
      <c r="BH146" s="57"/>
      <c r="BI146" s="57"/>
      <c r="BJ146" s="57"/>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row>
    <row r="147" spans="1:257" ht="15.75" customHeight="1">
      <c r="A147" s="57"/>
      <c r="B147" s="825"/>
      <c r="C147" s="872"/>
      <c r="D147" s="847"/>
      <c r="E147" s="847"/>
      <c r="F147" s="847"/>
      <c r="G147" s="847"/>
      <c r="H147" s="847"/>
      <c r="I147" s="847"/>
      <c r="J147" s="847"/>
      <c r="K147" s="847"/>
      <c r="L147" s="847"/>
      <c r="M147" s="847"/>
      <c r="N147" s="847"/>
      <c r="O147" s="22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c r="BD147" s="57"/>
      <c r="BE147" s="57"/>
      <c r="BF147" s="57"/>
      <c r="BG147" s="57"/>
      <c r="BH147" s="57"/>
      <c r="BI147" s="57"/>
      <c r="BJ147" s="57"/>
      <c r="BK147" s="57"/>
      <c r="BL147" s="57"/>
      <c r="BM147" s="57"/>
      <c r="BN147" s="57"/>
      <c r="BO147" s="57"/>
      <c r="BP147" s="57"/>
      <c r="BQ147" s="57"/>
      <c r="BR147" s="57"/>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c r="IU147" s="57"/>
      <c r="IV147" s="57"/>
      <c r="IW147" s="57"/>
    </row>
    <row r="148" spans="1:257" ht="18" customHeight="1">
      <c r="A148" s="57"/>
      <c r="B148" s="848" t="s">
        <v>101</v>
      </c>
      <c r="C148" s="841" t="s">
        <v>505</v>
      </c>
      <c r="D148" s="850"/>
      <c r="E148" s="850"/>
      <c r="F148" s="850"/>
      <c r="G148" s="873" t="s">
        <v>0</v>
      </c>
      <c r="H148" s="850"/>
      <c r="I148" s="850"/>
      <c r="J148" s="850"/>
      <c r="K148" s="850"/>
      <c r="L148" s="850"/>
      <c r="M148" s="850"/>
      <c r="N148" s="850"/>
      <c r="O148" s="232"/>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row>
    <row r="149" spans="1:257" ht="18" customHeight="1">
      <c r="A149" s="57"/>
      <c r="B149" s="848"/>
      <c r="C149" s="872" t="s">
        <v>565</v>
      </c>
      <c r="D149" s="850"/>
      <c r="E149" s="850"/>
      <c r="F149" s="850"/>
      <c r="G149" s="873"/>
      <c r="H149" s="850"/>
      <c r="I149" s="850"/>
      <c r="J149" s="850"/>
      <c r="K149" s="850"/>
      <c r="L149" s="850"/>
      <c r="M149" s="850"/>
      <c r="N149" s="850"/>
      <c r="O149" s="232"/>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c r="BJ149" s="57"/>
      <c r="BK149" s="57"/>
      <c r="BL149" s="57"/>
      <c r="BM149" s="57"/>
      <c r="BN149" s="57"/>
      <c r="BO149" s="57"/>
      <c r="BP149" s="57"/>
      <c r="BQ149" s="57"/>
      <c r="BR149" s="57"/>
      <c r="BS149" s="57"/>
      <c r="BT149" s="57"/>
      <c r="BU149" s="57"/>
      <c r="BV149" s="57"/>
      <c r="BW149" s="57"/>
      <c r="BX149" s="57"/>
      <c r="BY149" s="57"/>
      <c r="BZ149" s="57"/>
      <c r="CA149" s="57"/>
      <c r="CB149" s="57"/>
      <c r="CC149" s="57"/>
      <c r="CD149" s="57"/>
      <c r="CE149" s="57"/>
      <c r="CF149" s="57"/>
      <c r="CG149" s="57"/>
      <c r="CH149" s="57"/>
      <c r="CI149" s="57"/>
      <c r="CJ149" s="57"/>
      <c r="CK149" s="57"/>
      <c r="CL149" s="57"/>
      <c r="CM149" s="57"/>
      <c r="CN149" s="57"/>
      <c r="CO149" s="57"/>
      <c r="CP149" s="57"/>
      <c r="CQ149" s="57"/>
      <c r="CR149" s="57"/>
      <c r="CS149" s="57"/>
      <c r="CT149" s="57"/>
      <c r="CU149" s="57"/>
      <c r="CV149" s="57"/>
      <c r="CW149" s="57"/>
      <c r="CX149" s="57"/>
      <c r="CY149" s="57"/>
      <c r="CZ149" s="57"/>
      <c r="DA149" s="57"/>
      <c r="DB149" s="57"/>
      <c r="DC149" s="57"/>
      <c r="DD149" s="57"/>
      <c r="DE149" s="57"/>
      <c r="DF149" s="57"/>
      <c r="DG149" s="57"/>
      <c r="DH149" s="57"/>
      <c r="DI149" s="57"/>
      <c r="DJ149" s="57"/>
      <c r="DK149" s="57"/>
      <c r="DL149" s="57"/>
      <c r="DM149" s="57"/>
      <c r="DN149" s="57"/>
      <c r="DO149" s="57"/>
      <c r="DP149" s="57"/>
      <c r="DQ149" s="57"/>
      <c r="DR149" s="57"/>
      <c r="DS149" s="57"/>
      <c r="DT149" s="57"/>
      <c r="DU149" s="57"/>
      <c r="DV149" s="57"/>
      <c r="DW149" s="57"/>
      <c r="DX149" s="57"/>
      <c r="DY149" s="57"/>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row>
    <row r="150" spans="1:257" ht="18" customHeight="1">
      <c r="A150" s="57"/>
      <c r="B150" s="825"/>
      <c r="C150" s="850"/>
      <c r="D150" s="850"/>
      <c r="E150" s="850"/>
      <c r="F150" s="850"/>
      <c r="G150" s="850"/>
      <c r="H150" s="850"/>
      <c r="I150" s="850"/>
      <c r="J150" s="850"/>
      <c r="K150" s="850"/>
      <c r="L150" s="850"/>
      <c r="M150" s="850"/>
      <c r="N150" s="850"/>
      <c r="O150" s="232"/>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c r="IT150" s="57"/>
      <c r="IU150" s="57"/>
      <c r="IV150" s="57"/>
      <c r="IW150" s="57"/>
    </row>
    <row r="151" spans="1:257" ht="18" customHeight="1">
      <c r="A151" s="57"/>
      <c r="B151" s="848" t="s">
        <v>468</v>
      </c>
      <c r="C151" s="841" t="s">
        <v>469</v>
      </c>
      <c r="D151" s="850"/>
      <c r="E151" s="850"/>
      <c r="F151" s="850"/>
      <c r="G151" s="847"/>
      <c r="H151" s="847"/>
      <c r="I151" s="847"/>
      <c r="J151" s="847"/>
      <c r="K151" s="847"/>
      <c r="L151" s="847"/>
      <c r="M151" s="847"/>
      <c r="N151" s="847"/>
      <c r="O151" s="22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row>
    <row r="152" spans="1:257" ht="18" customHeight="1">
      <c r="A152" s="57"/>
      <c r="B152" s="825"/>
      <c r="C152" s="872" t="s">
        <v>470</v>
      </c>
      <c r="D152" s="872"/>
      <c r="E152" s="872"/>
      <c r="F152" s="872"/>
      <c r="G152" s="872"/>
      <c r="H152" s="872"/>
      <c r="I152" s="872"/>
      <c r="J152" s="872"/>
      <c r="K152" s="872"/>
      <c r="L152" s="872"/>
      <c r="M152" s="872"/>
      <c r="N152" s="872"/>
      <c r="O152" s="202"/>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row>
    <row r="153" spans="1:257" ht="18" customHeight="1">
      <c r="A153" s="57"/>
      <c r="B153" s="825"/>
      <c r="C153" s="874" t="s">
        <v>471</v>
      </c>
      <c r="D153" s="872"/>
      <c r="E153" s="872"/>
      <c r="F153" s="872"/>
      <c r="G153" s="872"/>
      <c r="H153" s="872"/>
      <c r="I153" s="872"/>
      <c r="J153" s="872"/>
      <c r="K153" s="872"/>
      <c r="L153" s="872"/>
      <c r="M153" s="872"/>
      <c r="N153" s="872"/>
      <c r="O153" s="202"/>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c r="CH153" s="57"/>
      <c r="CI153" s="57"/>
      <c r="CJ153" s="57"/>
      <c r="CK153" s="57"/>
      <c r="CL153" s="57"/>
      <c r="CM153" s="57"/>
      <c r="CN153" s="57"/>
      <c r="CO153" s="57"/>
      <c r="CP153" s="57"/>
      <c r="CQ153" s="57"/>
      <c r="CR153" s="57"/>
      <c r="CS153" s="57"/>
      <c r="CT153" s="57"/>
      <c r="CU153" s="57"/>
      <c r="CV153" s="57"/>
      <c r="CW153" s="57"/>
      <c r="CX153" s="57"/>
      <c r="CY153" s="57"/>
      <c r="CZ153" s="57"/>
      <c r="DA153" s="57"/>
      <c r="DB153" s="57"/>
      <c r="DC153" s="57"/>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row>
    <row r="154" spans="1:257" ht="18" customHeight="1">
      <c r="A154" s="57"/>
      <c r="B154" s="825"/>
      <c r="C154" s="839"/>
      <c r="D154" s="875" t="s">
        <v>296</v>
      </c>
      <c r="E154" s="825"/>
      <c r="F154" s="825"/>
      <c r="G154" s="825"/>
      <c r="H154" s="825"/>
      <c r="I154" s="825"/>
      <c r="J154" s="825"/>
      <c r="K154" s="825"/>
      <c r="L154" s="825"/>
      <c r="M154" s="825"/>
      <c r="N154" s="825"/>
      <c r="O154" s="76"/>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c r="BR154" s="57"/>
      <c r="BS154" s="57"/>
      <c r="BT154" s="57"/>
      <c r="BU154" s="57"/>
      <c r="BV154" s="57"/>
      <c r="BW154" s="57"/>
      <c r="BX154" s="57"/>
      <c r="BY154" s="57"/>
      <c r="BZ154" s="57"/>
      <c r="CA154" s="57"/>
      <c r="CB154" s="57"/>
      <c r="CC154" s="57"/>
      <c r="CD154" s="57"/>
      <c r="CE154" s="57"/>
      <c r="CF154" s="57"/>
      <c r="CG154" s="57"/>
      <c r="CH154" s="57"/>
      <c r="CI154" s="57"/>
      <c r="CJ154" s="57"/>
      <c r="CK154" s="57"/>
      <c r="CL154" s="57"/>
      <c r="CM154" s="57"/>
      <c r="CN154" s="57"/>
      <c r="CO154" s="57"/>
      <c r="CP154" s="57"/>
      <c r="CQ154" s="57"/>
      <c r="CR154" s="57"/>
      <c r="CS154" s="57"/>
      <c r="CT154" s="57"/>
      <c r="CU154" s="57"/>
      <c r="CV154" s="57"/>
      <c r="CW154" s="57"/>
      <c r="CX154" s="57"/>
      <c r="CY154" s="57"/>
      <c r="CZ154" s="57"/>
      <c r="DA154" s="57"/>
      <c r="DB154" s="57"/>
      <c r="DC154" s="57"/>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c r="IT154" s="57"/>
      <c r="IU154" s="57"/>
      <c r="IV154" s="57"/>
      <c r="IW154" s="57"/>
    </row>
    <row r="155" spans="1:257" ht="18" customHeight="1">
      <c r="A155" s="57"/>
      <c r="B155" s="825"/>
      <c r="C155" s="825"/>
      <c r="D155" s="825" t="s">
        <v>123</v>
      </c>
      <c r="E155" s="825"/>
      <c r="F155" s="825"/>
      <c r="G155" s="825"/>
      <c r="H155" s="825"/>
      <c r="I155" s="826" t="s">
        <v>0</v>
      </c>
      <c r="J155" s="876" t="str">
        <f>'16. pengumuman'!E19</f>
        <v>Ade Putra. ST.</v>
      </c>
      <c r="K155" s="849"/>
      <c r="L155" s="849"/>
      <c r="M155" s="849"/>
      <c r="N155" s="849"/>
      <c r="O155" s="76"/>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c r="IT155" s="57"/>
      <c r="IU155" s="57"/>
      <c r="IV155" s="57"/>
      <c r="IW155" s="57"/>
    </row>
    <row r="156" spans="1:257" ht="35.25" customHeight="1">
      <c r="A156" s="57"/>
      <c r="B156" s="825"/>
      <c r="C156" s="825"/>
      <c r="D156" s="825" t="s">
        <v>117</v>
      </c>
      <c r="E156" s="825"/>
      <c r="F156" s="825"/>
      <c r="G156" s="825"/>
      <c r="H156" s="825"/>
      <c r="I156" s="826" t="s">
        <v>0</v>
      </c>
      <c r="J156" s="1875" t="str">
        <f>'16. pengumuman'!E20</f>
        <v>Jl. Berdikari Perum. Puri Alam Permai Blok A-6 Tenayan Raya Pekanbaru</v>
      </c>
      <c r="K156" s="1875"/>
      <c r="L156" s="1875"/>
      <c r="M156" s="1875"/>
      <c r="N156" s="1875"/>
      <c r="O156" s="228"/>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c r="CF156" s="57"/>
      <c r="CG156" s="57"/>
      <c r="CH156" s="57"/>
      <c r="CI156" s="57"/>
      <c r="CJ156" s="57"/>
      <c r="CK156" s="57"/>
      <c r="CL156" s="57"/>
      <c r="CM156" s="57"/>
      <c r="CN156" s="57"/>
      <c r="CO156" s="57"/>
      <c r="CP156" s="57"/>
      <c r="CQ156" s="57"/>
      <c r="CR156" s="57"/>
      <c r="CS156" s="57"/>
      <c r="CT156" s="57"/>
      <c r="CU156" s="57"/>
      <c r="CV156" s="57"/>
      <c r="CW156" s="57"/>
      <c r="CX156" s="57"/>
      <c r="CY156" s="57"/>
      <c r="CZ156" s="57"/>
      <c r="DA156" s="57"/>
      <c r="DB156" s="57"/>
      <c r="DC156" s="57"/>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row>
    <row r="157" spans="1:257" ht="18" customHeight="1">
      <c r="A157" s="57"/>
      <c r="B157" s="825"/>
      <c r="C157" s="825"/>
      <c r="D157" s="825" t="s">
        <v>88</v>
      </c>
      <c r="E157" s="825"/>
      <c r="F157" s="825"/>
      <c r="G157" s="825"/>
      <c r="H157" s="825"/>
      <c r="I157" s="826" t="s">
        <v>0</v>
      </c>
      <c r="J157" s="876" t="str">
        <f>'16. pengumuman'!E21</f>
        <v>75.198.282.8-212.000</v>
      </c>
      <c r="K157" s="849"/>
      <c r="L157" s="849"/>
      <c r="M157" s="849"/>
      <c r="N157" s="849"/>
      <c r="O157" s="76"/>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c r="CF157" s="57"/>
      <c r="CG157" s="57"/>
      <c r="CH157" s="57"/>
      <c r="CI157" s="57"/>
      <c r="CJ157" s="57"/>
      <c r="CK157" s="57"/>
      <c r="CL157" s="57"/>
      <c r="CM157" s="57"/>
      <c r="CN157" s="57"/>
      <c r="CO157" s="57"/>
      <c r="CP157" s="57"/>
      <c r="CQ157" s="57"/>
      <c r="CR157" s="57"/>
      <c r="CS157" s="57"/>
      <c r="CT157" s="57"/>
      <c r="CU157" s="57"/>
      <c r="CV157" s="57"/>
      <c r="CW157" s="57"/>
      <c r="CX157" s="57"/>
      <c r="CY157" s="57"/>
      <c r="CZ157" s="57"/>
      <c r="DA157" s="57"/>
      <c r="DB157" s="57"/>
      <c r="DC157" s="57"/>
      <c r="DD157" s="57"/>
      <c r="DE157" s="57"/>
      <c r="DF157" s="57"/>
      <c r="DG157" s="57"/>
      <c r="DH157" s="57"/>
      <c r="DI157" s="57"/>
      <c r="DJ157" s="57"/>
      <c r="DK157" s="57"/>
      <c r="DL157" s="57"/>
      <c r="DM157" s="57"/>
      <c r="DN157" s="57"/>
      <c r="DO157" s="57"/>
      <c r="DP157" s="57"/>
      <c r="DQ157" s="57"/>
      <c r="DR157" s="57"/>
      <c r="DS157" s="57"/>
      <c r="DT157" s="57"/>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row>
    <row r="158" spans="1:257" ht="18" customHeight="1">
      <c r="A158" s="57"/>
      <c r="B158" s="825"/>
      <c r="C158" s="825"/>
      <c r="D158" s="825" t="s">
        <v>297</v>
      </c>
      <c r="E158" s="825"/>
      <c r="F158" s="825"/>
      <c r="G158" s="825"/>
      <c r="H158" s="825"/>
      <c r="I158" s="826" t="s">
        <v>0</v>
      </c>
      <c r="J158" s="877">
        <f>'16. pengumuman'!E22</f>
        <v>47700000</v>
      </c>
      <c r="K158" s="878"/>
      <c r="L158" s="878"/>
      <c r="M158" s="849"/>
      <c r="N158" s="849"/>
      <c r="O158" s="76"/>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row>
    <row r="159" spans="1:257" ht="18" customHeight="1">
      <c r="A159" s="57"/>
      <c r="B159" s="825"/>
      <c r="C159" s="825"/>
      <c r="D159" s="825" t="s">
        <v>209</v>
      </c>
      <c r="E159" s="825"/>
      <c r="F159" s="825"/>
      <c r="G159" s="825"/>
      <c r="H159" s="825"/>
      <c r="I159" s="826" t="s">
        <v>0</v>
      </c>
      <c r="J159" s="879">
        <f>'16. pengumuman'!E23</f>
        <v>47700000</v>
      </c>
      <c r="K159" s="880"/>
      <c r="L159" s="880"/>
      <c r="M159" s="849"/>
      <c r="N159" s="849"/>
      <c r="O159" s="76"/>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row>
    <row r="160" spans="1:257" ht="18" customHeight="1">
      <c r="A160" s="57"/>
      <c r="B160" s="825"/>
      <c r="C160" s="825"/>
      <c r="D160" s="824" t="s">
        <v>298</v>
      </c>
      <c r="E160" s="824"/>
      <c r="F160" s="824"/>
      <c r="G160" s="824"/>
      <c r="H160" s="824"/>
      <c r="I160" s="826" t="s">
        <v>0</v>
      </c>
      <c r="J160" s="879">
        <f>J159</f>
        <v>47700000</v>
      </c>
      <c r="K160" s="880"/>
      <c r="L160" s="880"/>
      <c r="M160" s="849"/>
      <c r="N160" s="849"/>
      <c r="O160" s="76"/>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c r="HP160" s="57"/>
      <c r="HQ160" s="57"/>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row>
    <row r="161" spans="1:257" ht="18" customHeight="1">
      <c r="A161" s="57"/>
      <c r="B161" s="825"/>
      <c r="C161" s="825"/>
      <c r="D161" s="825" t="s">
        <v>119</v>
      </c>
      <c r="E161" s="825"/>
      <c r="F161" s="825"/>
      <c r="G161" s="825"/>
      <c r="H161" s="825"/>
      <c r="I161" s="826" t="s">
        <v>0</v>
      </c>
      <c r="J161" s="881" t="str">
        <f>'16. pengumuman'!E24</f>
        <v>3 (Tiga) Bulan</v>
      </c>
      <c r="K161" s="849"/>
      <c r="L161" s="849"/>
      <c r="M161" s="849"/>
      <c r="N161" s="849"/>
      <c r="O161" s="76"/>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row>
    <row r="162" spans="1:257" ht="15.75" customHeight="1">
      <c r="A162" s="57"/>
      <c r="B162" s="825"/>
      <c r="C162" s="825"/>
      <c r="D162" s="825"/>
      <c r="E162" s="825"/>
      <c r="F162" s="825"/>
      <c r="G162" s="825"/>
      <c r="H162" s="825"/>
      <c r="I162" s="826"/>
      <c r="J162" s="866"/>
      <c r="K162" s="825"/>
      <c r="L162" s="825"/>
      <c r="M162" s="825"/>
      <c r="N162" s="825"/>
      <c r="O162" s="76"/>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row>
    <row r="163" spans="1:257" ht="20.100000000000001" customHeight="1">
      <c r="A163" s="57"/>
      <c r="B163" s="824" t="s">
        <v>363</v>
      </c>
      <c r="C163" s="824"/>
      <c r="D163" s="824"/>
      <c r="E163" s="824"/>
      <c r="F163" s="824"/>
      <c r="G163" s="824"/>
      <c r="H163" s="824"/>
      <c r="I163" s="824"/>
      <c r="J163" s="824"/>
      <c r="K163" s="824"/>
      <c r="L163" s="824"/>
      <c r="M163" s="824"/>
      <c r="N163" s="825"/>
      <c r="O163" s="76"/>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c r="CZ163" s="57"/>
      <c r="DA163" s="57"/>
      <c r="DB163" s="57"/>
      <c r="DC163" s="57"/>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c r="IT163" s="57"/>
      <c r="IU163" s="57"/>
      <c r="IV163" s="57"/>
      <c r="IW163" s="57"/>
    </row>
    <row r="164" spans="1:257" ht="15.75" customHeight="1">
      <c r="A164" s="57"/>
      <c r="B164" s="824"/>
      <c r="C164" s="824"/>
      <c r="D164" s="824"/>
      <c r="E164" s="824"/>
      <c r="F164" s="824"/>
      <c r="G164" s="824"/>
      <c r="H164" s="824"/>
      <c r="I164" s="824"/>
      <c r="J164" s="824"/>
      <c r="K164" s="824"/>
      <c r="L164" s="824"/>
      <c r="M164" s="824"/>
      <c r="N164" s="825"/>
      <c r="O164" s="76"/>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row>
    <row r="165" spans="1:257" ht="15.75" customHeight="1">
      <c r="A165" s="57"/>
      <c r="B165" s="825"/>
      <c r="C165" s="825"/>
      <c r="D165" s="825"/>
      <c r="E165" s="825"/>
      <c r="F165" s="825"/>
      <c r="G165" s="825"/>
      <c r="H165" s="825"/>
      <c r="I165" s="826"/>
      <c r="J165" s="827"/>
      <c r="K165" s="828"/>
      <c r="L165" s="828"/>
      <c r="M165" s="825"/>
      <c r="N165" s="825"/>
      <c r="O165" s="76"/>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row>
    <row r="166" spans="1:257" ht="15.75" customHeight="1">
      <c r="A166" s="57"/>
      <c r="B166" s="825"/>
      <c r="C166" s="829"/>
      <c r="D166" s="829"/>
      <c r="E166" s="830"/>
      <c r="F166" s="830"/>
      <c r="G166" s="830"/>
      <c r="H166" s="830"/>
      <c r="I166" s="831"/>
      <c r="J166" s="1419" t="str">
        <f>UNDANGAN!E35</f>
        <v>Pejabat Pengadaan Barang/Jasa Pemerintah
Pada Satuan Kerja Pelaksanaan Prasarana Strategis</v>
      </c>
      <c r="K166" s="1419"/>
      <c r="L166" s="782"/>
      <c r="M166" s="782"/>
      <c r="N166" s="782"/>
      <c r="O166" s="76"/>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row>
    <row r="167" spans="1:257" ht="15.75" customHeight="1">
      <c r="A167" s="57"/>
      <c r="B167" s="825"/>
      <c r="C167" s="829"/>
      <c r="D167" s="829"/>
      <c r="E167" s="830"/>
      <c r="F167" s="830"/>
      <c r="G167" s="830"/>
      <c r="H167" s="830"/>
      <c r="I167" s="831"/>
      <c r="J167" s="1419"/>
      <c r="K167" s="1419"/>
      <c r="L167" s="815"/>
      <c r="M167" s="815"/>
      <c r="N167" s="815"/>
      <c r="O167" s="76"/>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row>
    <row r="168" spans="1:257" ht="28.35" customHeight="1">
      <c r="A168" s="57"/>
      <c r="B168" s="825"/>
      <c r="C168" s="829"/>
      <c r="D168" s="829"/>
      <c r="E168" s="830"/>
      <c r="F168" s="830"/>
      <c r="G168" s="830"/>
      <c r="H168" s="830"/>
      <c r="I168" s="831"/>
      <c r="J168" s="1419"/>
      <c r="K168" s="1419"/>
      <c r="L168" s="815"/>
      <c r="M168" s="815"/>
      <c r="N168" s="815"/>
      <c r="O168" s="76"/>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row>
    <row r="169" spans="1:257" ht="15.75" customHeight="1">
      <c r="A169" s="57"/>
      <c r="B169" s="825"/>
      <c r="C169" s="829"/>
      <c r="D169" s="829"/>
      <c r="E169" s="830"/>
      <c r="F169" s="830"/>
      <c r="G169" s="830"/>
      <c r="H169" s="830"/>
      <c r="I169" s="831"/>
      <c r="J169" s="801"/>
      <c r="K169" s="801"/>
      <c r="L169" s="815"/>
      <c r="M169" s="815"/>
      <c r="N169" s="815"/>
      <c r="O169" s="76"/>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c r="CK169" s="57"/>
      <c r="CL169" s="57"/>
      <c r="CM169" s="57"/>
      <c r="CN169" s="57"/>
      <c r="CO169" s="57"/>
      <c r="CP169" s="57"/>
      <c r="CQ169" s="57"/>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c r="EI169" s="57"/>
      <c r="EJ169" s="57"/>
      <c r="EK169" s="57"/>
      <c r="EL169" s="57"/>
      <c r="EM169" s="57"/>
      <c r="EN169" s="57"/>
      <c r="EO169" s="57"/>
      <c r="EP169" s="57"/>
      <c r="EQ169" s="57"/>
      <c r="ER169" s="57"/>
      <c r="ES169" s="57"/>
      <c r="ET169" s="57"/>
      <c r="EU169" s="57"/>
      <c r="EV169" s="57"/>
      <c r="EW169" s="57"/>
      <c r="EX169" s="57"/>
      <c r="EY169" s="57"/>
      <c r="EZ169" s="57"/>
      <c r="FA169" s="57"/>
      <c r="FB169" s="57"/>
      <c r="FC169" s="57"/>
      <c r="FD169" s="57"/>
      <c r="FE169" s="57"/>
      <c r="FF169" s="57"/>
      <c r="FG169" s="57"/>
      <c r="FH169" s="57"/>
      <c r="FI169" s="57"/>
      <c r="FJ169" s="57"/>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row>
    <row r="170" spans="1:257" ht="15.75" customHeight="1">
      <c r="A170" s="57"/>
      <c r="B170" s="825"/>
      <c r="C170" s="829"/>
      <c r="D170" s="829"/>
      <c r="E170" s="830"/>
      <c r="F170" s="830"/>
      <c r="G170" s="830"/>
      <c r="H170" s="830"/>
      <c r="I170" s="831"/>
      <c r="J170" s="801"/>
      <c r="K170" s="801"/>
      <c r="L170" s="815"/>
      <c r="M170" s="815"/>
      <c r="N170" s="815"/>
      <c r="O170" s="76"/>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c r="BU170" s="57"/>
      <c r="BV170" s="57"/>
      <c r="BW170" s="57"/>
      <c r="BX170" s="57"/>
      <c r="BY170" s="57"/>
      <c r="BZ170" s="57"/>
      <c r="CA170" s="57"/>
      <c r="CB170" s="57"/>
      <c r="CC170" s="57"/>
      <c r="CD170" s="57"/>
      <c r="CE170" s="57"/>
      <c r="CF170" s="57"/>
      <c r="CG170" s="57"/>
      <c r="CH170" s="57"/>
      <c r="CI170" s="57"/>
      <c r="CJ170" s="57"/>
      <c r="CK170" s="57"/>
      <c r="CL170" s="57"/>
      <c r="CM170" s="57"/>
      <c r="CN170" s="57"/>
      <c r="CO170" s="57"/>
      <c r="CP170" s="57"/>
      <c r="CQ170" s="57"/>
      <c r="CR170" s="57"/>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c r="DV170" s="57"/>
      <c r="DW170" s="57"/>
      <c r="DX170" s="57"/>
      <c r="DY170" s="57"/>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c r="FL170" s="57"/>
      <c r="FM170" s="57"/>
      <c r="FN170" s="57"/>
      <c r="FO170" s="57"/>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row>
    <row r="171" spans="1:257" ht="15.75" customHeight="1">
      <c r="A171" s="57"/>
      <c r="B171" s="825"/>
      <c r="C171" s="832"/>
      <c r="D171" s="829"/>
      <c r="E171" s="829"/>
      <c r="F171" s="829"/>
      <c r="G171" s="829"/>
      <c r="H171" s="829"/>
      <c r="I171" s="833"/>
      <c r="J171" s="754"/>
      <c r="K171" s="824"/>
      <c r="L171" s="754"/>
      <c r="M171" s="815"/>
      <c r="N171" s="815"/>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c r="BU171" s="57"/>
      <c r="BV171" s="57"/>
      <c r="BW171" s="57"/>
      <c r="BX171" s="57"/>
      <c r="BY171" s="57"/>
      <c r="BZ171" s="57"/>
      <c r="CA171" s="57"/>
      <c r="CB171" s="57"/>
      <c r="CC171" s="57"/>
      <c r="CD171" s="57"/>
      <c r="CE171" s="57"/>
      <c r="CF171" s="57"/>
      <c r="CG171" s="57"/>
      <c r="CH171" s="57"/>
      <c r="CI171" s="57"/>
      <c r="CJ171" s="57"/>
      <c r="CK171" s="57"/>
      <c r="CL171" s="57"/>
      <c r="CM171" s="57"/>
      <c r="CN171" s="57"/>
      <c r="CO171" s="57"/>
      <c r="CP171" s="57"/>
      <c r="CQ171" s="57"/>
      <c r="CR171" s="57"/>
      <c r="CS171" s="57"/>
      <c r="CT171" s="57"/>
      <c r="CU171" s="57"/>
      <c r="CV171" s="57"/>
      <c r="CW171" s="57"/>
      <c r="CX171" s="57"/>
      <c r="CY171" s="57"/>
      <c r="CZ171" s="57"/>
      <c r="DA171" s="57"/>
      <c r="DB171" s="57"/>
      <c r="DC171" s="57"/>
      <c r="DD171" s="57"/>
      <c r="DE171" s="57"/>
      <c r="DF171" s="57"/>
      <c r="DG171" s="57"/>
      <c r="DH171" s="57"/>
      <c r="DI171" s="57"/>
      <c r="DJ171" s="57"/>
      <c r="DK171" s="57"/>
      <c r="DL171" s="57"/>
      <c r="DM171" s="57"/>
      <c r="DN171" s="57"/>
      <c r="DO171" s="57"/>
      <c r="DP171" s="57"/>
      <c r="DQ171" s="57"/>
      <c r="DR171" s="57"/>
      <c r="DS171" s="57"/>
      <c r="DT171" s="57"/>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c r="FC171" s="57"/>
      <c r="FD171" s="57"/>
      <c r="FE171" s="57"/>
      <c r="FF171" s="57"/>
      <c r="FG171" s="57"/>
      <c r="FH171" s="57"/>
      <c r="FI171" s="57"/>
      <c r="FJ171" s="57"/>
      <c r="FK171" s="57"/>
      <c r="FL171" s="57"/>
      <c r="FM171" s="57"/>
      <c r="FN171" s="57"/>
      <c r="FO171" s="57"/>
      <c r="FP171" s="57"/>
      <c r="FQ171" s="57"/>
      <c r="FR171" s="57"/>
      <c r="FS171" s="57"/>
      <c r="FT171" s="57"/>
      <c r="FU171" s="57"/>
      <c r="FV171" s="57"/>
      <c r="FW171" s="57"/>
      <c r="FX171" s="57"/>
      <c r="FY171" s="57"/>
      <c r="FZ171" s="57"/>
      <c r="GA171" s="57"/>
      <c r="GB171" s="57"/>
      <c r="GC171" s="57"/>
      <c r="GD171" s="57"/>
      <c r="GE171" s="57"/>
      <c r="GF171" s="57"/>
      <c r="GG171" s="57"/>
      <c r="GH171" s="57"/>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c r="IR171" s="57"/>
      <c r="IS171" s="57"/>
      <c r="IT171" s="57"/>
      <c r="IU171" s="57"/>
      <c r="IV171" s="57"/>
      <c r="IW171" s="57"/>
    </row>
    <row r="172" spans="1:257" ht="15.75" customHeight="1">
      <c r="A172" s="57"/>
      <c r="B172" s="825"/>
      <c r="C172" s="832"/>
      <c r="D172" s="834"/>
      <c r="E172" s="829"/>
      <c r="F172" s="829"/>
      <c r="G172" s="829"/>
      <c r="H172" s="833"/>
      <c r="I172" s="833"/>
      <c r="J172" s="787"/>
      <c r="K172" s="824"/>
      <c r="L172" s="787"/>
      <c r="M172" s="787"/>
      <c r="N172" s="787"/>
      <c r="O172" s="22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c r="BW172" s="57"/>
      <c r="BX172" s="57"/>
      <c r="BY172" s="57"/>
      <c r="BZ172" s="57"/>
      <c r="CA172" s="57"/>
      <c r="CB172" s="57"/>
      <c r="CC172" s="57"/>
      <c r="CD172" s="57"/>
      <c r="CE172" s="57"/>
      <c r="CF172" s="57"/>
      <c r="CG172" s="57"/>
      <c r="CH172" s="57"/>
      <c r="CI172" s="57"/>
      <c r="CJ172" s="57"/>
      <c r="CK172" s="57"/>
      <c r="CL172" s="57"/>
      <c r="CM172" s="57"/>
      <c r="CN172" s="57"/>
      <c r="CO172" s="57"/>
      <c r="CP172" s="57"/>
      <c r="CQ172" s="57"/>
      <c r="CR172" s="57"/>
      <c r="CS172" s="57"/>
      <c r="CT172" s="57"/>
      <c r="CU172" s="57"/>
      <c r="CV172" s="57"/>
      <c r="CW172" s="57"/>
      <c r="CX172" s="57"/>
      <c r="CY172" s="57"/>
      <c r="CZ172" s="57"/>
      <c r="DA172" s="57"/>
      <c r="DB172" s="57"/>
      <c r="DC172" s="57"/>
      <c r="DD172" s="57"/>
      <c r="DE172" s="57"/>
      <c r="DF172" s="57"/>
      <c r="DG172" s="57"/>
      <c r="DH172" s="57"/>
      <c r="DI172" s="57"/>
      <c r="DJ172" s="57"/>
      <c r="DK172" s="57"/>
      <c r="DL172" s="57"/>
      <c r="DM172" s="57"/>
      <c r="DN172" s="57"/>
      <c r="DO172" s="57"/>
      <c r="DP172" s="57"/>
      <c r="DQ172" s="57"/>
      <c r="DR172" s="57"/>
      <c r="DS172" s="57"/>
      <c r="DT172" s="57"/>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c r="FN172" s="57"/>
      <c r="FO172" s="57"/>
      <c r="FP172" s="57"/>
      <c r="FQ172" s="57"/>
      <c r="FR172" s="57"/>
      <c r="FS172" s="57"/>
      <c r="FT172" s="57"/>
      <c r="FU172" s="57"/>
      <c r="FV172" s="57"/>
      <c r="FW172" s="57"/>
      <c r="FX172" s="57"/>
      <c r="FY172" s="57"/>
      <c r="FZ172" s="57"/>
      <c r="GA172" s="57"/>
      <c r="GB172" s="57"/>
      <c r="GC172" s="57"/>
      <c r="GD172" s="57"/>
      <c r="GE172" s="57"/>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row>
    <row r="173" spans="1:257" ht="15.75" customHeight="1">
      <c r="A173" s="57"/>
      <c r="B173" s="824"/>
      <c r="C173" s="832"/>
      <c r="D173" s="835"/>
      <c r="E173" s="836"/>
      <c r="F173" s="829"/>
      <c r="G173" s="836"/>
      <c r="H173" s="836"/>
      <c r="I173" s="837"/>
      <c r="J173" s="1626" t="str">
        <f>UNDANGAN!E38</f>
        <v>KASDIONO, ST</v>
      </c>
      <c r="K173" s="1626"/>
      <c r="L173" s="787"/>
      <c r="M173" s="787"/>
      <c r="N173" s="787"/>
      <c r="O173" s="76"/>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c r="BO173" s="57"/>
      <c r="BP173" s="57"/>
      <c r="BQ173" s="57"/>
      <c r="BR173" s="57"/>
      <c r="BS173" s="57"/>
      <c r="BT173" s="57"/>
      <c r="BU173" s="57"/>
      <c r="BV173" s="57"/>
      <c r="BW173" s="57"/>
      <c r="BX173" s="57"/>
      <c r="BY173" s="57"/>
      <c r="BZ173" s="57"/>
      <c r="CA173" s="57"/>
      <c r="CB173" s="57"/>
      <c r="CC173" s="57"/>
      <c r="CD173" s="57"/>
      <c r="CE173" s="57"/>
      <c r="CF173" s="57"/>
      <c r="CG173" s="57"/>
      <c r="CH173" s="57"/>
      <c r="CI173" s="57"/>
      <c r="CJ173" s="57"/>
      <c r="CK173" s="57"/>
      <c r="CL173" s="57"/>
      <c r="CM173" s="57"/>
      <c r="CN173" s="57"/>
      <c r="CO173" s="57"/>
      <c r="CP173" s="57"/>
      <c r="CQ173" s="57"/>
      <c r="CR173" s="57"/>
      <c r="CS173" s="57"/>
      <c r="CT173" s="57"/>
      <c r="CU173" s="57"/>
      <c r="CV173" s="57"/>
      <c r="CW173" s="57"/>
      <c r="CX173" s="57"/>
      <c r="CY173" s="57"/>
      <c r="CZ173" s="57"/>
      <c r="DA173" s="57"/>
      <c r="DB173" s="57"/>
      <c r="DC173" s="57"/>
      <c r="DD173" s="57"/>
      <c r="DE173" s="57"/>
      <c r="DF173" s="57"/>
      <c r="DG173" s="57"/>
      <c r="DH173" s="57"/>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c r="FA173" s="57"/>
      <c r="FB173" s="57"/>
      <c r="FC173" s="57"/>
      <c r="FD173" s="57"/>
      <c r="FE173" s="57"/>
      <c r="FF173" s="57"/>
      <c r="FG173" s="57"/>
      <c r="FH173" s="57"/>
      <c r="FI173" s="57"/>
      <c r="FJ173" s="57"/>
      <c r="FK173" s="57"/>
      <c r="FL173" s="57"/>
      <c r="FM173" s="57"/>
      <c r="FN173" s="57"/>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row>
    <row r="174" spans="1:257" ht="15.75" customHeight="1">
      <c r="A174" s="57"/>
      <c r="B174" s="824"/>
      <c r="C174" s="838"/>
      <c r="D174" s="829"/>
      <c r="E174" s="829"/>
      <c r="F174" s="829"/>
      <c r="G174" s="829"/>
      <c r="H174" s="833"/>
      <c r="I174" s="833"/>
      <c r="J174" s="1625" t="str">
        <f>UNDANGAN!E39</f>
        <v>NIP. 19720101 200701 1 008</v>
      </c>
      <c r="K174" s="1625"/>
      <c r="L174" s="754"/>
      <c r="M174" s="754"/>
      <c r="N174" s="754"/>
      <c r="O174" s="76"/>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c r="CF174" s="57"/>
      <c r="CG174" s="57"/>
      <c r="CH174" s="57"/>
      <c r="CI174" s="57"/>
      <c r="CJ174" s="57"/>
      <c r="CK174" s="57"/>
      <c r="CL174" s="57"/>
      <c r="CM174" s="57"/>
      <c r="CN174" s="57"/>
      <c r="CO174" s="57"/>
      <c r="CP174" s="57"/>
      <c r="CQ174" s="57"/>
      <c r="CR174" s="57"/>
      <c r="CS174" s="57"/>
      <c r="CT174" s="57"/>
      <c r="CU174" s="57"/>
      <c r="CV174" s="57"/>
      <c r="CW174" s="57"/>
      <c r="CX174" s="57"/>
      <c r="CY174" s="57"/>
      <c r="CZ174" s="57"/>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c r="EX174" s="57"/>
      <c r="EY174" s="57"/>
      <c r="EZ174" s="57"/>
      <c r="FA174" s="57"/>
      <c r="FB174" s="57"/>
      <c r="FC174" s="57"/>
      <c r="FD174" s="57"/>
      <c r="FE174" s="57"/>
      <c r="FF174" s="57"/>
      <c r="FG174" s="57"/>
      <c r="FH174" s="57"/>
      <c r="FI174" s="57"/>
      <c r="FJ174" s="57"/>
      <c r="FK174" s="57"/>
      <c r="FL174" s="57"/>
      <c r="FM174" s="57"/>
      <c r="FN174" s="57"/>
      <c r="FO174" s="57"/>
      <c r="FP174" s="57"/>
      <c r="FQ174" s="57"/>
      <c r="FR174" s="57"/>
      <c r="FS174" s="57"/>
      <c r="FT174" s="57"/>
      <c r="FU174" s="57"/>
      <c r="FV174" s="57"/>
      <c r="FW174" s="57"/>
      <c r="FX174" s="57"/>
      <c r="FY174" s="57"/>
      <c r="FZ174" s="57"/>
      <c r="GA174" s="57"/>
      <c r="GB174" s="57"/>
      <c r="GC174" s="57"/>
      <c r="GD174" s="57"/>
      <c r="GE174" s="57"/>
      <c r="GF174" s="57"/>
      <c r="GG174" s="57"/>
      <c r="GH174" s="57"/>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row>
    <row r="175" spans="1:257" ht="15.75" customHeight="1">
      <c r="A175" s="57"/>
      <c r="B175" s="839"/>
      <c r="C175" s="829"/>
      <c r="D175" s="829"/>
      <c r="E175" s="829"/>
      <c r="F175" s="829"/>
      <c r="G175" s="829"/>
      <c r="H175" s="833"/>
      <c r="I175" s="829"/>
      <c r="J175" s="829"/>
      <c r="K175" s="840"/>
      <c r="L175" s="841"/>
      <c r="M175" s="841"/>
      <c r="N175" s="841"/>
      <c r="O175" s="230"/>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c r="CW175" s="57"/>
      <c r="CX175" s="57"/>
      <c r="CY175" s="57"/>
      <c r="CZ175" s="57"/>
      <c r="DA175" s="57"/>
      <c r="DB175" s="57"/>
      <c r="DC175" s="57"/>
      <c r="DD175" s="57"/>
      <c r="DE175" s="57"/>
      <c r="DF175" s="57"/>
      <c r="DG175" s="57"/>
      <c r="DH175" s="57"/>
      <c r="DI175" s="57"/>
      <c r="DJ175" s="57"/>
      <c r="DK175" s="57"/>
      <c r="DL175" s="57"/>
      <c r="DM175" s="57"/>
      <c r="DN175" s="57"/>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c r="FQ175" s="57"/>
      <c r="FR175" s="57"/>
      <c r="FS175" s="57"/>
      <c r="FT175" s="57"/>
      <c r="FU175" s="57"/>
      <c r="FV175" s="57"/>
      <c r="FW175" s="57"/>
      <c r="FX175" s="57"/>
      <c r="FY175" s="57"/>
      <c r="FZ175" s="57"/>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row>
    <row r="176" spans="1:257" ht="15.75">
      <c r="C176" s="203"/>
      <c r="D176" s="205"/>
      <c r="E176" s="203"/>
      <c r="F176" s="203"/>
      <c r="G176" s="203"/>
      <c r="H176" s="204"/>
      <c r="I176" s="203"/>
      <c r="J176" s="203"/>
      <c r="K176" s="274"/>
      <c r="O176" s="77"/>
    </row>
    <row r="177" spans="2:15" ht="18">
      <c r="F177" s="275"/>
      <c r="G177" s="275"/>
      <c r="H177" s="276"/>
      <c r="K177" s="274"/>
      <c r="O177" s="77"/>
    </row>
    <row r="178" spans="2:15" ht="18">
      <c r="F178" s="275"/>
      <c r="G178" s="275"/>
      <c r="H178" s="276"/>
      <c r="K178" s="274"/>
      <c r="O178" s="77"/>
    </row>
    <row r="179" spans="2:15" ht="18">
      <c r="F179" s="275"/>
      <c r="G179" s="275"/>
      <c r="H179" s="276"/>
      <c r="K179" s="277"/>
      <c r="O179" s="77"/>
    </row>
    <row r="180" spans="2:15" ht="18">
      <c r="F180" s="275"/>
      <c r="G180" s="275"/>
      <c r="H180" s="276"/>
      <c r="K180" s="278"/>
      <c r="O180" s="77"/>
    </row>
    <row r="181" spans="2:15" ht="18">
      <c r="C181" s="279"/>
      <c r="D181" s="269"/>
      <c r="E181" s="267"/>
      <c r="F181" s="267"/>
      <c r="G181" s="267"/>
      <c r="H181" s="276"/>
      <c r="I181" s="267"/>
      <c r="J181" s="280"/>
      <c r="K181" s="280"/>
      <c r="O181" s="77"/>
    </row>
    <row r="182" spans="2:15" ht="15">
      <c r="B182" s="77"/>
      <c r="C182" s="78"/>
      <c r="D182" s="78"/>
      <c r="E182" s="78"/>
      <c r="F182" s="78"/>
      <c r="G182" s="78"/>
      <c r="H182" s="78"/>
      <c r="I182" s="78"/>
      <c r="J182" s="78"/>
      <c r="K182" s="78"/>
      <c r="L182" s="77"/>
      <c r="M182" s="77"/>
      <c r="N182" s="77"/>
      <c r="O182" s="77"/>
    </row>
    <row r="183" spans="2:15" ht="15">
      <c r="B183" s="77"/>
      <c r="C183" s="78"/>
      <c r="D183" s="78"/>
      <c r="E183" s="78"/>
      <c r="F183" s="78"/>
      <c r="G183" s="78"/>
      <c r="H183" s="78"/>
      <c r="I183" s="78"/>
      <c r="J183" s="78"/>
      <c r="K183" s="78"/>
      <c r="L183" s="77"/>
      <c r="M183" s="77"/>
      <c r="N183" s="77"/>
      <c r="O183" s="77"/>
    </row>
  </sheetData>
  <mergeCells count="66">
    <mergeCell ref="J45:M46"/>
    <mergeCell ref="J166:K168"/>
    <mergeCell ref="M50:N51"/>
    <mergeCell ref="D128:N128"/>
    <mergeCell ref="C135:N136"/>
    <mergeCell ref="D54:H55"/>
    <mergeCell ref="E78:N78"/>
    <mergeCell ref="C65:N68"/>
    <mergeCell ref="D69:N69"/>
    <mergeCell ref="I52:L52"/>
    <mergeCell ref="D52:H52"/>
    <mergeCell ref="I50:L51"/>
    <mergeCell ref="E111:N111"/>
    <mergeCell ref="D86:N88"/>
    <mergeCell ref="E93:N93"/>
    <mergeCell ref="D102:N102"/>
    <mergeCell ref="E103:N105"/>
    <mergeCell ref="J173:K173"/>
    <mergeCell ref="J174:K174"/>
    <mergeCell ref="C143:N145"/>
    <mergeCell ref="E114:N114"/>
    <mergeCell ref="D121:N122"/>
    <mergeCell ref="J124:N124"/>
    <mergeCell ref="E116:N116"/>
    <mergeCell ref="D126:N126"/>
    <mergeCell ref="J156:N156"/>
    <mergeCell ref="D43:H44"/>
    <mergeCell ref="D45:H45"/>
    <mergeCell ref="D47:H48"/>
    <mergeCell ref="C50:C51"/>
    <mergeCell ref="D50:H51"/>
    <mergeCell ref="B21:F21"/>
    <mergeCell ref="H21:N21"/>
    <mergeCell ref="B23:N29"/>
    <mergeCell ref="B20:F20"/>
    <mergeCell ref="H20:N20"/>
    <mergeCell ref="B18:F18"/>
    <mergeCell ref="I18:K18"/>
    <mergeCell ref="B2:M2"/>
    <mergeCell ref="B3:M3"/>
    <mergeCell ref="B7:N7"/>
    <mergeCell ref="B8:N8"/>
    <mergeCell ref="B4:M4"/>
    <mergeCell ref="B9:N9"/>
    <mergeCell ref="B11:F11"/>
    <mergeCell ref="H11:N11"/>
    <mergeCell ref="B12:F12"/>
    <mergeCell ref="H12:N12"/>
    <mergeCell ref="H16:I16"/>
    <mergeCell ref="H17:I17"/>
    <mergeCell ref="E98:N98"/>
    <mergeCell ref="C137:N137"/>
    <mergeCell ref="D36:N37"/>
    <mergeCell ref="D72:N73"/>
    <mergeCell ref="H13:N13"/>
    <mergeCell ref="B19:F19"/>
    <mergeCell ref="H19:N19"/>
    <mergeCell ref="B14:F14"/>
    <mergeCell ref="H14:N14"/>
    <mergeCell ref="B15:F15"/>
    <mergeCell ref="H15:N15"/>
    <mergeCell ref="B13:F13"/>
    <mergeCell ref="B16:F16"/>
    <mergeCell ref="K16:M16"/>
    <mergeCell ref="B17:F17"/>
    <mergeCell ref="K17:M17"/>
  </mergeCells>
  <hyperlinks>
    <hyperlink ref="H61" r:id="rId1" display="www.lpseriau.go.id"/>
  </hyperlinks>
  <printOptions horizontalCentered="1"/>
  <pageMargins left="0.5" right="0.25" top="0.5" bottom="0.5" header="0.25" footer="0.25"/>
  <pageSetup paperSize="9" scale="58" fitToHeight="4" orientation="portrait" horizontalDpi="4294967293" r:id="rId2"/>
  <rowBreaks count="2" manualBreakCount="2">
    <brk id="63" max="14" man="1"/>
    <brk id="122" max="14"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52"/>
  <sheetViews>
    <sheetView view="pageBreakPreview" topLeftCell="A10" zoomScale="85" zoomScaleSheetLayoutView="85" workbookViewId="0">
      <selection activeCell="I31" sqref="I31"/>
    </sheetView>
  </sheetViews>
  <sheetFormatPr defaultColWidth="8.85546875" defaultRowHeight="15"/>
  <cols>
    <col min="1" max="1" width="0.85546875" style="80" customWidth="1"/>
    <col min="2" max="2" width="3.7109375" style="80" customWidth="1"/>
    <col min="3" max="3" width="7.28515625" style="80" customWidth="1"/>
    <col min="4" max="4" width="2.140625" style="80" customWidth="1"/>
    <col min="5" max="5" width="9.140625" style="80"/>
    <col min="6" max="6" width="12" style="80" customWidth="1"/>
    <col min="7" max="7" width="14.42578125" style="80" customWidth="1"/>
    <col min="8" max="8" width="4.85546875" style="80" customWidth="1"/>
    <col min="9" max="9" width="13.7109375" style="80" customWidth="1"/>
    <col min="10" max="10" width="1.7109375" style="80" customWidth="1"/>
    <col min="11" max="11" width="15.140625" style="80" customWidth="1"/>
    <col min="12" max="12" width="9.7109375" style="80" customWidth="1"/>
    <col min="13" max="13" width="29.42578125" style="80" customWidth="1"/>
    <col min="14" max="14" width="0.85546875" customWidth="1"/>
  </cols>
  <sheetData>
    <row r="1" spans="1:13" ht="15.75" customHeight="1">
      <c r="C1" s="282"/>
      <c r="D1" s="282"/>
      <c r="E1" s="282"/>
      <c r="F1" s="282"/>
      <c r="G1" s="282"/>
      <c r="I1" s="282"/>
      <c r="J1" s="282"/>
      <c r="K1" s="282"/>
      <c r="L1" s="282"/>
      <c r="M1" s="282"/>
    </row>
    <row r="2" spans="1:13" ht="17.100000000000001" customHeight="1">
      <c r="B2" s="1856" t="s">
        <v>616</v>
      </c>
      <c r="C2" s="1856"/>
      <c r="D2" s="1856"/>
      <c r="E2" s="1856"/>
      <c r="F2" s="1856"/>
      <c r="G2" s="1856"/>
      <c r="H2" s="1856"/>
      <c r="I2" s="1856"/>
      <c r="J2" s="1856"/>
      <c r="K2" s="1856"/>
      <c r="L2" s="1856"/>
      <c r="M2" s="1856"/>
    </row>
    <row r="3" spans="1:13" ht="21" customHeight="1">
      <c r="B3" s="1856" t="str">
        <f>'19. BA-Klari-Nego'!B3:O3</f>
        <v>PADA SATUAN KERJA PELAKSANAAN PRASARANA STRATEGIS RIAU</v>
      </c>
      <c r="C3" s="1856"/>
      <c r="D3" s="1856"/>
      <c r="E3" s="1856"/>
      <c r="F3" s="1856"/>
      <c r="G3" s="1856"/>
      <c r="H3" s="1856"/>
      <c r="I3" s="1856"/>
      <c r="J3" s="1856"/>
      <c r="K3" s="1856"/>
      <c r="L3" s="1856"/>
      <c r="M3" s="1856"/>
    </row>
    <row r="4" spans="1:13" ht="20.100000000000001" customHeight="1" thickBot="1">
      <c r="B4" s="1859" t="s">
        <v>641</v>
      </c>
      <c r="C4" s="1859"/>
      <c r="D4" s="1859"/>
      <c r="E4" s="1859"/>
      <c r="F4" s="1859"/>
      <c r="G4" s="1859"/>
      <c r="H4" s="1859"/>
      <c r="I4" s="1859"/>
      <c r="J4" s="1859"/>
      <c r="K4" s="1859"/>
      <c r="L4" s="1859"/>
      <c r="M4" s="1859"/>
    </row>
    <row r="5" spans="1:13" ht="15.75" customHeight="1" thickTop="1" thickBot="1">
      <c r="A5" s="81"/>
      <c r="B5" s="882"/>
      <c r="C5" s="882"/>
      <c r="D5" s="882"/>
      <c r="E5" s="882"/>
      <c r="F5" s="882"/>
      <c r="G5" s="882"/>
      <c r="H5" s="882"/>
      <c r="I5" s="882"/>
      <c r="J5" s="882"/>
      <c r="K5" s="882"/>
      <c r="L5" s="882"/>
      <c r="M5" s="882"/>
    </row>
    <row r="6" spans="1:13" ht="15.75" customHeight="1" thickTop="1">
      <c r="A6" s="81"/>
      <c r="B6" s="883"/>
      <c r="C6" s="883"/>
      <c r="D6" s="883"/>
      <c r="E6" s="883"/>
      <c r="F6" s="883"/>
      <c r="G6" s="883"/>
      <c r="H6" s="883"/>
      <c r="I6" s="883"/>
      <c r="J6" s="883"/>
      <c r="K6" s="883"/>
      <c r="L6" s="883"/>
      <c r="M6" s="883"/>
    </row>
    <row r="7" spans="1:13" ht="15.75" customHeight="1">
      <c r="A7" s="81"/>
      <c r="B7" s="884"/>
      <c r="C7" s="884"/>
      <c r="D7" s="884"/>
      <c r="E7" s="884"/>
      <c r="F7" s="884"/>
      <c r="G7" s="884"/>
      <c r="H7" s="884"/>
      <c r="I7" s="884"/>
      <c r="J7" s="884"/>
      <c r="K7" s="884"/>
      <c r="L7" s="884"/>
      <c r="M7" s="884"/>
    </row>
    <row r="8" spans="1:13" ht="15.75" customHeight="1">
      <c r="B8" s="1888" t="s">
        <v>318</v>
      </c>
      <c r="C8" s="1889"/>
      <c r="D8" s="1889"/>
      <c r="E8" s="1889"/>
      <c r="F8" s="1889"/>
      <c r="G8" s="1889"/>
      <c r="H8" s="1890"/>
      <c r="I8" s="1888" t="s">
        <v>302</v>
      </c>
      <c r="J8" s="1889"/>
      <c r="K8" s="1889"/>
      <c r="L8" s="1889"/>
      <c r="M8" s="1890"/>
    </row>
    <row r="9" spans="1:13" ht="15.75" customHeight="1">
      <c r="B9" s="1897" t="str">
        <f>'19. BA-Klari-Nego'!B8</f>
        <v>Satuan Kerja Pelaksanaan Prasarana Strategis Riau</v>
      </c>
      <c r="C9" s="1892"/>
      <c r="D9" s="1892"/>
      <c r="E9" s="1892"/>
      <c r="F9" s="1892"/>
      <c r="G9" s="1892"/>
      <c r="H9" s="1893"/>
      <c r="I9" s="1891"/>
      <c r="J9" s="1892"/>
      <c r="K9" s="1892"/>
      <c r="L9" s="1892"/>
      <c r="M9" s="1893"/>
    </row>
    <row r="10" spans="1:13" ht="15.75" customHeight="1">
      <c r="B10" s="1891"/>
      <c r="C10" s="1892"/>
      <c r="D10" s="1892"/>
      <c r="E10" s="1892"/>
      <c r="F10" s="1892"/>
      <c r="G10" s="1892"/>
      <c r="H10" s="1893"/>
      <c r="I10" s="1891"/>
      <c r="J10" s="1892"/>
      <c r="K10" s="1892"/>
      <c r="L10" s="1892"/>
      <c r="M10" s="1893"/>
    </row>
    <row r="11" spans="1:13" ht="15.75" customHeight="1">
      <c r="B11" s="1894"/>
      <c r="C11" s="1895"/>
      <c r="D11" s="1895"/>
      <c r="E11" s="1895"/>
      <c r="F11" s="1895"/>
      <c r="G11" s="1895"/>
      <c r="H11" s="1896"/>
      <c r="I11" s="1894"/>
      <c r="J11" s="1895"/>
      <c r="K11" s="1895"/>
      <c r="L11" s="1895"/>
      <c r="M11" s="1896"/>
    </row>
    <row r="12" spans="1:13" ht="15.75" customHeight="1">
      <c r="B12" s="1888" t="s">
        <v>303</v>
      </c>
      <c r="C12" s="1889"/>
      <c r="D12" s="1889"/>
      <c r="E12" s="1889"/>
      <c r="F12" s="1889"/>
      <c r="G12" s="1889"/>
      <c r="H12" s="1890"/>
      <c r="I12" s="885"/>
      <c r="J12" s="824"/>
      <c r="K12" s="824"/>
      <c r="L12" s="824"/>
      <c r="M12" s="886"/>
    </row>
    <row r="13" spans="1:13" ht="15.75" customHeight="1">
      <c r="B13" s="1897" t="str">
        <f>'19. BA-Klari-Nego'!B12</f>
        <v>Konsultan Individual Team Leader</v>
      </c>
      <c r="C13" s="1898"/>
      <c r="D13" s="1898"/>
      <c r="E13" s="1898"/>
      <c r="F13" s="1898"/>
      <c r="G13" s="1898"/>
      <c r="H13" s="1899"/>
      <c r="I13" s="885" t="s">
        <v>125</v>
      </c>
      <c r="J13" s="887" t="s">
        <v>0</v>
      </c>
      <c r="K13" s="888" t="str">
        <f>jadwal!F24</f>
        <v>14.01/BAHP/PJB/KI-PRC/TL/PPK/PPS-RIAU/IV/2025</v>
      </c>
      <c r="L13" s="824"/>
      <c r="M13" s="886"/>
    </row>
    <row r="14" spans="1:13" ht="15.75" customHeight="1">
      <c r="B14" s="1900"/>
      <c r="C14" s="1898"/>
      <c r="D14" s="1898"/>
      <c r="E14" s="1898"/>
      <c r="F14" s="1898"/>
      <c r="G14" s="1898"/>
      <c r="H14" s="1899"/>
      <c r="I14" s="885" t="s">
        <v>131</v>
      </c>
      <c r="J14" s="887" t="s">
        <v>0</v>
      </c>
      <c r="K14" s="889" t="s">
        <v>507</v>
      </c>
      <c r="L14" s="890"/>
      <c r="M14" s="886"/>
    </row>
    <row r="15" spans="1:13" ht="15.75" customHeight="1">
      <c r="B15" s="1901"/>
      <c r="C15" s="1902"/>
      <c r="D15" s="1902"/>
      <c r="E15" s="1902"/>
      <c r="F15" s="1902"/>
      <c r="G15" s="1902"/>
      <c r="H15" s="1903"/>
      <c r="I15" s="885" t="s">
        <v>514</v>
      </c>
      <c r="J15" s="887" t="s">
        <v>0</v>
      </c>
      <c r="K15" s="891" t="str">
        <f>jadwal!H24</f>
        <v>14 April 2025</v>
      </c>
      <c r="L15" s="890"/>
      <c r="M15" s="886"/>
    </row>
    <row r="16" spans="1:13" ht="15.75" customHeight="1">
      <c r="B16" s="1891" t="s">
        <v>305</v>
      </c>
      <c r="C16" s="1892"/>
      <c r="D16" s="1892"/>
      <c r="E16" s="1892"/>
      <c r="F16" s="1892"/>
      <c r="G16" s="1892"/>
      <c r="H16" s="1893"/>
      <c r="I16" s="885" t="s">
        <v>16</v>
      </c>
      <c r="J16" s="887" t="s">
        <v>0</v>
      </c>
      <c r="K16" s="1910">
        <f>'19. BA-Klari-Nego'!L15</f>
        <v>47700000</v>
      </c>
      <c r="L16" s="1910"/>
      <c r="M16" s="886"/>
    </row>
    <row r="17" spans="2:16" ht="15.75" customHeight="1">
      <c r="B17" s="1904" t="str">
        <f>'19. BA-Klari-Nego'!B16:H16</f>
        <v>Provinsi Riau</v>
      </c>
      <c r="C17" s="1905"/>
      <c r="D17" s="1905"/>
      <c r="E17" s="1905"/>
      <c r="F17" s="1905"/>
      <c r="G17" s="1905"/>
      <c r="H17" s="1906"/>
      <c r="I17" s="885" t="s">
        <v>126</v>
      </c>
      <c r="J17" s="887" t="s">
        <v>0</v>
      </c>
      <c r="K17" s="892" t="s">
        <v>306</v>
      </c>
      <c r="L17" s="824"/>
      <c r="M17" s="886"/>
    </row>
    <row r="18" spans="2:16" ht="15.75" customHeight="1">
      <c r="B18" s="1907"/>
      <c r="C18" s="1908"/>
      <c r="D18" s="1908"/>
      <c r="E18" s="1908"/>
      <c r="F18" s="1908"/>
      <c r="G18" s="1908"/>
      <c r="H18" s="1909"/>
      <c r="I18" s="893"/>
      <c r="J18" s="894"/>
      <c r="K18" s="895"/>
      <c r="L18" s="896"/>
      <c r="M18" s="897"/>
    </row>
    <row r="19" spans="2:16" ht="15.75" customHeight="1">
      <c r="B19" s="898"/>
      <c r="C19" s="898"/>
      <c r="D19" s="898"/>
      <c r="E19" s="898"/>
      <c r="F19" s="898"/>
      <c r="G19" s="898"/>
      <c r="H19" s="898"/>
      <c r="I19" s="898"/>
      <c r="J19" s="898"/>
      <c r="K19" s="898"/>
      <c r="L19" s="898"/>
      <c r="M19" s="898"/>
    </row>
    <row r="20" spans="2:16" ht="15.75" customHeight="1">
      <c r="B20" s="898"/>
      <c r="C20" s="898"/>
      <c r="D20" s="898"/>
      <c r="E20" s="898"/>
      <c r="F20" s="898"/>
      <c r="G20" s="898"/>
      <c r="H20" s="898"/>
      <c r="I20" s="898"/>
      <c r="J20" s="898"/>
      <c r="K20" s="898"/>
      <c r="L20" s="898"/>
      <c r="M20" s="898" t="s">
        <v>280</v>
      </c>
    </row>
    <row r="21" spans="2:16" ht="17.100000000000001" customHeight="1">
      <c r="B21" s="1911" t="s">
        <v>697</v>
      </c>
      <c r="C21" s="1911"/>
      <c r="D21" s="1911"/>
      <c r="E21" s="1911"/>
      <c r="F21" s="1911"/>
      <c r="G21" s="1911"/>
      <c r="H21" s="1911"/>
      <c r="I21" s="1911"/>
      <c r="J21" s="1911"/>
      <c r="K21" s="1911"/>
      <c r="L21" s="1911"/>
      <c r="M21" s="1911"/>
    </row>
    <row r="22" spans="2:16" ht="17.100000000000001" customHeight="1">
      <c r="B22" s="1911"/>
      <c r="C22" s="1911"/>
      <c r="D22" s="1911"/>
      <c r="E22" s="1911"/>
      <c r="F22" s="1911"/>
      <c r="G22" s="1911"/>
      <c r="H22" s="1911"/>
      <c r="I22" s="1911"/>
      <c r="J22" s="1911"/>
      <c r="K22" s="1911"/>
      <c r="L22" s="1911"/>
      <c r="M22" s="1911"/>
    </row>
    <row r="23" spans="2:16" ht="17.100000000000001" customHeight="1">
      <c r="B23" s="1911"/>
      <c r="C23" s="1911"/>
      <c r="D23" s="1911"/>
      <c r="E23" s="1911"/>
      <c r="F23" s="1911"/>
      <c r="G23" s="1911"/>
      <c r="H23" s="1911"/>
      <c r="I23" s="1911"/>
      <c r="J23" s="1911"/>
      <c r="K23" s="1911"/>
      <c r="L23" s="1911"/>
      <c r="M23" s="1911"/>
    </row>
    <row r="24" spans="2:16" ht="17.100000000000001" customHeight="1">
      <c r="B24" s="1911"/>
      <c r="C24" s="1911"/>
      <c r="D24" s="1911"/>
      <c r="E24" s="1911"/>
      <c r="F24" s="1911"/>
      <c r="G24" s="1911"/>
      <c r="H24" s="1911"/>
      <c r="I24" s="1911"/>
      <c r="J24" s="1911"/>
      <c r="K24" s="1911"/>
      <c r="L24" s="1911"/>
      <c r="M24" s="1911"/>
      <c r="P24" t="s">
        <v>617</v>
      </c>
    </row>
    <row r="25" spans="2:16" ht="17.100000000000001" customHeight="1">
      <c r="B25" s="1911"/>
      <c r="C25" s="1911"/>
      <c r="D25" s="1911"/>
      <c r="E25" s="1911"/>
      <c r="F25" s="1911"/>
      <c r="G25" s="1911"/>
      <c r="H25" s="1911"/>
      <c r="I25" s="1911"/>
      <c r="J25" s="1911"/>
      <c r="K25" s="1911"/>
      <c r="L25" s="1911"/>
      <c r="M25" s="1911"/>
    </row>
    <row r="26" spans="2:16" ht="17.100000000000001" customHeight="1">
      <c r="B26" s="1911"/>
      <c r="C26" s="1911"/>
      <c r="D26" s="1911"/>
      <c r="E26" s="1911"/>
      <c r="F26" s="1911"/>
      <c r="G26" s="1911"/>
      <c r="H26" s="1911"/>
      <c r="I26" s="1911"/>
      <c r="J26" s="1911"/>
      <c r="K26" s="1911"/>
      <c r="L26" s="1911"/>
      <c r="M26" s="1911"/>
    </row>
    <row r="27" spans="2:16" ht="17.100000000000001" customHeight="1">
      <c r="B27" s="1911"/>
      <c r="C27" s="1911"/>
      <c r="D27" s="1911"/>
      <c r="E27" s="1911"/>
      <c r="F27" s="1911"/>
      <c r="G27" s="1911"/>
      <c r="H27" s="1911"/>
      <c r="I27" s="1911"/>
      <c r="J27" s="1911"/>
      <c r="K27" s="1911"/>
      <c r="L27" s="1911"/>
      <c r="M27" s="1911"/>
    </row>
    <row r="28" spans="2:16" ht="15.75" customHeight="1">
      <c r="B28" s="950"/>
      <c r="C28" s="950"/>
      <c r="D28" s="950"/>
      <c r="E28" s="950"/>
      <c r="F28" s="950"/>
      <c r="G28" s="950"/>
      <c r="H28" s="950"/>
      <c r="I28" s="950"/>
      <c r="J28" s="950"/>
      <c r="K28" s="950"/>
      <c r="L28" s="950"/>
      <c r="M28" s="950"/>
    </row>
    <row r="29" spans="2:16" ht="15.75" customHeight="1">
      <c r="B29" s="1887" t="s">
        <v>606</v>
      </c>
      <c r="C29" s="1887"/>
      <c r="D29" s="1887"/>
      <c r="E29" s="1887"/>
      <c r="F29" s="1887"/>
      <c r="G29" s="1887"/>
      <c r="H29" s="1887"/>
      <c r="I29" s="1887"/>
      <c r="J29" s="1887"/>
      <c r="K29" s="1887"/>
      <c r="L29" s="1887"/>
      <c r="M29" s="1887"/>
    </row>
    <row r="30" spans="2:16" ht="15.75" customHeight="1">
      <c r="B30" s="1852"/>
      <c r="C30" s="1852"/>
      <c r="D30" s="1852"/>
      <c r="E30" s="1852"/>
      <c r="F30" s="1852"/>
      <c r="G30" s="1852"/>
      <c r="H30" s="1852"/>
      <c r="I30" s="1852"/>
      <c r="J30" s="1852"/>
      <c r="K30" s="1852"/>
      <c r="L30" s="1852"/>
      <c r="M30" s="1852"/>
    </row>
    <row r="31" spans="2:16" ht="15.75" customHeight="1">
      <c r="B31" s="847"/>
      <c r="C31" s="847"/>
      <c r="D31" s="847"/>
      <c r="E31" s="847"/>
      <c r="F31" s="847"/>
      <c r="G31" s="847"/>
      <c r="H31" s="847"/>
      <c r="I31" s="847"/>
      <c r="J31" s="847"/>
      <c r="K31" s="847"/>
      <c r="L31" s="847"/>
      <c r="M31" s="847"/>
    </row>
    <row r="32" spans="2:16" ht="15.75" customHeight="1">
      <c r="B32" s="1803" t="s">
        <v>307</v>
      </c>
      <c r="C32" s="1803"/>
      <c r="D32" s="1803"/>
      <c r="E32" s="1803"/>
      <c r="F32" s="1803"/>
      <c r="G32" s="1803"/>
      <c r="H32" s="1803"/>
      <c r="I32" s="1803"/>
      <c r="J32" s="1803"/>
      <c r="K32" s="1803"/>
      <c r="L32" s="1803"/>
      <c r="M32" s="1803"/>
    </row>
    <row r="33" spans="1:13" ht="15.75" customHeight="1">
      <c r="B33" s="1852"/>
      <c r="C33" s="1852"/>
      <c r="D33" s="1852"/>
      <c r="E33" s="1852"/>
      <c r="F33" s="1852"/>
      <c r="G33" s="1852"/>
      <c r="H33" s="1852"/>
      <c r="I33" s="1852"/>
      <c r="J33" s="1852"/>
      <c r="K33" s="1852"/>
      <c r="L33" s="1852"/>
      <c r="M33" s="1852"/>
    </row>
    <row r="34" spans="1:13" ht="15.75" customHeight="1">
      <c r="B34" s="899"/>
      <c r="C34" s="899"/>
      <c r="D34" s="899"/>
      <c r="E34" s="899"/>
      <c r="F34" s="899"/>
      <c r="G34" s="899"/>
      <c r="H34" s="899"/>
      <c r="I34" s="899"/>
      <c r="J34" s="899"/>
      <c r="K34" s="899"/>
      <c r="L34" s="899"/>
      <c r="M34" s="899"/>
    </row>
    <row r="35" spans="1:13" ht="15.75" customHeight="1">
      <c r="B35" s="824"/>
      <c r="C35" s="824"/>
      <c r="D35" s="824"/>
      <c r="E35" s="824"/>
      <c r="F35" s="824"/>
      <c r="G35" s="824"/>
      <c r="H35" s="824"/>
      <c r="I35" s="824"/>
      <c r="J35" s="824"/>
      <c r="K35" s="824"/>
      <c r="L35" s="824"/>
      <c r="M35" s="824"/>
    </row>
    <row r="36" spans="1:13" ht="15.75" customHeight="1">
      <c r="B36" s="1912" t="s">
        <v>308</v>
      </c>
      <c r="C36" s="1912"/>
      <c r="D36" s="1912"/>
      <c r="E36" s="1912"/>
      <c r="F36" s="1912"/>
      <c r="G36" s="1912"/>
      <c r="H36" s="824"/>
      <c r="I36" s="824"/>
      <c r="J36" s="824"/>
      <c r="K36" s="1912" t="s">
        <v>472</v>
      </c>
      <c r="L36" s="1912"/>
      <c r="M36" s="1912"/>
    </row>
    <row r="37" spans="1:13" ht="15.75" customHeight="1">
      <c r="B37" s="824"/>
      <c r="C37" s="824"/>
      <c r="D37" s="824"/>
      <c r="E37" s="824"/>
      <c r="F37" s="824"/>
      <c r="G37" s="824"/>
      <c r="H37" s="824"/>
      <c r="I37" s="824"/>
      <c r="J37" s="824"/>
      <c r="K37" s="824"/>
      <c r="L37" s="824"/>
      <c r="M37" s="824"/>
    </row>
    <row r="38" spans="1:13" ht="15.75" customHeight="1">
      <c r="B38" s="1915" t="s">
        <v>654</v>
      </c>
      <c r="C38" s="1915"/>
      <c r="D38" s="1915"/>
      <c r="E38" s="1915"/>
      <c r="F38" s="1915"/>
      <c r="G38" s="1915"/>
      <c r="H38" s="900"/>
      <c r="I38" s="900"/>
      <c r="J38" s="824"/>
      <c r="K38" s="1425" t="str">
        <f>UNDANGAN!E35</f>
        <v>Pejabat Pengadaan Barang/Jasa Pemerintah
Pada Satuan Kerja Pelaksanaan Prasarana Strategis</v>
      </c>
      <c r="L38" s="1425"/>
      <c r="M38" s="1425"/>
    </row>
    <row r="39" spans="1:13" ht="15.75" customHeight="1">
      <c r="B39" s="1916" t="s">
        <v>642</v>
      </c>
      <c r="C39" s="1916"/>
      <c r="D39" s="1916"/>
      <c r="E39" s="1916"/>
      <c r="F39" s="1916"/>
      <c r="G39" s="1916"/>
      <c r="H39" s="900"/>
      <c r="I39" s="900"/>
      <c r="J39" s="824"/>
      <c r="K39" s="1425"/>
      <c r="L39" s="1425"/>
      <c r="M39" s="1425"/>
    </row>
    <row r="40" spans="1:13" ht="25.7" customHeight="1">
      <c r="A40" s="82"/>
      <c r="B40" s="1916"/>
      <c r="C40" s="1916"/>
      <c r="D40" s="1916"/>
      <c r="E40" s="1916"/>
      <c r="F40" s="1916"/>
      <c r="G40" s="1916"/>
      <c r="H40" s="824"/>
      <c r="I40" s="824"/>
      <c r="J40" s="145"/>
      <c r="K40" s="1425"/>
      <c r="L40" s="1425"/>
      <c r="M40" s="1425"/>
    </row>
    <row r="41" spans="1:13" ht="15.75" customHeight="1">
      <c r="A41" s="82"/>
      <c r="B41" s="889"/>
      <c r="C41" s="889"/>
      <c r="D41" s="889"/>
      <c r="E41" s="889"/>
      <c r="F41" s="889"/>
      <c r="G41" s="889"/>
      <c r="H41" s="824"/>
      <c r="I41" s="824"/>
      <c r="J41" s="901"/>
      <c r="K41" s="824"/>
      <c r="L41" s="824"/>
      <c r="M41" s="754"/>
    </row>
    <row r="42" spans="1:13" ht="15.75" customHeight="1">
      <c r="A42" s="82"/>
      <c r="B42" s="889"/>
      <c r="C42" s="889"/>
      <c r="D42" s="889"/>
      <c r="E42" s="889"/>
      <c r="F42" s="889"/>
      <c r="G42" s="889"/>
      <c r="H42" s="824"/>
      <c r="I42" s="824"/>
      <c r="J42" s="901"/>
      <c r="K42" s="824"/>
      <c r="L42" s="824"/>
      <c r="M42" s="754"/>
    </row>
    <row r="43" spans="1:13" ht="15.75" customHeight="1">
      <c r="A43" s="82"/>
      <c r="B43" s="889"/>
      <c r="C43" s="889"/>
      <c r="D43" s="889"/>
      <c r="E43" s="889"/>
      <c r="F43" s="889"/>
      <c r="G43" s="889"/>
      <c r="H43" s="824"/>
      <c r="I43" s="824"/>
      <c r="J43" s="901"/>
      <c r="K43" s="824"/>
      <c r="L43" s="824"/>
      <c r="M43" s="754"/>
    </row>
    <row r="44" spans="1:13" ht="15.75" customHeight="1">
      <c r="A44" s="82"/>
      <c r="B44" s="889"/>
      <c r="C44" s="889"/>
      <c r="D44" s="889"/>
      <c r="E44" s="889"/>
      <c r="F44" s="889"/>
      <c r="G44" s="889"/>
      <c r="H44" s="824"/>
      <c r="I44" s="902"/>
      <c r="J44" s="754"/>
      <c r="K44" s="824"/>
      <c r="L44" s="824"/>
      <c r="M44" s="903"/>
    </row>
    <row r="45" spans="1:13" ht="15.75" customHeight="1">
      <c r="B45" s="889"/>
      <c r="C45" s="889"/>
      <c r="D45" s="889"/>
      <c r="E45" s="889"/>
      <c r="F45" s="889"/>
      <c r="G45" s="889"/>
      <c r="H45" s="824"/>
      <c r="I45" s="824"/>
      <c r="J45" s="754"/>
      <c r="K45" s="754"/>
      <c r="L45" s="754"/>
      <c r="M45" s="815"/>
    </row>
    <row r="46" spans="1:13" ht="15.75" customHeight="1">
      <c r="B46" s="1913" t="s">
        <v>655</v>
      </c>
      <c r="C46" s="1913"/>
      <c r="D46" s="1913"/>
      <c r="E46" s="1913"/>
      <c r="F46" s="1913"/>
      <c r="G46" s="1913"/>
      <c r="H46" s="824"/>
      <c r="I46" s="824"/>
      <c r="J46" s="754"/>
      <c r="K46" s="1626" t="str">
        <f>UNDANGAN!E38</f>
        <v>KASDIONO, ST</v>
      </c>
      <c r="L46" s="1626"/>
      <c r="M46" s="1626"/>
    </row>
    <row r="47" spans="1:13" ht="15.75" customHeight="1">
      <c r="B47" s="1914" t="s">
        <v>656</v>
      </c>
      <c r="C47" s="1914"/>
      <c r="D47" s="1914"/>
      <c r="E47" s="1914"/>
      <c r="F47" s="1914"/>
      <c r="G47" s="1914"/>
      <c r="H47" s="824"/>
      <c r="I47" s="824"/>
      <c r="J47" s="901"/>
      <c r="K47" s="1912" t="str">
        <f>UNDANGAN!E39</f>
        <v>NIP. 19720101 200701 1 008</v>
      </c>
      <c r="L47" s="1912"/>
      <c r="M47" s="1912"/>
    </row>
    <row r="48" spans="1:13">
      <c r="B48" s="1319"/>
      <c r="C48" s="1319"/>
      <c r="D48" s="1319"/>
      <c r="E48" s="1319"/>
      <c r="F48" s="1319"/>
      <c r="G48" s="1319"/>
      <c r="M48" s="90"/>
    </row>
    <row r="50" spans="10:13">
      <c r="J50" s="84"/>
      <c r="K50" s="86"/>
      <c r="L50" s="87"/>
      <c r="M50" s="87"/>
    </row>
    <row r="51" spans="10:13">
      <c r="J51" s="87"/>
      <c r="K51" s="87"/>
      <c r="L51" s="83"/>
      <c r="M51" s="85"/>
    </row>
    <row r="52" spans="10:13">
      <c r="J52" s="83"/>
      <c r="K52" s="83"/>
      <c r="L52" s="83"/>
    </row>
  </sheetData>
  <mergeCells count="23">
    <mergeCell ref="K36:M36"/>
    <mergeCell ref="K46:M46"/>
    <mergeCell ref="K47:M47"/>
    <mergeCell ref="B46:G46"/>
    <mergeCell ref="B47:G47"/>
    <mergeCell ref="B36:G36"/>
    <mergeCell ref="B38:G38"/>
    <mergeCell ref="B39:G40"/>
    <mergeCell ref="K38:M40"/>
    <mergeCell ref="B2:M2"/>
    <mergeCell ref="B3:M3"/>
    <mergeCell ref="B4:M4"/>
    <mergeCell ref="B29:M30"/>
    <mergeCell ref="B32:M33"/>
    <mergeCell ref="B12:H12"/>
    <mergeCell ref="B8:H8"/>
    <mergeCell ref="I8:M11"/>
    <mergeCell ref="B9:H11"/>
    <mergeCell ref="B13:H15"/>
    <mergeCell ref="B16:H16"/>
    <mergeCell ref="B17:H18"/>
    <mergeCell ref="K16:L16"/>
    <mergeCell ref="B21:M27"/>
  </mergeCells>
  <printOptions horizontalCentered="1"/>
  <pageMargins left="0.5" right="0.25" top="0.5" bottom="0.5" header="0.3" footer="0.3"/>
  <pageSetup paperSize="9" scale="72" orientation="portrait" horizontalDpi="360" verticalDpi="36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0"/>
  <sheetViews>
    <sheetView view="pageBreakPreview" zoomScale="86" zoomScaleSheetLayoutView="86" workbookViewId="0">
      <selection activeCell="I23" sqref="I23"/>
    </sheetView>
  </sheetViews>
  <sheetFormatPr defaultColWidth="8.85546875" defaultRowHeight="15"/>
  <cols>
    <col min="1" max="1" width="2.140625" style="89" customWidth="1"/>
    <col min="2" max="2" width="4.28515625" style="89" customWidth="1"/>
    <col min="3" max="3" width="6.140625" style="89" customWidth="1"/>
    <col min="4" max="4" width="2.42578125" style="89" customWidth="1"/>
    <col min="5" max="5" width="9.42578125" style="89" bestFit="1" customWidth="1"/>
    <col min="6" max="7" width="9.140625" style="89"/>
    <col min="8" max="8" width="28.28515625" style="89" customWidth="1"/>
    <col min="9" max="9" width="62.42578125" style="89" customWidth="1"/>
    <col min="10" max="10" width="30" style="89" customWidth="1"/>
    <col min="11" max="11" width="21.140625" style="89" customWidth="1"/>
  </cols>
  <sheetData>
    <row r="1" spans="1:11" ht="15.75">
      <c r="A1" s="80"/>
      <c r="B1" s="824" t="s">
        <v>309</v>
      </c>
      <c r="C1" s="824"/>
      <c r="D1" s="912" t="s">
        <v>0</v>
      </c>
      <c r="E1" s="902" t="str">
        <f>+[209]BA.ST!I6</f>
        <v>BERITA ACARA SERAH TERIMA DOKUMEN</v>
      </c>
      <c r="F1" s="824"/>
      <c r="G1" s="824"/>
      <c r="H1" s="824"/>
      <c r="I1" s="824"/>
      <c r="J1" s="824"/>
      <c r="K1" s="824"/>
    </row>
    <row r="2" spans="1:11" ht="15.75">
      <c r="A2" s="80"/>
      <c r="B2" s="824" t="s">
        <v>310</v>
      </c>
      <c r="C2" s="824"/>
      <c r="D2" s="912" t="s">
        <v>0</v>
      </c>
      <c r="E2" s="824" t="str">
        <f>'BA. Serah terima Dok'!K13</f>
        <v>14.01/BAHP/PJB/KI-PRC/TL/PPK/PPS-RIAU/IV/2025</v>
      </c>
      <c r="F2" s="824"/>
      <c r="G2" s="824"/>
      <c r="H2" s="824"/>
      <c r="I2" s="824"/>
      <c r="J2" s="824"/>
      <c r="K2" s="824"/>
    </row>
    <row r="3" spans="1:11" ht="15.75">
      <c r="A3" s="80"/>
      <c r="B3" s="824" t="s">
        <v>311</v>
      </c>
      <c r="C3" s="824"/>
      <c r="D3" s="912" t="s">
        <v>0</v>
      </c>
      <c r="E3" s="824" t="str">
        <f>'BA. Serah terima Dok'!K15</f>
        <v>14 April 2025</v>
      </c>
      <c r="F3" s="824"/>
      <c r="G3" s="824"/>
      <c r="H3" s="824"/>
      <c r="I3" s="824"/>
      <c r="J3" s="824"/>
      <c r="K3" s="824"/>
    </row>
    <row r="4" spans="1:11" ht="15.75">
      <c r="A4" s="80"/>
      <c r="B4" s="824"/>
      <c r="C4" s="824"/>
      <c r="D4" s="912"/>
      <c r="E4" s="824"/>
      <c r="F4" s="824"/>
      <c r="G4" s="824"/>
      <c r="H4" s="824"/>
      <c r="I4" s="824"/>
      <c r="J4" s="824"/>
      <c r="K4" s="824"/>
    </row>
    <row r="5" spans="1:11" ht="20.25">
      <c r="A5" s="80"/>
      <c r="B5" s="1917" t="s">
        <v>312</v>
      </c>
      <c r="C5" s="1917"/>
      <c r="D5" s="1917"/>
      <c r="E5" s="1917"/>
      <c r="F5" s="1917"/>
      <c r="G5" s="1917"/>
      <c r="H5" s="1917"/>
      <c r="I5" s="1917"/>
      <c r="J5" s="1917"/>
      <c r="K5" s="1917"/>
    </row>
    <row r="6" spans="1:11" ht="15.75">
      <c r="A6" s="80"/>
      <c r="B6" s="824"/>
      <c r="C6" s="824"/>
      <c r="D6" s="824"/>
      <c r="E6" s="824"/>
      <c r="F6" s="824"/>
      <c r="G6" s="824"/>
      <c r="H6" s="824"/>
      <c r="I6" s="824"/>
      <c r="J6" s="824"/>
      <c r="K6" s="824"/>
    </row>
    <row r="7" spans="1:11" ht="15.75">
      <c r="A7" s="80"/>
      <c r="B7" s="913" t="s">
        <v>53</v>
      </c>
      <c r="C7" s="1918" t="s">
        <v>313</v>
      </c>
      <c r="D7" s="1919"/>
      <c r="E7" s="1919"/>
      <c r="F7" s="1919"/>
      <c r="G7" s="1919"/>
      <c r="H7" s="1920"/>
      <c r="I7" s="914"/>
      <c r="J7" s="913" t="s">
        <v>311</v>
      </c>
      <c r="K7" s="914" t="s">
        <v>55</v>
      </c>
    </row>
    <row r="8" spans="1:11" ht="15.75">
      <c r="A8" s="80"/>
      <c r="B8" s="915"/>
      <c r="C8" s="916"/>
      <c r="D8" s="917"/>
      <c r="E8" s="917"/>
      <c r="F8" s="917"/>
      <c r="G8" s="917"/>
      <c r="H8" s="918"/>
      <c r="I8" s="919"/>
      <c r="J8" s="915"/>
      <c r="K8" s="918"/>
    </row>
    <row r="9" spans="1:11" ht="15.75">
      <c r="A9" s="80"/>
      <c r="B9" s="920">
        <v>1</v>
      </c>
      <c r="C9" s="921" t="s">
        <v>320</v>
      </c>
      <c r="D9" s="922"/>
      <c r="E9" s="922"/>
      <c r="F9" s="922"/>
      <c r="G9" s="922"/>
      <c r="H9" s="923"/>
      <c r="I9" s="924"/>
      <c r="J9" s="925"/>
      <c r="K9" s="926" t="s">
        <v>608</v>
      </c>
    </row>
    <row r="10" spans="1:11" ht="15.75">
      <c r="A10" s="80"/>
      <c r="B10" s="920">
        <v>2</v>
      </c>
      <c r="C10" s="921" t="s">
        <v>314</v>
      </c>
      <c r="D10" s="922"/>
      <c r="E10" s="922"/>
      <c r="F10" s="922"/>
      <c r="G10" s="922"/>
      <c r="H10" s="923"/>
      <c r="I10" s="924" t="str">
        <f>jadwal!F15</f>
        <v>03.01/BUKA-TWR/PBJ/KI-PRC/TL/PPK/PPS-RIAU/IV/2025</v>
      </c>
      <c r="J10" s="925" t="str">
        <f>jadwal!H15</f>
        <v xml:space="preserve"> 10 April 2025</v>
      </c>
      <c r="K10" s="926" t="s">
        <v>608</v>
      </c>
    </row>
    <row r="11" spans="1:11" ht="15.75">
      <c r="A11" s="80"/>
      <c r="B11" s="920">
        <v>3</v>
      </c>
      <c r="C11" s="921" t="s">
        <v>607</v>
      </c>
      <c r="D11" s="922"/>
      <c r="E11" s="922"/>
      <c r="F11" s="922"/>
      <c r="G11" s="922"/>
      <c r="H11" s="923"/>
      <c r="I11" s="924" t="str">
        <f>jadwal!F16</f>
        <v>04.01/BA-EVA-TWR/PBJ/KI-PRC/TL/PPK/PPS-RIAU/IV/2025</v>
      </c>
      <c r="J11" s="925" t="str">
        <f>jadwal!H16</f>
        <v>10 April 2025</v>
      </c>
      <c r="K11" s="926" t="s">
        <v>608</v>
      </c>
    </row>
    <row r="12" spans="1:11" ht="15.75">
      <c r="A12" s="80"/>
      <c r="B12" s="920">
        <v>4</v>
      </c>
      <c r="C12" s="921" t="s">
        <v>319</v>
      </c>
      <c r="D12" s="922"/>
      <c r="E12" s="922"/>
      <c r="F12" s="922"/>
      <c r="G12" s="922"/>
      <c r="H12" s="923"/>
      <c r="I12" s="924" t="str">
        <f>jadwal!F18</f>
        <v>08.01/BA-EVA/PJB/KI-PRC/TL/PPK/PPS-RIAU/IV/2025</v>
      </c>
      <c r="J12" s="925" t="str">
        <f>jadwal!H18</f>
        <v>10 April 2025</v>
      </c>
      <c r="K12" s="926" t="s">
        <v>608</v>
      </c>
    </row>
    <row r="13" spans="1:11" ht="15.75">
      <c r="A13" s="80"/>
      <c r="B13" s="920">
        <v>5</v>
      </c>
      <c r="C13" s="921" t="s">
        <v>203</v>
      </c>
      <c r="D13" s="922"/>
      <c r="E13" s="922"/>
      <c r="F13" s="922"/>
      <c r="G13" s="922"/>
      <c r="H13" s="923"/>
      <c r="I13" s="924" t="str">
        <f>jadwal!F19</f>
        <v>09.01/TAP/PJB/KI-PRC/TL/PPK/PPS-RIAU/IV/2025</v>
      </c>
      <c r="J13" s="925" t="str">
        <f>jadwal!H18</f>
        <v>10 April 2025</v>
      </c>
      <c r="K13" s="926" t="s">
        <v>608</v>
      </c>
    </row>
    <row r="14" spans="1:11" ht="15.75">
      <c r="A14" s="80"/>
      <c r="B14" s="920">
        <v>6</v>
      </c>
      <c r="C14" s="921" t="s">
        <v>315</v>
      </c>
      <c r="D14" s="922"/>
      <c r="E14" s="922"/>
      <c r="F14" s="922"/>
      <c r="G14" s="922"/>
      <c r="H14" s="923"/>
      <c r="I14" s="924" t="str">
        <f>jadwal!F20</f>
        <v>10.01/UMUM/PJB/KI-PRC/TL/PPK/PPS-RIAU/IV/2025</v>
      </c>
      <c r="J14" s="925" t="str">
        <f>jadwal!H19</f>
        <v>10 April 2025</v>
      </c>
      <c r="K14" s="926" t="s">
        <v>608</v>
      </c>
    </row>
    <row r="15" spans="1:11" ht="15.75">
      <c r="A15" s="80"/>
      <c r="B15" s="920">
        <v>7</v>
      </c>
      <c r="C15" s="921" t="s">
        <v>316</v>
      </c>
      <c r="D15" s="922"/>
      <c r="E15" s="922"/>
      <c r="F15" s="922"/>
      <c r="G15" s="922"/>
      <c r="H15" s="923"/>
      <c r="I15" s="924" t="str">
        <f>jadwal!F23</f>
        <v>13.01/BAHP/PJB/KI-PRC/TL/PPK/PPS-RIAU/IV/2025</v>
      </c>
      <c r="J15" s="925" t="str">
        <f>jadwal!H22</f>
        <v>11 April 2025</v>
      </c>
      <c r="K15" s="926" t="s">
        <v>608</v>
      </c>
    </row>
    <row r="16" spans="1:11" ht="15.75">
      <c r="A16" s="80"/>
      <c r="B16" s="920">
        <v>8</v>
      </c>
      <c r="C16" s="921" t="s">
        <v>317</v>
      </c>
      <c r="D16" s="922"/>
      <c r="E16" s="922"/>
      <c r="F16" s="922"/>
      <c r="G16" s="922"/>
      <c r="H16" s="923"/>
      <c r="I16" s="924" t="str">
        <f>'BA. Serah terima Dok'!K13</f>
        <v>14.01/BAHP/PJB/KI-PRC/TL/PPK/PPS-RIAU/IV/2025</v>
      </c>
      <c r="J16" s="925" t="str">
        <f>jadwal!H24</f>
        <v>14 April 2025</v>
      </c>
      <c r="K16" s="926" t="s">
        <v>608</v>
      </c>
    </row>
    <row r="17" spans="1:11" ht="15.75">
      <c r="A17" s="80"/>
      <c r="B17" s="920">
        <v>9</v>
      </c>
      <c r="C17" s="927" t="s">
        <v>473</v>
      </c>
      <c r="D17" s="928"/>
      <c r="E17" s="928"/>
      <c r="F17" s="928"/>
      <c r="G17" s="928"/>
      <c r="H17" s="929"/>
      <c r="I17" s="930"/>
      <c r="J17" s="931"/>
      <c r="K17" s="926" t="s">
        <v>608</v>
      </c>
    </row>
    <row r="18" spans="1:11" ht="15.75">
      <c r="A18" s="80"/>
      <c r="B18" s="920">
        <v>10</v>
      </c>
      <c r="C18" s="927" t="s">
        <v>609</v>
      </c>
      <c r="D18" s="928"/>
      <c r="E18" s="928"/>
      <c r="F18" s="928"/>
      <c r="G18" s="1306" t="s">
        <v>661</v>
      </c>
      <c r="H18" s="1328"/>
      <c r="I18" s="930"/>
      <c r="J18" s="931"/>
      <c r="K18" s="926" t="s">
        <v>608</v>
      </c>
    </row>
    <row r="19" spans="1:11" ht="30" customHeight="1">
      <c r="A19" s="80"/>
      <c r="B19" s="932"/>
      <c r="C19" s="933"/>
      <c r="D19" s="934"/>
      <c r="E19" s="934"/>
      <c r="F19" s="934"/>
      <c r="G19" s="1329"/>
      <c r="H19" s="1330"/>
      <c r="I19" s="936"/>
      <c r="J19" s="935"/>
      <c r="K19" s="935"/>
    </row>
    <row r="20" spans="1:11" ht="15.75">
      <c r="A20" s="80"/>
      <c r="B20" s="824"/>
      <c r="C20" s="824"/>
      <c r="D20" s="824"/>
      <c r="E20" s="824"/>
      <c r="F20" s="824"/>
      <c r="G20" s="824"/>
      <c r="H20" s="824"/>
      <c r="I20" s="824"/>
      <c r="J20" s="824"/>
      <c r="K20" s="824"/>
    </row>
    <row r="21" spans="1:11" ht="15.75">
      <c r="A21" s="80"/>
      <c r="B21" s="824"/>
      <c r="C21" s="824"/>
      <c r="D21" s="824"/>
      <c r="E21" s="1912" t="str">
        <f>+[210]BA.ST!B28</f>
        <v>Yang Menerima,</v>
      </c>
      <c r="F21" s="1912"/>
      <c r="G21" s="1912"/>
      <c r="H21" s="1912"/>
      <c r="I21" s="937"/>
      <c r="J21" s="1921" t="str">
        <f>+[210]BA.ST!K28</f>
        <v>Yang Menyerahkan,</v>
      </c>
      <c r="K21" s="1921"/>
    </row>
    <row r="22" spans="1:11" ht="15.75">
      <c r="A22" s="80"/>
      <c r="B22" s="938"/>
      <c r="C22" s="939"/>
      <c r="D22" s="939"/>
      <c r="E22" s="940"/>
      <c r="F22" s="937"/>
      <c r="G22" s="937"/>
      <c r="H22" s="941"/>
      <c r="I22" s="942"/>
      <c r="J22" s="942"/>
      <c r="K22" s="942"/>
    </row>
    <row r="23" spans="1:11" ht="15.75">
      <c r="A23" s="80"/>
      <c r="B23" s="943"/>
      <c r="C23" s="1923" t="str">
        <f>'BA. Serah terima Dok'!B38</f>
        <v>Pejabat Pembuat Komitmen</v>
      </c>
      <c r="D23" s="1923"/>
      <c r="E23" s="1923"/>
      <c r="F23" s="1923"/>
      <c r="G23" s="1923"/>
      <c r="H23" s="1923"/>
      <c r="I23" s="942"/>
      <c r="J23" s="1425" t="str">
        <f>UNDANGAN!E35</f>
        <v>Pejabat Pengadaan Barang/Jasa Pemerintah
Pada Satuan Kerja Pelaksanaan Prasarana Strategis</v>
      </c>
      <c r="K23" s="1425"/>
    </row>
    <row r="24" spans="1:11" ht="46.35" customHeight="1">
      <c r="A24" s="80"/>
      <c r="B24" s="824"/>
      <c r="C24" s="1922" t="s">
        <v>642</v>
      </c>
      <c r="D24" s="1922"/>
      <c r="E24" s="1922"/>
      <c r="F24" s="1922"/>
      <c r="G24" s="1922"/>
      <c r="H24" s="1922"/>
      <c r="I24" s="942"/>
      <c r="J24" s="1425"/>
      <c r="K24" s="1425"/>
    </row>
    <row r="25" spans="1:11" ht="15" customHeight="1">
      <c r="A25" s="80"/>
      <c r="B25" s="824"/>
      <c r="C25" s="940"/>
      <c r="D25" s="940"/>
      <c r="E25" s="940"/>
      <c r="F25" s="940"/>
      <c r="G25" s="917"/>
      <c r="H25" s="940"/>
      <c r="I25" s="942"/>
      <c r="J25" s="944"/>
      <c r="K25" s="942"/>
    </row>
    <row r="26" spans="1:11" ht="15.75">
      <c r="A26" s="80"/>
      <c r="B26" s="824"/>
      <c r="C26" s="940"/>
      <c r="D26" s="940"/>
      <c r="E26" s="940"/>
      <c r="F26" s="940"/>
      <c r="G26" s="940"/>
      <c r="H26" s="940"/>
      <c r="I26" s="945"/>
      <c r="J26" s="946"/>
      <c r="K26" s="945"/>
    </row>
    <row r="27" spans="1:11" ht="15.75">
      <c r="A27" s="80"/>
      <c r="B27" s="824"/>
      <c r="C27" s="940"/>
      <c r="D27" s="940"/>
      <c r="E27" s="940"/>
      <c r="F27" s="940"/>
      <c r="G27" s="940"/>
      <c r="H27" s="940"/>
      <c r="I27" s="145"/>
      <c r="J27" s="946"/>
      <c r="K27" s="145"/>
    </row>
    <row r="28" spans="1:11" ht="15.75">
      <c r="A28" s="82"/>
      <c r="B28" s="940"/>
      <c r="C28" s="940"/>
      <c r="D28" s="940"/>
      <c r="E28" s="824"/>
      <c r="F28" s="824"/>
      <c r="G28" s="940"/>
      <c r="H28" s="824"/>
      <c r="I28" s="937"/>
      <c r="J28" s="947"/>
      <c r="K28" s="754"/>
    </row>
    <row r="29" spans="1:11" ht="15.75">
      <c r="A29" s="82"/>
      <c r="B29" s="940"/>
      <c r="C29" s="940"/>
      <c r="D29" s="940"/>
      <c r="E29" s="824"/>
      <c r="F29" s="824"/>
      <c r="G29" s="940"/>
      <c r="H29" s="824"/>
      <c r="I29" s="937"/>
      <c r="J29" s="948"/>
      <c r="K29" s="937"/>
    </row>
    <row r="30" spans="1:11" ht="15.75">
      <c r="A30" s="82"/>
      <c r="B30" s="940"/>
      <c r="C30" s="940"/>
      <c r="D30" s="940"/>
      <c r="E30" s="824"/>
      <c r="F30" s="937"/>
      <c r="G30" s="824"/>
      <c r="H30" s="949"/>
      <c r="I30" s="754"/>
      <c r="J30" s="947"/>
      <c r="K30" s="937"/>
    </row>
    <row r="31" spans="1:11" ht="15.75">
      <c r="A31" s="80"/>
      <c r="B31" s="824"/>
      <c r="C31" s="1924" t="str">
        <f>'BA. Serah terima Dok'!B46</f>
        <v>NURHIDAYAT NUGROHO, S.ARS</v>
      </c>
      <c r="D31" s="1924"/>
      <c r="E31" s="1924"/>
      <c r="F31" s="1924"/>
      <c r="G31" s="1924"/>
      <c r="H31" s="1924"/>
      <c r="I31" s="754"/>
      <c r="J31" s="1626" t="str">
        <f>UNDANGAN!E38</f>
        <v>KASDIONO, ST</v>
      </c>
      <c r="K31" s="1626"/>
    </row>
    <row r="32" spans="1:11" ht="15.75">
      <c r="A32" s="80"/>
      <c r="B32" s="902"/>
      <c r="C32" s="1921" t="str">
        <f>'BA. Serah terima Dok'!B47</f>
        <v>NIP. 19901221 201802 1 001</v>
      </c>
      <c r="D32" s="1921"/>
      <c r="E32" s="1921"/>
      <c r="F32" s="1921"/>
      <c r="G32" s="1921"/>
      <c r="H32" s="1921"/>
      <c r="I32" s="787"/>
      <c r="J32" s="1625" t="str">
        <f>UNDANGAN!E39</f>
        <v>NIP. 19720101 200701 1 008</v>
      </c>
      <c r="K32" s="1625"/>
    </row>
    <row r="33" spans="1:11">
      <c r="A33" s="80"/>
      <c r="B33" s="898"/>
      <c r="C33" s="904"/>
      <c r="D33" s="904"/>
      <c r="E33" s="904"/>
      <c r="F33" s="904"/>
      <c r="G33" s="905"/>
      <c r="H33" s="907"/>
      <c r="I33" s="908"/>
      <c r="J33" s="910"/>
      <c r="K33" s="905"/>
    </row>
    <row r="34" spans="1:11">
      <c r="B34" s="905"/>
      <c r="C34" s="906"/>
      <c r="D34" s="906"/>
      <c r="E34" s="906"/>
      <c r="F34" s="906"/>
      <c r="G34" s="906"/>
      <c r="H34" s="906"/>
      <c r="I34" s="908"/>
      <c r="J34" s="911"/>
      <c r="K34" s="905"/>
    </row>
    <row r="35" spans="1:11">
      <c r="B35" s="905"/>
      <c r="C35" s="906"/>
      <c r="D35" s="906"/>
      <c r="E35" s="906"/>
      <c r="F35" s="906"/>
      <c r="G35" s="906"/>
      <c r="H35" s="906"/>
      <c r="I35" s="908"/>
      <c r="J35" s="911"/>
      <c r="K35" s="905"/>
    </row>
    <row r="36" spans="1:11">
      <c r="B36" s="905"/>
      <c r="C36" s="906"/>
      <c r="D36" s="906"/>
      <c r="E36" s="906"/>
      <c r="F36" s="906"/>
      <c r="G36" s="906"/>
      <c r="H36" s="906"/>
      <c r="I36" s="909"/>
      <c r="J36" s="911"/>
      <c r="K36" s="905"/>
    </row>
    <row r="37" spans="1:11">
      <c r="B37" s="905"/>
      <c r="C37" s="906"/>
      <c r="D37" s="906"/>
      <c r="E37" s="906"/>
      <c r="F37" s="906"/>
      <c r="G37" s="906"/>
      <c r="H37" s="906"/>
      <c r="I37" s="908"/>
      <c r="J37" s="910"/>
      <c r="K37" s="905"/>
    </row>
    <row r="38" spans="1:11">
      <c r="C38" s="93"/>
      <c r="D38" s="93"/>
      <c r="E38" s="93"/>
      <c r="F38" s="93"/>
      <c r="G38" s="93"/>
      <c r="H38" s="93"/>
      <c r="I38" s="97"/>
      <c r="J38" s="92"/>
    </row>
    <row r="39" spans="1:11">
      <c r="C39" s="93"/>
      <c r="D39" s="93"/>
      <c r="E39" s="93"/>
      <c r="F39" s="93"/>
      <c r="G39" s="93"/>
      <c r="H39" s="93"/>
      <c r="I39" s="97"/>
      <c r="J39" s="92"/>
    </row>
    <row r="40" spans="1:11">
      <c r="C40" s="93"/>
      <c r="D40" s="93"/>
      <c r="E40" s="93"/>
      <c r="F40" s="93"/>
      <c r="G40" s="93"/>
      <c r="H40" s="93"/>
      <c r="I40" s="95"/>
      <c r="J40" s="92"/>
    </row>
    <row r="41" spans="1:11">
      <c r="C41" s="93"/>
      <c r="D41" s="93"/>
      <c r="E41" s="93"/>
      <c r="F41" s="93"/>
      <c r="G41" s="93"/>
      <c r="H41" s="93"/>
      <c r="I41" s="97"/>
      <c r="J41" s="91"/>
    </row>
    <row r="42" spans="1:11">
      <c r="C42" s="93"/>
      <c r="D42" s="93"/>
      <c r="E42" s="93"/>
      <c r="F42" s="93"/>
      <c r="G42" s="93"/>
      <c r="H42" s="93"/>
      <c r="I42" s="98"/>
      <c r="J42" s="96"/>
    </row>
    <row r="43" spans="1:11">
      <c r="C43" s="93"/>
      <c r="D43" s="93"/>
      <c r="E43" s="93"/>
      <c r="F43" s="93"/>
      <c r="G43" s="93"/>
      <c r="H43" s="93"/>
      <c r="I43" s="97"/>
      <c r="J43" s="96"/>
    </row>
    <row r="44" spans="1:11">
      <c r="C44" s="93"/>
      <c r="D44" s="93"/>
      <c r="E44" s="93"/>
      <c r="F44" s="93"/>
      <c r="G44" s="93"/>
      <c r="H44" s="93"/>
      <c r="I44" s="95"/>
      <c r="J44" s="96"/>
    </row>
    <row r="45" spans="1:11">
      <c r="C45" s="93"/>
      <c r="D45" s="93"/>
      <c r="E45" s="93"/>
      <c r="F45" s="93"/>
      <c r="G45" s="93"/>
      <c r="H45" s="93"/>
      <c r="I45" s="97"/>
      <c r="J45" s="91"/>
    </row>
    <row r="46" spans="1:11">
      <c r="C46" s="93"/>
      <c r="D46" s="93"/>
      <c r="E46" s="93"/>
      <c r="F46" s="93"/>
      <c r="G46" s="93"/>
      <c r="H46" s="93"/>
      <c r="I46" s="88"/>
      <c r="J46" s="99"/>
    </row>
    <row r="47" spans="1:11">
      <c r="C47" s="93"/>
      <c r="D47" s="93"/>
      <c r="E47" s="93"/>
      <c r="F47" s="93"/>
      <c r="G47" s="93"/>
      <c r="H47" s="93"/>
      <c r="I47" s="100"/>
      <c r="J47" s="99"/>
    </row>
    <row r="48" spans="1:11">
      <c r="I48" s="87"/>
      <c r="J48" s="83"/>
    </row>
    <row r="49" spans="9:11">
      <c r="I49" s="83"/>
      <c r="J49" s="83"/>
      <c r="K49" s="80"/>
    </row>
    <row r="50" spans="9:11">
      <c r="I50" s="80"/>
      <c r="J50" s="80"/>
      <c r="K50" s="80"/>
    </row>
  </sheetData>
  <mergeCells count="11">
    <mergeCell ref="B5:K5"/>
    <mergeCell ref="C7:H7"/>
    <mergeCell ref="J23:K24"/>
    <mergeCell ref="J31:K31"/>
    <mergeCell ref="J32:K32"/>
    <mergeCell ref="J21:K21"/>
    <mergeCell ref="E21:H21"/>
    <mergeCell ref="C24:H24"/>
    <mergeCell ref="C23:H23"/>
    <mergeCell ref="C31:H31"/>
    <mergeCell ref="C32:H32"/>
  </mergeCells>
  <pageMargins left="0.71" right="0.41" top="0.54" bottom="0.4" header="0.3" footer="0.3"/>
  <pageSetup paperSize="9" scale="68" orientation="landscape" horizontalDpi="4294967293" r:id="rId1"/>
  <rowBreaks count="1" manualBreakCount="1">
    <brk id="46" max="12"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29</vt:i4>
      </vt:variant>
    </vt:vector>
  </HeadingPairs>
  <TitlesOfParts>
    <vt:vector size="56" baseType="lpstr">
      <vt:lpstr>jadwal</vt:lpstr>
      <vt:lpstr>UNDANGAN</vt:lpstr>
      <vt:lpstr>2_BA_Pemb_Twr</vt:lpstr>
      <vt:lpstr>1. Lam Pemb twr</vt:lpstr>
      <vt:lpstr>3. EVA - ADM</vt:lpstr>
      <vt:lpstr>4. Lamp. TA</vt:lpstr>
      <vt:lpstr>5. Teknis</vt:lpstr>
      <vt:lpstr>12. EVA - BIAYA</vt:lpstr>
      <vt:lpstr>7. Aritmatik</vt:lpstr>
      <vt:lpstr>6. Aritmatik Ade P</vt:lpstr>
      <vt:lpstr>8. BA - EVA (AdmTek&amp;biaya)</vt:lpstr>
      <vt:lpstr>9. Kualifikasi</vt:lpstr>
      <vt:lpstr>11. Und pembuktian</vt:lpstr>
      <vt:lpstr>12. BA - Pembuktian</vt:lpstr>
      <vt:lpstr>10. BA - Kualifikasi</vt:lpstr>
      <vt:lpstr>14. BA - EVA</vt:lpstr>
      <vt:lpstr>13. REKAP EVA</vt:lpstr>
      <vt:lpstr>15Penetapan</vt:lpstr>
      <vt:lpstr>16. pengumuman</vt:lpstr>
      <vt:lpstr>17. UND-Klari-Nego</vt:lpstr>
      <vt:lpstr>18. Nego Arit Didi</vt:lpstr>
      <vt:lpstr>19. BA-Klari-Nego</vt:lpstr>
      <vt:lpstr>Terbilang versi 1</vt:lpstr>
      <vt:lpstr>19. BAHP</vt:lpstr>
      <vt:lpstr>BA. Serah terima Dok</vt:lpstr>
      <vt:lpstr>LAmp</vt:lpstr>
      <vt:lpstr>Sheet1</vt:lpstr>
      <vt:lpstr>'Terbilang versi 1'!angka</vt:lpstr>
      <vt:lpstr>UNDANGAN!OLE_LINK1</vt:lpstr>
      <vt:lpstr>'1. Lam Pemb twr'!Print_Area</vt:lpstr>
      <vt:lpstr>'10. BA - Kualifikasi'!Print_Area</vt:lpstr>
      <vt:lpstr>'11. Und pembuktian'!Print_Area</vt:lpstr>
      <vt:lpstr>'12. BA - Pembuktian'!Print_Area</vt:lpstr>
      <vt:lpstr>'12. EVA - BIAYA'!Print_Area</vt:lpstr>
      <vt:lpstr>'13. REKAP EVA'!Print_Area</vt:lpstr>
      <vt:lpstr>'14. BA - EVA'!Print_Area</vt:lpstr>
      <vt:lpstr>'15Penetapan'!Print_Area</vt:lpstr>
      <vt:lpstr>'16. pengumuman'!Print_Area</vt:lpstr>
      <vt:lpstr>'17. UND-Klari-Nego'!Print_Area</vt:lpstr>
      <vt:lpstr>'18. Nego Arit Didi'!Print_Area</vt:lpstr>
      <vt:lpstr>'19. BAHP'!Print_Area</vt:lpstr>
      <vt:lpstr>'19. BA-Klari-Nego'!Print_Area</vt:lpstr>
      <vt:lpstr>'2_BA_Pemb_Twr'!Print_Area</vt:lpstr>
      <vt:lpstr>'3. EVA - ADM'!Print_Area</vt:lpstr>
      <vt:lpstr>'4. Lamp. TA'!Print_Area</vt:lpstr>
      <vt:lpstr>'5. Teknis'!Print_Area</vt:lpstr>
      <vt:lpstr>'6. Aritmatik Ade P'!Print_Area</vt:lpstr>
      <vt:lpstr>'7. Aritmatik'!Print_Area</vt:lpstr>
      <vt:lpstr>'8. BA - EVA (AdmTek&amp;biaya)'!Print_Area</vt:lpstr>
      <vt:lpstr>'9. Kualifikasi'!Print_Area</vt:lpstr>
      <vt:lpstr>'BA. Serah terima Dok'!Print_Area</vt:lpstr>
      <vt:lpstr>jadwal!Print_Area</vt:lpstr>
      <vt:lpstr>LAmp!Print_Area</vt:lpstr>
      <vt:lpstr>'Terbilang versi 1'!Print_Area</vt:lpstr>
      <vt:lpstr>UNDANGAN!Print_Area</vt:lpstr>
      <vt:lpstr>'5. Teknis'!Print_Titles</vt:lpstr>
    </vt:vector>
  </TitlesOfParts>
  <Company>http://weduzcorp.blogspot.com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wau^wau</dc:creator>
  <cp:lastModifiedBy>ACER</cp:lastModifiedBy>
  <cp:lastPrinted>2025-05-19T04:39:13Z</cp:lastPrinted>
  <dcterms:created xsi:type="dcterms:W3CDTF">2012-01-20T02:02:06Z</dcterms:created>
  <dcterms:modified xsi:type="dcterms:W3CDTF">2025-07-25T02:39:42Z</dcterms:modified>
</cp:coreProperties>
</file>